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sip Irwan\Upload\Upload Website\ESI\"/>
    </mc:Choice>
  </mc:AlternateContent>
  <bookViews>
    <workbookView xWindow="0" yWindow="0" windowWidth="28800" windowHeight="11865"/>
  </bookViews>
  <sheets>
    <sheet name="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W46" i="1" l="1"/>
  <c r="TV46" i="1"/>
  <c r="TU46" i="1"/>
  <c r="TU45" i="1" s="1"/>
  <c r="TU33" i="1" s="1"/>
  <c r="TT46" i="1"/>
  <c r="TT45" i="1" s="1"/>
  <c r="TS46" i="1"/>
  <c r="TR46" i="1"/>
  <c r="TQ46" i="1"/>
  <c r="TP46" i="1"/>
  <c r="TP45" i="1" s="1"/>
  <c r="TO46" i="1"/>
  <c r="TN46" i="1"/>
  <c r="TM46" i="1"/>
  <c r="TL46" i="1"/>
  <c r="TL45" i="1" s="1"/>
  <c r="TK46" i="1"/>
  <c r="TJ46" i="1"/>
  <c r="TI46" i="1"/>
  <c r="TH46" i="1"/>
  <c r="TH45" i="1" s="1"/>
  <c r="TG46" i="1"/>
  <c r="TF46" i="1"/>
  <c r="TE46" i="1"/>
  <c r="TE45" i="1" s="1"/>
  <c r="TE33" i="1" s="1"/>
  <c r="TD46" i="1"/>
  <c r="TD45" i="1" s="1"/>
  <c r="TC46" i="1"/>
  <c r="TB46" i="1"/>
  <c r="TA46" i="1"/>
  <c r="SZ46" i="1"/>
  <c r="SZ45" i="1" s="1"/>
  <c r="SY46" i="1"/>
  <c r="SX46" i="1"/>
  <c r="SW46" i="1"/>
  <c r="SV46" i="1"/>
  <c r="SV45" i="1" s="1"/>
  <c r="SU46" i="1"/>
  <c r="ST46" i="1"/>
  <c r="SS46" i="1"/>
  <c r="SR46" i="1"/>
  <c r="SR45" i="1" s="1"/>
  <c r="SQ46" i="1"/>
  <c r="SP46" i="1"/>
  <c r="SO46" i="1"/>
  <c r="SO45" i="1" s="1"/>
  <c r="SO33" i="1" s="1"/>
  <c r="SN46" i="1"/>
  <c r="SN45" i="1" s="1"/>
  <c r="SM46" i="1"/>
  <c r="SL46" i="1"/>
  <c r="SK46" i="1"/>
  <c r="SJ46" i="1"/>
  <c r="SJ45" i="1" s="1"/>
  <c r="SI46" i="1"/>
  <c r="SH46" i="1"/>
  <c r="SG46" i="1"/>
  <c r="SF46" i="1"/>
  <c r="SF45" i="1" s="1"/>
  <c r="SE46" i="1"/>
  <c r="SD46" i="1"/>
  <c r="SC46" i="1"/>
  <c r="SB46" i="1"/>
  <c r="SB45" i="1" s="1"/>
  <c r="SA46" i="1"/>
  <c r="RZ46" i="1"/>
  <c r="RY46" i="1"/>
  <c r="RY45" i="1" s="1"/>
  <c r="RY33" i="1" s="1"/>
  <c r="RX46" i="1"/>
  <c r="RX45" i="1" s="1"/>
  <c r="RW46" i="1"/>
  <c r="RV46" i="1"/>
  <c r="RU46" i="1"/>
  <c r="RT46" i="1"/>
  <c r="RT45" i="1" s="1"/>
  <c r="RS46" i="1"/>
  <c r="RR46" i="1"/>
  <c r="RQ46" i="1"/>
  <c r="RP46" i="1"/>
  <c r="RP45" i="1" s="1"/>
  <c r="RO46" i="1"/>
  <c r="RN46" i="1"/>
  <c r="RM46" i="1"/>
  <c r="RL46" i="1"/>
  <c r="RL45" i="1" s="1"/>
  <c r="RK46" i="1"/>
  <c r="RJ46" i="1"/>
  <c r="RI46" i="1"/>
  <c r="RI45" i="1" s="1"/>
  <c r="RI33" i="1" s="1"/>
  <c r="RH46" i="1"/>
  <c r="RH45" i="1" s="1"/>
  <c r="RG46" i="1"/>
  <c r="RF46" i="1"/>
  <c r="RE46" i="1"/>
  <c r="RD46" i="1"/>
  <c r="RD45" i="1" s="1"/>
  <c r="RC46" i="1"/>
  <c r="RB46" i="1"/>
  <c r="RA46" i="1"/>
  <c r="QZ46" i="1"/>
  <c r="QZ45" i="1" s="1"/>
  <c r="QY46" i="1"/>
  <c r="QX46" i="1"/>
  <c r="QW46" i="1"/>
  <c r="QV46" i="1"/>
  <c r="QV45" i="1" s="1"/>
  <c r="QU46" i="1"/>
  <c r="QT46" i="1"/>
  <c r="QS46" i="1"/>
  <c r="QS45" i="1" s="1"/>
  <c r="QS33" i="1" s="1"/>
  <c r="QR46" i="1"/>
  <c r="QR45" i="1" s="1"/>
  <c r="QQ46" i="1"/>
  <c r="QP46" i="1"/>
  <c r="QO46" i="1"/>
  <c r="QN46" i="1"/>
  <c r="QN45" i="1" s="1"/>
  <c r="QM46" i="1"/>
  <c r="QL46" i="1"/>
  <c r="QK46" i="1"/>
  <c r="QJ46" i="1"/>
  <c r="QJ45" i="1" s="1"/>
  <c r="QI46" i="1"/>
  <c r="QH46" i="1"/>
  <c r="QG46" i="1"/>
  <c r="QF46" i="1"/>
  <c r="QF45" i="1" s="1"/>
  <c r="QE46" i="1"/>
  <c r="QD46" i="1"/>
  <c r="QC46" i="1"/>
  <c r="QC45" i="1" s="1"/>
  <c r="QC33" i="1" s="1"/>
  <c r="QB46" i="1"/>
  <c r="QB45" i="1" s="1"/>
  <c r="QA46" i="1"/>
  <c r="PZ46" i="1"/>
  <c r="PY46" i="1"/>
  <c r="PX46" i="1"/>
  <c r="PX45" i="1" s="1"/>
  <c r="PW46" i="1"/>
  <c r="PV46" i="1"/>
  <c r="PU46" i="1"/>
  <c r="PT46" i="1"/>
  <c r="PT45" i="1" s="1"/>
  <c r="PS46" i="1"/>
  <c r="PR46" i="1"/>
  <c r="PQ46" i="1"/>
  <c r="PP46" i="1"/>
  <c r="PP45" i="1" s="1"/>
  <c r="PO46" i="1"/>
  <c r="PN46" i="1"/>
  <c r="PM46" i="1"/>
  <c r="PM45" i="1" s="1"/>
  <c r="PM33" i="1" s="1"/>
  <c r="PL46" i="1"/>
  <c r="PL45" i="1" s="1"/>
  <c r="PK46" i="1"/>
  <c r="PJ46" i="1"/>
  <c r="PI46" i="1"/>
  <c r="PH46" i="1"/>
  <c r="PH45" i="1" s="1"/>
  <c r="PG46" i="1"/>
  <c r="PF46" i="1"/>
  <c r="PE46" i="1"/>
  <c r="PD46" i="1"/>
  <c r="PD45" i="1" s="1"/>
  <c r="PC46" i="1"/>
  <c r="PB46" i="1"/>
  <c r="PA46" i="1"/>
  <c r="OZ46" i="1"/>
  <c r="OZ45" i="1" s="1"/>
  <c r="OY46" i="1"/>
  <c r="OX46" i="1"/>
  <c r="OW46" i="1"/>
  <c r="OW45" i="1" s="1"/>
  <c r="OW33" i="1" s="1"/>
  <c r="OV46" i="1"/>
  <c r="OV45" i="1" s="1"/>
  <c r="OU46" i="1"/>
  <c r="OT46" i="1"/>
  <c r="OS46" i="1"/>
  <c r="OR46" i="1"/>
  <c r="OR45" i="1" s="1"/>
  <c r="OQ46" i="1"/>
  <c r="OP46" i="1"/>
  <c r="OO46" i="1"/>
  <c r="ON46" i="1"/>
  <c r="ON45" i="1" s="1"/>
  <c r="OM46" i="1"/>
  <c r="OL46" i="1"/>
  <c r="OK46" i="1"/>
  <c r="OJ46" i="1"/>
  <c r="OJ45" i="1" s="1"/>
  <c r="OI46" i="1"/>
  <c r="OH46" i="1"/>
  <c r="OG46" i="1"/>
  <c r="OG45" i="1" s="1"/>
  <c r="OG33" i="1" s="1"/>
  <c r="OF46" i="1"/>
  <c r="OF45" i="1" s="1"/>
  <c r="OE46" i="1"/>
  <c r="OD46" i="1"/>
  <c r="OC46" i="1"/>
  <c r="OB46" i="1"/>
  <c r="OB45" i="1" s="1"/>
  <c r="OA46" i="1"/>
  <c r="NZ46" i="1"/>
  <c r="NY46" i="1"/>
  <c r="NX46" i="1"/>
  <c r="NX45" i="1" s="1"/>
  <c r="NW46" i="1"/>
  <c r="NV46" i="1"/>
  <c r="NU46" i="1"/>
  <c r="NT46" i="1"/>
  <c r="NT45" i="1" s="1"/>
  <c r="NS46" i="1"/>
  <c r="NR46" i="1"/>
  <c r="NQ46" i="1"/>
  <c r="NQ45" i="1" s="1"/>
  <c r="NQ33" i="1" s="1"/>
  <c r="NP46" i="1"/>
  <c r="NP45" i="1" s="1"/>
  <c r="NO46" i="1"/>
  <c r="NN46" i="1"/>
  <c r="NM46" i="1"/>
  <c r="NL46" i="1"/>
  <c r="NL45" i="1" s="1"/>
  <c r="NK46" i="1"/>
  <c r="NJ46" i="1"/>
  <c r="NI46" i="1"/>
  <c r="NH46" i="1"/>
  <c r="NH45" i="1" s="1"/>
  <c r="NG46" i="1"/>
  <c r="NF46" i="1"/>
  <c r="NE46" i="1"/>
  <c r="ND46" i="1"/>
  <c r="ND45" i="1" s="1"/>
  <c r="NC46" i="1"/>
  <c r="NB46" i="1"/>
  <c r="NA46" i="1"/>
  <c r="NA45" i="1" s="1"/>
  <c r="NA33" i="1" s="1"/>
  <c r="MZ46" i="1"/>
  <c r="MZ45" i="1" s="1"/>
  <c r="MY46" i="1"/>
  <c r="MX46" i="1"/>
  <c r="MW46" i="1"/>
  <c r="MV46" i="1"/>
  <c r="MV45" i="1" s="1"/>
  <c r="MU46" i="1"/>
  <c r="MT46" i="1"/>
  <c r="MS46" i="1"/>
  <c r="MR46" i="1"/>
  <c r="MR45" i="1" s="1"/>
  <c r="MQ46" i="1"/>
  <c r="MP46" i="1"/>
  <c r="MO46" i="1"/>
  <c r="MN46" i="1"/>
  <c r="MN45" i="1" s="1"/>
  <c r="MM46" i="1"/>
  <c r="ML46" i="1"/>
  <c r="MK46" i="1"/>
  <c r="MK45" i="1" s="1"/>
  <c r="MK33" i="1" s="1"/>
  <c r="MJ46" i="1"/>
  <c r="MJ45" i="1" s="1"/>
  <c r="MI46" i="1"/>
  <c r="MH46" i="1"/>
  <c r="MG46" i="1"/>
  <c r="MF46" i="1"/>
  <c r="MF45" i="1" s="1"/>
  <c r="ME46" i="1"/>
  <c r="MD46" i="1"/>
  <c r="MC46" i="1"/>
  <c r="MB46" i="1"/>
  <c r="MB45" i="1" s="1"/>
  <c r="MA46" i="1"/>
  <c r="LZ46" i="1"/>
  <c r="LY46" i="1"/>
  <c r="LX46" i="1"/>
  <c r="LX45" i="1" s="1"/>
  <c r="LW46" i="1"/>
  <c r="LV46" i="1"/>
  <c r="LU46" i="1"/>
  <c r="LU45" i="1" s="1"/>
  <c r="LU33" i="1" s="1"/>
  <c r="LT46" i="1"/>
  <c r="LT45" i="1" s="1"/>
  <c r="LS46" i="1"/>
  <c r="LR46" i="1"/>
  <c r="LQ46" i="1"/>
  <c r="LP46" i="1"/>
  <c r="LP45" i="1" s="1"/>
  <c r="LO46" i="1"/>
  <c r="LN46" i="1"/>
  <c r="LM46" i="1"/>
  <c r="LL46" i="1"/>
  <c r="LL45" i="1" s="1"/>
  <c r="LK46" i="1"/>
  <c r="LJ46" i="1"/>
  <c r="LI46" i="1"/>
  <c r="LH46" i="1"/>
  <c r="LH45" i="1" s="1"/>
  <c r="LG46" i="1"/>
  <c r="LF46" i="1"/>
  <c r="LE46" i="1"/>
  <c r="LE45" i="1" s="1"/>
  <c r="LE33" i="1" s="1"/>
  <c r="LD46" i="1"/>
  <c r="LD45" i="1" s="1"/>
  <c r="LC46" i="1"/>
  <c r="LB46" i="1"/>
  <c r="LA46" i="1"/>
  <c r="KZ46" i="1"/>
  <c r="KZ45" i="1" s="1"/>
  <c r="KY46" i="1"/>
  <c r="KX46" i="1"/>
  <c r="KW46" i="1"/>
  <c r="KV46" i="1"/>
  <c r="KV45" i="1" s="1"/>
  <c r="KU46" i="1"/>
  <c r="KT46" i="1"/>
  <c r="KS46" i="1"/>
  <c r="KR46" i="1"/>
  <c r="KR45" i="1" s="1"/>
  <c r="KQ46" i="1"/>
  <c r="KP46" i="1"/>
  <c r="KO46" i="1"/>
  <c r="KO45" i="1" s="1"/>
  <c r="KO33" i="1" s="1"/>
  <c r="KN46" i="1"/>
  <c r="KN45" i="1" s="1"/>
  <c r="KM46" i="1"/>
  <c r="KL46" i="1"/>
  <c r="KK46" i="1"/>
  <c r="KJ46" i="1"/>
  <c r="KJ45" i="1" s="1"/>
  <c r="KI46" i="1"/>
  <c r="KH46" i="1"/>
  <c r="KG46" i="1"/>
  <c r="KF46" i="1"/>
  <c r="KF45" i="1" s="1"/>
  <c r="KE46" i="1"/>
  <c r="KD46" i="1"/>
  <c r="KC46" i="1"/>
  <c r="KB46" i="1"/>
  <c r="KB45" i="1" s="1"/>
  <c r="KA46" i="1"/>
  <c r="JZ46" i="1"/>
  <c r="JY46" i="1"/>
  <c r="JY45" i="1" s="1"/>
  <c r="JY33" i="1" s="1"/>
  <c r="JX46" i="1"/>
  <c r="JX45" i="1" s="1"/>
  <c r="JW46" i="1"/>
  <c r="JV46" i="1"/>
  <c r="JU46" i="1"/>
  <c r="JT46" i="1"/>
  <c r="JT45" i="1" s="1"/>
  <c r="JS46" i="1"/>
  <c r="JR46" i="1"/>
  <c r="JQ46" i="1"/>
  <c r="JP46" i="1"/>
  <c r="JP45" i="1" s="1"/>
  <c r="JO46" i="1"/>
  <c r="JN46" i="1"/>
  <c r="JM46" i="1"/>
  <c r="JL46" i="1"/>
  <c r="JL45" i="1" s="1"/>
  <c r="JK46" i="1"/>
  <c r="JJ46" i="1"/>
  <c r="JI46" i="1"/>
  <c r="JI45" i="1" s="1"/>
  <c r="JI33" i="1" s="1"/>
  <c r="JH46" i="1"/>
  <c r="JH45" i="1" s="1"/>
  <c r="JG46" i="1"/>
  <c r="JF46" i="1"/>
  <c r="JE46" i="1"/>
  <c r="JD46" i="1"/>
  <c r="JD45" i="1" s="1"/>
  <c r="JC46" i="1"/>
  <c r="JB46" i="1"/>
  <c r="JA46" i="1"/>
  <c r="IZ46" i="1"/>
  <c r="IZ45" i="1" s="1"/>
  <c r="IY46" i="1"/>
  <c r="IX46" i="1"/>
  <c r="IW46" i="1"/>
  <c r="IV46" i="1"/>
  <c r="IV45" i="1" s="1"/>
  <c r="IU46" i="1"/>
  <c r="IT46" i="1"/>
  <c r="IS46" i="1"/>
  <c r="IS45" i="1" s="1"/>
  <c r="IS33" i="1" s="1"/>
  <c r="IR46" i="1"/>
  <c r="IR45" i="1" s="1"/>
  <c r="IQ46" i="1"/>
  <c r="IP46" i="1"/>
  <c r="IO46" i="1"/>
  <c r="IN46" i="1"/>
  <c r="IN45" i="1" s="1"/>
  <c r="IM46" i="1"/>
  <c r="IL46" i="1"/>
  <c r="IK46" i="1"/>
  <c r="IJ46" i="1"/>
  <c r="IJ45" i="1" s="1"/>
  <c r="II46" i="1"/>
  <c r="IH46" i="1"/>
  <c r="IG46" i="1"/>
  <c r="IF46" i="1"/>
  <c r="IF45" i="1" s="1"/>
  <c r="IE46" i="1"/>
  <c r="ID46" i="1"/>
  <c r="IC46" i="1"/>
  <c r="IC45" i="1" s="1"/>
  <c r="IC33" i="1" s="1"/>
  <c r="IB46" i="1"/>
  <c r="IB45" i="1" s="1"/>
  <c r="IA46" i="1"/>
  <c r="HZ46" i="1"/>
  <c r="HY46" i="1"/>
  <c r="HX46" i="1"/>
  <c r="HX45" i="1" s="1"/>
  <c r="HW46" i="1"/>
  <c r="HV46" i="1"/>
  <c r="HU46" i="1"/>
  <c r="HT46" i="1"/>
  <c r="HT45" i="1" s="1"/>
  <c r="HS46" i="1"/>
  <c r="HR46" i="1"/>
  <c r="HQ46" i="1"/>
  <c r="HP46" i="1"/>
  <c r="HP45" i="1" s="1"/>
  <c r="HO46" i="1"/>
  <c r="HN46" i="1"/>
  <c r="HM46" i="1"/>
  <c r="HM45" i="1" s="1"/>
  <c r="HM33" i="1" s="1"/>
  <c r="HL46" i="1"/>
  <c r="HL45" i="1" s="1"/>
  <c r="HK46" i="1"/>
  <c r="HJ46" i="1"/>
  <c r="HI46" i="1"/>
  <c r="HH46" i="1"/>
  <c r="HH45" i="1" s="1"/>
  <c r="HG46" i="1"/>
  <c r="HF46" i="1"/>
  <c r="HE46" i="1"/>
  <c r="HD46" i="1"/>
  <c r="HD45" i="1" s="1"/>
  <c r="HC46" i="1"/>
  <c r="HB46" i="1"/>
  <c r="HA46" i="1"/>
  <c r="GZ46" i="1"/>
  <c r="GZ45" i="1" s="1"/>
  <c r="GY46" i="1"/>
  <c r="GX46" i="1"/>
  <c r="GW46" i="1"/>
  <c r="GW45" i="1" s="1"/>
  <c r="GW33" i="1" s="1"/>
  <c r="GV46" i="1"/>
  <c r="GV45" i="1" s="1"/>
  <c r="GU46" i="1"/>
  <c r="GT46" i="1"/>
  <c r="GS46" i="1"/>
  <c r="GR46" i="1"/>
  <c r="GR45" i="1" s="1"/>
  <c r="GQ46" i="1"/>
  <c r="GP46" i="1"/>
  <c r="GO46" i="1"/>
  <c r="GN46" i="1"/>
  <c r="GN45" i="1" s="1"/>
  <c r="GM46" i="1"/>
  <c r="GL46" i="1"/>
  <c r="GK46" i="1"/>
  <c r="GJ46" i="1"/>
  <c r="GJ45" i="1" s="1"/>
  <c r="GI46" i="1"/>
  <c r="GH46" i="1"/>
  <c r="GG46" i="1"/>
  <c r="GG45" i="1" s="1"/>
  <c r="GG33" i="1" s="1"/>
  <c r="GF46" i="1"/>
  <c r="GF45" i="1" s="1"/>
  <c r="GE46" i="1"/>
  <c r="GD46" i="1"/>
  <c r="GC46" i="1"/>
  <c r="GB46" i="1"/>
  <c r="GB45" i="1" s="1"/>
  <c r="GA46" i="1"/>
  <c r="FZ46" i="1"/>
  <c r="FY46" i="1"/>
  <c r="FX46" i="1"/>
  <c r="FX45" i="1" s="1"/>
  <c r="FW46" i="1"/>
  <c r="FV46" i="1"/>
  <c r="FU46" i="1"/>
  <c r="FT46" i="1"/>
  <c r="FT45" i="1" s="1"/>
  <c r="FS46" i="1"/>
  <c r="FR46" i="1"/>
  <c r="FQ46" i="1"/>
  <c r="FQ45" i="1" s="1"/>
  <c r="FQ33" i="1" s="1"/>
  <c r="FP46" i="1"/>
  <c r="FP45" i="1" s="1"/>
  <c r="FO46" i="1"/>
  <c r="FN46" i="1"/>
  <c r="FM46" i="1"/>
  <c r="FL46" i="1"/>
  <c r="FL45" i="1" s="1"/>
  <c r="FK46" i="1"/>
  <c r="FJ46" i="1"/>
  <c r="FI46" i="1"/>
  <c r="FH46" i="1"/>
  <c r="FH45" i="1" s="1"/>
  <c r="FG46" i="1"/>
  <c r="FF46" i="1"/>
  <c r="FE46" i="1"/>
  <c r="FD46" i="1"/>
  <c r="FD45" i="1" s="1"/>
  <c r="FC46" i="1"/>
  <c r="FB46" i="1"/>
  <c r="FA46" i="1"/>
  <c r="FA45" i="1" s="1"/>
  <c r="FA33" i="1" s="1"/>
  <c r="EZ46" i="1"/>
  <c r="EZ45" i="1" s="1"/>
  <c r="EY46" i="1"/>
  <c r="EX46" i="1"/>
  <c r="EW46" i="1"/>
  <c r="EV46" i="1"/>
  <c r="EV45" i="1" s="1"/>
  <c r="EU46" i="1"/>
  <c r="ET46" i="1"/>
  <c r="ES46" i="1"/>
  <c r="ER46" i="1"/>
  <c r="ER45" i="1" s="1"/>
  <c r="EQ46" i="1"/>
  <c r="EP46" i="1"/>
  <c r="EO46" i="1"/>
  <c r="EN46" i="1"/>
  <c r="EN45" i="1" s="1"/>
  <c r="EM46" i="1"/>
  <c r="EL46" i="1"/>
  <c r="EK46" i="1"/>
  <c r="EK45" i="1" s="1"/>
  <c r="EK33" i="1" s="1"/>
  <c r="EJ46" i="1"/>
  <c r="EJ45" i="1" s="1"/>
  <c r="EI46" i="1"/>
  <c r="EH46" i="1"/>
  <c r="EG46" i="1"/>
  <c r="EF46" i="1"/>
  <c r="EF45" i="1" s="1"/>
  <c r="EE46" i="1"/>
  <c r="ED46" i="1"/>
  <c r="EC46" i="1"/>
  <c r="EB46" i="1"/>
  <c r="EB45" i="1" s="1"/>
  <c r="EA46" i="1"/>
  <c r="DZ46" i="1"/>
  <c r="DY46" i="1"/>
  <c r="DX46" i="1"/>
  <c r="DX45" i="1" s="1"/>
  <c r="DW46" i="1"/>
  <c r="DV46" i="1"/>
  <c r="DU46" i="1"/>
  <c r="DU45" i="1" s="1"/>
  <c r="DU33" i="1" s="1"/>
  <c r="DT46" i="1"/>
  <c r="DT45" i="1" s="1"/>
  <c r="DS46" i="1"/>
  <c r="DR46" i="1"/>
  <c r="DQ46" i="1"/>
  <c r="DP46" i="1"/>
  <c r="DP45" i="1" s="1"/>
  <c r="DO46" i="1"/>
  <c r="DN46" i="1"/>
  <c r="DM46" i="1"/>
  <c r="DL46" i="1"/>
  <c r="DL45" i="1" s="1"/>
  <c r="DK46" i="1"/>
  <c r="DJ46" i="1"/>
  <c r="DI46" i="1"/>
  <c r="DH46" i="1"/>
  <c r="DH45" i="1" s="1"/>
  <c r="DG46" i="1"/>
  <c r="DF46" i="1"/>
  <c r="DE46" i="1"/>
  <c r="DE45" i="1" s="1"/>
  <c r="DE33" i="1" s="1"/>
  <c r="DD46" i="1"/>
  <c r="DD45" i="1" s="1"/>
  <c r="DC46" i="1"/>
  <c r="DB46" i="1"/>
  <c r="DA46" i="1"/>
  <c r="CZ46" i="1"/>
  <c r="CZ45" i="1" s="1"/>
  <c r="CY46" i="1"/>
  <c r="CX46" i="1"/>
  <c r="CW46" i="1"/>
  <c r="CV46" i="1"/>
  <c r="CV45" i="1" s="1"/>
  <c r="CU46" i="1"/>
  <c r="CT46" i="1"/>
  <c r="CS46" i="1"/>
  <c r="CR46" i="1"/>
  <c r="CR45" i="1" s="1"/>
  <c r="CQ46" i="1"/>
  <c r="CP46" i="1"/>
  <c r="CO46" i="1"/>
  <c r="CO45" i="1" s="1"/>
  <c r="CO33" i="1" s="1"/>
  <c r="CN46" i="1"/>
  <c r="CN45" i="1" s="1"/>
  <c r="CM46" i="1"/>
  <c r="CL46" i="1"/>
  <c r="CK46" i="1"/>
  <c r="CJ46" i="1"/>
  <c r="CJ45" i="1" s="1"/>
  <c r="CI46" i="1"/>
  <c r="CH46" i="1"/>
  <c r="CG46" i="1"/>
  <c r="CF46" i="1"/>
  <c r="CF45" i="1" s="1"/>
  <c r="CE46" i="1"/>
  <c r="CD46" i="1"/>
  <c r="CC46" i="1"/>
  <c r="CB46" i="1"/>
  <c r="CB45" i="1" s="1"/>
  <c r="CA46" i="1"/>
  <c r="BZ46" i="1"/>
  <c r="BY46" i="1"/>
  <c r="BY45" i="1" s="1"/>
  <c r="BY33" i="1" s="1"/>
  <c r="BX46" i="1"/>
  <c r="BX45" i="1" s="1"/>
  <c r="BW46" i="1"/>
  <c r="BV46" i="1"/>
  <c r="BU46" i="1"/>
  <c r="BT46" i="1"/>
  <c r="BT45" i="1" s="1"/>
  <c r="BS46" i="1"/>
  <c r="BR46" i="1"/>
  <c r="BQ46" i="1"/>
  <c r="BP46" i="1"/>
  <c r="BP45" i="1" s="1"/>
  <c r="BO46" i="1"/>
  <c r="BN46" i="1"/>
  <c r="BM46" i="1"/>
  <c r="BL46" i="1"/>
  <c r="BL45" i="1" s="1"/>
  <c r="BK46" i="1"/>
  <c r="BJ46" i="1"/>
  <c r="BI46" i="1"/>
  <c r="BI45" i="1" s="1"/>
  <c r="BI33" i="1" s="1"/>
  <c r="BH46" i="1"/>
  <c r="BH45" i="1" s="1"/>
  <c r="BG46" i="1"/>
  <c r="BF46" i="1"/>
  <c r="BE46" i="1"/>
  <c r="BD46" i="1"/>
  <c r="BD45" i="1" s="1"/>
  <c r="BC46" i="1"/>
  <c r="BB46" i="1"/>
  <c r="BA46" i="1"/>
  <c r="AZ46" i="1"/>
  <c r="AZ45" i="1" s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TW45" i="1"/>
  <c r="TV45" i="1"/>
  <c r="TS45" i="1"/>
  <c r="TR45" i="1"/>
  <c r="TQ45" i="1"/>
  <c r="TO45" i="1"/>
  <c r="TN45" i="1"/>
  <c r="TM45" i="1"/>
  <c r="TK45" i="1"/>
  <c r="TJ45" i="1"/>
  <c r="TI45" i="1"/>
  <c r="TI33" i="1" s="1"/>
  <c r="TG45" i="1"/>
  <c r="TF45" i="1"/>
  <c r="TC45" i="1"/>
  <c r="TB45" i="1"/>
  <c r="TA45" i="1"/>
  <c r="SY45" i="1"/>
  <c r="SX45" i="1"/>
  <c r="SX33" i="1" s="1"/>
  <c r="SW45" i="1"/>
  <c r="SU45" i="1"/>
  <c r="ST45" i="1"/>
  <c r="SS45" i="1"/>
  <c r="SS33" i="1" s="1"/>
  <c r="SQ45" i="1"/>
  <c r="SP45" i="1"/>
  <c r="SM45" i="1"/>
  <c r="SL45" i="1"/>
  <c r="SK45" i="1"/>
  <c r="SI45" i="1"/>
  <c r="SH45" i="1"/>
  <c r="SG45" i="1"/>
  <c r="SE45" i="1"/>
  <c r="SD45" i="1"/>
  <c r="SC45" i="1"/>
  <c r="SC33" i="1" s="1"/>
  <c r="SA45" i="1"/>
  <c r="RZ45" i="1"/>
  <c r="RW45" i="1"/>
  <c r="RV45" i="1"/>
  <c r="RU45" i="1"/>
  <c r="RS45" i="1"/>
  <c r="RR45" i="1"/>
  <c r="RR33" i="1" s="1"/>
  <c r="RQ45" i="1"/>
  <c r="RO45" i="1"/>
  <c r="RN45" i="1"/>
  <c r="RM45" i="1"/>
  <c r="RM33" i="1" s="1"/>
  <c r="RK45" i="1"/>
  <c r="RJ45" i="1"/>
  <c r="RG45" i="1"/>
  <c r="RF45" i="1"/>
  <c r="RE45" i="1"/>
  <c r="RC45" i="1"/>
  <c r="RB45" i="1"/>
  <c r="RA45" i="1"/>
  <c r="QY45" i="1"/>
  <c r="QX45" i="1"/>
  <c r="QW45" i="1"/>
  <c r="QW33" i="1" s="1"/>
  <c r="QU45" i="1"/>
  <c r="QT45" i="1"/>
  <c r="QQ45" i="1"/>
  <c r="QP45" i="1"/>
  <c r="QO45" i="1"/>
  <c r="QM45" i="1"/>
  <c r="QL45" i="1"/>
  <c r="QL33" i="1" s="1"/>
  <c r="QK45" i="1"/>
  <c r="QI45" i="1"/>
  <c r="QH45" i="1"/>
  <c r="QG45" i="1"/>
  <c r="QG33" i="1" s="1"/>
  <c r="QE45" i="1"/>
  <c r="QD45" i="1"/>
  <c r="QA45" i="1"/>
  <c r="PZ45" i="1"/>
  <c r="PY45" i="1"/>
  <c r="PW45" i="1"/>
  <c r="PV45" i="1"/>
  <c r="PU45" i="1"/>
  <c r="PS45" i="1"/>
  <c r="PR45" i="1"/>
  <c r="PQ45" i="1"/>
  <c r="PQ33" i="1" s="1"/>
  <c r="PO45" i="1"/>
  <c r="PN45" i="1"/>
  <c r="PK45" i="1"/>
  <c r="PJ45" i="1"/>
  <c r="PI45" i="1"/>
  <c r="PG45" i="1"/>
  <c r="PF45" i="1"/>
  <c r="PF33" i="1" s="1"/>
  <c r="PE45" i="1"/>
  <c r="PC45" i="1"/>
  <c r="PB45" i="1"/>
  <c r="PA45" i="1"/>
  <c r="PA33" i="1" s="1"/>
  <c r="OY45" i="1"/>
  <c r="OX45" i="1"/>
  <c r="OU45" i="1"/>
  <c r="OT45" i="1"/>
  <c r="OS45" i="1"/>
  <c r="OQ45" i="1"/>
  <c r="OP45" i="1"/>
  <c r="OO45" i="1"/>
  <c r="OM45" i="1"/>
  <c r="OL45" i="1"/>
  <c r="OK45" i="1"/>
  <c r="OK33" i="1" s="1"/>
  <c r="OI45" i="1"/>
  <c r="OH45" i="1"/>
  <c r="OE45" i="1"/>
  <c r="OD45" i="1"/>
  <c r="OC45" i="1"/>
  <c r="OA45" i="1"/>
  <c r="NZ45" i="1"/>
  <c r="NZ33" i="1" s="1"/>
  <c r="NY45" i="1"/>
  <c r="NW45" i="1"/>
  <c r="NV45" i="1"/>
  <c r="NU45" i="1"/>
  <c r="NU33" i="1" s="1"/>
  <c r="NS45" i="1"/>
  <c r="NR45" i="1"/>
  <c r="NO45" i="1"/>
  <c r="NN45" i="1"/>
  <c r="NM45" i="1"/>
  <c r="NK45" i="1"/>
  <c r="NJ45" i="1"/>
  <c r="NI45" i="1"/>
  <c r="NG45" i="1"/>
  <c r="NF45" i="1"/>
  <c r="NE45" i="1"/>
  <c r="NE33" i="1" s="1"/>
  <c r="NC45" i="1"/>
  <c r="NB45" i="1"/>
  <c r="MY45" i="1"/>
  <c r="MX45" i="1"/>
  <c r="MW45" i="1"/>
  <c r="MU45" i="1"/>
  <c r="MT45" i="1"/>
  <c r="MT33" i="1" s="1"/>
  <c r="MS45" i="1"/>
  <c r="MQ45" i="1"/>
  <c r="MP45" i="1"/>
  <c r="MO45" i="1"/>
  <c r="MO33" i="1" s="1"/>
  <c r="MM45" i="1"/>
  <c r="ML45" i="1"/>
  <c r="MI45" i="1"/>
  <c r="MH45" i="1"/>
  <c r="MG45" i="1"/>
  <c r="ME45" i="1"/>
  <c r="MD45" i="1"/>
  <c r="MC45" i="1"/>
  <c r="MA45" i="1"/>
  <c r="LZ45" i="1"/>
  <c r="LY45" i="1"/>
  <c r="LY33" i="1" s="1"/>
  <c r="LW45" i="1"/>
  <c r="LV45" i="1"/>
  <c r="LS45" i="1"/>
  <c r="LR45" i="1"/>
  <c r="LQ45" i="1"/>
  <c r="LO45" i="1"/>
  <c r="LN45" i="1"/>
  <c r="LN33" i="1" s="1"/>
  <c r="LM45" i="1"/>
  <c r="LK45" i="1"/>
  <c r="LJ45" i="1"/>
  <c r="LI45" i="1"/>
  <c r="LI33" i="1" s="1"/>
  <c r="LG45" i="1"/>
  <c r="LF45" i="1"/>
  <c r="LC45" i="1"/>
  <c r="LB45" i="1"/>
  <c r="LA45" i="1"/>
  <c r="KY45" i="1"/>
  <c r="KX45" i="1"/>
  <c r="KW45" i="1"/>
  <c r="KU45" i="1"/>
  <c r="KT45" i="1"/>
  <c r="KS45" i="1"/>
  <c r="KS33" i="1" s="1"/>
  <c r="KQ45" i="1"/>
  <c r="KP45" i="1"/>
  <c r="KM45" i="1"/>
  <c r="KL45" i="1"/>
  <c r="KK45" i="1"/>
  <c r="KI45" i="1"/>
  <c r="KH45" i="1"/>
  <c r="KG45" i="1"/>
  <c r="KE45" i="1"/>
  <c r="KD45" i="1"/>
  <c r="KC45" i="1"/>
  <c r="KC33" i="1" s="1"/>
  <c r="KA45" i="1"/>
  <c r="JZ45" i="1"/>
  <c r="JW45" i="1"/>
  <c r="JV45" i="1"/>
  <c r="JU45" i="1"/>
  <c r="JS45" i="1"/>
  <c r="JR45" i="1"/>
  <c r="JQ45" i="1"/>
  <c r="JO45" i="1"/>
  <c r="JN45" i="1"/>
  <c r="JM45" i="1"/>
  <c r="JM33" i="1" s="1"/>
  <c r="JK45" i="1"/>
  <c r="JJ45" i="1"/>
  <c r="JG45" i="1"/>
  <c r="JF45" i="1"/>
  <c r="JE45" i="1"/>
  <c r="JC45" i="1"/>
  <c r="JB45" i="1"/>
  <c r="JA45" i="1"/>
  <c r="IY45" i="1"/>
  <c r="IX45" i="1"/>
  <c r="IW45" i="1"/>
  <c r="IW33" i="1" s="1"/>
  <c r="IU45" i="1"/>
  <c r="IT45" i="1"/>
  <c r="IQ45" i="1"/>
  <c r="IP45" i="1"/>
  <c r="IO45" i="1"/>
  <c r="IM45" i="1"/>
  <c r="IL45" i="1"/>
  <c r="IK45" i="1"/>
  <c r="II45" i="1"/>
  <c r="IH45" i="1"/>
  <c r="IG45" i="1"/>
  <c r="IG33" i="1" s="1"/>
  <c r="IE45" i="1"/>
  <c r="ID45" i="1"/>
  <c r="IA45" i="1"/>
  <c r="HZ45" i="1"/>
  <c r="HY45" i="1"/>
  <c r="HW45" i="1"/>
  <c r="HV45" i="1"/>
  <c r="HU45" i="1"/>
  <c r="HS45" i="1"/>
  <c r="HR45" i="1"/>
  <c r="HQ45" i="1"/>
  <c r="HQ33" i="1" s="1"/>
  <c r="HO45" i="1"/>
  <c r="HN45" i="1"/>
  <c r="HK45" i="1"/>
  <c r="HJ45" i="1"/>
  <c r="HI45" i="1"/>
  <c r="HG45" i="1"/>
  <c r="HF45" i="1"/>
  <c r="HE45" i="1"/>
  <c r="HC45" i="1"/>
  <c r="HB45" i="1"/>
  <c r="HA45" i="1"/>
  <c r="HA33" i="1" s="1"/>
  <c r="GY45" i="1"/>
  <c r="GX45" i="1"/>
  <c r="GU45" i="1"/>
  <c r="GT45" i="1"/>
  <c r="GS45" i="1"/>
  <c r="GQ45" i="1"/>
  <c r="GP45" i="1"/>
  <c r="GO45" i="1"/>
  <c r="GM45" i="1"/>
  <c r="GL45" i="1"/>
  <c r="GK45" i="1"/>
  <c r="GK33" i="1" s="1"/>
  <c r="GI45" i="1"/>
  <c r="GH45" i="1"/>
  <c r="GE45" i="1"/>
  <c r="GD45" i="1"/>
  <c r="GC45" i="1"/>
  <c r="GA45" i="1"/>
  <c r="FZ45" i="1"/>
  <c r="FY45" i="1"/>
  <c r="FW45" i="1"/>
  <c r="FV45" i="1"/>
  <c r="FU45" i="1"/>
  <c r="FU33" i="1" s="1"/>
  <c r="FS45" i="1"/>
  <c r="FR45" i="1"/>
  <c r="FO45" i="1"/>
  <c r="FO33" i="1" s="1"/>
  <c r="FN45" i="1"/>
  <c r="FM45" i="1"/>
  <c r="FK45" i="1"/>
  <c r="FJ45" i="1"/>
  <c r="FI45" i="1"/>
  <c r="FG45" i="1"/>
  <c r="FF45" i="1"/>
  <c r="FE45" i="1"/>
  <c r="FE33" i="1" s="1"/>
  <c r="FC45" i="1"/>
  <c r="FB45" i="1"/>
  <c r="EY45" i="1"/>
  <c r="EX45" i="1"/>
  <c r="EW45" i="1"/>
  <c r="EU45" i="1"/>
  <c r="ET45" i="1"/>
  <c r="ES45" i="1"/>
  <c r="EQ45" i="1"/>
  <c r="EP45" i="1"/>
  <c r="EO45" i="1"/>
  <c r="EO33" i="1" s="1"/>
  <c r="EM45" i="1"/>
  <c r="EL45" i="1"/>
  <c r="EI45" i="1"/>
  <c r="EH45" i="1"/>
  <c r="EG45" i="1"/>
  <c r="EE45" i="1"/>
  <c r="ED45" i="1"/>
  <c r="EC45" i="1"/>
  <c r="EA45" i="1"/>
  <c r="DZ45" i="1"/>
  <c r="DY45" i="1"/>
  <c r="DY33" i="1" s="1"/>
  <c r="DW45" i="1"/>
  <c r="DV45" i="1"/>
  <c r="DS45" i="1"/>
  <c r="DR45" i="1"/>
  <c r="DQ45" i="1"/>
  <c r="DO45" i="1"/>
  <c r="DN45" i="1"/>
  <c r="DM45" i="1"/>
  <c r="DK45" i="1"/>
  <c r="DJ45" i="1"/>
  <c r="DI45" i="1"/>
  <c r="DI33" i="1" s="1"/>
  <c r="DG45" i="1"/>
  <c r="DF45" i="1"/>
  <c r="DC45" i="1"/>
  <c r="DC33" i="1" s="1"/>
  <c r="DB45" i="1"/>
  <c r="DA45" i="1"/>
  <c r="CY45" i="1"/>
  <c r="CX45" i="1"/>
  <c r="CW45" i="1"/>
  <c r="CU45" i="1"/>
  <c r="CT45" i="1"/>
  <c r="CS45" i="1"/>
  <c r="CS33" i="1" s="1"/>
  <c r="CQ45" i="1"/>
  <c r="CP45" i="1"/>
  <c r="CM45" i="1"/>
  <c r="CL45" i="1"/>
  <c r="CK45" i="1"/>
  <c r="CI45" i="1"/>
  <c r="CH45" i="1"/>
  <c r="CG45" i="1"/>
  <c r="CE45" i="1"/>
  <c r="CD45" i="1"/>
  <c r="CC45" i="1"/>
  <c r="CC33" i="1" s="1"/>
  <c r="CA45" i="1"/>
  <c r="BZ45" i="1"/>
  <c r="BW45" i="1"/>
  <c r="BV45" i="1"/>
  <c r="BU45" i="1"/>
  <c r="BS45" i="1"/>
  <c r="BR45" i="1"/>
  <c r="BQ45" i="1"/>
  <c r="BO45" i="1"/>
  <c r="BN45" i="1"/>
  <c r="BM45" i="1"/>
  <c r="BM33" i="1" s="1"/>
  <c r="BK45" i="1"/>
  <c r="BJ45" i="1"/>
  <c r="BG45" i="1"/>
  <c r="BF45" i="1"/>
  <c r="BE45" i="1"/>
  <c r="BC45" i="1"/>
  <c r="BB45" i="1"/>
  <c r="BA45" i="1"/>
  <c r="AY45" i="1"/>
  <c r="AX45" i="1"/>
  <c r="AW45" i="1"/>
  <c r="AW33" i="1" s="1"/>
  <c r="AV45" i="1"/>
  <c r="AU45" i="1"/>
  <c r="AT45" i="1"/>
  <c r="AS45" i="1"/>
  <c r="AS33" i="1" s="1"/>
  <c r="AR45" i="1"/>
  <c r="AQ45" i="1"/>
  <c r="AP45" i="1"/>
  <c r="AO45" i="1"/>
  <c r="AO33" i="1" s="1"/>
  <c r="AN45" i="1"/>
  <c r="AM45" i="1"/>
  <c r="AL45" i="1"/>
  <c r="AK45" i="1"/>
  <c r="AK33" i="1" s="1"/>
  <c r="AJ45" i="1"/>
  <c r="AI45" i="1"/>
  <c r="AH45" i="1"/>
  <c r="AG45" i="1"/>
  <c r="AG33" i="1" s="1"/>
  <c r="AF45" i="1"/>
  <c r="AE45" i="1"/>
  <c r="AD45" i="1"/>
  <c r="AC45" i="1"/>
  <c r="AC33" i="1" s="1"/>
  <c r="AB45" i="1"/>
  <c r="AA45" i="1"/>
  <c r="Z45" i="1"/>
  <c r="Y45" i="1"/>
  <c r="Y33" i="1" s="1"/>
  <c r="X45" i="1"/>
  <c r="W45" i="1"/>
  <c r="V45" i="1"/>
  <c r="U45" i="1"/>
  <c r="U33" i="1" s="1"/>
  <c r="T45" i="1"/>
  <c r="S45" i="1"/>
  <c r="R45" i="1"/>
  <c r="Q45" i="1"/>
  <c r="Q33" i="1" s="1"/>
  <c r="P45" i="1"/>
  <c r="O45" i="1"/>
  <c r="N45" i="1"/>
  <c r="M45" i="1"/>
  <c r="M33" i="1" s="1"/>
  <c r="L45" i="1"/>
  <c r="K45" i="1"/>
  <c r="J45" i="1"/>
  <c r="I45" i="1"/>
  <c r="I33" i="1" s="1"/>
  <c r="H45" i="1"/>
  <c r="G45" i="1"/>
  <c r="F45" i="1"/>
  <c r="E45" i="1"/>
  <c r="E33" i="1" s="1"/>
  <c r="D45" i="1"/>
  <c r="C45" i="1"/>
  <c r="B45" i="1"/>
  <c r="TW42" i="1"/>
  <c r="TW34" i="1" s="1"/>
  <c r="TW33" i="1" s="1"/>
  <c r="TV42" i="1"/>
  <c r="TU42" i="1"/>
  <c r="TT42" i="1"/>
  <c r="TS42" i="1"/>
  <c r="TS34" i="1" s="1"/>
  <c r="TS33" i="1" s="1"/>
  <c r="TR42" i="1"/>
  <c r="TQ42" i="1"/>
  <c r="TP42" i="1"/>
  <c r="TO42" i="1"/>
  <c r="TO34" i="1" s="1"/>
  <c r="TO33" i="1" s="1"/>
  <c r="TN42" i="1"/>
  <c r="TM42" i="1"/>
  <c r="TL42" i="1"/>
  <c r="TK42" i="1"/>
  <c r="TK34" i="1" s="1"/>
  <c r="TK33" i="1" s="1"/>
  <c r="TJ42" i="1"/>
  <c r="TI42" i="1"/>
  <c r="TH42" i="1"/>
  <c r="TG42" i="1"/>
  <c r="TG34" i="1" s="1"/>
  <c r="TG33" i="1" s="1"/>
  <c r="TF42" i="1"/>
  <c r="TE42" i="1"/>
  <c r="TD42" i="1"/>
  <c r="TC42" i="1"/>
  <c r="TC34" i="1" s="1"/>
  <c r="TC33" i="1" s="1"/>
  <c r="TB42" i="1"/>
  <c r="TA42" i="1"/>
  <c r="SZ42" i="1"/>
  <c r="SY42" i="1"/>
  <c r="SY34" i="1" s="1"/>
  <c r="SY33" i="1" s="1"/>
  <c r="SX42" i="1"/>
  <c r="SW42" i="1"/>
  <c r="SV42" i="1"/>
  <c r="SU42" i="1"/>
  <c r="SU34" i="1" s="1"/>
  <c r="SU33" i="1" s="1"/>
  <c r="ST42" i="1"/>
  <c r="SS42" i="1"/>
  <c r="SR42" i="1"/>
  <c r="SQ42" i="1"/>
  <c r="SQ34" i="1" s="1"/>
  <c r="SQ33" i="1" s="1"/>
  <c r="SP42" i="1"/>
  <c r="SO42" i="1"/>
  <c r="SN42" i="1"/>
  <c r="SM42" i="1"/>
  <c r="SM34" i="1" s="1"/>
  <c r="SM33" i="1" s="1"/>
  <c r="SL42" i="1"/>
  <c r="SK42" i="1"/>
  <c r="SJ42" i="1"/>
  <c r="SI42" i="1"/>
  <c r="SI34" i="1" s="1"/>
  <c r="SI33" i="1" s="1"/>
  <c r="SH42" i="1"/>
  <c r="SG42" i="1"/>
  <c r="SF42" i="1"/>
  <c r="SE42" i="1"/>
  <c r="SE34" i="1" s="1"/>
  <c r="SE33" i="1" s="1"/>
  <c r="SD42" i="1"/>
  <c r="SC42" i="1"/>
  <c r="SB42" i="1"/>
  <c r="SA42" i="1"/>
  <c r="SA34" i="1" s="1"/>
  <c r="SA33" i="1" s="1"/>
  <c r="RZ42" i="1"/>
  <c r="RY42" i="1"/>
  <c r="RX42" i="1"/>
  <c r="RW42" i="1"/>
  <c r="RW34" i="1" s="1"/>
  <c r="RV42" i="1"/>
  <c r="RU42" i="1"/>
  <c r="RT42" i="1"/>
  <c r="RS42" i="1"/>
  <c r="RS34" i="1" s="1"/>
  <c r="RS33" i="1" s="1"/>
  <c r="RR42" i="1"/>
  <c r="RQ42" i="1"/>
  <c r="RP42" i="1"/>
  <c r="RO42" i="1"/>
  <c r="RO34" i="1" s="1"/>
  <c r="RO33" i="1" s="1"/>
  <c r="RN42" i="1"/>
  <c r="RM42" i="1"/>
  <c r="RL42" i="1"/>
  <c r="RK42" i="1"/>
  <c r="RK34" i="1" s="1"/>
  <c r="RK33" i="1" s="1"/>
  <c r="RJ42" i="1"/>
  <c r="RI42" i="1"/>
  <c r="RH42" i="1"/>
  <c r="RG42" i="1"/>
  <c r="RG34" i="1" s="1"/>
  <c r="RG33" i="1" s="1"/>
  <c r="RF42" i="1"/>
  <c r="RE42" i="1"/>
  <c r="RD42" i="1"/>
  <c r="RC42" i="1"/>
  <c r="RC34" i="1" s="1"/>
  <c r="RC33" i="1" s="1"/>
  <c r="RB42" i="1"/>
  <c r="RA42" i="1"/>
  <c r="QZ42" i="1"/>
  <c r="QY42" i="1"/>
  <c r="QY34" i="1" s="1"/>
  <c r="QY33" i="1" s="1"/>
  <c r="QX42" i="1"/>
  <c r="QW42" i="1"/>
  <c r="QV42" i="1"/>
  <c r="QU42" i="1"/>
  <c r="QU34" i="1" s="1"/>
  <c r="QU33" i="1" s="1"/>
  <c r="QT42" i="1"/>
  <c r="QS42" i="1"/>
  <c r="QR42" i="1"/>
  <c r="QQ42" i="1"/>
  <c r="QQ34" i="1" s="1"/>
  <c r="QQ33" i="1" s="1"/>
  <c r="QP42" i="1"/>
  <c r="QO42" i="1"/>
  <c r="QN42" i="1"/>
  <c r="QM42" i="1"/>
  <c r="QM34" i="1" s="1"/>
  <c r="QM33" i="1" s="1"/>
  <c r="QL42" i="1"/>
  <c r="QK42" i="1"/>
  <c r="QJ42" i="1"/>
  <c r="QI42" i="1"/>
  <c r="QI34" i="1" s="1"/>
  <c r="QI33" i="1" s="1"/>
  <c r="QH42" i="1"/>
  <c r="QG42" i="1"/>
  <c r="QF42" i="1"/>
  <c r="QE42" i="1"/>
  <c r="QE34" i="1" s="1"/>
  <c r="QE33" i="1" s="1"/>
  <c r="QD42" i="1"/>
  <c r="QC42" i="1"/>
  <c r="QB42" i="1"/>
  <c r="QA42" i="1"/>
  <c r="QA34" i="1" s="1"/>
  <c r="QA33" i="1" s="1"/>
  <c r="PZ42" i="1"/>
  <c r="PY42" i="1"/>
  <c r="PX42" i="1"/>
  <c r="PW42" i="1"/>
  <c r="PW34" i="1" s="1"/>
  <c r="PW33" i="1" s="1"/>
  <c r="PV42" i="1"/>
  <c r="PU42" i="1"/>
  <c r="PT42" i="1"/>
  <c r="PS42" i="1"/>
  <c r="PS34" i="1" s="1"/>
  <c r="PS33" i="1" s="1"/>
  <c r="PR42" i="1"/>
  <c r="PQ42" i="1"/>
  <c r="PP42" i="1"/>
  <c r="PO42" i="1"/>
  <c r="PO34" i="1" s="1"/>
  <c r="PO33" i="1" s="1"/>
  <c r="PN42" i="1"/>
  <c r="PM42" i="1"/>
  <c r="PL42" i="1"/>
  <c r="PK42" i="1"/>
  <c r="PK34" i="1" s="1"/>
  <c r="PJ42" i="1"/>
  <c r="PI42" i="1"/>
  <c r="PH42" i="1"/>
  <c r="PG42" i="1"/>
  <c r="PG34" i="1" s="1"/>
  <c r="PG33" i="1" s="1"/>
  <c r="PF42" i="1"/>
  <c r="PE42" i="1"/>
  <c r="PD42" i="1"/>
  <c r="PC42" i="1"/>
  <c r="PC34" i="1" s="1"/>
  <c r="PC33" i="1" s="1"/>
  <c r="PB42" i="1"/>
  <c r="PA42" i="1"/>
  <c r="OZ42" i="1"/>
  <c r="OY42" i="1"/>
  <c r="OY34" i="1" s="1"/>
  <c r="OY33" i="1" s="1"/>
  <c r="OX42" i="1"/>
  <c r="OW42" i="1"/>
  <c r="OV42" i="1"/>
  <c r="OU42" i="1"/>
  <c r="OU34" i="1" s="1"/>
  <c r="OU33" i="1" s="1"/>
  <c r="OT42" i="1"/>
  <c r="OS42" i="1"/>
  <c r="OR42" i="1"/>
  <c r="OQ42" i="1"/>
  <c r="OQ34" i="1" s="1"/>
  <c r="OQ33" i="1" s="1"/>
  <c r="OP42" i="1"/>
  <c r="OO42" i="1"/>
  <c r="ON42" i="1"/>
  <c r="OM42" i="1"/>
  <c r="OM34" i="1" s="1"/>
  <c r="OM33" i="1" s="1"/>
  <c r="OL42" i="1"/>
  <c r="OK42" i="1"/>
  <c r="OJ42" i="1"/>
  <c r="OI42" i="1"/>
  <c r="OI34" i="1" s="1"/>
  <c r="OI33" i="1" s="1"/>
  <c r="OH42" i="1"/>
  <c r="OG42" i="1"/>
  <c r="OF42" i="1"/>
  <c r="OE42" i="1"/>
  <c r="OE34" i="1" s="1"/>
  <c r="OE33" i="1" s="1"/>
  <c r="OD42" i="1"/>
  <c r="OC42" i="1"/>
  <c r="OB42" i="1"/>
  <c r="OA42" i="1"/>
  <c r="OA34" i="1" s="1"/>
  <c r="OA33" i="1" s="1"/>
  <c r="NZ42" i="1"/>
  <c r="NY42" i="1"/>
  <c r="NX42" i="1"/>
  <c r="NW42" i="1"/>
  <c r="NW34" i="1" s="1"/>
  <c r="NW33" i="1" s="1"/>
  <c r="NV42" i="1"/>
  <c r="NU42" i="1"/>
  <c r="NT42" i="1"/>
  <c r="NS42" i="1"/>
  <c r="NS34" i="1" s="1"/>
  <c r="NS33" i="1" s="1"/>
  <c r="NR42" i="1"/>
  <c r="NQ42" i="1"/>
  <c r="NP42" i="1"/>
  <c r="NO42" i="1"/>
  <c r="NO34" i="1" s="1"/>
  <c r="NO33" i="1" s="1"/>
  <c r="NN42" i="1"/>
  <c r="NM42" i="1"/>
  <c r="NL42" i="1"/>
  <c r="NK42" i="1"/>
  <c r="NK34" i="1" s="1"/>
  <c r="NK33" i="1" s="1"/>
  <c r="NJ42" i="1"/>
  <c r="NI42" i="1"/>
  <c r="NH42" i="1"/>
  <c r="NG42" i="1"/>
  <c r="NG34" i="1" s="1"/>
  <c r="NG33" i="1" s="1"/>
  <c r="NF42" i="1"/>
  <c r="NE42" i="1"/>
  <c r="ND42" i="1"/>
  <c r="NC42" i="1"/>
  <c r="NC34" i="1" s="1"/>
  <c r="NC33" i="1" s="1"/>
  <c r="NB42" i="1"/>
  <c r="NA42" i="1"/>
  <c r="MZ42" i="1"/>
  <c r="MY42" i="1"/>
  <c r="MY34" i="1" s="1"/>
  <c r="MX42" i="1"/>
  <c r="MW42" i="1"/>
  <c r="MV42" i="1"/>
  <c r="MU42" i="1"/>
  <c r="MU34" i="1" s="1"/>
  <c r="MU33" i="1" s="1"/>
  <c r="MT42" i="1"/>
  <c r="MS42" i="1"/>
  <c r="MR42" i="1"/>
  <c r="MQ42" i="1"/>
  <c r="MQ34" i="1" s="1"/>
  <c r="MQ33" i="1" s="1"/>
  <c r="MP42" i="1"/>
  <c r="MO42" i="1"/>
  <c r="MN42" i="1"/>
  <c r="MM42" i="1"/>
  <c r="MM34" i="1" s="1"/>
  <c r="MM33" i="1" s="1"/>
  <c r="ML42" i="1"/>
  <c r="MK42" i="1"/>
  <c r="MJ42" i="1"/>
  <c r="MI42" i="1"/>
  <c r="MI34" i="1" s="1"/>
  <c r="MI33" i="1" s="1"/>
  <c r="MH42" i="1"/>
  <c r="MG42" i="1"/>
  <c r="MF42" i="1"/>
  <c r="ME42" i="1"/>
  <c r="ME34" i="1" s="1"/>
  <c r="ME33" i="1" s="1"/>
  <c r="MD42" i="1"/>
  <c r="MC42" i="1"/>
  <c r="MB42" i="1"/>
  <c r="MA42" i="1"/>
  <c r="MA34" i="1" s="1"/>
  <c r="MA33" i="1" s="1"/>
  <c r="LZ42" i="1"/>
  <c r="LY42" i="1"/>
  <c r="LX42" i="1"/>
  <c r="LW42" i="1"/>
  <c r="LW34" i="1" s="1"/>
  <c r="LW33" i="1" s="1"/>
  <c r="LV42" i="1"/>
  <c r="LU42" i="1"/>
  <c r="LT42" i="1"/>
  <c r="LS42" i="1"/>
  <c r="LS34" i="1" s="1"/>
  <c r="LS33" i="1" s="1"/>
  <c r="LR42" i="1"/>
  <c r="LQ42" i="1"/>
  <c r="LP42" i="1"/>
  <c r="LO42" i="1"/>
  <c r="LO34" i="1" s="1"/>
  <c r="LO33" i="1" s="1"/>
  <c r="LN42" i="1"/>
  <c r="LM42" i="1"/>
  <c r="LL42" i="1"/>
  <c r="LK42" i="1"/>
  <c r="LK34" i="1" s="1"/>
  <c r="LK33" i="1" s="1"/>
  <c r="LJ42" i="1"/>
  <c r="LI42" i="1"/>
  <c r="LH42" i="1"/>
  <c r="LG42" i="1"/>
  <c r="LG34" i="1" s="1"/>
  <c r="LG33" i="1" s="1"/>
  <c r="LF42" i="1"/>
  <c r="LE42" i="1"/>
  <c r="LD42" i="1"/>
  <c r="LC42" i="1"/>
  <c r="LC34" i="1" s="1"/>
  <c r="LC33" i="1" s="1"/>
  <c r="LB42" i="1"/>
  <c r="LA42" i="1"/>
  <c r="KZ42" i="1"/>
  <c r="KY42" i="1"/>
  <c r="KY34" i="1" s="1"/>
  <c r="KY33" i="1" s="1"/>
  <c r="KX42" i="1"/>
  <c r="KW42" i="1"/>
  <c r="KV42" i="1"/>
  <c r="KU42" i="1"/>
  <c r="KU34" i="1" s="1"/>
  <c r="KU33" i="1" s="1"/>
  <c r="KT42" i="1"/>
  <c r="KS42" i="1"/>
  <c r="KR42" i="1"/>
  <c r="KQ42" i="1"/>
  <c r="KQ34" i="1" s="1"/>
  <c r="KQ33" i="1" s="1"/>
  <c r="KP42" i="1"/>
  <c r="KO42" i="1"/>
  <c r="KN42" i="1"/>
  <c r="KM42" i="1"/>
  <c r="KM34" i="1" s="1"/>
  <c r="KL42" i="1"/>
  <c r="KK42" i="1"/>
  <c r="KJ42" i="1"/>
  <c r="KI42" i="1"/>
  <c r="KI34" i="1" s="1"/>
  <c r="KI33" i="1" s="1"/>
  <c r="KH42" i="1"/>
  <c r="KG42" i="1"/>
  <c r="KF42" i="1"/>
  <c r="KE42" i="1"/>
  <c r="KD42" i="1"/>
  <c r="KC42" i="1"/>
  <c r="KB42" i="1"/>
  <c r="KA42" i="1"/>
  <c r="KA34" i="1" s="1"/>
  <c r="KA33" i="1" s="1"/>
  <c r="JZ42" i="1"/>
  <c r="JY42" i="1"/>
  <c r="JX42" i="1"/>
  <c r="JW42" i="1"/>
  <c r="JW34" i="1" s="1"/>
  <c r="JW33" i="1" s="1"/>
  <c r="JV42" i="1"/>
  <c r="JU42" i="1"/>
  <c r="JT42" i="1"/>
  <c r="JS42" i="1"/>
  <c r="JS34" i="1" s="1"/>
  <c r="JS33" i="1" s="1"/>
  <c r="JR42" i="1"/>
  <c r="JQ42" i="1"/>
  <c r="JP42" i="1"/>
  <c r="JO42" i="1"/>
  <c r="JO34" i="1" s="1"/>
  <c r="JO33" i="1" s="1"/>
  <c r="JN42" i="1"/>
  <c r="JM42" i="1"/>
  <c r="JL42" i="1"/>
  <c r="JK42" i="1"/>
  <c r="JK34" i="1" s="1"/>
  <c r="JK33" i="1" s="1"/>
  <c r="JJ42" i="1"/>
  <c r="JI42" i="1"/>
  <c r="JH42" i="1"/>
  <c r="JG42" i="1"/>
  <c r="JG34" i="1" s="1"/>
  <c r="JG33" i="1" s="1"/>
  <c r="JF42" i="1"/>
  <c r="JE42" i="1"/>
  <c r="JD42" i="1"/>
  <c r="JC42" i="1"/>
  <c r="JC34" i="1" s="1"/>
  <c r="JC33" i="1" s="1"/>
  <c r="JB42" i="1"/>
  <c r="JA42" i="1"/>
  <c r="IZ42" i="1"/>
  <c r="IY42" i="1"/>
  <c r="IY34" i="1" s="1"/>
  <c r="IY33" i="1" s="1"/>
  <c r="IX42" i="1"/>
  <c r="IW42" i="1"/>
  <c r="IV42" i="1"/>
  <c r="IU42" i="1"/>
  <c r="IU34" i="1" s="1"/>
  <c r="IU33" i="1" s="1"/>
  <c r="IT42" i="1"/>
  <c r="IS42" i="1"/>
  <c r="IR42" i="1"/>
  <c r="IQ42" i="1"/>
  <c r="IQ34" i="1" s="1"/>
  <c r="IQ33" i="1" s="1"/>
  <c r="IP42" i="1"/>
  <c r="IO42" i="1"/>
  <c r="IN42" i="1"/>
  <c r="IM42" i="1"/>
  <c r="IM34" i="1" s="1"/>
  <c r="IM33" i="1" s="1"/>
  <c r="IL42" i="1"/>
  <c r="IK42" i="1"/>
  <c r="IJ42" i="1"/>
  <c r="II42" i="1"/>
  <c r="II34" i="1" s="1"/>
  <c r="II33" i="1" s="1"/>
  <c r="IH42" i="1"/>
  <c r="IG42" i="1"/>
  <c r="IF42" i="1"/>
  <c r="IE42" i="1"/>
  <c r="IE34" i="1" s="1"/>
  <c r="IE33" i="1" s="1"/>
  <c r="ID42" i="1"/>
  <c r="IC42" i="1"/>
  <c r="IB42" i="1"/>
  <c r="IA42" i="1"/>
  <c r="IA34" i="1" s="1"/>
  <c r="HZ42" i="1"/>
  <c r="HY42" i="1"/>
  <c r="HX42" i="1"/>
  <c r="HW42" i="1"/>
  <c r="HW34" i="1" s="1"/>
  <c r="HW33" i="1" s="1"/>
  <c r="HV42" i="1"/>
  <c r="HU42" i="1"/>
  <c r="HT42" i="1"/>
  <c r="HS42" i="1"/>
  <c r="HS34" i="1" s="1"/>
  <c r="HS33" i="1" s="1"/>
  <c r="HR42" i="1"/>
  <c r="HQ42" i="1"/>
  <c r="HP42" i="1"/>
  <c r="HO42" i="1"/>
  <c r="HO34" i="1" s="1"/>
  <c r="HO33" i="1" s="1"/>
  <c r="HN42" i="1"/>
  <c r="HM42" i="1"/>
  <c r="HL42" i="1"/>
  <c r="HK42" i="1"/>
  <c r="HK34" i="1" s="1"/>
  <c r="HK33" i="1" s="1"/>
  <c r="HJ42" i="1"/>
  <c r="HI42" i="1"/>
  <c r="HH42" i="1"/>
  <c r="HG42" i="1"/>
  <c r="HG34" i="1" s="1"/>
  <c r="HG33" i="1" s="1"/>
  <c r="HF42" i="1"/>
  <c r="HE42" i="1"/>
  <c r="HD42" i="1"/>
  <c r="HC42" i="1"/>
  <c r="HC34" i="1" s="1"/>
  <c r="HC33" i="1" s="1"/>
  <c r="HB42" i="1"/>
  <c r="HA42" i="1"/>
  <c r="GZ42" i="1"/>
  <c r="GY42" i="1"/>
  <c r="GY34" i="1" s="1"/>
  <c r="GY33" i="1" s="1"/>
  <c r="GX42" i="1"/>
  <c r="GW42" i="1"/>
  <c r="GV42" i="1"/>
  <c r="GU42" i="1"/>
  <c r="GU34" i="1" s="1"/>
  <c r="GT42" i="1"/>
  <c r="GS42" i="1"/>
  <c r="GR42" i="1"/>
  <c r="GQ42" i="1"/>
  <c r="GQ34" i="1" s="1"/>
  <c r="GP42" i="1"/>
  <c r="GO42" i="1"/>
  <c r="GN42" i="1"/>
  <c r="GM42" i="1"/>
  <c r="GM34" i="1" s="1"/>
  <c r="GL42" i="1"/>
  <c r="GK42" i="1"/>
  <c r="GJ42" i="1"/>
  <c r="GI42" i="1"/>
  <c r="GI34" i="1" s="1"/>
  <c r="GH42" i="1"/>
  <c r="GG42" i="1"/>
  <c r="GF42" i="1"/>
  <c r="GE42" i="1"/>
  <c r="GE34" i="1" s="1"/>
  <c r="GE33" i="1" s="1"/>
  <c r="GD42" i="1"/>
  <c r="GC42" i="1"/>
  <c r="GB42" i="1"/>
  <c r="GA42" i="1"/>
  <c r="GA34" i="1" s="1"/>
  <c r="GA33" i="1" s="1"/>
  <c r="FZ42" i="1"/>
  <c r="FY42" i="1"/>
  <c r="FX42" i="1"/>
  <c r="FW42" i="1"/>
  <c r="FW34" i="1" s="1"/>
  <c r="FW33" i="1" s="1"/>
  <c r="FV42" i="1"/>
  <c r="FU42" i="1"/>
  <c r="FT42" i="1"/>
  <c r="FS42" i="1"/>
  <c r="FS34" i="1" s="1"/>
  <c r="FS33" i="1" s="1"/>
  <c r="FR42" i="1"/>
  <c r="FQ42" i="1"/>
  <c r="FP42" i="1"/>
  <c r="FO42" i="1"/>
  <c r="FO34" i="1" s="1"/>
  <c r="FN42" i="1"/>
  <c r="FM42" i="1"/>
  <c r="FL42" i="1"/>
  <c r="FK42" i="1"/>
  <c r="FK34" i="1" s="1"/>
  <c r="FJ42" i="1"/>
  <c r="FI42" i="1"/>
  <c r="FH42" i="1"/>
  <c r="FG42" i="1"/>
  <c r="FG34" i="1" s="1"/>
  <c r="FF42" i="1"/>
  <c r="FE42" i="1"/>
  <c r="FD42" i="1"/>
  <c r="FC42" i="1"/>
  <c r="FC34" i="1" s="1"/>
  <c r="FB42" i="1"/>
  <c r="FA42" i="1"/>
  <c r="EZ42" i="1"/>
  <c r="EY42" i="1"/>
  <c r="EY34" i="1" s="1"/>
  <c r="EY33" i="1" s="1"/>
  <c r="EX42" i="1"/>
  <c r="EW42" i="1"/>
  <c r="EV42" i="1"/>
  <c r="EU42" i="1"/>
  <c r="EU34" i="1" s="1"/>
  <c r="EU33" i="1" s="1"/>
  <c r="ET42" i="1"/>
  <c r="ES42" i="1"/>
  <c r="ER42" i="1"/>
  <c r="EQ42" i="1"/>
  <c r="EQ34" i="1" s="1"/>
  <c r="EQ33" i="1" s="1"/>
  <c r="EP42" i="1"/>
  <c r="EO42" i="1"/>
  <c r="EN42" i="1"/>
  <c r="EM42" i="1"/>
  <c r="EM34" i="1" s="1"/>
  <c r="EM33" i="1" s="1"/>
  <c r="EL42" i="1"/>
  <c r="EK42" i="1"/>
  <c r="EJ42" i="1"/>
  <c r="EI42" i="1"/>
  <c r="EI34" i="1" s="1"/>
  <c r="EH42" i="1"/>
  <c r="EG42" i="1"/>
  <c r="EF42" i="1"/>
  <c r="EE42" i="1"/>
  <c r="EE34" i="1" s="1"/>
  <c r="ED42" i="1"/>
  <c r="EC42" i="1"/>
  <c r="EB42" i="1"/>
  <c r="EA42" i="1"/>
  <c r="EA34" i="1" s="1"/>
  <c r="DZ42" i="1"/>
  <c r="DY42" i="1"/>
  <c r="DX42" i="1"/>
  <c r="DW42" i="1"/>
  <c r="DW34" i="1" s="1"/>
  <c r="DV42" i="1"/>
  <c r="DU42" i="1"/>
  <c r="DT42" i="1"/>
  <c r="DS42" i="1"/>
  <c r="DS34" i="1" s="1"/>
  <c r="DS33" i="1" s="1"/>
  <c r="DR42" i="1"/>
  <c r="DQ42" i="1"/>
  <c r="DP42" i="1"/>
  <c r="DO42" i="1"/>
  <c r="DO34" i="1" s="1"/>
  <c r="DO33" i="1" s="1"/>
  <c r="DN42" i="1"/>
  <c r="DM42" i="1"/>
  <c r="DL42" i="1"/>
  <c r="DK42" i="1"/>
  <c r="DK34" i="1" s="1"/>
  <c r="DK33" i="1" s="1"/>
  <c r="DJ42" i="1"/>
  <c r="DI42" i="1"/>
  <c r="DH42" i="1"/>
  <c r="DG42" i="1"/>
  <c r="DG34" i="1" s="1"/>
  <c r="DG33" i="1" s="1"/>
  <c r="DF42" i="1"/>
  <c r="DE42" i="1"/>
  <c r="DD42" i="1"/>
  <c r="DC42" i="1"/>
  <c r="DC34" i="1" s="1"/>
  <c r="DB42" i="1"/>
  <c r="DA42" i="1"/>
  <c r="CZ42" i="1"/>
  <c r="CY42" i="1"/>
  <c r="CY34" i="1" s="1"/>
  <c r="CX42" i="1"/>
  <c r="CW42" i="1"/>
  <c r="CV42" i="1"/>
  <c r="CU42" i="1"/>
  <c r="CU34" i="1" s="1"/>
  <c r="CT42" i="1"/>
  <c r="CS42" i="1"/>
  <c r="CR42" i="1"/>
  <c r="CQ42" i="1"/>
  <c r="CQ34" i="1" s="1"/>
  <c r="CP42" i="1"/>
  <c r="CO42" i="1"/>
  <c r="CN42" i="1"/>
  <c r="CM42" i="1"/>
  <c r="CM34" i="1" s="1"/>
  <c r="CM33" i="1" s="1"/>
  <c r="CL42" i="1"/>
  <c r="CK42" i="1"/>
  <c r="CJ42" i="1"/>
  <c r="CI42" i="1"/>
  <c r="CI34" i="1" s="1"/>
  <c r="CI33" i="1" s="1"/>
  <c r="CH42" i="1"/>
  <c r="CG42" i="1"/>
  <c r="CF42" i="1"/>
  <c r="CE42" i="1"/>
  <c r="CE34" i="1" s="1"/>
  <c r="CE33" i="1" s="1"/>
  <c r="CD42" i="1"/>
  <c r="CC42" i="1"/>
  <c r="CB42" i="1"/>
  <c r="CA42" i="1"/>
  <c r="CA34" i="1" s="1"/>
  <c r="CA33" i="1" s="1"/>
  <c r="BZ42" i="1"/>
  <c r="BY42" i="1"/>
  <c r="BX42" i="1"/>
  <c r="BW42" i="1"/>
  <c r="BW34" i="1" s="1"/>
  <c r="BV42" i="1"/>
  <c r="BU42" i="1"/>
  <c r="BT42" i="1"/>
  <c r="BS42" i="1"/>
  <c r="BS34" i="1" s="1"/>
  <c r="BR42" i="1"/>
  <c r="BQ42" i="1"/>
  <c r="BP42" i="1"/>
  <c r="BO42" i="1"/>
  <c r="BO34" i="1" s="1"/>
  <c r="BN42" i="1"/>
  <c r="BM42" i="1"/>
  <c r="BL42" i="1"/>
  <c r="BK42" i="1"/>
  <c r="BK34" i="1" s="1"/>
  <c r="BJ42" i="1"/>
  <c r="BI42" i="1"/>
  <c r="BH42" i="1"/>
  <c r="BG42" i="1"/>
  <c r="BG34" i="1" s="1"/>
  <c r="BF42" i="1"/>
  <c r="BE42" i="1"/>
  <c r="BD42" i="1"/>
  <c r="BC42" i="1"/>
  <c r="BC34" i="1" s="1"/>
  <c r="BB42" i="1"/>
  <c r="BA42" i="1"/>
  <c r="AZ42" i="1"/>
  <c r="AY42" i="1"/>
  <c r="AY34" i="1" s="1"/>
  <c r="AX42" i="1"/>
  <c r="AW42" i="1"/>
  <c r="AV42" i="1"/>
  <c r="AU42" i="1"/>
  <c r="AU34" i="1" s="1"/>
  <c r="AT42" i="1"/>
  <c r="AS42" i="1"/>
  <c r="AR42" i="1"/>
  <c r="AQ42" i="1"/>
  <c r="AQ34" i="1" s="1"/>
  <c r="AP42" i="1"/>
  <c r="AO42" i="1"/>
  <c r="AN42" i="1"/>
  <c r="AM42" i="1"/>
  <c r="AM34" i="1" s="1"/>
  <c r="AL42" i="1"/>
  <c r="AK42" i="1"/>
  <c r="AJ42" i="1"/>
  <c r="AI42" i="1"/>
  <c r="AI34" i="1" s="1"/>
  <c r="AH42" i="1"/>
  <c r="AG42" i="1"/>
  <c r="AF42" i="1"/>
  <c r="AE42" i="1"/>
  <c r="AE34" i="1" s="1"/>
  <c r="AD42" i="1"/>
  <c r="AC42" i="1"/>
  <c r="AB42" i="1"/>
  <c r="AA42" i="1"/>
  <c r="AA34" i="1" s="1"/>
  <c r="Z42" i="1"/>
  <c r="Y42" i="1"/>
  <c r="X42" i="1"/>
  <c r="W42" i="1"/>
  <c r="W34" i="1" s="1"/>
  <c r="V42" i="1"/>
  <c r="U42" i="1"/>
  <c r="T42" i="1"/>
  <c r="S42" i="1"/>
  <c r="S34" i="1" s="1"/>
  <c r="R42" i="1"/>
  <c r="Q42" i="1"/>
  <c r="P42" i="1"/>
  <c r="O42" i="1"/>
  <c r="O34" i="1" s="1"/>
  <c r="N42" i="1"/>
  <c r="M42" i="1"/>
  <c r="L42" i="1"/>
  <c r="K42" i="1"/>
  <c r="K34" i="1" s="1"/>
  <c r="J42" i="1"/>
  <c r="I42" i="1"/>
  <c r="H42" i="1"/>
  <c r="G42" i="1"/>
  <c r="G34" i="1" s="1"/>
  <c r="F42" i="1"/>
  <c r="E42" i="1"/>
  <c r="D42" i="1"/>
  <c r="C42" i="1"/>
  <c r="C34" i="1" s="1"/>
  <c r="B42" i="1"/>
  <c r="KE41" i="1"/>
  <c r="KE35" i="1" s="1"/>
  <c r="IX41" i="1"/>
  <c r="L40" i="1"/>
  <c r="TW35" i="1"/>
  <c r="TV35" i="1"/>
  <c r="TU35" i="1"/>
  <c r="TT35" i="1"/>
  <c r="TT34" i="1" s="1"/>
  <c r="TS35" i="1"/>
  <c r="TR35" i="1"/>
  <c r="TQ35" i="1"/>
  <c r="TP35" i="1"/>
  <c r="TP34" i="1" s="1"/>
  <c r="TO35" i="1"/>
  <c r="TN35" i="1"/>
  <c r="TM35" i="1"/>
  <c r="TL35" i="1"/>
  <c r="TL34" i="1" s="1"/>
  <c r="TL33" i="1" s="1"/>
  <c r="TK35" i="1"/>
  <c r="TJ35" i="1"/>
  <c r="TI35" i="1"/>
  <c r="TH35" i="1"/>
  <c r="TH34" i="1" s="1"/>
  <c r="TG35" i="1"/>
  <c r="TF35" i="1"/>
  <c r="TE35" i="1"/>
  <c r="TD35" i="1"/>
  <c r="TD34" i="1" s="1"/>
  <c r="TD33" i="1" s="1"/>
  <c r="TC35" i="1"/>
  <c r="TB35" i="1"/>
  <c r="TA35" i="1"/>
  <c r="SZ35" i="1"/>
  <c r="SZ34" i="1" s="1"/>
  <c r="SZ33" i="1" s="1"/>
  <c r="SY35" i="1"/>
  <c r="SX35" i="1"/>
  <c r="SW35" i="1"/>
  <c r="SV35" i="1"/>
  <c r="SV34" i="1" s="1"/>
  <c r="SU35" i="1"/>
  <c r="ST35" i="1"/>
  <c r="SS35" i="1"/>
  <c r="SR35" i="1"/>
  <c r="SR34" i="1" s="1"/>
  <c r="SR33" i="1" s="1"/>
  <c r="SQ35" i="1"/>
  <c r="SP35" i="1"/>
  <c r="SO35" i="1"/>
  <c r="SN35" i="1"/>
  <c r="SN34" i="1" s="1"/>
  <c r="SM35" i="1"/>
  <c r="SL35" i="1"/>
  <c r="SK35" i="1"/>
  <c r="SJ35" i="1"/>
  <c r="SJ34" i="1" s="1"/>
  <c r="SI35" i="1"/>
  <c r="SH35" i="1"/>
  <c r="SG35" i="1"/>
  <c r="SF35" i="1"/>
  <c r="SF34" i="1" s="1"/>
  <c r="SF33" i="1" s="1"/>
  <c r="SE35" i="1"/>
  <c r="SD35" i="1"/>
  <c r="SC35" i="1"/>
  <c r="SB35" i="1"/>
  <c r="SB34" i="1" s="1"/>
  <c r="SA35" i="1"/>
  <c r="RZ35" i="1"/>
  <c r="RY35" i="1"/>
  <c r="RX35" i="1"/>
  <c r="RX34" i="1" s="1"/>
  <c r="RX33" i="1" s="1"/>
  <c r="RW35" i="1"/>
  <c r="RV35" i="1"/>
  <c r="RU35" i="1"/>
  <c r="RT35" i="1"/>
  <c r="RT34" i="1" s="1"/>
  <c r="RT33" i="1" s="1"/>
  <c r="RS35" i="1"/>
  <c r="RR35" i="1"/>
  <c r="RQ35" i="1"/>
  <c r="RP35" i="1"/>
  <c r="RP34" i="1" s="1"/>
  <c r="RO35" i="1"/>
  <c r="RN35" i="1"/>
  <c r="RM35" i="1"/>
  <c r="RL35" i="1"/>
  <c r="RL34" i="1" s="1"/>
  <c r="RL33" i="1" s="1"/>
  <c r="RK35" i="1"/>
  <c r="RJ35" i="1"/>
  <c r="RI35" i="1"/>
  <c r="RH35" i="1"/>
  <c r="RH34" i="1" s="1"/>
  <c r="RG35" i="1"/>
  <c r="RF35" i="1"/>
  <c r="RE35" i="1"/>
  <c r="RD35" i="1"/>
  <c r="RD34" i="1" s="1"/>
  <c r="RC35" i="1"/>
  <c r="RB35" i="1"/>
  <c r="RA35" i="1"/>
  <c r="QZ35" i="1"/>
  <c r="QZ34" i="1" s="1"/>
  <c r="QZ33" i="1" s="1"/>
  <c r="QY35" i="1"/>
  <c r="QX35" i="1"/>
  <c r="QW35" i="1"/>
  <c r="QV35" i="1"/>
  <c r="QV34" i="1" s="1"/>
  <c r="QU35" i="1"/>
  <c r="QT35" i="1"/>
  <c r="QS35" i="1"/>
  <c r="QR35" i="1"/>
  <c r="QR34" i="1" s="1"/>
  <c r="QR33" i="1" s="1"/>
  <c r="QQ35" i="1"/>
  <c r="QP35" i="1"/>
  <c r="QO35" i="1"/>
  <c r="QN35" i="1"/>
  <c r="QN34" i="1" s="1"/>
  <c r="QN33" i="1" s="1"/>
  <c r="QM35" i="1"/>
  <c r="QL35" i="1"/>
  <c r="QK35" i="1"/>
  <c r="QJ35" i="1"/>
  <c r="QJ34" i="1" s="1"/>
  <c r="QI35" i="1"/>
  <c r="QH35" i="1"/>
  <c r="QG35" i="1"/>
  <c r="QF35" i="1"/>
  <c r="QF34" i="1" s="1"/>
  <c r="QF33" i="1" s="1"/>
  <c r="QE35" i="1"/>
  <c r="QD35" i="1"/>
  <c r="QC35" i="1"/>
  <c r="QB35" i="1"/>
  <c r="QB34" i="1" s="1"/>
  <c r="QA35" i="1"/>
  <c r="PZ35" i="1"/>
  <c r="PY35" i="1"/>
  <c r="PX35" i="1"/>
  <c r="PX34" i="1" s="1"/>
  <c r="PW35" i="1"/>
  <c r="PV35" i="1"/>
  <c r="PU35" i="1"/>
  <c r="PT35" i="1"/>
  <c r="PT34" i="1" s="1"/>
  <c r="PT33" i="1" s="1"/>
  <c r="PS35" i="1"/>
  <c r="PR35" i="1"/>
  <c r="PQ35" i="1"/>
  <c r="PP35" i="1"/>
  <c r="PP34" i="1" s="1"/>
  <c r="PO35" i="1"/>
  <c r="PN35" i="1"/>
  <c r="PM35" i="1"/>
  <c r="PL35" i="1"/>
  <c r="PL34" i="1" s="1"/>
  <c r="PL33" i="1" s="1"/>
  <c r="PK35" i="1"/>
  <c r="PJ35" i="1"/>
  <c r="PI35" i="1"/>
  <c r="PH35" i="1"/>
  <c r="PH34" i="1" s="1"/>
  <c r="PH33" i="1" s="1"/>
  <c r="PG35" i="1"/>
  <c r="PF35" i="1"/>
  <c r="PE35" i="1"/>
  <c r="PD35" i="1"/>
  <c r="PD34" i="1" s="1"/>
  <c r="PC35" i="1"/>
  <c r="PB35" i="1"/>
  <c r="PA35" i="1"/>
  <c r="OZ35" i="1"/>
  <c r="OZ34" i="1" s="1"/>
  <c r="OZ33" i="1" s="1"/>
  <c r="OY35" i="1"/>
  <c r="OX35" i="1"/>
  <c r="OW35" i="1"/>
  <c r="OV35" i="1"/>
  <c r="OV34" i="1" s="1"/>
  <c r="OU35" i="1"/>
  <c r="OT35" i="1"/>
  <c r="OS35" i="1"/>
  <c r="OR35" i="1"/>
  <c r="OR34" i="1" s="1"/>
  <c r="OQ35" i="1"/>
  <c r="OP35" i="1"/>
  <c r="OO35" i="1"/>
  <c r="ON35" i="1"/>
  <c r="ON34" i="1" s="1"/>
  <c r="ON33" i="1" s="1"/>
  <c r="OM35" i="1"/>
  <c r="OL35" i="1"/>
  <c r="OK35" i="1"/>
  <c r="OJ35" i="1"/>
  <c r="OJ34" i="1" s="1"/>
  <c r="OI35" i="1"/>
  <c r="OH35" i="1"/>
  <c r="OG35" i="1"/>
  <c r="OF35" i="1"/>
  <c r="OF34" i="1" s="1"/>
  <c r="OF33" i="1" s="1"/>
  <c r="OE35" i="1"/>
  <c r="OD35" i="1"/>
  <c r="OC35" i="1"/>
  <c r="OB35" i="1"/>
  <c r="OB34" i="1" s="1"/>
  <c r="OB33" i="1" s="1"/>
  <c r="OA35" i="1"/>
  <c r="NZ35" i="1"/>
  <c r="NY35" i="1"/>
  <c r="NX35" i="1"/>
  <c r="NX34" i="1" s="1"/>
  <c r="NW35" i="1"/>
  <c r="NV35" i="1"/>
  <c r="NU35" i="1"/>
  <c r="NT35" i="1"/>
  <c r="NT34" i="1" s="1"/>
  <c r="NT33" i="1" s="1"/>
  <c r="NS35" i="1"/>
  <c r="NR35" i="1"/>
  <c r="NQ35" i="1"/>
  <c r="NP35" i="1"/>
  <c r="NP34" i="1" s="1"/>
  <c r="NO35" i="1"/>
  <c r="NN35" i="1"/>
  <c r="NM35" i="1"/>
  <c r="NL35" i="1"/>
  <c r="NL34" i="1" s="1"/>
  <c r="NK35" i="1"/>
  <c r="NJ35" i="1"/>
  <c r="NI35" i="1"/>
  <c r="NH35" i="1"/>
  <c r="NH34" i="1" s="1"/>
  <c r="NH33" i="1" s="1"/>
  <c r="NG35" i="1"/>
  <c r="NF35" i="1"/>
  <c r="NE35" i="1"/>
  <c r="ND35" i="1"/>
  <c r="ND34" i="1" s="1"/>
  <c r="NC35" i="1"/>
  <c r="NB35" i="1"/>
  <c r="NA35" i="1"/>
  <c r="MZ35" i="1"/>
  <c r="MZ34" i="1" s="1"/>
  <c r="MZ33" i="1" s="1"/>
  <c r="MY35" i="1"/>
  <c r="MX35" i="1"/>
  <c r="MW35" i="1"/>
  <c r="MV35" i="1"/>
  <c r="MV34" i="1" s="1"/>
  <c r="MV33" i="1" s="1"/>
  <c r="MU35" i="1"/>
  <c r="MT35" i="1"/>
  <c r="MS35" i="1"/>
  <c r="MR35" i="1"/>
  <c r="MR34" i="1" s="1"/>
  <c r="MQ35" i="1"/>
  <c r="MP35" i="1"/>
  <c r="MO35" i="1"/>
  <c r="MN35" i="1"/>
  <c r="MN34" i="1" s="1"/>
  <c r="MN33" i="1" s="1"/>
  <c r="MM35" i="1"/>
  <c r="ML35" i="1"/>
  <c r="MK35" i="1"/>
  <c r="MJ35" i="1"/>
  <c r="MJ34" i="1" s="1"/>
  <c r="MI35" i="1"/>
  <c r="MH35" i="1"/>
  <c r="MG35" i="1"/>
  <c r="MF35" i="1"/>
  <c r="MF34" i="1" s="1"/>
  <c r="ME35" i="1"/>
  <c r="MD35" i="1"/>
  <c r="MC35" i="1"/>
  <c r="MB35" i="1"/>
  <c r="MB34" i="1" s="1"/>
  <c r="MB33" i="1" s="1"/>
  <c r="MA35" i="1"/>
  <c r="LZ35" i="1"/>
  <c r="LY35" i="1"/>
  <c r="LX35" i="1"/>
  <c r="LX34" i="1" s="1"/>
  <c r="LW35" i="1"/>
  <c r="LV35" i="1"/>
  <c r="LU35" i="1"/>
  <c r="LT35" i="1"/>
  <c r="LT34" i="1" s="1"/>
  <c r="LT33" i="1" s="1"/>
  <c r="LS35" i="1"/>
  <c r="LR35" i="1"/>
  <c r="LQ35" i="1"/>
  <c r="LP35" i="1"/>
  <c r="LP34" i="1" s="1"/>
  <c r="LP33" i="1" s="1"/>
  <c r="LO35" i="1"/>
  <c r="LN35" i="1"/>
  <c r="LM35" i="1"/>
  <c r="LL35" i="1"/>
  <c r="LL34" i="1" s="1"/>
  <c r="LK35" i="1"/>
  <c r="LJ35" i="1"/>
  <c r="LI35" i="1"/>
  <c r="LH35" i="1"/>
  <c r="LH34" i="1" s="1"/>
  <c r="LH33" i="1" s="1"/>
  <c r="LG35" i="1"/>
  <c r="LF35" i="1"/>
  <c r="LE35" i="1"/>
  <c r="LD35" i="1"/>
  <c r="LD34" i="1" s="1"/>
  <c r="LC35" i="1"/>
  <c r="LB35" i="1"/>
  <c r="LA35" i="1"/>
  <c r="KZ35" i="1"/>
  <c r="KZ34" i="1" s="1"/>
  <c r="KY35" i="1"/>
  <c r="KX35" i="1"/>
  <c r="KW35" i="1"/>
  <c r="KV35" i="1"/>
  <c r="KV34" i="1" s="1"/>
  <c r="KV33" i="1" s="1"/>
  <c r="KU35" i="1"/>
  <c r="KT35" i="1"/>
  <c r="KS35" i="1"/>
  <c r="KR35" i="1"/>
  <c r="KR34" i="1" s="1"/>
  <c r="KQ35" i="1"/>
  <c r="KP35" i="1"/>
  <c r="KO35" i="1"/>
  <c r="KN35" i="1"/>
  <c r="KN34" i="1" s="1"/>
  <c r="KN33" i="1" s="1"/>
  <c r="KM35" i="1"/>
  <c r="KL35" i="1"/>
  <c r="KK35" i="1"/>
  <c r="KJ35" i="1"/>
  <c r="KJ34" i="1" s="1"/>
  <c r="KJ33" i="1" s="1"/>
  <c r="KI35" i="1"/>
  <c r="KH35" i="1"/>
  <c r="KG35" i="1"/>
  <c r="KF35" i="1"/>
  <c r="KF34" i="1" s="1"/>
  <c r="KF33" i="1" s="1"/>
  <c r="KD35" i="1"/>
  <c r="KC35" i="1"/>
  <c r="KB35" i="1"/>
  <c r="KB34" i="1" s="1"/>
  <c r="KB33" i="1" s="1"/>
  <c r="KA35" i="1"/>
  <c r="JZ35" i="1"/>
  <c r="JY35" i="1"/>
  <c r="JX35" i="1"/>
  <c r="JW35" i="1"/>
  <c r="JV35" i="1"/>
  <c r="JU35" i="1"/>
  <c r="JT35" i="1"/>
  <c r="JT34" i="1" s="1"/>
  <c r="JS35" i="1"/>
  <c r="JR35" i="1"/>
  <c r="JQ35" i="1"/>
  <c r="JP35" i="1"/>
  <c r="JP34" i="1" s="1"/>
  <c r="JP33" i="1" s="1"/>
  <c r="JO35" i="1"/>
  <c r="JN35" i="1"/>
  <c r="JM35" i="1"/>
  <c r="JL35" i="1"/>
  <c r="JL34" i="1" s="1"/>
  <c r="JL33" i="1" s="1"/>
  <c r="JK35" i="1"/>
  <c r="JJ35" i="1"/>
  <c r="JI35" i="1"/>
  <c r="JH35" i="1"/>
  <c r="JG35" i="1"/>
  <c r="JF35" i="1"/>
  <c r="JE35" i="1"/>
  <c r="JD35" i="1"/>
  <c r="JD34" i="1" s="1"/>
  <c r="JD33" i="1" s="1"/>
  <c r="JC35" i="1"/>
  <c r="JB35" i="1"/>
  <c r="JA35" i="1"/>
  <c r="IZ35" i="1"/>
  <c r="IZ34" i="1" s="1"/>
  <c r="IZ33" i="1" s="1"/>
  <c r="IY35" i="1"/>
  <c r="IX35" i="1"/>
  <c r="IW35" i="1"/>
  <c r="IV35" i="1"/>
  <c r="IV34" i="1" s="1"/>
  <c r="IV33" i="1" s="1"/>
  <c r="IU35" i="1"/>
  <c r="IT35" i="1"/>
  <c r="IS35" i="1"/>
  <c r="IR35" i="1"/>
  <c r="IQ35" i="1"/>
  <c r="IP35" i="1"/>
  <c r="IO35" i="1"/>
  <c r="IN35" i="1"/>
  <c r="IN34" i="1" s="1"/>
  <c r="IM35" i="1"/>
  <c r="IL35" i="1"/>
  <c r="IK35" i="1"/>
  <c r="IJ35" i="1"/>
  <c r="IJ34" i="1" s="1"/>
  <c r="IJ33" i="1" s="1"/>
  <c r="II35" i="1"/>
  <c r="IH35" i="1"/>
  <c r="IG35" i="1"/>
  <c r="IF35" i="1"/>
  <c r="IF34" i="1" s="1"/>
  <c r="IF33" i="1" s="1"/>
  <c r="IE35" i="1"/>
  <c r="ID35" i="1"/>
  <c r="IC35" i="1"/>
  <c r="IB35" i="1"/>
  <c r="IA35" i="1"/>
  <c r="HZ35" i="1"/>
  <c r="HY35" i="1"/>
  <c r="HX35" i="1"/>
  <c r="HX34" i="1" s="1"/>
  <c r="HX33" i="1" s="1"/>
  <c r="HW35" i="1"/>
  <c r="HV35" i="1"/>
  <c r="HU35" i="1"/>
  <c r="HT35" i="1"/>
  <c r="HT34" i="1" s="1"/>
  <c r="HT33" i="1" s="1"/>
  <c r="HS35" i="1"/>
  <c r="HR35" i="1"/>
  <c r="HQ35" i="1"/>
  <c r="HP35" i="1"/>
  <c r="HP34" i="1" s="1"/>
  <c r="HP33" i="1" s="1"/>
  <c r="HO35" i="1"/>
  <c r="HN35" i="1"/>
  <c r="HM35" i="1"/>
  <c r="HL35" i="1"/>
  <c r="HK35" i="1"/>
  <c r="HJ35" i="1"/>
  <c r="HI35" i="1"/>
  <c r="HH35" i="1"/>
  <c r="HH34" i="1" s="1"/>
  <c r="HG35" i="1"/>
  <c r="HF35" i="1"/>
  <c r="HE35" i="1"/>
  <c r="HD35" i="1"/>
  <c r="HD34" i="1" s="1"/>
  <c r="HD33" i="1" s="1"/>
  <c r="HC35" i="1"/>
  <c r="HB35" i="1"/>
  <c r="HA35" i="1"/>
  <c r="GZ35" i="1"/>
  <c r="GZ34" i="1" s="1"/>
  <c r="GZ33" i="1" s="1"/>
  <c r="GY35" i="1"/>
  <c r="GX35" i="1"/>
  <c r="GW35" i="1"/>
  <c r="GV35" i="1"/>
  <c r="GU35" i="1"/>
  <c r="GT35" i="1"/>
  <c r="GS35" i="1"/>
  <c r="GR35" i="1"/>
  <c r="GR34" i="1" s="1"/>
  <c r="GQ35" i="1"/>
  <c r="GP35" i="1"/>
  <c r="GO35" i="1"/>
  <c r="GN35" i="1"/>
  <c r="GN34" i="1" s="1"/>
  <c r="GM35" i="1"/>
  <c r="GL35" i="1"/>
  <c r="GK35" i="1"/>
  <c r="GJ35" i="1"/>
  <c r="GJ34" i="1" s="1"/>
  <c r="GJ33" i="1" s="1"/>
  <c r="GI35" i="1"/>
  <c r="GH35" i="1"/>
  <c r="GG35" i="1"/>
  <c r="GF35" i="1"/>
  <c r="GE35" i="1"/>
  <c r="GD35" i="1"/>
  <c r="GC35" i="1"/>
  <c r="GB35" i="1"/>
  <c r="GB34" i="1" s="1"/>
  <c r="GB33" i="1" s="1"/>
  <c r="GA35" i="1"/>
  <c r="FZ35" i="1"/>
  <c r="FY35" i="1"/>
  <c r="FX35" i="1"/>
  <c r="FX34" i="1" s="1"/>
  <c r="FX33" i="1" s="1"/>
  <c r="FW35" i="1"/>
  <c r="FV35" i="1"/>
  <c r="FU35" i="1"/>
  <c r="FT35" i="1"/>
  <c r="FT34" i="1" s="1"/>
  <c r="FT33" i="1" s="1"/>
  <c r="FS35" i="1"/>
  <c r="FR35" i="1"/>
  <c r="FQ35" i="1"/>
  <c r="FP35" i="1"/>
  <c r="FO35" i="1"/>
  <c r="FN35" i="1"/>
  <c r="FM35" i="1"/>
  <c r="FL35" i="1"/>
  <c r="FL34" i="1" s="1"/>
  <c r="FK35" i="1"/>
  <c r="FJ35" i="1"/>
  <c r="FI35" i="1"/>
  <c r="FH35" i="1"/>
  <c r="FH34" i="1" s="1"/>
  <c r="FG35" i="1"/>
  <c r="FF35" i="1"/>
  <c r="FE35" i="1"/>
  <c r="FD35" i="1"/>
  <c r="FD34" i="1" s="1"/>
  <c r="FD33" i="1" s="1"/>
  <c r="FC35" i="1"/>
  <c r="FB35" i="1"/>
  <c r="FA35" i="1"/>
  <c r="EZ35" i="1"/>
  <c r="EY35" i="1"/>
  <c r="EX35" i="1"/>
  <c r="EW35" i="1"/>
  <c r="EV35" i="1"/>
  <c r="EV34" i="1" s="1"/>
  <c r="EV33" i="1" s="1"/>
  <c r="EU35" i="1"/>
  <c r="ET35" i="1"/>
  <c r="ES35" i="1"/>
  <c r="ER35" i="1"/>
  <c r="ER34" i="1" s="1"/>
  <c r="ER33" i="1" s="1"/>
  <c r="EQ35" i="1"/>
  <c r="EP35" i="1"/>
  <c r="EO35" i="1"/>
  <c r="EN35" i="1"/>
  <c r="EN34" i="1" s="1"/>
  <c r="EN33" i="1" s="1"/>
  <c r="EM35" i="1"/>
  <c r="EL35" i="1"/>
  <c r="EK35" i="1"/>
  <c r="EJ35" i="1"/>
  <c r="EI35" i="1"/>
  <c r="EH35" i="1"/>
  <c r="EG35" i="1"/>
  <c r="EF35" i="1"/>
  <c r="EF34" i="1" s="1"/>
  <c r="EE35" i="1"/>
  <c r="ED35" i="1"/>
  <c r="EC35" i="1"/>
  <c r="EB35" i="1"/>
  <c r="EB34" i="1" s="1"/>
  <c r="EA35" i="1"/>
  <c r="DZ35" i="1"/>
  <c r="DY35" i="1"/>
  <c r="DX35" i="1"/>
  <c r="DX34" i="1" s="1"/>
  <c r="DX33" i="1" s="1"/>
  <c r="DW35" i="1"/>
  <c r="DV35" i="1"/>
  <c r="DU35" i="1"/>
  <c r="DT35" i="1"/>
  <c r="DS35" i="1"/>
  <c r="DR35" i="1"/>
  <c r="DQ35" i="1"/>
  <c r="DP35" i="1"/>
  <c r="DP34" i="1" s="1"/>
  <c r="DP33" i="1" s="1"/>
  <c r="DO35" i="1"/>
  <c r="DN35" i="1"/>
  <c r="DM35" i="1"/>
  <c r="DL35" i="1"/>
  <c r="DL34" i="1" s="1"/>
  <c r="DL33" i="1" s="1"/>
  <c r="DK35" i="1"/>
  <c r="DJ35" i="1"/>
  <c r="DI35" i="1"/>
  <c r="DH35" i="1"/>
  <c r="DH34" i="1" s="1"/>
  <c r="DH33" i="1" s="1"/>
  <c r="DG35" i="1"/>
  <c r="DF35" i="1"/>
  <c r="DE35" i="1"/>
  <c r="DD35" i="1"/>
  <c r="DC35" i="1"/>
  <c r="DB35" i="1"/>
  <c r="DA35" i="1"/>
  <c r="CZ35" i="1"/>
  <c r="CZ34" i="1" s="1"/>
  <c r="CY35" i="1"/>
  <c r="CX35" i="1"/>
  <c r="CW35" i="1"/>
  <c r="CV35" i="1"/>
  <c r="CV34" i="1" s="1"/>
  <c r="CU35" i="1"/>
  <c r="CT35" i="1"/>
  <c r="CS35" i="1"/>
  <c r="CR35" i="1"/>
  <c r="CR34" i="1" s="1"/>
  <c r="CR33" i="1" s="1"/>
  <c r="CQ35" i="1"/>
  <c r="CP35" i="1"/>
  <c r="CO35" i="1"/>
  <c r="CN35" i="1"/>
  <c r="CM35" i="1"/>
  <c r="CL35" i="1"/>
  <c r="CK35" i="1"/>
  <c r="CJ35" i="1"/>
  <c r="CJ34" i="1" s="1"/>
  <c r="CJ33" i="1" s="1"/>
  <c r="CI35" i="1"/>
  <c r="CH35" i="1"/>
  <c r="CG35" i="1"/>
  <c r="CF35" i="1"/>
  <c r="CF34" i="1" s="1"/>
  <c r="CF33" i="1" s="1"/>
  <c r="CE35" i="1"/>
  <c r="CD35" i="1"/>
  <c r="CC35" i="1"/>
  <c r="CB35" i="1"/>
  <c r="CB34" i="1" s="1"/>
  <c r="CB33" i="1" s="1"/>
  <c r="CA35" i="1"/>
  <c r="BZ35" i="1"/>
  <c r="BY35" i="1"/>
  <c r="BX35" i="1"/>
  <c r="BW35" i="1"/>
  <c r="BV35" i="1"/>
  <c r="BU35" i="1"/>
  <c r="BT35" i="1"/>
  <c r="BT34" i="1" s="1"/>
  <c r="BS35" i="1"/>
  <c r="BR35" i="1"/>
  <c r="BQ35" i="1"/>
  <c r="BP35" i="1"/>
  <c r="BP34" i="1" s="1"/>
  <c r="BO35" i="1"/>
  <c r="BN35" i="1"/>
  <c r="BM35" i="1"/>
  <c r="BL35" i="1"/>
  <c r="BL34" i="1" s="1"/>
  <c r="BK35" i="1"/>
  <c r="BJ35" i="1"/>
  <c r="BI35" i="1"/>
  <c r="BH35" i="1"/>
  <c r="BG35" i="1"/>
  <c r="BF35" i="1"/>
  <c r="BE35" i="1"/>
  <c r="BD35" i="1"/>
  <c r="BD34" i="1" s="1"/>
  <c r="BC35" i="1"/>
  <c r="BB35" i="1"/>
  <c r="BA35" i="1"/>
  <c r="AZ35" i="1"/>
  <c r="AZ34" i="1" s="1"/>
  <c r="AY35" i="1"/>
  <c r="AX35" i="1"/>
  <c r="AW35" i="1"/>
  <c r="AV35" i="1"/>
  <c r="AV34" i="1" s="1"/>
  <c r="AU35" i="1"/>
  <c r="AT35" i="1"/>
  <c r="AS35" i="1"/>
  <c r="AR35" i="1"/>
  <c r="AQ35" i="1"/>
  <c r="AP35" i="1"/>
  <c r="AO35" i="1"/>
  <c r="AN35" i="1"/>
  <c r="AN34" i="1" s="1"/>
  <c r="AM35" i="1"/>
  <c r="AL35" i="1"/>
  <c r="AK35" i="1"/>
  <c r="AJ35" i="1"/>
  <c r="AJ34" i="1" s="1"/>
  <c r="AI35" i="1"/>
  <c r="AH35" i="1"/>
  <c r="AG35" i="1"/>
  <c r="AF35" i="1"/>
  <c r="AF34" i="1" s="1"/>
  <c r="AE35" i="1"/>
  <c r="AD35" i="1"/>
  <c r="AC35" i="1"/>
  <c r="AB35" i="1"/>
  <c r="AA35" i="1"/>
  <c r="Z35" i="1"/>
  <c r="Y35" i="1"/>
  <c r="X35" i="1"/>
  <c r="X34" i="1" s="1"/>
  <c r="W35" i="1"/>
  <c r="V35" i="1"/>
  <c r="U35" i="1"/>
  <c r="T35" i="1"/>
  <c r="T34" i="1" s="1"/>
  <c r="S35" i="1"/>
  <c r="R35" i="1"/>
  <c r="Q35" i="1"/>
  <c r="P35" i="1"/>
  <c r="P34" i="1" s="1"/>
  <c r="O35" i="1"/>
  <c r="N35" i="1"/>
  <c r="M35" i="1"/>
  <c r="L35" i="1"/>
  <c r="K35" i="1"/>
  <c r="J35" i="1"/>
  <c r="I35" i="1"/>
  <c r="H35" i="1"/>
  <c r="H34" i="1" s="1"/>
  <c r="G35" i="1"/>
  <c r="F35" i="1"/>
  <c r="E35" i="1"/>
  <c r="D35" i="1"/>
  <c r="D34" i="1" s="1"/>
  <c r="C35" i="1"/>
  <c r="B35" i="1"/>
  <c r="TV34" i="1"/>
  <c r="TU34" i="1"/>
  <c r="TR34" i="1"/>
  <c r="TR33" i="1" s="1"/>
  <c r="TQ34" i="1"/>
  <c r="TN34" i="1"/>
  <c r="TM34" i="1"/>
  <c r="TJ34" i="1"/>
  <c r="TI34" i="1"/>
  <c r="TF34" i="1"/>
  <c r="TE34" i="1"/>
  <c r="TB34" i="1"/>
  <c r="TA34" i="1"/>
  <c r="SX34" i="1"/>
  <c r="SW34" i="1"/>
  <c r="ST34" i="1"/>
  <c r="ST33" i="1" s="1"/>
  <c r="SS34" i="1"/>
  <c r="SP34" i="1"/>
  <c r="SO34" i="1"/>
  <c r="SL34" i="1"/>
  <c r="SL33" i="1" s="1"/>
  <c r="SK34" i="1"/>
  <c r="SH34" i="1"/>
  <c r="SG34" i="1"/>
  <c r="SD34" i="1"/>
  <c r="SC34" i="1"/>
  <c r="RZ34" i="1"/>
  <c r="RY34" i="1"/>
  <c r="RV34" i="1"/>
  <c r="RU34" i="1"/>
  <c r="RR34" i="1"/>
  <c r="RQ34" i="1"/>
  <c r="RN34" i="1"/>
  <c r="RN33" i="1" s="1"/>
  <c r="RM34" i="1"/>
  <c r="RJ34" i="1"/>
  <c r="RI34" i="1"/>
  <c r="RF34" i="1"/>
  <c r="RF33" i="1" s="1"/>
  <c r="RE34" i="1"/>
  <c r="RB34" i="1"/>
  <c r="RA34" i="1"/>
  <c r="QX34" i="1"/>
  <c r="QW34" i="1"/>
  <c r="QT34" i="1"/>
  <c r="QS34" i="1"/>
  <c r="QP34" i="1"/>
  <c r="QO34" i="1"/>
  <c r="QL34" i="1"/>
  <c r="QK34" i="1"/>
  <c r="QH34" i="1"/>
  <c r="QH33" i="1" s="1"/>
  <c r="QG34" i="1"/>
  <c r="QD34" i="1"/>
  <c r="QC34" i="1"/>
  <c r="PZ34" i="1"/>
  <c r="PZ33" i="1" s="1"/>
  <c r="PY34" i="1"/>
  <c r="PV34" i="1"/>
  <c r="PU34" i="1"/>
  <c r="PR34" i="1"/>
  <c r="PQ34" i="1"/>
  <c r="PN34" i="1"/>
  <c r="PM34" i="1"/>
  <c r="PJ34" i="1"/>
  <c r="PI34" i="1"/>
  <c r="PF34" i="1"/>
  <c r="PE34" i="1"/>
  <c r="PB34" i="1"/>
  <c r="PB33" i="1" s="1"/>
  <c r="PA34" i="1"/>
  <c r="OX34" i="1"/>
  <c r="OW34" i="1"/>
  <c r="OT34" i="1"/>
  <c r="OT33" i="1" s="1"/>
  <c r="OS34" i="1"/>
  <c r="OP34" i="1"/>
  <c r="OO34" i="1"/>
  <c r="OL34" i="1"/>
  <c r="OK34" i="1"/>
  <c r="OH34" i="1"/>
  <c r="OG34" i="1"/>
  <c r="OD34" i="1"/>
  <c r="OC34" i="1"/>
  <c r="NZ34" i="1"/>
  <c r="NY34" i="1"/>
  <c r="NV34" i="1"/>
  <c r="NV33" i="1" s="1"/>
  <c r="NU34" i="1"/>
  <c r="NR34" i="1"/>
  <c r="NQ34" i="1"/>
  <c r="NN34" i="1"/>
  <c r="NN33" i="1" s="1"/>
  <c r="NM34" i="1"/>
  <c r="NJ34" i="1"/>
  <c r="NI34" i="1"/>
  <c r="NF34" i="1"/>
  <c r="NE34" i="1"/>
  <c r="NB34" i="1"/>
  <c r="NA34" i="1"/>
  <c r="MX34" i="1"/>
  <c r="MW34" i="1"/>
  <c r="MT34" i="1"/>
  <c r="MS34" i="1"/>
  <c r="MP34" i="1"/>
  <c r="MP33" i="1" s="1"/>
  <c r="MO34" i="1"/>
  <c r="ML34" i="1"/>
  <c r="MK34" i="1"/>
  <c r="MH34" i="1"/>
  <c r="MH33" i="1" s="1"/>
  <c r="MG34" i="1"/>
  <c r="MD34" i="1"/>
  <c r="MC34" i="1"/>
  <c r="LZ34" i="1"/>
  <c r="LY34" i="1"/>
  <c r="LV34" i="1"/>
  <c r="LU34" i="1"/>
  <c r="LR34" i="1"/>
  <c r="LQ34" i="1"/>
  <c r="LN34" i="1"/>
  <c r="LM34" i="1"/>
  <c r="LJ34" i="1"/>
  <c r="LJ33" i="1" s="1"/>
  <c r="LI34" i="1"/>
  <c r="LF34" i="1"/>
  <c r="LE34" i="1"/>
  <c r="LB34" i="1"/>
  <c r="LB33" i="1" s="1"/>
  <c r="LA34" i="1"/>
  <c r="KX34" i="1"/>
  <c r="KW34" i="1"/>
  <c r="KT34" i="1"/>
  <c r="KS34" i="1"/>
  <c r="KP34" i="1"/>
  <c r="KO34" i="1"/>
  <c r="KL34" i="1"/>
  <c r="KK34" i="1"/>
  <c r="KH34" i="1"/>
  <c r="KH33" i="1" s="1"/>
  <c r="KG34" i="1"/>
  <c r="KD34" i="1"/>
  <c r="KC34" i="1"/>
  <c r="JZ34" i="1"/>
  <c r="JY34" i="1"/>
  <c r="JX34" i="1"/>
  <c r="JX33" i="1" s="1"/>
  <c r="JV34" i="1"/>
  <c r="JV33" i="1" s="1"/>
  <c r="JU34" i="1"/>
  <c r="JR34" i="1"/>
  <c r="JR33" i="1" s="1"/>
  <c r="JQ34" i="1"/>
  <c r="JN34" i="1"/>
  <c r="JM34" i="1"/>
  <c r="JJ34" i="1"/>
  <c r="JI34" i="1"/>
  <c r="JH34" i="1"/>
  <c r="JH33" i="1" s="1"/>
  <c r="JF34" i="1"/>
  <c r="JE34" i="1"/>
  <c r="JB34" i="1"/>
  <c r="JB33" i="1" s="1"/>
  <c r="JA34" i="1"/>
  <c r="IX34" i="1"/>
  <c r="IW34" i="1"/>
  <c r="IT34" i="1"/>
  <c r="IS34" i="1"/>
  <c r="IR34" i="1"/>
  <c r="IR33" i="1" s="1"/>
  <c r="IP34" i="1"/>
  <c r="IP33" i="1" s="1"/>
  <c r="IO34" i="1"/>
  <c r="IL34" i="1"/>
  <c r="IL33" i="1" s="1"/>
  <c r="IK34" i="1"/>
  <c r="IH34" i="1"/>
  <c r="IG34" i="1"/>
  <c r="ID34" i="1"/>
  <c r="IC34" i="1"/>
  <c r="IB34" i="1"/>
  <c r="IB33" i="1" s="1"/>
  <c r="HZ34" i="1"/>
  <c r="HY34" i="1"/>
  <c r="HV34" i="1"/>
  <c r="HV33" i="1" s="1"/>
  <c r="HU34" i="1"/>
  <c r="HR34" i="1"/>
  <c r="HQ34" i="1"/>
  <c r="HN34" i="1"/>
  <c r="HM34" i="1"/>
  <c r="HL34" i="1"/>
  <c r="HL33" i="1" s="1"/>
  <c r="HJ34" i="1"/>
  <c r="HJ33" i="1" s="1"/>
  <c r="HI34" i="1"/>
  <c r="HF34" i="1"/>
  <c r="HF33" i="1" s="1"/>
  <c r="HE34" i="1"/>
  <c r="HB34" i="1"/>
  <c r="HA34" i="1"/>
  <c r="GX34" i="1"/>
  <c r="GX33" i="1" s="1"/>
  <c r="GW34" i="1"/>
  <c r="GV34" i="1"/>
  <c r="GT34" i="1"/>
  <c r="GT33" i="1" s="1"/>
  <c r="GS34" i="1"/>
  <c r="GP34" i="1"/>
  <c r="GP33" i="1" s="1"/>
  <c r="GO34" i="1"/>
  <c r="GL34" i="1"/>
  <c r="GK34" i="1"/>
  <c r="GH34" i="1"/>
  <c r="GG34" i="1"/>
  <c r="GF34" i="1"/>
  <c r="GF33" i="1" s="1"/>
  <c r="GD34" i="1"/>
  <c r="GC34" i="1"/>
  <c r="FZ34" i="1"/>
  <c r="FY34" i="1"/>
  <c r="FV34" i="1"/>
  <c r="FU34" i="1"/>
  <c r="FR34" i="1"/>
  <c r="FR33" i="1" s="1"/>
  <c r="FQ34" i="1"/>
  <c r="FP34" i="1"/>
  <c r="FN34" i="1"/>
  <c r="FN33" i="1" s="1"/>
  <c r="FM34" i="1"/>
  <c r="FJ34" i="1"/>
  <c r="FJ33" i="1" s="1"/>
  <c r="FI34" i="1"/>
  <c r="FF34" i="1"/>
  <c r="FE34" i="1"/>
  <c r="FB34" i="1"/>
  <c r="FA34" i="1"/>
  <c r="EZ34" i="1"/>
  <c r="EZ33" i="1" s="1"/>
  <c r="EX34" i="1"/>
  <c r="EW34" i="1"/>
  <c r="ET34" i="1"/>
  <c r="ES34" i="1"/>
  <c r="EP34" i="1"/>
  <c r="EO34" i="1"/>
  <c r="EL34" i="1"/>
  <c r="EL33" i="1" s="1"/>
  <c r="EK34" i="1"/>
  <c r="EJ34" i="1"/>
  <c r="EJ33" i="1" s="1"/>
  <c r="EH34" i="1"/>
  <c r="EH33" i="1" s="1"/>
  <c r="EG34" i="1"/>
  <c r="ED34" i="1"/>
  <c r="ED33" i="1" s="1"/>
  <c r="EC34" i="1"/>
  <c r="DZ34" i="1"/>
  <c r="DY34" i="1"/>
  <c r="DV34" i="1"/>
  <c r="DU34" i="1"/>
  <c r="DT34" i="1"/>
  <c r="DT33" i="1" s="1"/>
  <c r="DR34" i="1"/>
  <c r="DQ34" i="1"/>
  <c r="DN34" i="1"/>
  <c r="DN33" i="1" s="1"/>
  <c r="DM34" i="1"/>
  <c r="DJ34" i="1"/>
  <c r="DI34" i="1"/>
  <c r="DF34" i="1"/>
  <c r="DF33" i="1" s="1"/>
  <c r="DE34" i="1"/>
  <c r="DD34" i="1"/>
  <c r="DB34" i="1"/>
  <c r="DB33" i="1" s="1"/>
  <c r="DA34" i="1"/>
  <c r="CX34" i="1"/>
  <c r="CX33" i="1" s="1"/>
  <c r="CW34" i="1"/>
  <c r="CT34" i="1"/>
  <c r="CS34" i="1"/>
  <c r="CP34" i="1"/>
  <c r="CO34" i="1"/>
  <c r="CN34" i="1"/>
  <c r="CN33" i="1" s="1"/>
  <c r="CL34" i="1"/>
  <c r="CK34" i="1"/>
  <c r="CH34" i="1"/>
  <c r="CG34" i="1"/>
  <c r="CD34" i="1"/>
  <c r="CC34" i="1"/>
  <c r="BZ34" i="1"/>
  <c r="BZ33" i="1" s="1"/>
  <c r="BY34" i="1"/>
  <c r="BX34" i="1"/>
  <c r="BX33" i="1" s="1"/>
  <c r="BV34" i="1"/>
  <c r="BV33" i="1" s="1"/>
  <c r="BU34" i="1"/>
  <c r="BR34" i="1"/>
  <c r="BR33" i="1" s="1"/>
  <c r="BQ34" i="1"/>
  <c r="BN34" i="1"/>
  <c r="BM34" i="1"/>
  <c r="BJ34" i="1"/>
  <c r="BI34" i="1"/>
  <c r="BH34" i="1"/>
  <c r="BF34" i="1"/>
  <c r="BF33" i="1" s="1"/>
  <c r="BE34" i="1"/>
  <c r="BB34" i="1"/>
  <c r="BB33" i="1" s="1"/>
  <c r="BA34" i="1"/>
  <c r="AX34" i="1"/>
  <c r="AW34" i="1"/>
  <c r="AT34" i="1"/>
  <c r="AS34" i="1"/>
  <c r="AR34" i="1"/>
  <c r="AP34" i="1"/>
  <c r="AP33" i="1" s="1"/>
  <c r="AO34" i="1"/>
  <c r="AL34" i="1"/>
  <c r="AL33" i="1" s="1"/>
  <c r="AK34" i="1"/>
  <c r="AH34" i="1"/>
  <c r="AG34" i="1"/>
  <c r="AD34" i="1"/>
  <c r="AC34" i="1"/>
  <c r="AB34" i="1"/>
  <c r="Z34" i="1"/>
  <c r="Z33" i="1" s="1"/>
  <c r="Y34" i="1"/>
  <c r="V34" i="1"/>
  <c r="V33" i="1" s="1"/>
  <c r="U34" i="1"/>
  <c r="R34" i="1"/>
  <c r="Q34" i="1"/>
  <c r="N34" i="1"/>
  <c r="M34" i="1"/>
  <c r="L34" i="1"/>
  <c r="L33" i="1" s="1"/>
  <c r="J34" i="1"/>
  <c r="J33" i="1" s="1"/>
  <c r="I34" i="1"/>
  <c r="F34" i="1"/>
  <c r="F33" i="1" s="1"/>
  <c r="E34" i="1"/>
  <c r="B34" i="1"/>
  <c r="TV33" i="1"/>
  <c r="TT33" i="1"/>
  <c r="TQ33" i="1"/>
  <c r="TP33" i="1"/>
  <c r="TN33" i="1"/>
  <c r="TM33" i="1"/>
  <c r="TJ33" i="1"/>
  <c r="TH33" i="1"/>
  <c r="TF33" i="1"/>
  <c r="TB33" i="1"/>
  <c r="TA33" i="1"/>
  <c r="SW33" i="1"/>
  <c r="SV33" i="1"/>
  <c r="SP33" i="1"/>
  <c r="SN33" i="1"/>
  <c r="SK33" i="1"/>
  <c r="SJ33" i="1"/>
  <c r="SH33" i="1"/>
  <c r="SG33" i="1"/>
  <c r="SD33" i="1"/>
  <c r="SB33" i="1"/>
  <c r="RZ33" i="1"/>
  <c r="RV33" i="1"/>
  <c r="RU33" i="1"/>
  <c r="RQ33" i="1"/>
  <c r="RP33" i="1"/>
  <c r="RJ33" i="1"/>
  <c r="RH33" i="1"/>
  <c r="RE33" i="1"/>
  <c r="RD33" i="1"/>
  <c r="RB33" i="1"/>
  <c r="RA33" i="1"/>
  <c r="QX33" i="1"/>
  <c r="QV33" i="1"/>
  <c r="QT33" i="1"/>
  <c r="QP33" i="1"/>
  <c r="QO33" i="1"/>
  <c r="QK33" i="1"/>
  <c r="QJ33" i="1"/>
  <c r="QD33" i="1"/>
  <c r="QB33" i="1"/>
  <c r="PY33" i="1"/>
  <c r="PX33" i="1"/>
  <c r="PV33" i="1"/>
  <c r="PU33" i="1"/>
  <c r="PR33" i="1"/>
  <c r="PP33" i="1"/>
  <c r="PN33" i="1"/>
  <c r="PJ33" i="1"/>
  <c r="PI33" i="1"/>
  <c r="PE33" i="1"/>
  <c r="PD33" i="1"/>
  <c r="OX33" i="1"/>
  <c r="OV33" i="1"/>
  <c r="OS33" i="1"/>
  <c r="OR33" i="1"/>
  <c r="OP33" i="1"/>
  <c r="OO33" i="1"/>
  <c r="OL33" i="1"/>
  <c r="OJ33" i="1"/>
  <c r="OH33" i="1"/>
  <c r="OD33" i="1"/>
  <c r="OC33" i="1"/>
  <c r="NY33" i="1"/>
  <c r="NX33" i="1"/>
  <c r="NR33" i="1"/>
  <c r="NP33" i="1"/>
  <c r="NM33" i="1"/>
  <c r="NL33" i="1"/>
  <c r="NJ33" i="1"/>
  <c r="NI33" i="1"/>
  <c r="NF33" i="1"/>
  <c r="ND33" i="1"/>
  <c r="NB33" i="1"/>
  <c r="MX33" i="1"/>
  <c r="MW33" i="1"/>
  <c r="MS33" i="1"/>
  <c r="MR33" i="1"/>
  <c r="ML33" i="1"/>
  <c r="MJ33" i="1"/>
  <c r="MG33" i="1"/>
  <c r="MF33" i="1"/>
  <c r="MD33" i="1"/>
  <c r="MC33" i="1"/>
  <c r="LZ33" i="1"/>
  <c r="LX33" i="1"/>
  <c r="LV33" i="1"/>
  <c r="LR33" i="1"/>
  <c r="LQ33" i="1"/>
  <c r="LM33" i="1"/>
  <c r="LL33" i="1"/>
  <c r="LF33" i="1"/>
  <c r="LD33" i="1"/>
  <c r="LA33" i="1"/>
  <c r="KZ33" i="1"/>
  <c r="KX33" i="1"/>
  <c r="KW33" i="1"/>
  <c r="KT33" i="1"/>
  <c r="KR33" i="1"/>
  <c r="KP33" i="1"/>
  <c r="KL33" i="1"/>
  <c r="KK33" i="1"/>
  <c r="KG33" i="1"/>
  <c r="KD33" i="1"/>
  <c r="JZ33" i="1"/>
  <c r="JU33" i="1"/>
  <c r="JT33" i="1"/>
  <c r="JQ33" i="1"/>
  <c r="JN33" i="1"/>
  <c r="JJ33" i="1"/>
  <c r="JF33" i="1"/>
  <c r="JE33" i="1"/>
  <c r="JA33" i="1"/>
  <c r="IX33" i="1"/>
  <c r="IT33" i="1"/>
  <c r="IO33" i="1"/>
  <c r="IN33" i="1"/>
  <c r="IK33" i="1"/>
  <c r="IH33" i="1"/>
  <c r="ID33" i="1"/>
  <c r="HZ33" i="1"/>
  <c r="HY33" i="1"/>
  <c r="HU33" i="1"/>
  <c r="HR33" i="1"/>
  <c r="HN33" i="1"/>
  <c r="HI33" i="1"/>
  <c r="HH33" i="1"/>
  <c r="HE33" i="1"/>
  <c r="HB33" i="1"/>
  <c r="GV33" i="1"/>
  <c r="GU33" i="1"/>
  <c r="GS33" i="1"/>
  <c r="GR33" i="1"/>
  <c r="GQ33" i="1"/>
  <c r="GO33" i="1"/>
  <c r="GN33" i="1"/>
  <c r="GM33" i="1"/>
  <c r="GL33" i="1"/>
  <c r="GI33" i="1"/>
  <c r="GH33" i="1"/>
  <c r="GD33" i="1"/>
  <c r="GC33" i="1"/>
  <c r="FZ33" i="1"/>
  <c r="FY33" i="1"/>
  <c r="FV33" i="1"/>
  <c r="FP33" i="1"/>
  <c r="FM33" i="1"/>
  <c r="FL33" i="1"/>
  <c r="FK33" i="1"/>
  <c r="FI33" i="1"/>
  <c r="FH33" i="1"/>
  <c r="FG33" i="1"/>
  <c r="FF33" i="1"/>
  <c r="FC33" i="1"/>
  <c r="FB33" i="1"/>
  <c r="EX33" i="1"/>
  <c r="EW33" i="1"/>
  <c r="ET33" i="1"/>
  <c r="ES33" i="1"/>
  <c r="EP33" i="1"/>
  <c r="EI33" i="1"/>
  <c r="EG33" i="1"/>
  <c r="EF33" i="1"/>
  <c r="EE33" i="1"/>
  <c r="EC33" i="1"/>
  <c r="EB33" i="1"/>
  <c r="EA33" i="1"/>
  <c r="DZ33" i="1"/>
  <c r="DW33" i="1"/>
  <c r="DV33" i="1"/>
  <c r="DR33" i="1"/>
  <c r="DQ33" i="1"/>
  <c r="DM33" i="1"/>
  <c r="DJ33" i="1"/>
  <c r="DD33" i="1"/>
  <c r="DA33" i="1"/>
  <c r="CZ33" i="1"/>
  <c r="CY33" i="1"/>
  <c r="CW33" i="1"/>
  <c r="CV33" i="1"/>
  <c r="CU33" i="1"/>
  <c r="CT33" i="1"/>
  <c r="CQ33" i="1"/>
  <c r="CP33" i="1"/>
  <c r="CL33" i="1"/>
  <c r="CK33" i="1"/>
  <c r="CH33" i="1"/>
  <c r="CG33" i="1"/>
  <c r="CD33" i="1"/>
  <c r="BW33" i="1"/>
  <c r="BU33" i="1"/>
  <c r="BT33" i="1"/>
  <c r="BS33" i="1"/>
  <c r="BQ33" i="1"/>
  <c r="BP33" i="1"/>
  <c r="BO33" i="1"/>
  <c r="BN33" i="1"/>
  <c r="BL33" i="1"/>
  <c r="BK33" i="1"/>
  <c r="BJ33" i="1"/>
  <c r="BH33" i="1"/>
  <c r="BG33" i="1"/>
  <c r="BE33" i="1"/>
  <c r="BD33" i="1"/>
  <c r="BC33" i="1"/>
  <c r="BA33" i="1"/>
  <c r="AZ33" i="1"/>
  <c r="AY33" i="1"/>
  <c r="AX33" i="1"/>
  <c r="AV33" i="1"/>
  <c r="AU33" i="1"/>
  <c r="AT33" i="1"/>
  <c r="AR33" i="1"/>
  <c r="AQ33" i="1"/>
  <c r="AN33" i="1"/>
  <c r="AM33" i="1"/>
  <c r="AJ33" i="1"/>
  <c r="AI33" i="1"/>
  <c r="AH33" i="1"/>
  <c r="AF33" i="1"/>
  <c r="AE33" i="1"/>
  <c r="AD33" i="1"/>
  <c r="AB33" i="1"/>
  <c r="AA33" i="1"/>
  <c r="X33" i="1"/>
  <c r="W33" i="1"/>
  <c r="T33" i="1"/>
  <c r="S33" i="1"/>
  <c r="R33" i="1"/>
  <c r="P33" i="1"/>
  <c r="O33" i="1"/>
  <c r="N33" i="1"/>
  <c r="K33" i="1"/>
  <c r="H33" i="1"/>
  <c r="G33" i="1"/>
  <c r="D33" i="1"/>
  <c r="C33" i="1"/>
  <c r="B33" i="1"/>
  <c r="KE32" i="1"/>
  <c r="HH32" i="1"/>
  <c r="HH28" i="1" s="1"/>
  <c r="IX31" i="1"/>
  <c r="HH31" i="1"/>
  <c r="E31" i="1"/>
  <c r="GY29" i="1"/>
  <c r="GY28" i="1" s="1"/>
  <c r="F29" i="1"/>
  <c r="E29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G28" i="1"/>
  <c r="HF28" i="1"/>
  <c r="HF4" i="1" s="1"/>
  <c r="HF48" i="1" s="1"/>
  <c r="HE28" i="1"/>
  <c r="HD28" i="1"/>
  <c r="HC28" i="1"/>
  <c r="HB28" i="1"/>
  <c r="HB4" i="1" s="1"/>
  <c r="HB48" i="1" s="1"/>
  <c r="HA28" i="1"/>
  <c r="GZ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W15" i="1"/>
  <c r="TV15" i="1"/>
  <c r="TU15" i="1"/>
  <c r="TT15" i="1"/>
  <c r="TS15" i="1"/>
  <c r="TR15" i="1"/>
  <c r="TQ15" i="1"/>
  <c r="TP15" i="1"/>
  <c r="TO15" i="1"/>
  <c r="TN15" i="1"/>
  <c r="TM15" i="1"/>
  <c r="TL15" i="1"/>
  <c r="TK15" i="1"/>
  <c r="TJ15" i="1"/>
  <c r="TI15" i="1"/>
  <c r="TH15" i="1"/>
  <c r="TG15" i="1"/>
  <c r="TF15" i="1"/>
  <c r="TE15" i="1"/>
  <c r="TD15" i="1"/>
  <c r="TC15" i="1"/>
  <c r="TB15" i="1"/>
  <c r="TA15" i="1"/>
  <c r="SZ15" i="1"/>
  <c r="SY15" i="1"/>
  <c r="SX15" i="1"/>
  <c r="SW15" i="1"/>
  <c r="SV15" i="1"/>
  <c r="SU15" i="1"/>
  <c r="ST15" i="1"/>
  <c r="SS15" i="1"/>
  <c r="SR15" i="1"/>
  <c r="SQ15" i="1"/>
  <c r="SP15" i="1"/>
  <c r="SO15" i="1"/>
  <c r="SN15" i="1"/>
  <c r="SM15" i="1"/>
  <c r="SL15" i="1"/>
  <c r="SK15" i="1"/>
  <c r="SJ15" i="1"/>
  <c r="SI15" i="1"/>
  <c r="SH15" i="1"/>
  <c r="SG15" i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R10" i="1"/>
  <c r="QV10" i="1"/>
  <c r="QV5" i="1" s="1"/>
  <c r="QV4" i="1" s="1"/>
  <c r="QV48" i="1" s="1"/>
  <c r="OJ10" i="1"/>
  <c r="KO10" i="1"/>
  <c r="KE10" i="1"/>
  <c r="HH10" i="1"/>
  <c r="GY10" i="1"/>
  <c r="BW10" i="1"/>
  <c r="H10" i="1"/>
  <c r="E10" i="1"/>
  <c r="PA9" i="1"/>
  <c r="OJ9" i="1"/>
  <c r="NJ9" i="1"/>
  <c r="KO9" i="1"/>
  <c r="KE9" i="1"/>
  <c r="HH9" i="1"/>
  <c r="BW9" i="1"/>
  <c r="TR8" i="1"/>
  <c r="QV8" i="1"/>
  <c r="PG8" i="1"/>
  <c r="PC8" i="1"/>
  <c r="PA8" i="1"/>
  <c r="PA5" i="1" s="1"/>
  <c r="OJ8" i="1"/>
  <c r="NS8" i="1"/>
  <c r="NJ8" i="1"/>
  <c r="KO8" i="1"/>
  <c r="KO5" i="1" s="1"/>
  <c r="KE8" i="1"/>
  <c r="IX8" i="1"/>
  <c r="HH8" i="1"/>
  <c r="GY8" i="1"/>
  <c r="GY5" i="1" s="1"/>
  <c r="GY4" i="1" s="1"/>
  <c r="GY48" i="1" s="1"/>
  <c r="BW8" i="1"/>
  <c r="H8" i="1"/>
  <c r="E8" i="1"/>
  <c r="TR6" i="1"/>
  <c r="TR5" i="1" s="1"/>
  <c r="TR4" i="1" s="1"/>
  <c r="TR48" i="1" s="1"/>
  <c r="TJ6" i="1"/>
  <c r="TJ5" i="1" s="1"/>
  <c r="TJ4" i="1" s="1"/>
  <c r="TJ48" i="1" s="1"/>
  <c r="TH6" i="1"/>
  <c r="QV6" i="1"/>
  <c r="PU6" i="1"/>
  <c r="PU5" i="1" s="1"/>
  <c r="PG6" i="1"/>
  <c r="PC6" i="1"/>
  <c r="PA6" i="1"/>
  <c r="OJ6" i="1"/>
  <c r="NJ6" i="1"/>
  <c r="NJ5" i="1" s="1"/>
  <c r="NJ4" i="1" s="1"/>
  <c r="NJ48" i="1" s="1"/>
  <c r="IX6" i="1"/>
  <c r="HR6" i="1"/>
  <c r="HH6" i="1"/>
  <c r="HH5" i="1" s="1"/>
  <c r="HH4" i="1" s="1"/>
  <c r="HH48" i="1" s="1"/>
  <c r="GY6" i="1"/>
  <c r="BW6" i="1"/>
  <c r="H6" i="1"/>
  <c r="E6" i="1"/>
  <c r="E5" i="1" s="1"/>
  <c r="TW5" i="1"/>
  <c r="TW4" i="1" s="1"/>
  <c r="TW48" i="1" s="1"/>
  <c r="TV5" i="1"/>
  <c r="TU5" i="1"/>
  <c r="TT5" i="1"/>
  <c r="TT4" i="1" s="1"/>
  <c r="TT48" i="1" s="1"/>
  <c r="TS5" i="1"/>
  <c r="TS4" i="1" s="1"/>
  <c r="TS48" i="1" s="1"/>
  <c r="TQ5" i="1"/>
  <c r="TP5" i="1"/>
  <c r="TO5" i="1"/>
  <c r="TO4" i="1" s="1"/>
  <c r="TO48" i="1" s="1"/>
  <c r="TN5" i="1"/>
  <c r="TM5" i="1"/>
  <c r="TL5" i="1"/>
  <c r="TK5" i="1"/>
  <c r="TK4" i="1" s="1"/>
  <c r="TK48" i="1" s="1"/>
  <c r="TI5" i="1"/>
  <c r="TH5" i="1"/>
  <c r="TG5" i="1"/>
  <c r="TG4" i="1" s="1"/>
  <c r="TG48" i="1" s="1"/>
  <c r="TF5" i="1"/>
  <c r="TE5" i="1"/>
  <c r="TD5" i="1"/>
  <c r="TC5" i="1"/>
  <c r="TC4" i="1" s="1"/>
  <c r="TC48" i="1" s="1"/>
  <c r="TB5" i="1"/>
  <c r="TA5" i="1"/>
  <c r="SZ5" i="1"/>
  <c r="SY5" i="1"/>
  <c r="SY4" i="1" s="1"/>
  <c r="SY48" i="1" s="1"/>
  <c r="SX5" i="1"/>
  <c r="SW5" i="1"/>
  <c r="SV5" i="1"/>
  <c r="SU5" i="1"/>
  <c r="SU4" i="1" s="1"/>
  <c r="SU48" i="1" s="1"/>
  <c r="ST5" i="1"/>
  <c r="SS5" i="1"/>
  <c r="SR5" i="1"/>
  <c r="SQ5" i="1"/>
  <c r="SQ4" i="1" s="1"/>
  <c r="SQ48" i="1" s="1"/>
  <c r="SP5" i="1"/>
  <c r="SO5" i="1"/>
  <c r="SN5" i="1"/>
  <c r="SM5" i="1"/>
  <c r="SM4" i="1" s="1"/>
  <c r="SM48" i="1" s="1"/>
  <c r="SL5" i="1"/>
  <c r="SK5" i="1"/>
  <c r="SJ5" i="1"/>
  <c r="SI5" i="1"/>
  <c r="SI4" i="1" s="1"/>
  <c r="SI48" i="1" s="1"/>
  <c r="SH5" i="1"/>
  <c r="SG5" i="1"/>
  <c r="SF5" i="1"/>
  <c r="SE5" i="1"/>
  <c r="SE4" i="1" s="1"/>
  <c r="SE48" i="1" s="1"/>
  <c r="SD5" i="1"/>
  <c r="SC5" i="1"/>
  <c r="SB5" i="1"/>
  <c r="SA5" i="1"/>
  <c r="SA4" i="1" s="1"/>
  <c r="SA48" i="1" s="1"/>
  <c r="RZ5" i="1"/>
  <c r="RY5" i="1"/>
  <c r="RX5" i="1"/>
  <c r="RW5" i="1"/>
  <c r="RW4" i="1" s="1"/>
  <c r="RV5" i="1"/>
  <c r="RU5" i="1"/>
  <c r="RT5" i="1"/>
  <c r="RS5" i="1"/>
  <c r="RS4" i="1" s="1"/>
  <c r="RS48" i="1" s="1"/>
  <c r="RR5" i="1"/>
  <c r="RQ5" i="1"/>
  <c r="RP5" i="1"/>
  <c r="RO5" i="1"/>
  <c r="RO4" i="1" s="1"/>
  <c r="RO48" i="1" s="1"/>
  <c r="RN5" i="1"/>
  <c r="RM5" i="1"/>
  <c r="RL5" i="1"/>
  <c r="RK5" i="1"/>
  <c r="RK4" i="1" s="1"/>
  <c r="RK48" i="1" s="1"/>
  <c r="RJ5" i="1"/>
  <c r="RI5" i="1"/>
  <c r="RH5" i="1"/>
  <c r="RG5" i="1"/>
  <c r="RG4" i="1" s="1"/>
  <c r="RG48" i="1" s="1"/>
  <c r="RF5" i="1"/>
  <c r="RE5" i="1"/>
  <c r="RD5" i="1"/>
  <c r="RC5" i="1"/>
  <c r="RC4" i="1" s="1"/>
  <c r="RC48" i="1" s="1"/>
  <c r="RB5" i="1"/>
  <c r="RA5" i="1"/>
  <c r="QZ5" i="1"/>
  <c r="QY5" i="1"/>
  <c r="QY4" i="1" s="1"/>
  <c r="QY48" i="1" s="1"/>
  <c r="QX5" i="1"/>
  <c r="QW5" i="1"/>
  <c r="QU5" i="1"/>
  <c r="QU4" i="1" s="1"/>
  <c r="QU48" i="1" s="1"/>
  <c r="QT5" i="1"/>
  <c r="QS5" i="1"/>
  <c r="QR5" i="1"/>
  <c r="QQ5" i="1"/>
  <c r="QQ4" i="1" s="1"/>
  <c r="QQ48" i="1" s="1"/>
  <c r="QP5" i="1"/>
  <c r="QO5" i="1"/>
  <c r="QN5" i="1"/>
  <c r="QM5" i="1"/>
  <c r="QM4" i="1" s="1"/>
  <c r="QM48" i="1" s="1"/>
  <c r="QL5" i="1"/>
  <c r="QK5" i="1"/>
  <c r="QJ5" i="1"/>
  <c r="QI5" i="1"/>
  <c r="QI4" i="1" s="1"/>
  <c r="QI48" i="1" s="1"/>
  <c r="QH5" i="1"/>
  <c r="QG5" i="1"/>
  <c r="QF5" i="1"/>
  <c r="QE5" i="1"/>
  <c r="QE4" i="1" s="1"/>
  <c r="QE48" i="1" s="1"/>
  <c r="QD5" i="1"/>
  <c r="QC5" i="1"/>
  <c r="QB5" i="1"/>
  <c r="QA5" i="1"/>
  <c r="QA4" i="1" s="1"/>
  <c r="QA48" i="1" s="1"/>
  <c r="PZ5" i="1"/>
  <c r="PY5" i="1"/>
  <c r="PX5" i="1"/>
  <c r="PW5" i="1"/>
  <c r="PW4" i="1" s="1"/>
  <c r="PW48" i="1" s="1"/>
  <c r="PV5" i="1"/>
  <c r="PT5" i="1"/>
  <c r="PT4" i="1" s="1"/>
  <c r="PT48" i="1" s="1"/>
  <c r="PS5" i="1"/>
  <c r="PS4" i="1" s="1"/>
  <c r="PS48" i="1" s="1"/>
  <c r="PR5" i="1"/>
  <c r="PQ5" i="1"/>
  <c r="PP5" i="1"/>
  <c r="PP4" i="1" s="1"/>
  <c r="PP48" i="1" s="1"/>
  <c r="PO5" i="1"/>
  <c r="PO4" i="1" s="1"/>
  <c r="PO48" i="1" s="1"/>
  <c r="PN5" i="1"/>
  <c r="PM5" i="1"/>
  <c r="PL5" i="1"/>
  <c r="PL4" i="1" s="1"/>
  <c r="PL48" i="1" s="1"/>
  <c r="PK5" i="1"/>
  <c r="PK4" i="1" s="1"/>
  <c r="PJ5" i="1"/>
  <c r="PI5" i="1"/>
  <c r="PH5" i="1"/>
  <c r="PH4" i="1" s="1"/>
  <c r="PH48" i="1" s="1"/>
  <c r="PG5" i="1"/>
  <c r="PG4" i="1" s="1"/>
  <c r="PG48" i="1" s="1"/>
  <c r="PF5" i="1"/>
  <c r="PE5" i="1"/>
  <c r="PD5" i="1"/>
  <c r="PD4" i="1" s="1"/>
  <c r="PD48" i="1" s="1"/>
  <c r="PC5" i="1"/>
  <c r="PC4" i="1" s="1"/>
  <c r="PC48" i="1" s="1"/>
  <c r="PB5" i="1"/>
  <c r="OZ5" i="1"/>
  <c r="OZ4" i="1" s="1"/>
  <c r="OZ48" i="1" s="1"/>
  <c r="OY5" i="1"/>
  <c r="OY4" i="1" s="1"/>
  <c r="OY48" i="1" s="1"/>
  <c r="OX5" i="1"/>
  <c r="OW5" i="1"/>
  <c r="OV5" i="1"/>
  <c r="OV4" i="1" s="1"/>
  <c r="OV48" i="1" s="1"/>
  <c r="OU5" i="1"/>
  <c r="OU4" i="1" s="1"/>
  <c r="OU48" i="1" s="1"/>
  <c r="OT5" i="1"/>
  <c r="OS5" i="1"/>
  <c r="OR5" i="1"/>
  <c r="OR4" i="1" s="1"/>
  <c r="OR48" i="1" s="1"/>
  <c r="OQ5" i="1"/>
  <c r="OQ4" i="1" s="1"/>
  <c r="OQ48" i="1" s="1"/>
  <c r="OP5" i="1"/>
  <c r="OO5" i="1"/>
  <c r="ON5" i="1"/>
  <c r="ON4" i="1" s="1"/>
  <c r="ON48" i="1" s="1"/>
  <c r="OM5" i="1"/>
  <c r="OM4" i="1" s="1"/>
  <c r="OM48" i="1" s="1"/>
  <c r="OL5" i="1"/>
  <c r="OK5" i="1"/>
  <c r="OJ5" i="1"/>
  <c r="OJ4" i="1" s="1"/>
  <c r="OJ48" i="1" s="1"/>
  <c r="OI5" i="1"/>
  <c r="OI4" i="1" s="1"/>
  <c r="OI48" i="1" s="1"/>
  <c r="OH5" i="1"/>
  <c r="OG5" i="1"/>
  <c r="OF5" i="1"/>
  <c r="OF4" i="1" s="1"/>
  <c r="OF48" i="1" s="1"/>
  <c r="OE5" i="1"/>
  <c r="OE4" i="1" s="1"/>
  <c r="OE48" i="1" s="1"/>
  <c r="OD5" i="1"/>
  <c r="OC5" i="1"/>
  <c r="OB5" i="1"/>
  <c r="OB4" i="1" s="1"/>
  <c r="OB48" i="1" s="1"/>
  <c r="OA5" i="1"/>
  <c r="OA4" i="1" s="1"/>
  <c r="OA48" i="1" s="1"/>
  <c r="NZ5" i="1"/>
  <c r="NY5" i="1"/>
  <c r="NX5" i="1"/>
  <c r="NX4" i="1" s="1"/>
  <c r="NX48" i="1" s="1"/>
  <c r="NW5" i="1"/>
  <c r="NW4" i="1" s="1"/>
  <c r="NW48" i="1" s="1"/>
  <c r="NV5" i="1"/>
  <c r="NU5" i="1"/>
  <c r="NT5" i="1"/>
  <c r="NT4" i="1" s="1"/>
  <c r="NT48" i="1" s="1"/>
  <c r="NS5" i="1"/>
  <c r="NS4" i="1" s="1"/>
  <c r="NS48" i="1" s="1"/>
  <c r="NR5" i="1"/>
  <c r="NQ5" i="1"/>
  <c r="NP5" i="1"/>
  <c r="NP4" i="1" s="1"/>
  <c r="NP48" i="1" s="1"/>
  <c r="NO5" i="1"/>
  <c r="NO4" i="1" s="1"/>
  <c r="NO48" i="1" s="1"/>
  <c r="NN5" i="1"/>
  <c r="NM5" i="1"/>
  <c r="NL5" i="1"/>
  <c r="NL4" i="1" s="1"/>
  <c r="NL48" i="1" s="1"/>
  <c r="NK5" i="1"/>
  <c r="NK4" i="1" s="1"/>
  <c r="NK48" i="1" s="1"/>
  <c r="NI5" i="1"/>
  <c r="NH5" i="1"/>
  <c r="NG5" i="1"/>
  <c r="NG4" i="1" s="1"/>
  <c r="NG48" i="1" s="1"/>
  <c r="NF5" i="1"/>
  <c r="NE5" i="1"/>
  <c r="ND5" i="1"/>
  <c r="NC5" i="1"/>
  <c r="NC4" i="1" s="1"/>
  <c r="NC48" i="1" s="1"/>
  <c r="NB5" i="1"/>
  <c r="NA5" i="1"/>
  <c r="MZ5" i="1"/>
  <c r="MY5" i="1"/>
  <c r="MY4" i="1" s="1"/>
  <c r="MX5" i="1"/>
  <c r="MW5" i="1"/>
  <c r="MV5" i="1"/>
  <c r="MU5" i="1"/>
  <c r="MU4" i="1" s="1"/>
  <c r="MU48" i="1" s="1"/>
  <c r="MT5" i="1"/>
  <c r="MS5" i="1"/>
  <c r="MR5" i="1"/>
  <c r="MQ5" i="1"/>
  <c r="MQ4" i="1" s="1"/>
  <c r="MQ48" i="1" s="1"/>
  <c r="MP5" i="1"/>
  <c r="MO5" i="1"/>
  <c r="MN5" i="1"/>
  <c r="MM5" i="1"/>
  <c r="MM4" i="1" s="1"/>
  <c r="MM48" i="1" s="1"/>
  <c r="ML5" i="1"/>
  <c r="MK5" i="1"/>
  <c r="MJ5" i="1"/>
  <c r="MI5" i="1"/>
  <c r="MI4" i="1" s="1"/>
  <c r="MI48" i="1" s="1"/>
  <c r="MH5" i="1"/>
  <c r="MG5" i="1"/>
  <c r="MF5" i="1"/>
  <c r="ME5" i="1"/>
  <c r="ME4" i="1" s="1"/>
  <c r="ME48" i="1" s="1"/>
  <c r="MD5" i="1"/>
  <c r="MC5" i="1"/>
  <c r="MB5" i="1"/>
  <c r="MA5" i="1"/>
  <c r="MA4" i="1" s="1"/>
  <c r="MA48" i="1" s="1"/>
  <c r="LZ5" i="1"/>
  <c r="LY5" i="1"/>
  <c r="LX5" i="1"/>
  <c r="LW5" i="1"/>
  <c r="LW4" i="1" s="1"/>
  <c r="LW48" i="1" s="1"/>
  <c r="LV5" i="1"/>
  <c r="LU5" i="1"/>
  <c r="LT5" i="1"/>
  <c r="LS5" i="1"/>
  <c r="LS4" i="1" s="1"/>
  <c r="LS48" i="1" s="1"/>
  <c r="LR5" i="1"/>
  <c r="LQ5" i="1"/>
  <c r="LP5" i="1"/>
  <c r="LO5" i="1"/>
  <c r="LO4" i="1" s="1"/>
  <c r="LO48" i="1" s="1"/>
  <c r="LN5" i="1"/>
  <c r="LM5" i="1"/>
  <c r="LL5" i="1"/>
  <c r="LK5" i="1"/>
  <c r="LK4" i="1" s="1"/>
  <c r="LK48" i="1" s="1"/>
  <c r="LJ5" i="1"/>
  <c r="LI5" i="1"/>
  <c r="LH5" i="1"/>
  <c r="LG5" i="1"/>
  <c r="LG4" i="1" s="1"/>
  <c r="LG48" i="1" s="1"/>
  <c r="LF5" i="1"/>
  <c r="LE5" i="1"/>
  <c r="LD5" i="1"/>
  <c r="LC5" i="1"/>
  <c r="LC4" i="1" s="1"/>
  <c r="LC48" i="1" s="1"/>
  <c r="LB5" i="1"/>
  <c r="LA5" i="1"/>
  <c r="KZ5" i="1"/>
  <c r="KY5" i="1"/>
  <c r="KY4" i="1" s="1"/>
  <c r="KY48" i="1" s="1"/>
  <c r="KX5" i="1"/>
  <c r="KW5" i="1"/>
  <c r="KV5" i="1"/>
  <c r="KU5" i="1"/>
  <c r="KU4" i="1" s="1"/>
  <c r="KU48" i="1" s="1"/>
  <c r="KT5" i="1"/>
  <c r="KS5" i="1"/>
  <c r="KR5" i="1"/>
  <c r="KQ5" i="1"/>
  <c r="KQ4" i="1" s="1"/>
  <c r="KQ48" i="1" s="1"/>
  <c r="KP5" i="1"/>
  <c r="KN5" i="1"/>
  <c r="KM5" i="1"/>
  <c r="KM4" i="1" s="1"/>
  <c r="KL5" i="1"/>
  <c r="KK5" i="1"/>
  <c r="KJ5" i="1"/>
  <c r="KI5" i="1"/>
  <c r="KI4" i="1" s="1"/>
  <c r="KI48" i="1" s="1"/>
  <c r="KH5" i="1"/>
  <c r="KG5" i="1"/>
  <c r="KF5" i="1"/>
  <c r="KE5" i="1"/>
  <c r="KE4" i="1" s="1"/>
  <c r="KD5" i="1"/>
  <c r="KC5" i="1"/>
  <c r="KB5" i="1"/>
  <c r="KA5" i="1"/>
  <c r="KA4" i="1" s="1"/>
  <c r="KA48" i="1" s="1"/>
  <c r="JZ5" i="1"/>
  <c r="JY5" i="1"/>
  <c r="JX5" i="1"/>
  <c r="JW5" i="1"/>
  <c r="JW4" i="1" s="1"/>
  <c r="JW48" i="1" s="1"/>
  <c r="JV5" i="1"/>
  <c r="JU5" i="1"/>
  <c r="JT5" i="1"/>
  <c r="JS5" i="1"/>
  <c r="JS4" i="1" s="1"/>
  <c r="JS48" i="1" s="1"/>
  <c r="JR5" i="1"/>
  <c r="JQ5" i="1"/>
  <c r="JP5" i="1"/>
  <c r="JO5" i="1"/>
  <c r="JO4" i="1" s="1"/>
  <c r="JO48" i="1" s="1"/>
  <c r="JN5" i="1"/>
  <c r="JM5" i="1"/>
  <c r="JL5" i="1"/>
  <c r="JK5" i="1"/>
  <c r="JK4" i="1" s="1"/>
  <c r="JK48" i="1" s="1"/>
  <c r="JJ5" i="1"/>
  <c r="JI5" i="1"/>
  <c r="JH5" i="1"/>
  <c r="JG5" i="1"/>
  <c r="JG4" i="1" s="1"/>
  <c r="JG48" i="1" s="1"/>
  <c r="JF5" i="1"/>
  <c r="JE5" i="1"/>
  <c r="JD5" i="1"/>
  <c r="JC5" i="1"/>
  <c r="JC4" i="1" s="1"/>
  <c r="JC48" i="1" s="1"/>
  <c r="JB5" i="1"/>
  <c r="JA5" i="1"/>
  <c r="IZ5" i="1"/>
  <c r="IY5" i="1"/>
  <c r="IY4" i="1" s="1"/>
  <c r="IY48" i="1" s="1"/>
  <c r="IX5" i="1"/>
  <c r="IW5" i="1"/>
  <c r="IV5" i="1"/>
  <c r="IU5" i="1"/>
  <c r="IU4" i="1" s="1"/>
  <c r="IU48" i="1" s="1"/>
  <c r="IT5" i="1"/>
  <c r="IS5" i="1"/>
  <c r="IR5" i="1"/>
  <c r="IQ5" i="1"/>
  <c r="IQ4" i="1" s="1"/>
  <c r="IQ48" i="1" s="1"/>
  <c r="IP5" i="1"/>
  <c r="IO5" i="1"/>
  <c r="IN5" i="1"/>
  <c r="IM5" i="1"/>
  <c r="IM4" i="1" s="1"/>
  <c r="IM48" i="1" s="1"/>
  <c r="IL5" i="1"/>
  <c r="IK5" i="1"/>
  <c r="IJ5" i="1"/>
  <c r="II5" i="1"/>
  <c r="II4" i="1" s="1"/>
  <c r="II48" i="1" s="1"/>
  <c r="IH5" i="1"/>
  <c r="IG5" i="1"/>
  <c r="IF5" i="1"/>
  <c r="IE5" i="1"/>
  <c r="IE4" i="1" s="1"/>
  <c r="IE48" i="1" s="1"/>
  <c r="ID5" i="1"/>
  <c r="IC5" i="1"/>
  <c r="IB5" i="1"/>
  <c r="IA5" i="1"/>
  <c r="IA4" i="1" s="1"/>
  <c r="HZ5" i="1"/>
  <c r="HY5" i="1"/>
  <c r="HX5" i="1"/>
  <c r="HW5" i="1"/>
  <c r="HW4" i="1" s="1"/>
  <c r="HW48" i="1" s="1"/>
  <c r="HV5" i="1"/>
  <c r="HU5" i="1"/>
  <c r="HT5" i="1"/>
  <c r="HS5" i="1"/>
  <c r="HS4" i="1" s="1"/>
  <c r="HS48" i="1" s="1"/>
  <c r="HR5" i="1"/>
  <c r="HQ5" i="1"/>
  <c r="HP5" i="1"/>
  <c r="HO5" i="1"/>
  <c r="HO4" i="1" s="1"/>
  <c r="HO48" i="1" s="1"/>
  <c r="HN5" i="1"/>
  <c r="HM5" i="1"/>
  <c r="HL5" i="1"/>
  <c r="HK5" i="1"/>
  <c r="HK4" i="1" s="1"/>
  <c r="HK48" i="1" s="1"/>
  <c r="HJ5" i="1"/>
  <c r="HI5" i="1"/>
  <c r="HG5" i="1"/>
  <c r="HG4" i="1" s="1"/>
  <c r="HG48" i="1" s="1"/>
  <c r="HF5" i="1"/>
  <c r="HE5" i="1"/>
  <c r="HD5" i="1"/>
  <c r="HC5" i="1"/>
  <c r="HC4" i="1" s="1"/>
  <c r="HC48" i="1" s="1"/>
  <c r="HB5" i="1"/>
  <c r="HA5" i="1"/>
  <c r="GZ5" i="1"/>
  <c r="GX5" i="1"/>
  <c r="GW5" i="1"/>
  <c r="GV5" i="1"/>
  <c r="GU5" i="1"/>
  <c r="GU4" i="1" s="1"/>
  <c r="GU48" i="1" s="1"/>
  <c r="GT5" i="1"/>
  <c r="GS5" i="1"/>
  <c r="GR5" i="1"/>
  <c r="GQ5" i="1"/>
  <c r="GQ4" i="1" s="1"/>
  <c r="GQ48" i="1" s="1"/>
  <c r="GP5" i="1"/>
  <c r="GO5" i="1"/>
  <c r="GN5" i="1"/>
  <c r="GM5" i="1"/>
  <c r="GM4" i="1" s="1"/>
  <c r="GM48" i="1" s="1"/>
  <c r="GL5" i="1"/>
  <c r="GK5" i="1"/>
  <c r="GJ5" i="1"/>
  <c r="GI5" i="1"/>
  <c r="GI4" i="1" s="1"/>
  <c r="GH5" i="1"/>
  <c r="GG5" i="1"/>
  <c r="GF5" i="1"/>
  <c r="GE5" i="1"/>
  <c r="GE4" i="1" s="1"/>
  <c r="GE48" i="1" s="1"/>
  <c r="GD5" i="1"/>
  <c r="GC5" i="1"/>
  <c r="GB5" i="1"/>
  <c r="GA5" i="1"/>
  <c r="GA4" i="1" s="1"/>
  <c r="GA48" i="1" s="1"/>
  <c r="FZ5" i="1"/>
  <c r="FY5" i="1"/>
  <c r="FX5" i="1"/>
  <c r="FW5" i="1"/>
  <c r="FW4" i="1" s="1"/>
  <c r="FW48" i="1" s="1"/>
  <c r="FV5" i="1"/>
  <c r="FU5" i="1"/>
  <c r="FT5" i="1"/>
  <c r="FS5" i="1"/>
  <c r="FS4" i="1" s="1"/>
  <c r="FS48" i="1" s="1"/>
  <c r="FR5" i="1"/>
  <c r="FQ5" i="1"/>
  <c r="FP5" i="1"/>
  <c r="FO5" i="1"/>
  <c r="FO4" i="1" s="1"/>
  <c r="FO48" i="1" s="1"/>
  <c r="FN5" i="1"/>
  <c r="FM5" i="1"/>
  <c r="FL5" i="1"/>
  <c r="FK5" i="1"/>
  <c r="FK4" i="1" s="1"/>
  <c r="FK48" i="1" s="1"/>
  <c r="FJ5" i="1"/>
  <c r="FI5" i="1"/>
  <c r="FH5" i="1"/>
  <c r="FG5" i="1"/>
  <c r="FG4" i="1" s="1"/>
  <c r="FG48" i="1" s="1"/>
  <c r="FF5" i="1"/>
  <c r="FE5" i="1"/>
  <c r="FD5" i="1"/>
  <c r="FC5" i="1"/>
  <c r="FC4" i="1" s="1"/>
  <c r="FC48" i="1" s="1"/>
  <c r="FB5" i="1"/>
  <c r="FA5" i="1"/>
  <c r="EZ5" i="1"/>
  <c r="EY5" i="1"/>
  <c r="EY4" i="1" s="1"/>
  <c r="EY48" i="1" s="1"/>
  <c r="EX5" i="1"/>
  <c r="EW5" i="1"/>
  <c r="EV5" i="1"/>
  <c r="EU5" i="1"/>
  <c r="EU4" i="1" s="1"/>
  <c r="EU48" i="1" s="1"/>
  <c r="ET5" i="1"/>
  <c r="ES5" i="1"/>
  <c r="ER5" i="1"/>
  <c r="EQ5" i="1"/>
  <c r="EQ4" i="1" s="1"/>
  <c r="EQ48" i="1" s="1"/>
  <c r="EP5" i="1"/>
  <c r="EO5" i="1"/>
  <c r="EN5" i="1"/>
  <c r="EM5" i="1"/>
  <c r="EM4" i="1" s="1"/>
  <c r="EM48" i="1" s="1"/>
  <c r="EL5" i="1"/>
  <c r="EK5" i="1"/>
  <c r="EJ5" i="1"/>
  <c r="EI5" i="1"/>
  <c r="EI4" i="1" s="1"/>
  <c r="EI48" i="1" s="1"/>
  <c r="EH5" i="1"/>
  <c r="EG5" i="1"/>
  <c r="EF5" i="1"/>
  <c r="EE5" i="1"/>
  <c r="EE4" i="1" s="1"/>
  <c r="EE48" i="1" s="1"/>
  <c r="ED5" i="1"/>
  <c r="EC5" i="1"/>
  <c r="EB5" i="1"/>
  <c r="EA5" i="1"/>
  <c r="EA4" i="1" s="1"/>
  <c r="EA48" i="1" s="1"/>
  <c r="DZ5" i="1"/>
  <c r="DY5" i="1"/>
  <c r="DX5" i="1"/>
  <c r="DW5" i="1"/>
  <c r="DW4" i="1" s="1"/>
  <c r="DW48" i="1" s="1"/>
  <c r="DV5" i="1"/>
  <c r="DU5" i="1"/>
  <c r="DT5" i="1"/>
  <c r="DS5" i="1"/>
  <c r="DS4" i="1" s="1"/>
  <c r="DS48" i="1" s="1"/>
  <c r="DR5" i="1"/>
  <c r="DQ5" i="1"/>
  <c r="DP5" i="1"/>
  <c r="DO5" i="1"/>
  <c r="DO4" i="1" s="1"/>
  <c r="DO48" i="1" s="1"/>
  <c r="DN5" i="1"/>
  <c r="DM5" i="1"/>
  <c r="DL5" i="1"/>
  <c r="DK5" i="1"/>
  <c r="DK4" i="1" s="1"/>
  <c r="DK48" i="1" s="1"/>
  <c r="DJ5" i="1"/>
  <c r="DI5" i="1"/>
  <c r="DH5" i="1"/>
  <c r="DG5" i="1"/>
  <c r="DG4" i="1" s="1"/>
  <c r="DG48" i="1" s="1"/>
  <c r="DF5" i="1"/>
  <c r="DE5" i="1"/>
  <c r="DD5" i="1"/>
  <c r="DC5" i="1"/>
  <c r="DC4" i="1" s="1"/>
  <c r="DC48" i="1" s="1"/>
  <c r="DB5" i="1"/>
  <c r="DA5" i="1"/>
  <c r="CZ5" i="1"/>
  <c r="CY5" i="1"/>
  <c r="CY4" i="1" s="1"/>
  <c r="CY48" i="1" s="1"/>
  <c r="CX5" i="1"/>
  <c r="CW5" i="1"/>
  <c r="CV5" i="1"/>
  <c r="CU5" i="1"/>
  <c r="CU4" i="1" s="1"/>
  <c r="CU48" i="1" s="1"/>
  <c r="CT5" i="1"/>
  <c r="CS5" i="1"/>
  <c r="CR5" i="1"/>
  <c r="CQ5" i="1"/>
  <c r="CQ4" i="1" s="1"/>
  <c r="CQ48" i="1" s="1"/>
  <c r="CP5" i="1"/>
  <c r="CO5" i="1"/>
  <c r="CN5" i="1"/>
  <c r="CM5" i="1"/>
  <c r="CM4" i="1" s="1"/>
  <c r="CM48" i="1" s="1"/>
  <c r="CL5" i="1"/>
  <c r="CK5" i="1"/>
  <c r="CJ5" i="1"/>
  <c r="CI5" i="1"/>
  <c r="CI4" i="1" s="1"/>
  <c r="CI48" i="1" s="1"/>
  <c r="CH5" i="1"/>
  <c r="CG5" i="1"/>
  <c r="CF5" i="1"/>
  <c r="CE5" i="1"/>
  <c r="CE4" i="1" s="1"/>
  <c r="CE48" i="1" s="1"/>
  <c r="CD5" i="1"/>
  <c r="CC5" i="1"/>
  <c r="CB5" i="1"/>
  <c r="CA5" i="1"/>
  <c r="CA4" i="1" s="1"/>
  <c r="CA48" i="1" s="1"/>
  <c r="BZ5" i="1"/>
  <c r="BY5" i="1"/>
  <c r="BX5" i="1"/>
  <c r="BW5" i="1"/>
  <c r="BW4" i="1" s="1"/>
  <c r="BW48" i="1" s="1"/>
  <c r="BV5" i="1"/>
  <c r="BU5" i="1"/>
  <c r="BT5" i="1"/>
  <c r="BS5" i="1"/>
  <c r="BS4" i="1" s="1"/>
  <c r="BS48" i="1" s="1"/>
  <c r="BR5" i="1"/>
  <c r="BQ5" i="1"/>
  <c r="BP5" i="1"/>
  <c r="BO5" i="1"/>
  <c r="BO4" i="1" s="1"/>
  <c r="BO48" i="1" s="1"/>
  <c r="BN5" i="1"/>
  <c r="BM5" i="1"/>
  <c r="BL5" i="1"/>
  <c r="BK5" i="1"/>
  <c r="BK4" i="1" s="1"/>
  <c r="BK48" i="1" s="1"/>
  <c r="BJ5" i="1"/>
  <c r="BI5" i="1"/>
  <c r="BH5" i="1"/>
  <c r="BG5" i="1"/>
  <c r="BG4" i="1" s="1"/>
  <c r="BG48" i="1" s="1"/>
  <c r="BF5" i="1"/>
  <c r="BE5" i="1"/>
  <c r="BD5" i="1"/>
  <c r="BC5" i="1"/>
  <c r="BC4" i="1" s="1"/>
  <c r="BC48" i="1" s="1"/>
  <c r="BB5" i="1"/>
  <c r="BA5" i="1"/>
  <c r="AZ5" i="1"/>
  <c r="AY5" i="1"/>
  <c r="AY4" i="1" s="1"/>
  <c r="AY48" i="1" s="1"/>
  <c r="AX5" i="1"/>
  <c r="AW5" i="1"/>
  <c r="AV5" i="1"/>
  <c r="AU5" i="1"/>
  <c r="AU4" i="1" s="1"/>
  <c r="AU48" i="1" s="1"/>
  <c r="AT5" i="1"/>
  <c r="AS5" i="1"/>
  <c r="AR5" i="1"/>
  <c r="AQ5" i="1"/>
  <c r="AQ4" i="1" s="1"/>
  <c r="AQ48" i="1" s="1"/>
  <c r="AP5" i="1"/>
  <c r="AO5" i="1"/>
  <c r="AN5" i="1"/>
  <c r="AM5" i="1"/>
  <c r="AM4" i="1" s="1"/>
  <c r="AM48" i="1" s="1"/>
  <c r="AL5" i="1"/>
  <c r="AK5" i="1"/>
  <c r="AJ5" i="1"/>
  <c r="AI5" i="1"/>
  <c r="AI4" i="1" s="1"/>
  <c r="AI48" i="1" s="1"/>
  <c r="AH5" i="1"/>
  <c r="AG5" i="1"/>
  <c r="AF5" i="1"/>
  <c r="AE5" i="1"/>
  <c r="AE4" i="1" s="1"/>
  <c r="AE48" i="1" s="1"/>
  <c r="AD5" i="1"/>
  <c r="AC5" i="1"/>
  <c r="AB5" i="1"/>
  <c r="AA5" i="1"/>
  <c r="AA4" i="1" s="1"/>
  <c r="AA48" i="1" s="1"/>
  <c r="Z5" i="1"/>
  <c r="Y5" i="1"/>
  <c r="X5" i="1"/>
  <c r="W5" i="1"/>
  <c r="W4" i="1" s="1"/>
  <c r="W48" i="1" s="1"/>
  <c r="V5" i="1"/>
  <c r="U5" i="1"/>
  <c r="T5" i="1"/>
  <c r="S5" i="1"/>
  <c r="S4" i="1" s="1"/>
  <c r="S48" i="1" s="1"/>
  <c r="R5" i="1"/>
  <c r="Q5" i="1"/>
  <c r="P5" i="1"/>
  <c r="O5" i="1"/>
  <c r="O4" i="1" s="1"/>
  <c r="O48" i="1" s="1"/>
  <c r="N5" i="1"/>
  <c r="M5" i="1"/>
  <c r="L5" i="1"/>
  <c r="K5" i="1"/>
  <c r="K4" i="1" s="1"/>
  <c r="K48" i="1" s="1"/>
  <c r="J5" i="1"/>
  <c r="I5" i="1"/>
  <c r="H5" i="1"/>
  <c r="G5" i="1"/>
  <c r="G4" i="1" s="1"/>
  <c r="G48" i="1" s="1"/>
  <c r="F5" i="1"/>
  <c r="D5" i="1"/>
  <c r="D4" i="1" s="1"/>
  <c r="D48" i="1" s="1"/>
  <c r="C5" i="1"/>
  <c r="C4" i="1" s="1"/>
  <c r="C48" i="1" s="1"/>
  <c r="B5" i="1"/>
  <c r="TV4" i="1"/>
  <c r="TV48" i="1" s="1"/>
  <c r="TU4" i="1"/>
  <c r="TU48" i="1" s="1"/>
  <c r="TQ4" i="1"/>
  <c r="TQ48" i="1" s="1"/>
  <c r="TN4" i="1"/>
  <c r="TN48" i="1" s="1"/>
  <c r="TM4" i="1"/>
  <c r="TM48" i="1" s="1"/>
  <c r="TI4" i="1"/>
  <c r="TI48" i="1" s="1"/>
  <c r="TF4" i="1"/>
  <c r="TF48" i="1" s="1"/>
  <c r="TE4" i="1"/>
  <c r="TE48" i="1" s="1"/>
  <c r="TB4" i="1"/>
  <c r="TB48" i="1" s="1"/>
  <c r="TA4" i="1"/>
  <c r="TA48" i="1" s="1"/>
  <c r="SX4" i="1"/>
  <c r="SW4" i="1"/>
  <c r="SW48" i="1" s="1"/>
  <c r="ST4" i="1"/>
  <c r="ST48" i="1" s="1"/>
  <c r="SS4" i="1"/>
  <c r="SS48" i="1" s="1"/>
  <c r="SP4" i="1"/>
  <c r="SP48" i="1" s="1"/>
  <c r="SO4" i="1"/>
  <c r="SO48" i="1" s="1"/>
  <c r="SL4" i="1"/>
  <c r="SL48" i="1" s="1"/>
  <c r="SK4" i="1"/>
  <c r="SK48" i="1" s="1"/>
  <c r="SH4" i="1"/>
  <c r="SH48" i="1" s="1"/>
  <c r="SG4" i="1"/>
  <c r="SG48" i="1" s="1"/>
  <c r="SD4" i="1"/>
  <c r="SD48" i="1" s="1"/>
  <c r="SC4" i="1"/>
  <c r="SC48" i="1" s="1"/>
  <c r="RZ4" i="1"/>
  <c r="RZ48" i="1" s="1"/>
  <c r="RY4" i="1"/>
  <c r="RY48" i="1" s="1"/>
  <c r="RV4" i="1"/>
  <c r="RU4" i="1"/>
  <c r="RU48" i="1" s="1"/>
  <c r="RR4" i="1"/>
  <c r="RR48" i="1" s="1"/>
  <c r="RQ4" i="1"/>
  <c r="RQ48" i="1" s="1"/>
  <c r="RN4" i="1"/>
  <c r="RN48" i="1" s="1"/>
  <c r="RM4" i="1"/>
  <c r="RM48" i="1" s="1"/>
  <c r="RJ4" i="1"/>
  <c r="RI4" i="1"/>
  <c r="RI48" i="1" s="1"/>
  <c r="RF4" i="1"/>
  <c r="RF48" i="1" s="1"/>
  <c r="RE4" i="1"/>
  <c r="RE48" i="1" s="1"/>
  <c r="RB4" i="1"/>
  <c r="RB48" i="1" s="1"/>
  <c r="RA4" i="1"/>
  <c r="RA48" i="1" s="1"/>
  <c r="QX4" i="1"/>
  <c r="QX48" i="1" s="1"/>
  <c r="QW4" i="1"/>
  <c r="QW48" i="1" s="1"/>
  <c r="QT4" i="1"/>
  <c r="QT48" i="1" s="1"/>
  <c r="QS4" i="1"/>
  <c r="QS48" i="1" s="1"/>
  <c r="QP4" i="1"/>
  <c r="QP48" i="1" s="1"/>
  <c r="QO4" i="1"/>
  <c r="QO48" i="1" s="1"/>
  <c r="QL4" i="1"/>
  <c r="QK4" i="1"/>
  <c r="QK48" i="1" s="1"/>
  <c r="QH4" i="1"/>
  <c r="QH48" i="1" s="1"/>
  <c r="QG4" i="1"/>
  <c r="QG48" i="1" s="1"/>
  <c r="QD4" i="1"/>
  <c r="QD48" i="1" s="1"/>
  <c r="QC4" i="1"/>
  <c r="QC48" i="1" s="1"/>
  <c r="PZ4" i="1"/>
  <c r="PZ48" i="1" s="1"/>
  <c r="PY4" i="1"/>
  <c r="PY48" i="1" s="1"/>
  <c r="PV4" i="1"/>
  <c r="PV48" i="1" s="1"/>
  <c r="PU4" i="1"/>
  <c r="PU48" i="1" s="1"/>
  <c r="PR4" i="1"/>
  <c r="PR48" i="1" s="1"/>
  <c r="PQ4" i="1"/>
  <c r="PQ48" i="1" s="1"/>
  <c r="PN4" i="1"/>
  <c r="PN48" i="1" s="1"/>
  <c r="PM4" i="1"/>
  <c r="PM48" i="1" s="1"/>
  <c r="PJ4" i="1"/>
  <c r="PJ48" i="1" s="1"/>
  <c r="PI4" i="1"/>
  <c r="PI48" i="1" s="1"/>
  <c r="PF4" i="1"/>
  <c r="PF48" i="1" s="1"/>
  <c r="PE4" i="1"/>
  <c r="PE48" i="1" s="1"/>
  <c r="PB4" i="1"/>
  <c r="PB48" i="1" s="1"/>
  <c r="PA4" i="1"/>
  <c r="PA48" i="1" s="1"/>
  <c r="OX4" i="1"/>
  <c r="OX48" i="1" s="1"/>
  <c r="OW4" i="1"/>
  <c r="OW48" i="1" s="1"/>
  <c r="OT4" i="1"/>
  <c r="OT48" i="1" s="1"/>
  <c r="OS4" i="1"/>
  <c r="OS48" i="1" s="1"/>
  <c r="OP4" i="1"/>
  <c r="OP48" i="1" s="1"/>
  <c r="OO4" i="1"/>
  <c r="OO48" i="1" s="1"/>
  <c r="OL4" i="1"/>
  <c r="OK4" i="1"/>
  <c r="OK48" i="1" s="1"/>
  <c r="OH4" i="1"/>
  <c r="OH48" i="1" s="1"/>
  <c r="OG4" i="1"/>
  <c r="OG48" i="1" s="1"/>
  <c r="OD4" i="1"/>
  <c r="OD48" i="1" s="1"/>
  <c r="OC4" i="1"/>
  <c r="OC48" i="1" s="1"/>
  <c r="NZ4" i="1"/>
  <c r="NY4" i="1"/>
  <c r="NY48" i="1" s="1"/>
  <c r="NV4" i="1"/>
  <c r="NV48" i="1" s="1"/>
  <c r="NU4" i="1"/>
  <c r="NU48" i="1" s="1"/>
  <c r="NR4" i="1"/>
  <c r="NR48" i="1" s="1"/>
  <c r="NQ4" i="1"/>
  <c r="NQ48" i="1" s="1"/>
  <c r="NN4" i="1"/>
  <c r="NN48" i="1" s="1"/>
  <c r="NM4" i="1"/>
  <c r="NM48" i="1" s="1"/>
  <c r="NI4" i="1"/>
  <c r="NI48" i="1" s="1"/>
  <c r="NF4" i="1"/>
  <c r="NF48" i="1" s="1"/>
  <c r="NE4" i="1"/>
  <c r="NE48" i="1" s="1"/>
  <c r="NB4" i="1"/>
  <c r="NB48" i="1" s="1"/>
  <c r="NA4" i="1"/>
  <c r="NA48" i="1" s="1"/>
  <c r="MX4" i="1"/>
  <c r="MW4" i="1"/>
  <c r="MW48" i="1" s="1"/>
  <c r="MT4" i="1"/>
  <c r="MT48" i="1" s="1"/>
  <c r="MS4" i="1"/>
  <c r="MS48" i="1" s="1"/>
  <c r="MP4" i="1"/>
  <c r="MP48" i="1" s="1"/>
  <c r="MO4" i="1"/>
  <c r="MO48" i="1" s="1"/>
  <c r="ML4" i="1"/>
  <c r="MK4" i="1"/>
  <c r="MK48" i="1" s="1"/>
  <c r="MH4" i="1"/>
  <c r="MH48" i="1" s="1"/>
  <c r="MG4" i="1"/>
  <c r="MG48" i="1" s="1"/>
  <c r="MD4" i="1"/>
  <c r="MD48" i="1" s="1"/>
  <c r="MC4" i="1"/>
  <c r="MC48" i="1" s="1"/>
  <c r="LZ4" i="1"/>
  <c r="LZ48" i="1" s="1"/>
  <c r="LY4" i="1"/>
  <c r="LY48" i="1" s="1"/>
  <c r="LV4" i="1"/>
  <c r="LV48" i="1" s="1"/>
  <c r="LU4" i="1"/>
  <c r="LU48" i="1" s="1"/>
  <c r="LR4" i="1"/>
  <c r="LR48" i="1" s="1"/>
  <c r="LQ4" i="1"/>
  <c r="LQ48" i="1" s="1"/>
  <c r="LN4" i="1"/>
  <c r="LM4" i="1"/>
  <c r="LM48" i="1" s="1"/>
  <c r="LJ4" i="1"/>
  <c r="LJ48" i="1" s="1"/>
  <c r="LI4" i="1"/>
  <c r="LI48" i="1" s="1"/>
  <c r="LF4" i="1"/>
  <c r="LF48" i="1" s="1"/>
  <c r="LE4" i="1"/>
  <c r="LE48" i="1" s="1"/>
  <c r="LB4" i="1"/>
  <c r="LB48" i="1" s="1"/>
  <c r="LA4" i="1"/>
  <c r="LA48" i="1" s="1"/>
  <c r="KX4" i="1"/>
  <c r="KX48" i="1" s="1"/>
  <c r="KW4" i="1"/>
  <c r="KW48" i="1" s="1"/>
  <c r="KT4" i="1"/>
  <c r="KT48" i="1" s="1"/>
  <c r="KS4" i="1"/>
  <c r="KS48" i="1" s="1"/>
  <c r="KP4" i="1"/>
  <c r="KP48" i="1" s="1"/>
  <c r="KO4" i="1"/>
  <c r="KO48" i="1" s="1"/>
  <c r="KL4" i="1"/>
  <c r="KL48" i="1" s="1"/>
  <c r="KK4" i="1"/>
  <c r="KK48" i="1" s="1"/>
  <c r="KH4" i="1"/>
  <c r="KH48" i="1" s="1"/>
  <c r="KG4" i="1"/>
  <c r="KG48" i="1" s="1"/>
  <c r="KD4" i="1"/>
  <c r="KD48" i="1" s="1"/>
  <c r="KC4" i="1"/>
  <c r="KC48" i="1" s="1"/>
  <c r="JZ4" i="1"/>
  <c r="JZ48" i="1" s="1"/>
  <c r="JY4" i="1"/>
  <c r="JY48" i="1" s="1"/>
  <c r="JV4" i="1"/>
  <c r="JU4" i="1"/>
  <c r="JU48" i="1" s="1"/>
  <c r="JR4" i="1"/>
  <c r="JR48" i="1" s="1"/>
  <c r="JQ4" i="1"/>
  <c r="JQ48" i="1" s="1"/>
  <c r="JN4" i="1"/>
  <c r="JN48" i="1" s="1"/>
  <c r="JM4" i="1"/>
  <c r="JM48" i="1" s="1"/>
  <c r="JJ4" i="1"/>
  <c r="JJ48" i="1" s="1"/>
  <c r="JI4" i="1"/>
  <c r="JI48" i="1" s="1"/>
  <c r="JF4" i="1"/>
  <c r="JE4" i="1"/>
  <c r="JE48" i="1" s="1"/>
  <c r="JB4" i="1"/>
  <c r="JB48" i="1" s="1"/>
  <c r="JA4" i="1"/>
  <c r="JA48" i="1" s="1"/>
  <c r="IX4" i="1"/>
  <c r="IX48" i="1" s="1"/>
  <c r="IW4" i="1"/>
  <c r="IW48" i="1" s="1"/>
  <c r="IT4" i="1"/>
  <c r="IS4" i="1"/>
  <c r="IS48" i="1" s="1"/>
  <c r="IP4" i="1"/>
  <c r="IP48" i="1" s="1"/>
  <c r="IO4" i="1"/>
  <c r="IO48" i="1" s="1"/>
  <c r="IL4" i="1"/>
  <c r="IK4" i="1"/>
  <c r="IK48" i="1" s="1"/>
  <c r="IH4" i="1"/>
  <c r="IG4" i="1"/>
  <c r="IG48" i="1" s="1"/>
  <c r="ID4" i="1"/>
  <c r="ID48" i="1" s="1"/>
  <c r="IC4" i="1"/>
  <c r="IC48" i="1" s="1"/>
  <c r="HZ4" i="1"/>
  <c r="HZ48" i="1" s="1"/>
  <c r="HY4" i="1"/>
  <c r="HY48" i="1" s="1"/>
  <c r="HV4" i="1"/>
  <c r="HV48" i="1" s="1"/>
  <c r="HU4" i="1"/>
  <c r="HU48" i="1" s="1"/>
  <c r="HT4" i="1"/>
  <c r="HT48" i="1" s="1"/>
  <c r="HR4" i="1"/>
  <c r="HR48" i="1" s="1"/>
  <c r="HQ4" i="1"/>
  <c r="HQ48" i="1" s="1"/>
  <c r="HP4" i="1"/>
  <c r="HP48" i="1" s="1"/>
  <c r="HN4" i="1"/>
  <c r="HN48" i="1" s="1"/>
  <c r="HM4" i="1"/>
  <c r="HM48" i="1" s="1"/>
  <c r="HL4" i="1"/>
  <c r="HL48" i="1" s="1"/>
  <c r="HJ4" i="1"/>
  <c r="HJ48" i="1" s="1"/>
  <c r="HI4" i="1"/>
  <c r="HI48" i="1" s="1"/>
  <c r="HE4" i="1"/>
  <c r="HE48" i="1" s="1"/>
  <c r="HD4" i="1"/>
  <c r="HD48" i="1" s="1"/>
  <c r="HA4" i="1"/>
  <c r="HA48" i="1" s="1"/>
  <c r="GZ4" i="1"/>
  <c r="GZ48" i="1" s="1"/>
  <c r="GX4" i="1"/>
  <c r="GX48" i="1" s="1"/>
  <c r="GW4" i="1"/>
  <c r="GW48" i="1" s="1"/>
  <c r="GV4" i="1"/>
  <c r="GV48" i="1" s="1"/>
  <c r="GT4" i="1"/>
  <c r="GT48" i="1" s="1"/>
  <c r="GS4" i="1"/>
  <c r="GS48" i="1" s="1"/>
  <c r="GR4" i="1"/>
  <c r="GR48" i="1" s="1"/>
  <c r="GP4" i="1"/>
  <c r="GP48" i="1" s="1"/>
  <c r="GO4" i="1"/>
  <c r="GO48" i="1" s="1"/>
  <c r="GN4" i="1"/>
  <c r="GN48" i="1" s="1"/>
  <c r="GL4" i="1"/>
  <c r="GL48" i="1" s="1"/>
  <c r="GK4" i="1"/>
  <c r="GK48" i="1" s="1"/>
  <c r="GJ4" i="1"/>
  <c r="GJ48" i="1" s="1"/>
  <c r="GH4" i="1"/>
  <c r="GH48" i="1" s="1"/>
  <c r="GG4" i="1"/>
  <c r="GG48" i="1" s="1"/>
  <c r="GF4" i="1"/>
  <c r="GF48" i="1" s="1"/>
  <c r="GD4" i="1"/>
  <c r="GD48" i="1" s="1"/>
  <c r="GC4" i="1"/>
  <c r="GC48" i="1" s="1"/>
  <c r="GB4" i="1"/>
  <c r="GB48" i="1" s="1"/>
  <c r="FZ4" i="1"/>
  <c r="FY4" i="1"/>
  <c r="FY48" i="1" s="1"/>
  <c r="FX4" i="1"/>
  <c r="FX48" i="1" s="1"/>
  <c r="FV4" i="1"/>
  <c r="FV48" i="1" s="1"/>
  <c r="FU4" i="1"/>
  <c r="FU48" i="1" s="1"/>
  <c r="FT4" i="1"/>
  <c r="FT48" i="1" s="1"/>
  <c r="FR4" i="1"/>
  <c r="FQ4" i="1"/>
  <c r="FQ48" i="1" s="1"/>
  <c r="FP4" i="1"/>
  <c r="FP48" i="1" s="1"/>
  <c r="FN4" i="1"/>
  <c r="FN48" i="1" s="1"/>
  <c r="FM4" i="1"/>
  <c r="FM48" i="1" s="1"/>
  <c r="FL4" i="1"/>
  <c r="FL48" i="1" s="1"/>
  <c r="FJ4" i="1"/>
  <c r="FJ48" i="1" s="1"/>
  <c r="FI4" i="1"/>
  <c r="FI48" i="1" s="1"/>
  <c r="FH4" i="1"/>
  <c r="FF4" i="1"/>
  <c r="FF48" i="1" s="1"/>
  <c r="FE4" i="1"/>
  <c r="FE48" i="1" s="1"/>
  <c r="FD4" i="1"/>
  <c r="FD48" i="1" s="1"/>
  <c r="FB4" i="1"/>
  <c r="FB48" i="1" s="1"/>
  <c r="FA4" i="1"/>
  <c r="FA48" i="1" s="1"/>
  <c r="EZ4" i="1"/>
  <c r="EZ48" i="1" s="1"/>
  <c r="EX4" i="1"/>
  <c r="EX48" i="1" s="1"/>
  <c r="EW4" i="1"/>
  <c r="EW48" i="1" s="1"/>
  <c r="EV4" i="1"/>
  <c r="EV48" i="1" s="1"/>
  <c r="ET4" i="1"/>
  <c r="ET48" i="1" s="1"/>
  <c r="ES4" i="1"/>
  <c r="ES48" i="1" s="1"/>
  <c r="ER4" i="1"/>
  <c r="ER48" i="1" s="1"/>
  <c r="EP4" i="1"/>
  <c r="EP48" i="1" s="1"/>
  <c r="EO4" i="1"/>
  <c r="EO48" i="1" s="1"/>
  <c r="EN4" i="1"/>
  <c r="EN48" i="1" s="1"/>
  <c r="EL4" i="1"/>
  <c r="EL48" i="1" s="1"/>
  <c r="EK4" i="1"/>
  <c r="EK48" i="1" s="1"/>
  <c r="EJ4" i="1"/>
  <c r="EH4" i="1"/>
  <c r="EH48" i="1" s="1"/>
  <c r="EG4" i="1"/>
  <c r="EG48" i="1" s="1"/>
  <c r="EF4" i="1"/>
  <c r="EF48" i="1" s="1"/>
  <c r="ED4" i="1"/>
  <c r="ED48" i="1" s="1"/>
  <c r="EC4" i="1"/>
  <c r="EC48" i="1" s="1"/>
  <c r="EB4" i="1"/>
  <c r="DZ4" i="1"/>
  <c r="DZ48" i="1" s="1"/>
  <c r="DY4" i="1"/>
  <c r="DY48" i="1" s="1"/>
  <c r="DX4" i="1"/>
  <c r="DX48" i="1" s="1"/>
  <c r="DV4" i="1"/>
  <c r="DV48" i="1" s="1"/>
  <c r="DU4" i="1"/>
  <c r="DU48" i="1" s="1"/>
  <c r="DT4" i="1"/>
  <c r="DT48" i="1" s="1"/>
  <c r="DR4" i="1"/>
  <c r="DR48" i="1" s="1"/>
  <c r="DQ4" i="1"/>
  <c r="DQ48" i="1" s="1"/>
  <c r="DP4" i="1"/>
  <c r="DP48" i="1" s="1"/>
  <c r="DN4" i="1"/>
  <c r="DM4" i="1"/>
  <c r="DM48" i="1" s="1"/>
  <c r="DL4" i="1"/>
  <c r="DL48" i="1" s="1"/>
  <c r="DJ4" i="1"/>
  <c r="DJ48" i="1" s="1"/>
  <c r="DI4" i="1"/>
  <c r="DI48" i="1" s="1"/>
  <c r="DH4" i="1"/>
  <c r="DH48" i="1" s="1"/>
  <c r="DF4" i="1"/>
  <c r="DE4" i="1"/>
  <c r="DE48" i="1" s="1"/>
  <c r="DD4" i="1"/>
  <c r="DD48" i="1" s="1"/>
  <c r="DB4" i="1"/>
  <c r="DB48" i="1" s="1"/>
  <c r="DA4" i="1"/>
  <c r="DA48" i="1" s="1"/>
  <c r="CZ4" i="1"/>
  <c r="CX4" i="1"/>
  <c r="CX48" i="1" s="1"/>
  <c r="CW4" i="1"/>
  <c r="CW48" i="1" s="1"/>
  <c r="CV4" i="1"/>
  <c r="CV48" i="1" s="1"/>
  <c r="CT4" i="1"/>
  <c r="CT48" i="1" s="1"/>
  <c r="CS4" i="1"/>
  <c r="CS48" i="1" s="1"/>
  <c r="CR4" i="1"/>
  <c r="CR48" i="1" s="1"/>
  <c r="CP4" i="1"/>
  <c r="CP48" i="1" s="1"/>
  <c r="CO4" i="1"/>
  <c r="CO48" i="1" s="1"/>
  <c r="CN4" i="1"/>
  <c r="CN48" i="1" s="1"/>
  <c r="CL4" i="1"/>
  <c r="CL48" i="1" s="1"/>
  <c r="CK4" i="1"/>
  <c r="CK48" i="1" s="1"/>
  <c r="CJ4" i="1"/>
  <c r="CJ48" i="1" s="1"/>
  <c r="CH4" i="1"/>
  <c r="CH48" i="1" s="1"/>
  <c r="CG4" i="1"/>
  <c r="CG48" i="1" s="1"/>
  <c r="CF4" i="1"/>
  <c r="CF48" i="1" s="1"/>
  <c r="CD4" i="1"/>
  <c r="CC4" i="1"/>
  <c r="CC48" i="1" s="1"/>
  <c r="CB4" i="1"/>
  <c r="CB48" i="1" s="1"/>
  <c r="BZ4" i="1"/>
  <c r="BZ48" i="1" s="1"/>
  <c r="BY4" i="1"/>
  <c r="BY48" i="1" s="1"/>
  <c r="BX4" i="1"/>
  <c r="BV4" i="1"/>
  <c r="BV48" i="1" s="1"/>
  <c r="BU4" i="1"/>
  <c r="BU48" i="1" s="1"/>
  <c r="BT4" i="1"/>
  <c r="BR4" i="1"/>
  <c r="BR48" i="1" s="1"/>
  <c r="BQ4" i="1"/>
  <c r="BQ48" i="1" s="1"/>
  <c r="BP4" i="1"/>
  <c r="BP48" i="1" s="1"/>
  <c r="BN4" i="1"/>
  <c r="BN48" i="1" s="1"/>
  <c r="BM4" i="1"/>
  <c r="BL4" i="1"/>
  <c r="BL48" i="1" s="1"/>
  <c r="BJ4" i="1"/>
  <c r="BJ48" i="1" s="1"/>
  <c r="BI4" i="1"/>
  <c r="BI48" i="1" s="1"/>
  <c r="BH4" i="1"/>
  <c r="BH48" i="1" s="1"/>
  <c r="BF4" i="1"/>
  <c r="BF48" i="1" s="1"/>
  <c r="BE4" i="1"/>
  <c r="BE48" i="1" s="1"/>
  <c r="BD4" i="1"/>
  <c r="BB4" i="1"/>
  <c r="BA4" i="1"/>
  <c r="BA48" i="1" s="1"/>
  <c r="AZ4" i="1"/>
  <c r="AZ48" i="1" s="1"/>
  <c r="AX4" i="1"/>
  <c r="AX48" i="1" s="1"/>
  <c r="AW4" i="1"/>
  <c r="AW48" i="1" s="1"/>
  <c r="AV4" i="1"/>
  <c r="AV48" i="1" s="1"/>
  <c r="AT4" i="1"/>
  <c r="AT48" i="1" s="1"/>
  <c r="AS4" i="1"/>
  <c r="AS48" i="1" s="1"/>
  <c r="AR4" i="1"/>
  <c r="AR48" i="1" s="1"/>
  <c r="AP4" i="1"/>
  <c r="AP48" i="1" s="1"/>
  <c r="AO4" i="1"/>
  <c r="AO48" i="1" s="1"/>
  <c r="AN4" i="1"/>
  <c r="AN48" i="1" s="1"/>
  <c r="AL4" i="1"/>
  <c r="AL48" i="1" s="1"/>
  <c r="AK4" i="1"/>
  <c r="AK48" i="1" s="1"/>
  <c r="AJ4" i="1"/>
  <c r="AJ48" i="1" s="1"/>
  <c r="AH4" i="1"/>
  <c r="AH48" i="1" s="1"/>
  <c r="AG4" i="1"/>
  <c r="AG48" i="1" s="1"/>
  <c r="AF4" i="1"/>
  <c r="AF48" i="1" s="1"/>
  <c r="AD4" i="1"/>
  <c r="AD48" i="1" s="1"/>
  <c r="AC4" i="1"/>
  <c r="AC48" i="1" s="1"/>
  <c r="AB4" i="1"/>
  <c r="AB48" i="1" s="1"/>
  <c r="Z4" i="1"/>
  <c r="Z48" i="1" s="1"/>
  <c r="Y4" i="1"/>
  <c r="Y48" i="1" s="1"/>
  <c r="X4" i="1"/>
  <c r="X48" i="1" s="1"/>
  <c r="V4" i="1"/>
  <c r="V48" i="1" s="1"/>
  <c r="U4" i="1"/>
  <c r="U48" i="1" s="1"/>
  <c r="T4" i="1"/>
  <c r="T48" i="1" s="1"/>
  <c r="R4" i="1"/>
  <c r="R48" i="1" s="1"/>
  <c r="Q4" i="1"/>
  <c r="Q48" i="1" s="1"/>
  <c r="P4" i="1"/>
  <c r="P48" i="1" s="1"/>
  <c r="N4" i="1"/>
  <c r="N48" i="1" s="1"/>
  <c r="M4" i="1"/>
  <c r="M48" i="1" s="1"/>
  <c r="L4" i="1"/>
  <c r="J4" i="1"/>
  <c r="J48" i="1" s="1"/>
  <c r="I4" i="1"/>
  <c r="I48" i="1" s="1"/>
  <c r="H4" i="1"/>
  <c r="H48" i="1" s="1"/>
  <c r="F4" i="1"/>
  <c r="F48" i="1" s="1"/>
  <c r="E4" i="1"/>
  <c r="E48" i="1" s="1"/>
  <c r="B4" i="1"/>
  <c r="B48" i="1" s="1"/>
  <c r="BX48" i="1" l="1"/>
  <c r="DN48" i="1"/>
  <c r="EJ48" i="1"/>
  <c r="FZ48" i="1"/>
  <c r="LN48" i="1"/>
  <c r="ML48" i="1"/>
  <c r="NZ48" i="1"/>
  <c r="QL48" i="1"/>
  <c r="RJ48" i="1"/>
  <c r="SX48" i="1"/>
  <c r="IL48" i="1"/>
  <c r="GI48" i="1"/>
  <c r="KM48" i="1"/>
  <c r="KR4" i="1"/>
  <c r="KR48" i="1" s="1"/>
  <c r="KV4" i="1"/>
  <c r="KV48" i="1" s="1"/>
  <c r="KZ4" i="1"/>
  <c r="KZ48" i="1" s="1"/>
  <c r="LD4" i="1"/>
  <c r="LD48" i="1" s="1"/>
  <c r="LH4" i="1"/>
  <c r="LH48" i="1" s="1"/>
  <c r="LL4" i="1"/>
  <c r="LL48" i="1" s="1"/>
  <c r="LP4" i="1"/>
  <c r="LP48" i="1" s="1"/>
  <c r="LT4" i="1"/>
  <c r="LT48" i="1" s="1"/>
  <c r="LX4" i="1"/>
  <c r="LX48" i="1" s="1"/>
  <c r="MB4" i="1"/>
  <c r="MB48" i="1" s="1"/>
  <c r="MF4" i="1"/>
  <c r="MF48" i="1" s="1"/>
  <c r="MJ4" i="1"/>
  <c r="MJ48" i="1" s="1"/>
  <c r="MN4" i="1"/>
  <c r="MN48" i="1" s="1"/>
  <c r="MR4" i="1"/>
  <c r="MR48" i="1" s="1"/>
  <c r="MV4" i="1"/>
  <c r="MV48" i="1" s="1"/>
  <c r="MZ4" i="1"/>
  <c r="MZ48" i="1" s="1"/>
  <c r="ND4" i="1"/>
  <c r="ND48" i="1" s="1"/>
  <c r="NH4" i="1"/>
  <c r="NH48" i="1" s="1"/>
  <c r="TL4" i="1"/>
  <c r="TL48" i="1" s="1"/>
  <c r="TP4" i="1"/>
  <c r="TP48" i="1" s="1"/>
  <c r="L48" i="1"/>
  <c r="BB48" i="1"/>
  <c r="BM48" i="1"/>
  <c r="IT48" i="1"/>
  <c r="BD48" i="1"/>
  <c r="BT48" i="1"/>
  <c r="CD48" i="1"/>
  <c r="CZ48" i="1"/>
  <c r="DF48" i="1"/>
  <c r="EB48" i="1"/>
  <c r="FH48" i="1"/>
  <c r="FR48" i="1"/>
  <c r="IH48" i="1"/>
  <c r="JF48" i="1"/>
  <c r="JV48" i="1"/>
  <c r="MX48" i="1"/>
  <c r="OL48" i="1"/>
  <c r="RV48" i="1"/>
  <c r="HX4" i="1"/>
  <c r="HX48" i="1" s="1"/>
  <c r="IB4" i="1"/>
  <c r="IB48" i="1" s="1"/>
  <c r="IF4" i="1"/>
  <c r="IF48" i="1" s="1"/>
  <c r="IJ4" i="1"/>
  <c r="IJ48" i="1" s="1"/>
  <c r="IN4" i="1"/>
  <c r="IN48" i="1" s="1"/>
  <c r="IR4" i="1"/>
  <c r="IR48" i="1" s="1"/>
  <c r="IV4" i="1"/>
  <c r="IV48" i="1" s="1"/>
  <c r="IZ4" i="1"/>
  <c r="IZ48" i="1" s="1"/>
  <c r="JD4" i="1"/>
  <c r="JD48" i="1" s="1"/>
  <c r="JH4" i="1"/>
  <c r="JH48" i="1" s="1"/>
  <c r="JL4" i="1"/>
  <c r="JL48" i="1" s="1"/>
  <c r="JP4" i="1"/>
  <c r="JP48" i="1" s="1"/>
  <c r="JT4" i="1"/>
  <c r="JT48" i="1" s="1"/>
  <c r="JX4" i="1"/>
  <c r="JX48" i="1" s="1"/>
  <c r="KB4" i="1"/>
  <c r="KB48" i="1" s="1"/>
  <c r="KF4" i="1"/>
  <c r="KF48" i="1" s="1"/>
  <c r="KJ4" i="1"/>
  <c r="KJ48" i="1" s="1"/>
  <c r="KN4" i="1"/>
  <c r="KN48" i="1" s="1"/>
  <c r="PK48" i="1"/>
  <c r="PX4" i="1"/>
  <c r="PX48" i="1" s="1"/>
  <c r="QB4" i="1"/>
  <c r="QB48" i="1" s="1"/>
  <c r="QF4" i="1"/>
  <c r="QF48" i="1" s="1"/>
  <c r="QJ4" i="1"/>
  <c r="QJ48" i="1" s="1"/>
  <c r="QN4" i="1"/>
  <c r="QN48" i="1" s="1"/>
  <c r="QR4" i="1"/>
  <c r="QR48" i="1" s="1"/>
  <c r="QZ4" i="1"/>
  <c r="QZ48" i="1" s="1"/>
  <c r="RD4" i="1"/>
  <c r="RD48" i="1" s="1"/>
  <c r="RH4" i="1"/>
  <c r="RH48" i="1" s="1"/>
  <c r="RL4" i="1"/>
  <c r="RL48" i="1" s="1"/>
  <c r="RP4" i="1"/>
  <c r="RP48" i="1" s="1"/>
  <c r="RT4" i="1"/>
  <c r="RT48" i="1" s="1"/>
  <c r="RX4" i="1"/>
  <c r="RX48" i="1" s="1"/>
  <c r="SB4" i="1"/>
  <c r="SB48" i="1" s="1"/>
  <c r="SF4" i="1"/>
  <c r="SF48" i="1" s="1"/>
  <c r="SJ4" i="1"/>
  <c r="SJ48" i="1" s="1"/>
  <c r="SN4" i="1"/>
  <c r="SN48" i="1" s="1"/>
  <c r="SR4" i="1"/>
  <c r="SR48" i="1" s="1"/>
  <c r="SV4" i="1"/>
  <c r="SV48" i="1" s="1"/>
  <c r="SZ4" i="1"/>
  <c r="SZ48" i="1" s="1"/>
  <c r="TD4" i="1"/>
  <c r="TD48" i="1" s="1"/>
  <c r="TH4" i="1"/>
  <c r="TH48" i="1" s="1"/>
  <c r="KE34" i="1"/>
  <c r="KE33" i="1" s="1"/>
  <c r="KE48" i="1" s="1"/>
  <c r="IA33" i="1"/>
  <c r="IA48" i="1" s="1"/>
  <c r="KM33" i="1"/>
  <c r="MY33" i="1"/>
  <c r="MY48" i="1" s="1"/>
  <c r="PK33" i="1"/>
  <c r="RW33" i="1"/>
  <c r="RW48" i="1" s="1"/>
</calcChain>
</file>

<file path=xl/sharedStrings.xml><?xml version="1.0" encoding="utf-8"?>
<sst xmlns="http://schemas.openxmlformats.org/spreadsheetml/2006/main" count="1167" uniqueCount="600">
  <si>
    <t>No.</t>
  </si>
  <si>
    <t>Daerah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</si>
  <si>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</si>
  <si>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</si>
  <si>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</si>
  <si>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</si>
  <si>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</si>
  <si>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</si>
  <si>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</si>
  <si>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</si>
  <si>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</si>
  <si>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</si>
  <si>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</si>
  <si>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</si>
  <si>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</si>
  <si>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</si>
  <si>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</si>
  <si>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</si>
  <si>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</si>
  <si>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</si>
  <si>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</si>
  <si>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</si>
  <si>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</si>
  <si>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</si>
  <si>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</si>
  <si>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</si>
  <si>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</si>
  <si>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</si>
  <si>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</si>
  <si>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</si>
  <si>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</si>
  <si>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</si>
  <si>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</si>
  <si>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</si>
  <si>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</si>
  <si>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</si>
  <si>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</si>
  <si>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</si>
  <si>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</si>
  <si>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</si>
  <si>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</si>
  <si>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</si>
  <si>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</si>
  <si>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</si>
  <si>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</si>
  <si>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</si>
  <si>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</si>
  <si>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</si>
  <si>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</si>
  <si>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</si>
  <si>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</si>
  <si>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</si>
  <si>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</si>
  <si>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</si>
  <si>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</si>
  <si>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</si>
  <si>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</si>
  <si>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</si>
  <si>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</si>
  <si>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</si>
  <si>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</si>
  <si>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</si>
  <si>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</si>
  <si>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</si>
  <si>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</si>
  <si>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</si>
  <si>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</si>
  <si>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</si>
  <si>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</si>
  <si>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</si>
  <si>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</si>
  <si>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</si>
  <si>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</si>
  <si>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</si>
  <si>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</si>
  <si>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</si>
  <si>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</si>
  <si>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</si>
  <si>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</si>
  <si>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</si>
  <si>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</si>
  <si>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</si>
  <si>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</si>
  <si>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</si>
  <si>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</si>
  <si>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</si>
  <si>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</si>
  <si>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</si>
  <si>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</si>
  <si>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</si>
  <si>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</si>
  <si>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</si>
  <si>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</si>
  <si>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</si>
  <si>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</si>
  <si>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</si>
  <si>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</si>
  <si>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</si>
  <si>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</si>
  <si>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</si>
  <si>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</si>
  <si>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</si>
  <si>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</si>
  <si>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</si>
  <si>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</si>
  <si>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</si>
  <si>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</si>
  <si>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</si>
  <si>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</si>
  <si>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</si>
  <si>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</si>
  <si>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</si>
  <si>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</si>
  <si>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</si>
  <si>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</si>
  <si>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</si>
  <si>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</si>
  <si>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</si>
  <si>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</si>
  <si>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</si>
  <si>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</si>
  <si>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</si>
  <si>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</si>
  <si>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</si>
  <si>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</si>
  <si>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</si>
  <si>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</si>
  <si>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</si>
  <si>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</si>
  <si>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</si>
  <si>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</si>
  <si>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</si>
  <si>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</si>
  <si>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</si>
  <si>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</si>
  <si>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</si>
  <si>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</si>
  <si>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</si>
  <si>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</si>
  <si>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</si>
  <si>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</si>
  <si>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</si>
  <si>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</si>
  <si>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</si>
  <si>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</si>
  <si>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</si>
  <si>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</si>
  <si>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</si>
  <si>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</si>
  <si>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</si>
  <si>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</si>
  <si>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</si>
  <si>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</si>
  <si>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</si>
  <si>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</si>
  <si>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</si>
  <si>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</si>
  <si>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</si>
  <si>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</si>
  <si>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</si>
  <si>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</si>
  <si>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</si>
  <si>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</si>
  <si>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</si>
  <si>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</si>
  <si>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</si>
  <si>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</si>
  <si>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</si>
  <si>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</si>
  <si>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</si>
  <si>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</si>
  <si>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</si>
  <si>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</si>
  <si>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</si>
  <si>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</si>
  <si>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</si>
  <si>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</si>
  <si>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</si>
  <si>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</si>
  <si>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</si>
  <si>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</si>
  <si>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</si>
  <si>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</si>
  <si>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</si>
  <si>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</si>
  <si>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</si>
  <si>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</si>
  <si>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</si>
  <si>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</si>
  <si>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</si>
  <si>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</si>
  <si>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</si>
  <si>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</si>
  <si>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</si>
  <si>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</si>
  <si>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</si>
  <si>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</si>
  <si>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</si>
  <si>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</si>
  <si>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</si>
  <si>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</si>
  <si>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</si>
  <si>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</si>
  <si>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</si>
  <si>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</si>
  <si>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</si>
  <si>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</si>
  <si>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</si>
  <si>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</si>
  <si>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</si>
  <si>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</si>
  <si>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</si>
  <si>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</si>
  <si>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</si>
  <si>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</si>
  <si>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</si>
  <si>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</si>
  <si>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</si>
  <si>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</si>
  <si>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</si>
  <si>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</si>
  <si>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</si>
  <si>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</si>
  <si>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</si>
  <si>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</si>
  <si>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</si>
  <si>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</si>
  <si>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</si>
  <si>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</si>
  <si>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</si>
  <si>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</si>
  <si>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</si>
  <si>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</si>
  <si>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</si>
  <si>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</si>
  <si>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</si>
  <si>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</si>
  <si>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</si>
  <si>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</si>
  <si>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</si>
  <si>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</si>
  <si>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</si>
  <si>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</si>
  <si>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</si>
  <si>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</si>
  <si>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</si>
  <si>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</si>
  <si>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</si>
  <si>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</si>
  <si>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</si>
  <si>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</si>
  <si>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</si>
  <si>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</si>
  <si>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</si>
  <si>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</si>
  <si>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</si>
  <si>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</si>
  <si>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</si>
  <si>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</si>
  <si>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</si>
  <si>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</si>
  <si>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</si>
  <si>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</si>
  <si>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</si>
  <si>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</si>
  <si>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</si>
  <si>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</si>
  <si>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</si>
  <si>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</si>
  <si>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</si>
  <si>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</si>
  <si>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</si>
  <si>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</si>
  <si>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</si>
  <si>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</si>
  <si>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</si>
  <si>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</si>
  <si>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</si>
  <si>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</si>
  <si>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</si>
  <si>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</si>
  <si>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</si>
  <si>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</si>
  <si>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</si>
  <si>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</si>
  <si>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</si>
  <si>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</si>
  <si>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</si>
  <si>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</si>
  <si>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</si>
  <si>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</si>
  <si>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</si>
  <si>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</si>
  <si>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</si>
  <si>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</si>
  <si>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</si>
  <si>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</si>
  <si>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</si>
  <si>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</si>
  <si>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</si>
  <si>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</si>
  <si>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</si>
  <si>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</si>
  <si>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</si>
  <si>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</si>
  <si>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</si>
  <si>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</si>
  <si>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</si>
  <si>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</si>
  <si>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</si>
  <si>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</si>
  <si>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</si>
  <si>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</si>
  <si>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</si>
  <si>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</si>
  <si>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</si>
  <si>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</si>
  <si>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</si>
  <si>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</si>
  <si>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</si>
  <si>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</si>
  <si>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</si>
  <si>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</si>
  <si>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</si>
  <si>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</si>
  <si>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</si>
  <si>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</si>
  <si>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</si>
  <si>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</si>
  <si>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</si>
  <si>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</si>
  <si>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</si>
  <si>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</si>
  <si>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</si>
  <si>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</si>
  <si>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</si>
  <si>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</si>
  <si>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</si>
  <si>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</si>
  <si>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</si>
  <si>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</si>
  <si>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</si>
  <si>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</si>
  <si>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</si>
  <si>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</si>
  <si>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</si>
  <si>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</si>
  <si>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</si>
  <si>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</si>
  <si>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</si>
  <si>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</si>
  <si>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</si>
  <si>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</si>
  <si>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</si>
  <si>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</si>
  <si>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</si>
  <si>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</si>
  <si>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</si>
  <si>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</si>
  <si>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</si>
  <si>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</si>
  <si>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</si>
  <si>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</si>
  <si>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</si>
  <si>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</si>
  <si>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</si>
  <si>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</si>
  <si>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Pare-Pare</t>
  </si>
  <si>
    <t>Kota Makassar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</si>
  <si>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</si>
  <si>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</si>
  <si>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</si>
  <si>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</si>
  <si>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</si>
  <si>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</si>
  <si>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</si>
  <si>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</si>
  <si>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</si>
  <si>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</si>
  <si>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</si>
  <si>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</si>
  <si>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</si>
  <si>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</si>
  <si>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</si>
  <si>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</si>
  <si>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</si>
  <si>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</si>
  <si>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</si>
  <si>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</si>
  <si>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</si>
  <si>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</si>
  <si>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</si>
  <si>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</si>
  <si>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</si>
  <si>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</si>
  <si>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</si>
  <si>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</si>
  <si>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</si>
  <si>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</si>
  <si>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</si>
  <si>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</si>
  <si>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</si>
  <si>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</si>
  <si>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</si>
  <si>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</si>
  <si>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</si>
  <si>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</si>
  <si>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</si>
  <si>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</si>
  <si>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</si>
  <si>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</si>
  <si>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</si>
  <si>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</si>
  <si>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</si>
  <si>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</si>
  <si>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</si>
  <si>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</si>
  <si>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</si>
  <si>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</si>
  <si>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</si>
  <si>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</si>
  <si>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</si>
  <si>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</si>
  <si>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</si>
  <si>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</si>
  <si>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</si>
  <si>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</si>
  <si>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</si>
  <si>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</si>
  <si>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</si>
  <si>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</si>
  <si>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</si>
  <si>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</si>
  <si>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</si>
  <si>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</si>
  <si>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</si>
  <si>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</si>
  <si>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</si>
  <si>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</si>
  <si>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</si>
  <si>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</si>
  <si>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</si>
  <si>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</si>
  <si>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</si>
  <si>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</si>
  <si>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</si>
  <si>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</si>
  <si>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</si>
  <si>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</si>
  <si>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</si>
  <si>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</si>
  <si>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</si>
  <si>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</si>
  <si>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</si>
  <si>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</si>
  <si>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</si>
  <si>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</si>
  <si>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</si>
  <si>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</si>
  <si>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</si>
  <si>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</si>
  <si>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</si>
  <si>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</si>
  <si>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</si>
  <si>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</si>
  <si>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</si>
  <si>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</si>
  <si>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</si>
  <si>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</si>
  <si>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</si>
  <si>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</si>
  <si>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</si>
  <si>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</si>
  <si>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</si>
  <si>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</si>
  <si>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</si>
  <si>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</si>
  <si>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</si>
  <si>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</si>
  <si>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</si>
  <si>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</si>
  <si>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</si>
  <si>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</si>
  <si>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</si>
  <si>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</si>
  <si>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</si>
  <si>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</si>
  <si>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</si>
  <si>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</si>
  <si>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</si>
  <si>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</si>
  <si>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</si>
  <si>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</si>
  <si>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</si>
  <si>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</si>
  <si>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</si>
  <si>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</si>
  <si>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</si>
  <si>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</si>
  <si>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</si>
  <si>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</si>
  <si>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</si>
  <si>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</si>
  <si>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</si>
  <si>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</si>
  <si>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</si>
  <si>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</si>
  <si>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</si>
  <si>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</si>
  <si>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</si>
  <si>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</si>
  <si>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</si>
  <si>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</si>
  <si>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</si>
  <si>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</si>
  <si>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</si>
  <si>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</si>
  <si>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</si>
  <si>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</si>
  <si>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</si>
  <si>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</si>
  <si>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</si>
  <si>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</si>
  <si>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</si>
  <si>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</si>
  <si>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</si>
  <si>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</si>
  <si>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</si>
  <si>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</si>
  <si>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</si>
  <si>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</si>
  <si>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</si>
  <si>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</si>
  <si>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</si>
  <si>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</si>
  <si>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</si>
  <si>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</si>
  <si>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</si>
  <si>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</si>
  <si>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</si>
  <si>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</si>
  <si>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</si>
  <si>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</si>
  <si>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</si>
  <si>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Status</t>
  </si>
  <si>
    <t>audited</t>
  </si>
  <si>
    <t>perda</t>
  </si>
  <si>
    <t>Audited</t>
  </si>
  <si>
    <t>TOTAL ASET</t>
  </si>
  <si>
    <t>ASET LANCAR</t>
  </si>
  <si>
    <t>Kas dan Setara Kas</t>
  </si>
  <si>
    <t>Investasi Jangka Pendek</t>
  </si>
  <si>
    <t/>
  </si>
  <si>
    <t>Piutang Pendapatan</t>
  </si>
  <si>
    <t>Piutang Lainnya</t>
  </si>
  <si>
    <t>Penyisihan Piutang</t>
  </si>
  <si>
    <t>Beban dibayar Dimuka</t>
  </si>
  <si>
    <t>Persediaan</t>
  </si>
  <si>
    <t>Aset untuk Dikonsolidasikan</t>
  </si>
  <si>
    <t>Aset Lancar Lainnya</t>
  </si>
  <si>
    <t>INVESTASI JANGKA PANJANG</t>
  </si>
  <si>
    <t>Investasi Nonpermanen</t>
  </si>
  <si>
    <t>Investasi Permanen</t>
  </si>
  <si>
    <t>ASET TETAP</t>
  </si>
  <si>
    <t>Tanah</t>
  </si>
  <si>
    <t>Peralatan dan Mesin</t>
  </si>
  <si>
    <t>Gedung dan Bangunan</t>
  </si>
  <si>
    <t>Jalan, Irigasi, dan Jaringan</t>
  </si>
  <si>
    <t>Aset Tetap Lainnya</t>
  </si>
  <si>
    <t>Konstruksi dalam Pengerjaan</t>
  </si>
  <si>
    <t>Akumulasi Penyusutan</t>
  </si>
  <si>
    <t>DANA CADANGAN</t>
  </si>
  <si>
    <t>Dana Cadangan</t>
  </si>
  <si>
    <t>ASET LAINNYA</t>
  </si>
  <si>
    <t>Tagihan Jangka Panjang</t>
  </si>
  <si>
    <t>Kemitraan dengan Pihak Ketiga</t>
  </si>
  <si>
    <t>Aset Tak Berwujud</t>
  </si>
  <si>
    <t>Aset Lain-Lain</t>
  </si>
  <si>
    <t>KEWAJIBAN DAN EKUITAS DANA</t>
  </si>
  <si>
    <t>KEWAJIBAN</t>
  </si>
  <si>
    <t>KEWAJIBAN JANGKA PENDEK</t>
  </si>
  <si>
    <t>Utang Perhitungan Fihak Ketiga (PFK)</t>
  </si>
  <si>
    <t>Utang Bunga</t>
  </si>
  <si>
    <t>Bagian Lancar Utang Jangka Panjang</t>
  </si>
  <si>
    <t>Pendapatan Diterima di Muka</t>
  </si>
  <si>
    <t>Utang Belanja</t>
  </si>
  <si>
    <t>Utang Jangka Pendek Lainnya</t>
  </si>
  <si>
    <t>KEWAJIBAN JANGKA PANJANG</t>
  </si>
  <si>
    <t>Utang Dalam Negeri</t>
  </si>
  <si>
    <t>Utang Jangka Panjang Lainnya</t>
  </si>
  <si>
    <t>EKUITAS</t>
  </si>
  <si>
    <t>Ekuitas</t>
  </si>
  <si>
    <t>Balance/ Unbalance</t>
  </si>
  <si>
    <t>Hasil Verifikasi</t>
  </si>
  <si>
    <t>Keterangan:</t>
  </si>
  <si>
    <t>LRA terdiri dari 542 data pemda dengan rincian sbb:</t>
  </si>
  <si>
    <t>a. Terdapat 168 pemda dengan data LRA Audited</t>
  </si>
  <si>
    <t>b. Terdapat 374 pemda dengan data LRA Perda</t>
  </si>
  <si>
    <t>Klarifikasi perbedaan data :</t>
  </si>
  <si>
    <t>Kota Balikpapan : Kesalahan pada hasil penjumlahan aset lancar (Berkas LHP 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</si>
</sst>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1" applyFont="1" applyFill="1" applyBorder="1"/>
    <xf numFmtId="0" fontId="3" fillId="2" borderId="0" xfId="1" applyFont="1" applyFill="1"/>
    <xf numFmtId="0" fontId="3" fillId="3" borderId="1" xfId="1" applyFont="1" applyFill="1" applyBorder="1" applyAlignment="1">
      <alignment horizontal="center"/>
    </xf>
    <xf numFmtId="0" fontId="4" fillId="4" borderId="1" xfId="1" applyFont="1" applyFill="1" applyBorder="1"/>
    <xf numFmtId="0" fontId="3" fillId="5" borderId="1" xfId="1" applyFont="1" applyFill="1" applyBorder="1"/>
    <xf numFmtId="43" fontId="3" fillId="5" borderId="1" xfId="2" applyFont="1" applyFill="1" applyBorder="1"/>
    <xf numFmtId="0" fontId="3" fillId="0" borderId="0" xfId="1" applyFont="1"/>
    <xf numFmtId="0" fontId="3" fillId="6" borderId="1" xfId="1" applyFont="1" applyFill="1" applyBorder="1"/>
    <xf numFmtId="43" fontId="3" fillId="6" borderId="1" xfId="2" applyFont="1" applyFill="1" applyBorder="1"/>
    <xf numFmtId="0" fontId="5" fillId="0" borderId="0" xfId="1" applyFont="1"/>
    <xf numFmtId="43" fontId="5" fillId="0" borderId="1" xfId="2" applyFont="1" applyBorder="1"/>
    <xf numFmtId="43" fontId="1" fillId="0" borderId="1" xfId="0" applyNumberFormat="1" applyFont="1" applyBorder="1"/>
    <xf numFmtId="0" fontId="2" fillId="0" borderId="0" xfId="1"/>
    <xf numFmtId="0" fontId="5" fillId="0" borderId="1" xfId="1" applyFont="1" applyBorder="1"/>
    <xf numFmtId="43" fontId="0" fillId="0" borderId="1" xfId="2" applyFont="1" applyBorder="1"/>
    <xf numFmtId="4" fontId="0" fillId="0" borderId="0" xfId="0" applyNumberFormat="1"/>
    <xf numFmtId="43" fontId="0" fillId="0" borderId="1" xfId="0" applyNumberFormat="1" applyBorder="1"/>
    <xf numFmtId="43" fontId="0" fillId="0" borderId="2" xfId="2" applyFont="1" applyBorder="1"/>
    <xf numFmtId="0" fontId="2" fillId="0" borderId="1" xfId="1" applyBorder="1"/>
    <xf numFmtId="0" fontId="3" fillId="7" borderId="1" xfId="1" applyFont="1" applyFill="1" applyBorder="1"/>
    <xf numFmtId="43" fontId="3" fillId="7" borderId="1" xfId="2" applyFont="1" applyFill="1" applyBorder="1"/>
    <xf numFmtId="0" fontId="2" fillId="8" borderId="1" xfId="1" applyFill="1" applyBorder="1"/>
    <xf numFmtId="43" fontId="0" fillId="8" borderId="1" xfId="2" applyFont="1" applyFill="1" applyBorder="1"/>
    <xf numFmtId="0" fontId="5" fillId="0" borderId="0" xfId="0" applyFont="1"/>
  </cellXfs>
  <cellStyles count="3">
    <cellStyle name="Comma 2" xfId="2"/>
    <cellStyle name="Normal" xfId="0" builtinId="0"/>
    <cellStyle name="Normal 2" xfId="1"/>
  </cellStyles>
  <dxfs count="5"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TW59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2" sqref="A62"/>
    </sheetView>
  </sheetViews>
  <sheetFormatPr defaultColWidth="9.140625" defaultRowHeight="14.25" x14ac:dyDescent="0.2"/>
  <cols>
    <col min="1" max="1" width="35.85546875" style="13" bestFit="1" customWidth="1"/>
    <col min="2" max="2" width="26.140625" style="13" bestFit="1" customWidth="1"/>
    <col min="3" max="7" width="24.85546875" style="13" bestFit="1" customWidth="1"/>
    <col min="8" max="8" width="27.42578125" style="13" bestFit="1" customWidth="1"/>
    <col min="9" max="9" width="22.28515625" style="13" bestFit="1" customWidth="1"/>
    <col min="10" max="10" width="23.140625" style="13" bestFit="1" customWidth="1"/>
    <col min="11" max="11" width="22.28515625" style="13" bestFit="1" customWidth="1"/>
    <col min="12" max="12" width="9.140625" style="13"/>
    <col min="13" max="13" width="22.28515625" style="13" bestFit="1" customWidth="1"/>
    <col min="14" max="15" width="23.140625" style="13" bestFit="1" customWidth="1"/>
    <col min="16" max="25" width="22.28515625" style="13" bestFit="1" customWidth="1"/>
    <col min="26" max="26" width="23.42578125" style="13" bestFit="1" customWidth="1"/>
    <col min="27" max="28" width="22.28515625" style="13" bestFit="1" customWidth="1"/>
    <col min="29" max="33" width="23.140625" style="13" bestFit="1" customWidth="1"/>
    <col min="34" max="35" width="22.28515625" style="13" bestFit="1" customWidth="1"/>
    <col min="36" max="36" width="23.140625" style="13" bestFit="1" customWidth="1"/>
    <col min="37" max="39" width="22.28515625" style="13" bestFit="1" customWidth="1"/>
    <col min="40" max="40" width="23.140625" style="13" bestFit="1" customWidth="1"/>
    <col min="41" max="41" width="23.42578125" style="13" bestFit="1" customWidth="1"/>
    <col min="42" max="42" width="24.85546875" style="13" bestFit="1" customWidth="1"/>
    <col min="43" max="46" width="22.28515625" style="13" bestFit="1" customWidth="1"/>
    <col min="47" max="47" width="21.5703125" style="13" bestFit="1" customWidth="1"/>
    <col min="48" max="53" width="22.28515625" style="13" bestFit="1" customWidth="1"/>
    <col min="54" max="55" width="23.140625" style="13" bestFit="1" customWidth="1"/>
    <col min="56" max="57" width="22.28515625" style="13" bestFit="1" customWidth="1"/>
    <col min="58" max="58" width="21.5703125" style="13" bestFit="1" customWidth="1"/>
    <col min="59" max="59" width="22.28515625" style="13" bestFit="1" customWidth="1"/>
    <col min="60" max="60" width="23.140625" style="13" bestFit="1" customWidth="1"/>
    <col min="61" max="61" width="22.28515625" style="13" bestFit="1" customWidth="1"/>
    <col min="62" max="62" width="23.140625" style="13" bestFit="1" customWidth="1"/>
    <col min="63" max="63" width="22.28515625" style="13" bestFit="1" customWidth="1"/>
    <col min="64" max="64" width="23.140625" style="13" bestFit="1" customWidth="1"/>
    <col min="65" max="68" width="22.28515625" style="13" bestFit="1" customWidth="1"/>
    <col min="69" max="69" width="9.140625" style="13"/>
    <col min="70" max="71" width="22.28515625" style="13" bestFit="1" customWidth="1"/>
    <col min="72" max="72" width="23.140625" style="13" bestFit="1" customWidth="1"/>
    <col min="73" max="73" width="22.28515625" style="13" bestFit="1" customWidth="1"/>
    <col min="74" max="74" width="21.5703125" style="13" bestFit="1" customWidth="1"/>
    <col min="75" max="75" width="26.28515625" style="13" bestFit="1" customWidth="1"/>
    <col min="76" max="76" width="21.5703125" style="13" bestFit="1" customWidth="1"/>
    <col min="77" max="79" width="22.28515625" style="13" bestFit="1" customWidth="1"/>
    <col min="80" max="80" width="23.42578125" style="13" bestFit="1" customWidth="1"/>
    <col min="81" max="89" width="23.140625" style="13" bestFit="1" customWidth="1"/>
    <col min="90" max="90" width="22.28515625" style="13" bestFit="1" customWidth="1"/>
    <col min="91" max="91" width="23.140625" style="13" bestFit="1" customWidth="1"/>
    <col min="92" max="92" width="22.28515625" style="13" bestFit="1" customWidth="1"/>
    <col min="93" max="94" width="23.140625" style="13" bestFit="1" customWidth="1"/>
    <col min="95" max="96" width="22.28515625" style="13" bestFit="1" customWidth="1"/>
    <col min="97" max="98" width="23.140625" style="13" bestFit="1" customWidth="1"/>
    <col min="99" max="99" width="22.28515625" style="13" bestFit="1" customWidth="1"/>
    <col min="100" max="103" width="23.140625" style="13" bestFit="1" customWidth="1"/>
    <col min="104" max="104" width="22.28515625" style="13" bestFit="1" customWidth="1"/>
    <col min="105" max="105" width="23.42578125" style="13" bestFit="1" customWidth="1"/>
    <col min="106" max="113" width="23.140625" style="13" bestFit="1" customWidth="1"/>
    <col min="114" max="115" width="22.28515625" style="13" bestFit="1" customWidth="1"/>
    <col min="116" max="116" width="23.140625" style="13" bestFit="1" customWidth="1"/>
    <col min="117" max="118" width="22.28515625" style="13" bestFit="1" customWidth="1"/>
    <col min="119" max="119" width="23.140625" style="13" bestFit="1" customWidth="1"/>
    <col min="120" max="133" width="22.28515625" style="13" bestFit="1" customWidth="1"/>
    <col min="134" max="134" width="23.140625" style="13" bestFit="1" customWidth="1"/>
    <col min="135" max="135" width="24.85546875" style="13" bestFit="1" customWidth="1"/>
    <col min="136" max="136" width="22.28515625" style="13" bestFit="1" customWidth="1"/>
    <col min="137" max="139" width="23.140625" style="13" bestFit="1" customWidth="1"/>
    <col min="140" max="140" width="22.28515625" style="13" bestFit="1" customWidth="1"/>
    <col min="141" max="143" width="23.140625" style="13" bestFit="1" customWidth="1"/>
    <col min="144" max="149" width="22.28515625" style="13" bestFit="1" customWidth="1"/>
    <col min="150" max="150" width="24.7109375" style="13" bestFit="1" customWidth="1"/>
    <col min="151" max="151" width="23.42578125" style="13" bestFit="1" customWidth="1"/>
    <col min="152" max="152" width="23.140625" style="13" bestFit="1" customWidth="1"/>
    <col min="153" max="154" width="23.42578125" style="13" bestFit="1" customWidth="1"/>
    <col min="155" max="157" width="23.140625" style="13" bestFit="1" customWidth="1"/>
    <col min="158" max="158" width="22.28515625" style="13" bestFit="1" customWidth="1"/>
    <col min="159" max="161" width="23.140625" style="13" bestFit="1" customWidth="1"/>
    <col min="162" max="164" width="22.28515625" style="13" bestFit="1" customWidth="1"/>
    <col min="165" max="167" width="23.140625" style="13" bestFit="1" customWidth="1"/>
    <col min="168" max="169" width="23.42578125" style="13" bestFit="1" customWidth="1"/>
    <col min="170" max="170" width="23.140625" style="13" bestFit="1" customWidth="1"/>
    <col min="171" max="171" width="22.28515625" style="13" bestFit="1" customWidth="1"/>
    <col min="172" max="172" width="9.140625" style="13"/>
    <col min="173" max="173" width="22.28515625" style="13" bestFit="1" customWidth="1"/>
    <col min="174" max="174" width="23.140625" style="13" bestFit="1" customWidth="1"/>
    <col min="175" max="175" width="22.28515625" style="13" bestFit="1" customWidth="1"/>
    <col min="176" max="176" width="24.85546875" style="13" bestFit="1" customWidth="1"/>
    <col min="177" max="178" width="22.28515625" style="13" bestFit="1" customWidth="1"/>
    <col min="179" max="179" width="23.42578125" style="13" bestFit="1" customWidth="1"/>
    <col min="180" max="182" width="23.140625" style="13" bestFit="1" customWidth="1"/>
    <col min="183" max="184" width="22.28515625" style="13" bestFit="1" customWidth="1"/>
    <col min="185" max="186" width="23.140625" style="13" bestFit="1" customWidth="1"/>
    <col min="187" max="190" width="22.28515625" style="13" bestFit="1" customWidth="1"/>
    <col min="191" max="191" width="23.140625" style="13" bestFit="1" customWidth="1"/>
    <col min="192" max="192" width="22.28515625" style="13" bestFit="1" customWidth="1"/>
    <col min="193" max="195" width="23.140625" style="13" bestFit="1" customWidth="1"/>
    <col min="196" max="201" width="22.28515625" style="13" bestFit="1" customWidth="1"/>
    <col min="202" max="202" width="23.140625" style="13" bestFit="1" customWidth="1"/>
    <col min="203" max="204" width="22.28515625" style="13" bestFit="1" customWidth="1"/>
    <col min="205" max="206" width="23.140625" style="13" bestFit="1" customWidth="1"/>
    <col min="207" max="207" width="24.85546875" style="13" bestFit="1" customWidth="1"/>
    <col min="208" max="208" width="23.140625" style="13" bestFit="1" customWidth="1"/>
    <col min="209" max="211" width="22.28515625" style="13" bestFit="1" customWidth="1"/>
    <col min="212" max="212" width="23.42578125" style="13" bestFit="1" customWidth="1"/>
    <col min="213" max="214" width="22.28515625" style="13" bestFit="1" customWidth="1"/>
    <col min="215" max="215" width="23.140625" style="13" bestFit="1" customWidth="1"/>
    <col min="216" max="216" width="24.85546875" style="13" bestFit="1" customWidth="1"/>
    <col min="217" max="219" width="22.28515625" style="13" bestFit="1" customWidth="1"/>
    <col min="220" max="220" width="23.140625" style="13" bestFit="1" customWidth="1"/>
    <col min="221" max="221" width="24.42578125" style="13" bestFit="1" customWidth="1"/>
    <col min="222" max="225" width="23.140625" style="13" bestFit="1" customWidth="1"/>
    <col min="226" max="226" width="24.85546875" style="13" bestFit="1" customWidth="1"/>
    <col min="227" max="231" width="23.140625" style="13" bestFit="1" customWidth="1"/>
    <col min="232" max="232" width="22.28515625" style="13" bestFit="1" customWidth="1"/>
    <col min="233" max="237" width="23.140625" style="13" bestFit="1" customWidth="1"/>
    <col min="238" max="240" width="22.28515625" style="13" bestFit="1" customWidth="1"/>
    <col min="241" max="244" width="23.140625" style="13" bestFit="1" customWidth="1"/>
    <col min="245" max="246" width="22.28515625" style="13" bestFit="1" customWidth="1"/>
    <col min="247" max="249" width="23.140625" style="13" bestFit="1" customWidth="1"/>
    <col min="250" max="250" width="24.85546875" style="13" bestFit="1" customWidth="1"/>
    <col min="251" max="253" width="22.28515625" style="13" bestFit="1" customWidth="1"/>
    <col min="254" max="254" width="23.140625" style="13" bestFit="1" customWidth="1"/>
    <col min="255" max="257" width="22.28515625" style="13" bestFit="1" customWidth="1"/>
    <col min="258" max="258" width="26.28515625" style="13" bestFit="1" customWidth="1"/>
    <col min="259" max="259" width="22.28515625" style="13" bestFit="1" customWidth="1"/>
    <col min="260" max="260" width="23.140625" style="13" bestFit="1" customWidth="1"/>
    <col min="261" max="262" width="22.28515625" style="13" bestFit="1" customWidth="1"/>
    <col min="263" max="264" width="23.140625" style="13" bestFit="1" customWidth="1"/>
    <col min="265" max="265" width="22.28515625" style="13" bestFit="1" customWidth="1"/>
    <col min="266" max="267" width="23.140625" style="13" bestFit="1" customWidth="1"/>
    <col min="268" max="268" width="22.28515625" style="13" bestFit="1" customWidth="1"/>
    <col min="269" max="269" width="23.140625" style="13" bestFit="1" customWidth="1"/>
    <col min="270" max="274" width="22.28515625" style="13" bestFit="1" customWidth="1"/>
    <col min="275" max="275" width="23.140625" style="13" bestFit="1" customWidth="1"/>
    <col min="276" max="276" width="22.28515625" style="13" bestFit="1" customWidth="1"/>
    <col min="277" max="277" width="24.85546875" style="13" bestFit="1" customWidth="1"/>
    <col min="278" max="280" width="23.140625" style="13" bestFit="1" customWidth="1"/>
    <col min="281" max="281" width="22.28515625" style="13" bestFit="1" customWidth="1"/>
    <col min="282" max="282" width="23.140625" style="13" bestFit="1" customWidth="1"/>
    <col min="283" max="286" width="22.28515625" style="13" bestFit="1" customWidth="1"/>
    <col min="287" max="287" width="23.140625" style="13" bestFit="1" customWidth="1"/>
    <col min="288" max="289" width="22.28515625" style="13" bestFit="1" customWidth="1"/>
    <col min="290" max="290" width="23.42578125" style="13" bestFit="1" customWidth="1"/>
    <col min="291" max="291" width="24.85546875" style="13" bestFit="1" customWidth="1"/>
    <col min="292" max="292" width="23.140625" style="13" bestFit="1" customWidth="1"/>
    <col min="293" max="293" width="22.28515625" style="13" bestFit="1" customWidth="1"/>
    <col min="294" max="294" width="23.140625" style="13" bestFit="1" customWidth="1"/>
    <col min="295" max="295" width="22.28515625" style="13" bestFit="1" customWidth="1"/>
    <col min="296" max="296" width="23.140625" style="13" bestFit="1" customWidth="1"/>
    <col min="297" max="297" width="22.28515625" style="13" bestFit="1" customWidth="1"/>
    <col min="298" max="298" width="24.85546875" style="13" bestFit="1" customWidth="1"/>
    <col min="299" max="300" width="22.28515625" style="13" bestFit="1" customWidth="1"/>
    <col min="301" max="301" width="24.85546875" style="13" bestFit="1" customWidth="1"/>
    <col min="302" max="303" width="22.28515625" style="13" bestFit="1" customWidth="1"/>
    <col min="304" max="304" width="23.42578125" style="13" bestFit="1" customWidth="1"/>
    <col min="305" max="305" width="23.140625" style="13" bestFit="1" customWidth="1"/>
    <col min="306" max="306" width="23.42578125" style="13" bestFit="1" customWidth="1"/>
    <col min="307" max="309" width="23.140625" style="13" bestFit="1" customWidth="1"/>
    <col min="310" max="310" width="24.85546875" style="13" bestFit="1" customWidth="1"/>
    <col min="311" max="311" width="23.140625" style="13" bestFit="1" customWidth="1"/>
    <col min="312" max="312" width="23.42578125" style="13" bestFit="1" customWidth="1"/>
    <col min="313" max="313" width="23.140625" style="13" bestFit="1" customWidth="1"/>
    <col min="314" max="314" width="9.140625" style="13"/>
    <col min="315" max="315" width="23.140625" style="13" bestFit="1" customWidth="1"/>
    <col min="316" max="326" width="22.28515625" style="13" bestFit="1" customWidth="1"/>
    <col min="327" max="327" width="21.5703125" style="13" bestFit="1" customWidth="1"/>
    <col min="328" max="328" width="22.28515625" style="13" bestFit="1" customWidth="1"/>
    <col min="329" max="330" width="21.5703125" style="13" bestFit="1" customWidth="1"/>
    <col min="331" max="331" width="23.140625" style="13" bestFit="1" customWidth="1"/>
    <col min="332" max="334" width="22.28515625" style="13" bestFit="1" customWidth="1"/>
    <col min="335" max="335" width="23.140625" style="13" bestFit="1" customWidth="1"/>
    <col min="336" max="342" width="22.28515625" style="13" bestFit="1" customWidth="1"/>
    <col min="343" max="343" width="24.85546875" style="13" bestFit="1" customWidth="1"/>
    <col min="344" max="344" width="22.28515625" style="13" bestFit="1" customWidth="1"/>
    <col min="345" max="345" width="23.140625" style="13" bestFit="1" customWidth="1"/>
    <col min="346" max="347" width="22.28515625" style="13" bestFit="1" customWidth="1"/>
    <col min="348" max="349" width="23.140625" style="13" bestFit="1" customWidth="1"/>
    <col min="350" max="350" width="22.28515625" style="13" bestFit="1" customWidth="1"/>
    <col min="351" max="351" width="23.140625" style="13" bestFit="1" customWidth="1"/>
    <col min="352" max="353" width="22.28515625" style="13" bestFit="1" customWidth="1"/>
    <col min="354" max="354" width="23.140625" style="13" bestFit="1" customWidth="1"/>
    <col min="355" max="355" width="22.28515625" style="13" bestFit="1" customWidth="1"/>
    <col min="356" max="356" width="23.140625" style="13" bestFit="1" customWidth="1"/>
    <col min="357" max="359" width="22.28515625" style="13" bestFit="1" customWidth="1"/>
    <col min="360" max="360" width="23.140625" style="13" bestFit="1" customWidth="1"/>
    <col min="361" max="365" width="22.28515625" style="13" bestFit="1" customWidth="1"/>
    <col min="366" max="366" width="23.140625" style="13" bestFit="1" customWidth="1"/>
    <col min="367" max="367" width="22.28515625" style="13" bestFit="1" customWidth="1"/>
    <col min="368" max="368" width="23.42578125" style="13" bestFit="1" customWidth="1"/>
    <col min="369" max="372" width="22.28515625" style="13" bestFit="1" customWidth="1"/>
    <col min="373" max="373" width="23.140625" style="13" bestFit="1" customWidth="1"/>
    <col min="374" max="374" width="24.85546875" style="13" bestFit="1" customWidth="1"/>
    <col min="375" max="376" width="22.28515625" style="13" bestFit="1" customWidth="1"/>
    <col min="377" max="377" width="25" style="13" bestFit="1" customWidth="1"/>
    <col min="378" max="382" width="22.28515625" style="13" bestFit="1" customWidth="1"/>
    <col min="383" max="383" width="25.5703125" style="13" bestFit="1" customWidth="1"/>
    <col min="384" max="384" width="21.5703125" style="13" bestFit="1" customWidth="1"/>
    <col min="385" max="385" width="20.7109375" style="13" bestFit="1" customWidth="1"/>
    <col min="386" max="386" width="22.28515625" style="13" bestFit="1" customWidth="1"/>
    <col min="387" max="387" width="21.5703125" style="13" bestFit="1" customWidth="1"/>
    <col min="388" max="388" width="23.140625" style="13" bestFit="1" customWidth="1"/>
    <col min="389" max="389" width="23.42578125" style="13" bestFit="1" customWidth="1"/>
    <col min="390" max="390" width="21.5703125" style="13" bestFit="1" customWidth="1"/>
    <col min="391" max="393" width="22.28515625" style="13" bestFit="1" customWidth="1"/>
    <col min="394" max="394" width="23.140625" style="13" bestFit="1" customWidth="1"/>
    <col min="395" max="395" width="21.5703125" style="13" bestFit="1" customWidth="1"/>
    <col min="396" max="397" width="22.28515625" style="13" bestFit="1" customWidth="1"/>
    <col min="398" max="398" width="23.42578125" style="13" bestFit="1" customWidth="1"/>
    <col min="399" max="399" width="22.28515625" style="13" bestFit="1" customWidth="1"/>
    <col min="400" max="400" width="24.85546875" style="13" bestFit="1" customWidth="1"/>
    <col min="401" max="407" width="22.28515625" style="13" bestFit="1" customWidth="1"/>
    <col min="408" max="408" width="9.140625" style="13"/>
    <col min="409" max="409" width="23.140625" style="13" bestFit="1" customWidth="1"/>
    <col min="410" max="414" width="22.28515625" style="13" bestFit="1" customWidth="1"/>
    <col min="415" max="415" width="21.5703125" style="13" bestFit="1" customWidth="1"/>
    <col min="416" max="416" width="22.28515625" style="13" bestFit="1" customWidth="1"/>
    <col min="417" max="419" width="24.85546875" style="13" bestFit="1" customWidth="1"/>
    <col min="420" max="422" width="22.28515625" style="13" bestFit="1" customWidth="1"/>
    <col min="423" max="423" width="24.85546875" style="13" bestFit="1" customWidth="1"/>
    <col min="424" max="427" width="22.28515625" style="13" bestFit="1" customWidth="1"/>
    <col min="428" max="428" width="9.140625" style="13"/>
    <col min="429" max="430" width="22.28515625" style="13" bestFit="1" customWidth="1"/>
    <col min="431" max="431" width="20.7109375" style="13" bestFit="1" customWidth="1"/>
    <col min="432" max="432" width="23.140625" style="13" bestFit="1" customWidth="1"/>
    <col min="433" max="434" width="22.28515625" style="13" bestFit="1" customWidth="1"/>
    <col min="435" max="435" width="9.140625" style="13"/>
    <col min="436" max="436" width="21.5703125" style="13" bestFit="1" customWidth="1"/>
    <col min="437" max="437" width="24.85546875" style="13" bestFit="1" customWidth="1"/>
    <col min="438" max="440" width="22.28515625" style="13" bestFit="1" customWidth="1"/>
    <col min="441" max="441" width="21.5703125" style="13" bestFit="1" customWidth="1"/>
    <col min="442" max="443" width="22.28515625" style="13" bestFit="1" customWidth="1"/>
    <col min="444" max="444" width="23.42578125" style="13" bestFit="1" customWidth="1"/>
    <col min="445" max="447" width="22.28515625" style="13" bestFit="1" customWidth="1"/>
    <col min="448" max="451" width="23.140625" style="13" bestFit="1" customWidth="1"/>
    <col min="452" max="457" width="22.28515625" style="13" bestFit="1" customWidth="1"/>
    <col min="458" max="458" width="23.140625" style="13" bestFit="1" customWidth="1"/>
    <col min="459" max="459" width="22.28515625" style="13" bestFit="1" customWidth="1"/>
    <col min="460" max="460" width="23.140625" style="13" bestFit="1" customWidth="1"/>
    <col min="461" max="463" width="22.28515625" style="13" bestFit="1" customWidth="1"/>
    <col min="464" max="464" width="24.85546875" style="13" bestFit="1" customWidth="1"/>
    <col min="465" max="476" width="22.28515625" style="13" bestFit="1" customWidth="1"/>
    <col min="477" max="477" width="21.5703125" style="13" bestFit="1" customWidth="1"/>
    <col min="478" max="482" width="22.28515625" style="13" bestFit="1" customWidth="1"/>
    <col min="483" max="483" width="21.5703125" style="13" bestFit="1" customWidth="1"/>
    <col min="484" max="484" width="20.7109375" style="13" bestFit="1" customWidth="1"/>
    <col min="485" max="485" width="23.42578125" style="13" bestFit="1" customWidth="1"/>
    <col min="486" max="486" width="23.140625" style="13" bestFit="1" customWidth="1"/>
    <col min="487" max="487" width="22.28515625" style="13" bestFit="1" customWidth="1"/>
    <col min="488" max="488" width="23.140625" style="13" bestFit="1" customWidth="1"/>
    <col min="489" max="489" width="23.42578125" style="13" bestFit="1" customWidth="1"/>
    <col min="490" max="491" width="23.140625" style="13" bestFit="1" customWidth="1"/>
    <col min="492" max="492" width="22.28515625" style="13" bestFit="1" customWidth="1"/>
    <col min="493" max="493" width="23.42578125" style="13" bestFit="1" customWidth="1"/>
    <col min="494" max="497" width="22.28515625" style="13" bestFit="1" customWidth="1"/>
    <col min="498" max="498" width="23.140625" style="13" bestFit="1" customWidth="1"/>
    <col min="499" max="503" width="22.28515625" style="13" bestFit="1" customWidth="1"/>
    <col min="504" max="504" width="23.140625" style="13" bestFit="1" customWidth="1"/>
    <col min="505" max="507" width="22.28515625" style="13" bestFit="1" customWidth="1"/>
    <col min="508" max="508" width="21.5703125" style="13" bestFit="1" customWidth="1"/>
    <col min="509" max="510" width="23.140625" style="13" bestFit="1" customWidth="1"/>
    <col min="511" max="512" width="22.28515625" style="13" bestFit="1" customWidth="1"/>
    <col min="513" max="513" width="23.140625" style="13" bestFit="1" customWidth="1"/>
    <col min="514" max="515" width="22.28515625" style="13" bestFit="1" customWidth="1"/>
    <col min="516" max="517" width="23.140625" style="13" bestFit="1" customWidth="1"/>
    <col min="518" max="519" width="22.28515625" style="13" bestFit="1" customWidth="1"/>
    <col min="520" max="520" width="23.140625" style="13" bestFit="1" customWidth="1"/>
    <col min="521" max="525" width="22.28515625" style="13" bestFit="1" customWidth="1"/>
    <col min="526" max="526" width="23.140625" style="13" bestFit="1" customWidth="1"/>
    <col min="527" max="527" width="22.28515625" style="13" bestFit="1" customWidth="1"/>
    <col min="528" max="528" width="24.85546875" style="13" bestFit="1" customWidth="1"/>
    <col min="529" max="529" width="20.7109375" style="13" bestFit="1" customWidth="1"/>
    <col min="530" max="530" width="24.85546875" style="13" bestFit="1" customWidth="1"/>
    <col min="531" max="536" width="22.28515625" style="13" bestFit="1" customWidth="1"/>
    <col min="537" max="537" width="21.5703125" style="13" bestFit="1" customWidth="1"/>
    <col min="538" max="543" width="24.85546875" style="13" bestFit="1" customWidth="1"/>
    <col min="544" max="16384" width="9.140625" style="13"/>
  </cols>
  <sheetData>
    <row r="1" spans="1:543" s="2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</row>
    <row r="2" spans="1:543" s="2" customFormat="1" x14ac:dyDescent="0.2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70</v>
      </c>
      <c r="BS2" s="3" t="s">
        <v>71</v>
      </c>
      <c r="BT2" s="3" t="s">
        <v>72</v>
      </c>
      <c r="BU2" s="3" t="s">
        <v>73</v>
      </c>
      <c r="BV2" s="3" t="s">
        <v>74</v>
      </c>
      <c r="BW2" s="3" t="s">
        <v>75</v>
      </c>
      <c r="BX2" s="3" t="s">
        <v>76</v>
      </c>
      <c r="BY2" s="3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3" t="s">
        <v>84</v>
      </c>
      <c r="CG2" s="3" t="s">
        <v>85</v>
      </c>
      <c r="CH2" s="3" t="s">
        <v>86</v>
      </c>
      <c r="CI2" s="3" t="s">
        <v>87</v>
      </c>
      <c r="CJ2" s="3" t="s">
        <v>88</v>
      </c>
      <c r="CK2" s="3" t="s">
        <v>89</v>
      </c>
      <c r="CL2" s="3" t="s">
        <v>90</v>
      </c>
      <c r="CM2" s="3" t="s">
        <v>91</v>
      </c>
      <c r="CN2" s="3" t="s">
        <v>92</v>
      </c>
      <c r="CO2" s="3" t="s">
        <v>93</v>
      </c>
      <c r="CP2" s="3" t="s">
        <v>94</v>
      </c>
      <c r="CQ2" s="3" t="s">
        <v>95</v>
      </c>
      <c r="CR2" s="3" t="s">
        <v>96</v>
      </c>
      <c r="CS2" s="3" t="s">
        <v>97</v>
      </c>
      <c r="CT2" s="3" t="s">
        <v>98</v>
      </c>
      <c r="CU2" s="3" t="s">
        <v>99</v>
      </c>
      <c r="CV2" s="3" t="s">
        <v>100</v>
      </c>
      <c r="CW2" s="3" t="s">
        <v>101</v>
      </c>
      <c r="CX2" s="3" t="s">
        <v>102</v>
      </c>
      <c r="CY2" s="3" t="s">
        <v>103</v>
      </c>
      <c r="CZ2" s="3" t="s">
        <v>104</v>
      </c>
      <c r="DA2" s="3" t="s">
        <v>105</v>
      </c>
      <c r="DB2" s="3" t="s">
        <v>106</v>
      </c>
      <c r="DC2" s="3" t="s">
        <v>107</v>
      </c>
      <c r="DD2" s="3" t="s">
        <v>108</v>
      </c>
      <c r="DE2" s="3" t="s">
        <v>109</v>
      </c>
      <c r="DF2" s="3" t="s">
        <v>110</v>
      </c>
      <c r="DG2" s="3" t="s">
        <v>111</v>
      </c>
      <c r="DH2" s="3" t="s">
        <v>112</v>
      </c>
      <c r="DI2" s="3" t="s">
        <v>113</v>
      </c>
      <c r="DJ2" s="3" t="s">
        <v>114</v>
      </c>
      <c r="DK2" s="3" t="s">
        <v>115</v>
      </c>
      <c r="DL2" s="3" t="s">
        <v>116</v>
      </c>
      <c r="DM2" s="3" t="s">
        <v>117</v>
      </c>
      <c r="DN2" s="3" t="s">
        <v>118</v>
      </c>
      <c r="DO2" s="3" t="s">
        <v>119</v>
      </c>
      <c r="DP2" s="3" t="s">
        <v>120</v>
      </c>
      <c r="DQ2" s="3" t="s">
        <v>121</v>
      </c>
      <c r="DR2" s="3" t="s">
        <v>122</v>
      </c>
      <c r="DS2" s="3" t="s">
        <v>123</v>
      </c>
      <c r="DT2" s="3" t="s">
        <v>124</v>
      </c>
      <c r="DU2" s="3" t="s">
        <v>125</v>
      </c>
      <c r="DV2" s="3" t="s">
        <v>126</v>
      </c>
      <c r="DW2" s="3" t="s">
        <v>127</v>
      </c>
      <c r="DX2" s="3" t="s">
        <v>128</v>
      </c>
      <c r="DY2" s="3" t="s">
        <v>129</v>
      </c>
      <c r="DZ2" s="3" t="s">
        <v>130</v>
      </c>
      <c r="EA2" s="3" t="s">
        <v>131</v>
      </c>
      <c r="EB2" s="3" t="s">
        <v>132</v>
      </c>
      <c r="EC2" s="3" t="s">
        <v>133</v>
      </c>
      <c r="ED2" s="3" t="s">
        <v>134</v>
      </c>
      <c r="EE2" s="3" t="s">
        <v>135</v>
      </c>
      <c r="EF2" s="3" t="s">
        <v>136</v>
      </c>
      <c r="EG2" s="3" t="s">
        <v>137</v>
      </c>
      <c r="EH2" s="3" t="s">
        <v>138</v>
      </c>
      <c r="EI2" s="3" t="s">
        <v>139</v>
      </c>
      <c r="EJ2" s="3" t="s">
        <v>140</v>
      </c>
      <c r="EK2" s="3" t="s">
        <v>141</v>
      </c>
      <c r="EL2" s="3" t="s">
        <v>142</v>
      </c>
      <c r="EM2" s="3" t="s">
        <v>143</v>
      </c>
      <c r="EN2" s="3" t="s">
        <v>144</v>
      </c>
      <c r="EO2" s="3" t="s">
        <v>145</v>
      </c>
      <c r="EP2" s="3" t="s">
        <v>146</v>
      </c>
      <c r="EQ2" s="3" t="s">
        <v>147</v>
      </c>
      <c r="ER2" s="3" t="s">
        <v>148</v>
      </c>
      <c r="ES2" s="3" t="s">
        <v>149</v>
      </c>
      <c r="ET2" s="3" t="s">
        <v>150</v>
      </c>
      <c r="EU2" s="3" t="s">
        <v>151</v>
      </c>
      <c r="EV2" s="3" t="s">
        <v>152</v>
      </c>
      <c r="EW2" s="3" t="s">
        <v>153</v>
      </c>
      <c r="EX2" s="3" t="s">
        <v>154</v>
      </c>
      <c r="EY2" s="3" t="s">
        <v>155</v>
      </c>
      <c r="EZ2" s="3" t="s">
        <v>156</v>
      </c>
      <c r="FA2" s="3" t="s">
        <v>157</v>
      </c>
      <c r="FB2" s="3" t="s">
        <v>158</v>
      </c>
      <c r="FC2" s="3" t="s">
        <v>159</v>
      </c>
      <c r="FD2" s="3" t="s">
        <v>160</v>
      </c>
      <c r="FE2" s="3" t="s">
        <v>161</v>
      </c>
      <c r="FF2" s="3" t="s">
        <v>162</v>
      </c>
      <c r="FG2" s="3" t="s">
        <v>163</v>
      </c>
      <c r="FH2" s="3" t="s">
        <v>164</v>
      </c>
      <c r="FI2" s="3" t="s">
        <v>165</v>
      </c>
      <c r="FJ2" s="3" t="s">
        <v>166</v>
      </c>
      <c r="FK2" s="3" t="s">
        <v>167</v>
      </c>
      <c r="FL2" s="3" t="s">
        <v>168</v>
      </c>
      <c r="FM2" s="3" t="s">
        <v>169</v>
      </c>
      <c r="FN2" s="3" t="s">
        <v>170</v>
      </c>
      <c r="FO2" s="3" t="s">
        <v>171</v>
      </c>
      <c r="FP2" s="3" t="s">
        <v>172</v>
      </c>
      <c r="FQ2" s="3" t="s">
        <v>173</v>
      </c>
      <c r="FR2" s="3" t="s">
        <v>174</v>
      </c>
      <c r="FS2" s="3" t="s">
        <v>175</v>
      </c>
      <c r="FT2" s="3" t="s">
        <v>176</v>
      </c>
      <c r="FU2" s="3" t="s">
        <v>177</v>
      </c>
      <c r="FV2" s="3" t="s">
        <v>178</v>
      </c>
      <c r="FW2" s="3" t="s">
        <v>179</v>
      </c>
      <c r="FX2" s="3" t="s">
        <v>180</v>
      </c>
      <c r="FY2" s="3" t="s">
        <v>181</v>
      </c>
      <c r="FZ2" s="3" t="s">
        <v>182</v>
      </c>
      <c r="GA2" s="3" t="s">
        <v>183</v>
      </c>
      <c r="GB2" s="3" t="s">
        <v>184</v>
      </c>
      <c r="GC2" s="3" t="s">
        <v>185</v>
      </c>
      <c r="GD2" s="3" t="s">
        <v>186</v>
      </c>
      <c r="GE2" s="3" t="s">
        <v>187</v>
      </c>
      <c r="GF2" s="3" t="s">
        <v>188</v>
      </c>
      <c r="GG2" s="3" t="s">
        <v>189</v>
      </c>
      <c r="GH2" s="3" t="s">
        <v>190</v>
      </c>
      <c r="GI2" s="3" t="s">
        <v>191</v>
      </c>
      <c r="GJ2" s="3" t="s">
        <v>192</v>
      </c>
      <c r="GK2" s="3" t="s">
        <v>193</v>
      </c>
      <c r="GL2" s="3" t="s">
        <v>194</v>
      </c>
      <c r="GM2" s="3" t="s">
        <v>195</v>
      </c>
      <c r="GN2" s="3" t="s">
        <v>196</v>
      </c>
      <c r="GO2" s="3" t="s">
        <v>197</v>
      </c>
      <c r="GP2" s="3" t="s">
        <v>198</v>
      </c>
      <c r="GQ2" s="3" t="s">
        <v>199</v>
      </c>
      <c r="GR2" s="3" t="s">
        <v>200</v>
      </c>
      <c r="GS2" s="3" t="s">
        <v>201</v>
      </c>
      <c r="GT2" s="3" t="s">
        <v>202</v>
      </c>
      <c r="GU2" s="3" t="s">
        <v>203</v>
      </c>
      <c r="GV2" s="3" t="s">
        <v>204</v>
      </c>
      <c r="GW2" s="3" t="s">
        <v>205</v>
      </c>
      <c r="GX2" s="3" t="s">
        <v>206</v>
      </c>
      <c r="GY2" s="3" t="s">
        <v>207</v>
      </c>
      <c r="GZ2" s="3" t="s">
        <v>208</v>
      </c>
      <c r="HA2" s="3" t="s">
        <v>209</v>
      </c>
      <c r="HB2" s="3" t="s">
        <v>210</v>
      </c>
      <c r="HC2" s="3" t="s">
        <v>211</v>
      </c>
      <c r="HD2" s="3" t="s">
        <v>212</v>
      </c>
      <c r="HE2" s="3" t="s">
        <v>213</v>
      </c>
      <c r="HF2" s="3" t="s">
        <v>214</v>
      </c>
      <c r="HG2" s="3" t="s">
        <v>215</v>
      </c>
      <c r="HH2" s="3" t="s">
        <v>216</v>
      </c>
      <c r="HI2" s="3" t="s">
        <v>217</v>
      </c>
      <c r="HJ2" s="3" t="s">
        <v>218</v>
      </c>
      <c r="HK2" s="3" t="s">
        <v>219</v>
      </c>
      <c r="HL2" s="3" t="s">
        <v>220</v>
      </c>
      <c r="HM2" s="3" t="s">
        <v>221</v>
      </c>
      <c r="HN2" s="3" t="s">
        <v>222</v>
      </c>
      <c r="HO2" s="3" t="s">
        <v>223</v>
      </c>
      <c r="HP2" s="3" t="s">
        <v>224</v>
      </c>
      <c r="HQ2" s="3" t="s">
        <v>225</v>
      </c>
      <c r="HR2" s="3" t="s">
        <v>226</v>
      </c>
      <c r="HS2" s="3" t="s">
        <v>227</v>
      </c>
      <c r="HT2" s="3" t="s">
        <v>228</v>
      </c>
      <c r="HU2" s="3" t="s">
        <v>229</v>
      </c>
      <c r="HV2" s="3" t="s">
        <v>230</v>
      </c>
      <c r="HW2" s="3" t="s">
        <v>231</v>
      </c>
      <c r="HX2" s="3" t="s">
        <v>232</v>
      </c>
      <c r="HY2" s="3" t="s">
        <v>233</v>
      </c>
      <c r="HZ2" s="3" t="s">
        <v>234</v>
      </c>
      <c r="IA2" s="3" t="s">
        <v>235</v>
      </c>
      <c r="IB2" s="3" t="s">
        <v>236</v>
      </c>
      <c r="IC2" s="3" t="s">
        <v>237</v>
      </c>
      <c r="ID2" s="3" t="s">
        <v>238</v>
      </c>
      <c r="IE2" s="3" t="s">
        <v>239</v>
      </c>
      <c r="IF2" s="3" t="s">
        <v>240</v>
      </c>
      <c r="IG2" s="3" t="s">
        <v>241</v>
      </c>
      <c r="IH2" s="3" t="s">
        <v>242</v>
      </c>
      <c r="II2" s="3" t="s">
        <v>243</v>
      </c>
      <c r="IJ2" s="3" t="s">
        <v>244</v>
      </c>
      <c r="IK2" s="3" t="s">
        <v>245</v>
      </c>
      <c r="IL2" s="3" t="s">
        <v>246</v>
      </c>
      <c r="IM2" s="3" t="s">
        <v>247</v>
      </c>
      <c r="IN2" s="3" t="s">
        <v>248</v>
      </c>
      <c r="IO2" s="3" t="s">
        <v>249</v>
      </c>
      <c r="IP2" s="3" t="s">
        <v>250</v>
      </c>
      <c r="IQ2" s="3" t="s">
        <v>251</v>
      </c>
      <c r="IR2" s="3" t="s">
        <v>252</v>
      </c>
      <c r="IS2" s="3" t="s">
        <v>253</v>
      </c>
      <c r="IT2" s="3" t="s">
        <v>254</v>
      </c>
      <c r="IU2" s="3" t="s">
        <v>255</v>
      </c>
      <c r="IV2" s="3" t="s">
        <v>256</v>
      </c>
      <c r="IW2" s="3" t="s">
        <v>257</v>
      </c>
      <c r="IX2" s="3" t="s">
        <v>258</v>
      </c>
      <c r="IY2" s="3" t="s">
        <v>259</v>
      </c>
      <c r="IZ2" s="3" t="s">
        <v>260</v>
      </c>
      <c r="JA2" s="3" t="s">
        <v>261</v>
      </c>
      <c r="JB2" s="3" t="s">
        <v>262</v>
      </c>
      <c r="JC2" s="3" t="s">
        <v>263</v>
      </c>
      <c r="JD2" s="3" t="s">
        <v>264</v>
      </c>
      <c r="JE2" s="3" t="s">
        <v>265</v>
      </c>
      <c r="JF2" s="3" t="s">
        <v>266</v>
      </c>
      <c r="JG2" s="3" t="s">
        <v>267</v>
      </c>
      <c r="JH2" s="3" t="s">
        <v>268</v>
      </c>
      <c r="JI2" s="3" t="s">
        <v>269</v>
      </c>
      <c r="JJ2" s="3" t="s">
        <v>270</v>
      </c>
      <c r="JK2" s="3" t="s">
        <v>271</v>
      </c>
      <c r="JL2" s="3" t="s">
        <v>272</v>
      </c>
      <c r="JM2" s="3" t="s">
        <v>273</v>
      </c>
      <c r="JN2" s="3" t="s">
        <v>274</v>
      </c>
      <c r="JO2" s="3" t="s">
        <v>275</v>
      </c>
      <c r="JP2" s="3" t="s">
        <v>276</v>
      </c>
      <c r="JQ2" s="3" t="s">
        <v>277</v>
      </c>
      <c r="JR2" s="3" t="s">
        <v>278</v>
      </c>
      <c r="JS2" s="3" t="s">
        <v>279</v>
      </c>
      <c r="JT2" s="3" t="s">
        <v>280</v>
      </c>
      <c r="JU2" s="3" t="s">
        <v>281</v>
      </c>
      <c r="JV2" s="3" t="s">
        <v>282</v>
      </c>
      <c r="JW2" s="3" t="s">
        <v>283</v>
      </c>
      <c r="JX2" s="3" t="s">
        <v>284</v>
      </c>
      <c r="JY2" s="3" t="s">
        <v>285</v>
      </c>
      <c r="JZ2" s="3" t="s">
        <v>286</v>
      </c>
      <c r="KA2" s="3" t="s">
        <v>287</v>
      </c>
      <c r="KB2" s="3" t="s">
        <v>288</v>
      </c>
      <c r="KC2" s="3" t="s">
        <v>289</v>
      </c>
      <c r="KD2" s="3" t="s">
        <v>290</v>
      </c>
      <c r="KE2" s="3" t="s">
        <v>291</v>
      </c>
      <c r="KF2" s="3" t="s">
        <v>292</v>
      </c>
      <c r="KG2" s="3" t="s">
        <v>293</v>
      </c>
      <c r="KH2" s="3" t="s">
        <v>294</v>
      </c>
      <c r="KI2" s="3" t="s">
        <v>295</v>
      </c>
      <c r="KJ2" s="3" t="s">
        <v>296</v>
      </c>
      <c r="KK2" s="3" t="s">
        <v>297</v>
      </c>
      <c r="KL2" s="3" t="s">
        <v>298</v>
      </c>
      <c r="KM2" s="3" t="s">
        <v>299</v>
      </c>
      <c r="KN2" s="3" t="s">
        <v>300</v>
      </c>
      <c r="KO2" s="3" t="s">
        <v>301</v>
      </c>
      <c r="KP2" s="3" t="s">
        <v>302</v>
      </c>
      <c r="KQ2" s="3" t="s">
        <v>303</v>
      </c>
      <c r="KR2" s="3" t="s">
        <v>304</v>
      </c>
      <c r="KS2" s="3" t="s">
        <v>305</v>
      </c>
      <c r="KT2" s="3" t="s">
        <v>306</v>
      </c>
      <c r="KU2" s="3" t="s">
        <v>307</v>
      </c>
      <c r="KV2" s="3" t="s">
        <v>308</v>
      </c>
      <c r="KW2" s="3" t="s">
        <v>309</v>
      </c>
      <c r="KX2" s="3" t="s">
        <v>310</v>
      </c>
      <c r="KY2" s="3" t="s">
        <v>311</v>
      </c>
      <c r="KZ2" s="3" t="s">
        <v>312</v>
      </c>
      <c r="LA2" s="3" t="s">
        <v>313</v>
      </c>
      <c r="LB2" s="3" t="s">
        <v>314</v>
      </c>
      <c r="LC2" s="3" t="s">
        <v>315</v>
      </c>
      <c r="LD2" s="3" t="s">
        <v>316</v>
      </c>
      <c r="LE2" s="3" t="s">
        <v>317</v>
      </c>
      <c r="LF2" s="3" t="s">
        <v>318</v>
      </c>
      <c r="LG2" s="3" t="s">
        <v>319</v>
      </c>
      <c r="LH2" s="3" t="s">
        <v>320</v>
      </c>
      <c r="LI2" s="3" t="s">
        <v>321</v>
      </c>
      <c r="LJ2" s="3" t="s">
        <v>322</v>
      </c>
      <c r="LK2" s="3" t="s">
        <v>323</v>
      </c>
      <c r="LL2" s="3" t="s">
        <v>324</v>
      </c>
      <c r="LM2" s="3" t="s">
        <v>325</v>
      </c>
      <c r="LN2" s="3" t="s">
        <v>326</v>
      </c>
      <c r="LO2" s="3" t="s">
        <v>327</v>
      </c>
      <c r="LP2" s="3" t="s">
        <v>328</v>
      </c>
      <c r="LQ2" s="3" t="s">
        <v>329</v>
      </c>
      <c r="LR2" s="3" t="s">
        <v>330</v>
      </c>
      <c r="LS2" s="3" t="s">
        <v>331</v>
      </c>
      <c r="LT2" s="3" t="s">
        <v>332</v>
      </c>
      <c r="LU2" s="3" t="s">
        <v>333</v>
      </c>
      <c r="LV2" s="3" t="s">
        <v>334</v>
      </c>
      <c r="LW2" s="3" t="s">
        <v>335</v>
      </c>
      <c r="LX2" s="3" t="s">
        <v>336</v>
      </c>
      <c r="LY2" s="3" t="s">
        <v>337</v>
      </c>
      <c r="LZ2" s="3" t="s">
        <v>338</v>
      </c>
      <c r="MA2" s="3" t="s">
        <v>339</v>
      </c>
      <c r="MB2" s="3" t="s">
        <v>340</v>
      </c>
      <c r="MC2" s="3" t="s">
        <v>341</v>
      </c>
      <c r="MD2" s="3" t="s">
        <v>342</v>
      </c>
      <c r="ME2" s="3" t="s">
        <v>343</v>
      </c>
      <c r="MF2" s="3" t="s">
        <v>344</v>
      </c>
      <c r="MG2" s="3" t="s">
        <v>345</v>
      </c>
      <c r="MH2" s="3" t="s">
        <v>346</v>
      </c>
      <c r="MI2" s="3" t="s">
        <v>347</v>
      </c>
      <c r="MJ2" s="3" t="s">
        <v>348</v>
      </c>
      <c r="MK2" s="3" t="s">
        <v>349</v>
      </c>
      <c r="ML2" s="3" t="s">
        <v>350</v>
      </c>
      <c r="MM2" s="3" t="s">
        <v>351</v>
      </c>
      <c r="MN2" s="3" t="s">
        <v>352</v>
      </c>
      <c r="MO2" s="3" t="s">
        <v>353</v>
      </c>
      <c r="MP2" s="3" t="s">
        <v>354</v>
      </c>
      <c r="MQ2" s="3" t="s">
        <v>355</v>
      </c>
      <c r="MR2" s="3" t="s">
        <v>356</v>
      </c>
      <c r="MS2" s="3" t="s">
        <v>357</v>
      </c>
      <c r="MT2" s="3" t="s">
        <v>358</v>
      </c>
      <c r="MU2" s="3" t="s">
        <v>359</v>
      </c>
      <c r="MV2" s="3" t="s">
        <v>360</v>
      </c>
      <c r="MW2" s="3" t="s">
        <v>361</v>
      </c>
      <c r="MX2" s="3" t="s">
        <v>362</v>
      </c>
      <c r="MY2" s="3" t="s">
        <v>363</v>
      </c>
      <c r="MZ2" s="3" t="s">
        <v>364</v>
      </c>
      <c r="NA2" s="3" t="s">
        <v>365</v>
      </c>
      <c r="NB2" s="3" t="s">
        <v>366</v>
      </c>
      <c r="NC2" s="3" t="s">
        <v>367</v>
      </c>
      <c r="ND2" s="3" t="s">
        <v>368</v>
      </c>
      <c r="NE2" s="3" t="s">
        <v>369</v>
      </c>
      <c r="NF2" s="3" t="s">
        <v>370</v>
      </c>
      <c r="NG2" s="3" t="s">
        <v>371</v>
      </c>
      <c r="NH2" s="3" t="s">
        <v>372</v>
      </c>
      <c r="NI2" s="3" t="s">
        <v>373</v>
      </c>
      <c r="NJ2" s="3" t="s">
        <v>374</v>
      </c>
      <c r="NK2" s="3" t="s">
        <v>375</v>
      </c>
      <c r="NL2" s="3" t="s">
        <v>376</v>
      </c>
      <c r="NM2" s="3" t="s">
        <v>377</v>
      </c>
      <c r="NN2" s="3" t="s">
        <v>378</v>
      </c>
      <c r="NO2" s="3" t="s">
        <v>379</v>
      </c>
      <c r="NP2" s="3" t="s">
        <v>380</v>
      </c>
      <c r="NQ2" s="3" t="s">
        <v>381</v>
      </c>
      <c r="NR2" s="3" t="s">
        <v>382</v>
      </c>
      <c r="NS2" s="3" t="s">
        <v>383</v>
      </c>
      <c r="NT2" s="3" t="s">
        <v>384</v>
      </c>
      <c r="NU2" s="3" t="s">
        <v>385</v>
      </c>
      <c r="NV2" s="3" t="s">
        <v>386</v>
      </c>
      <c r="NW2" s="3" t="s">
        <v>387</v>
      </c>
      <c r="NX2" s="3" t="s">
        <v>388</v>
      </c>
      <c r="NY2" s="3" t="s">
        <v>389</v>
      </c>
      <c r="NZ2" s="3" t="s">
        <v>390</v>
      </c>
      <c r="OA2" s="3" t="s">
        <v>391</v>
      </c>
      <c r="OB2" s="3" t="s">
        <v>392</v>
      </c>
      <c r="OC2" s="3" t="s">
        <v>393</v>
      </c>
      <c r="OD2" s="3" t="s">
        <v>394</v>
      </c>
      <c r="OE2" s="3" t="s">
        <v>395</v>
      </c>
      <c r="OF2" s="3" t="s">
        <v>396</v>
      </c>
      <c r="OG2" s="3" t="s">
        <v>397</v>
      </c>
      <c r="OH2" s="3" t="s">
        <v>398</v>
      </c>
      <c r="OI2" s="3" t="s">
        <v>399</v>
      </c>
      <c r="OJ2" s="3" t="s">
        <v>400</v>
      </c>
      <c r="OK2" s="3" t="s">
        <v>401</v>
      </c>
      <c r="OL2" s="3" t="s">
        <v>402</v>
      </c>
      <c r="OM2" s="3" t="s">
        <v>403</v>
      </c>
      <c r="ON2" s="3" t="s">
        <v>404</v>
      </c>
      <c r="OO2" s="3" t="s">
        <v>405</v>
      </c>
      <c r="OP2" s="3" t="s">
        <v>406</v>
      </c>
      <c r="OQ2" s="3" t="s">
        <v>407</v>
      </c>
      <c r="OR2" s="3" t="s">
        <v>408</v>
      </c>
      <c r="OS2" s="3" t="s">
        <v>409</v>
      </c>
      <c r="OT2" s="3" t="s">
        <v>410</v>
      </c>
      <c r="OU2" s="3" t="s">
        <v>411</v>
      </c>
      <c r="OV2" s="3" t="s">
        <v>412</v>
      </c>
      <c r="OW2" s="3" t="s">
        <v>413</v>
      </c>
      <c r="OX2" s="3" t="s">
        <v>414</v>
      </c>
      <c r="OY2" s="3" t="s">
        <v>415</v>
      </c>
      <c r="OZ2" s="3" t="s">
        <v>416</v>
      </c>
      <c r="PA2" s="3" t="s">
        <v>417</v>
      </c>
      <c r="PB2" s="3" t="s">
        <v>418</v>
      </c>
      <c r="PC2" s="3" t="s">
        <v>419</v>
      </c>
      <c r="PD2" s="3" t="s">
        <v>420</v>
      </c>
      <c r="PE2" s="3" t="s">
        <v>421</v>
      </c>
      <c r="PF2" s="3" t="s">
        <v>422</v>
      </c>
      <c r="PG2" s="3" t="s">
        <v>423</v>
      </c>
      <c r="PH2" s="3" t="s">
        <v>424</v>
      </c>
      <c r="PI2" s="3" t="s">
        <v>425</v>
      </c>
      <c r="PJ2" s="3" t="s">
        <v>426</v>
      </c>
      <c r="PK2" s="3" t="s">
        <v>427</v>
      </c>
      <c r="PL2" s="3" t="s">
        <v>428</v>
      </c>
      <c r="PM2" s="3" t="s">
        <v>429</v>
      </c>
      <c r="PN2" s="3" t="s">
        <v>430</v>
      </c>
      <c r="PO2" s="3" t="s">
        <v>431</v>
      </c>
      <c r="PP2" s="3" t="s">
        <v>432</v>
      </c>
      <c r="PQ2" s="3" t="s">
        <v>433</v>
      </c>
      <c r="PR2" s="3" t="s">
        <v>434</v>
      </c>
      <c r="PS2" s="3" t="s">
        <v>435</v>
      </c>
      <c r="PT2" s="3" t="s">
        <v>436</v>
      </c>
      <c r="PU2" s="3" t="s">
        <v>437</v>
      </c>
      <c r="PV2" s="3" t="s">
        <v>438</v>
      </c>
      <c r="PW2" s="3" t="s">
        <v>439</v>
      </c>
      <c r="PX2" s="3" t="s">
        <v>440</v>
      </c>
      <c r="PY2" s="3" t="s">
        <v>441</v>
      </c>
      <c r="PZ2" s="3" t="s">
        <v>442</v>
      </c>
      <c r="QA2" s="3" t="s">
        <v>443</v>
      </c>
      <c r="QB2" s="3" t="s">
        <v>444</v>
      </c>
      <c r="QC2" s="3" t="s">
        <v>445</v>
      </c>
      <c r="QD2" s="3" t="s">
        <v>446</v>
      </c>
      <c r="QE2" s="3" t="s">
        <v>447</v>
      </c>
      <c r="QF2" s="3" t="s">
        <v>448</v>
      </c>
      <c r="QG2" s="3" t="s">
        <v>449</v>
      </c>
      <c r="QH2" s="3" t="s">
        <v>450</v>
      </c>
      <c r="QI2" s="3" t="s">
        <v>451</v>
      </c>
      <c r="QJ2" s="3" t="s">
        <v>452</v>
      </c>
      <c r="QK2" s="3" t="s">
        <v>453</v>
      </c>
      <c r="QL2" s="3" t="s">
        <v>454</v>
      </c>
      <c r="QM2" s="3" t="s">
        <v>455</v>
      </c>
      <c r="QN2" s="3" t="s">
        <v>456</v>
      </c>
      <c r="QO2" s="3" t="s">
        <v>457</v>
      </c>
      <c r="QP2" s="3" t="s">
        <v>458</v>
      </c>
      <c r="QQ2" s="3" t="s">
        <v>459</v>
      </c>
      <c r="QR2" s="3" t="s">
        <v>460</v>
      </c>
      <c r="QS2" s="3" t="s">
        <v>461</v>
      </c>
      <c r="QT2" s="3" t="s">
        <v>462</v>
      </c>
      <c r="QU2" s="3" t="s">
        <v>463</v>
      </c>
      <c r="QV2" s="3" t="s">
        <v>464</v>
      </c>
      <c r="QW2" s="3" t="s">
        <v>465</v>
      </c>
      <c r="QX2" s="3" t="s">
        <v>466</v>
      </c>
      <c r="QY2" s="3" t="s">
        <v>467</v>
      </c>
      <c r="QZ2" s="3" t="s">
        <v>468</v>
      </c>
      <c r="RA2" s="3" t="s">
        <v>469</v>
      </c>
      <c r="RB2" s="3" t="s">
        <v>470</v>
      </c>
      <c r="RC2" s="3" t="s">
        <v>471</v>
      </c>
      <c r="RD2" s="3" t="s">
        <v>472</v>
      </c>
      <c r="RE2" s="3" t="s">
        <v>473</v>
      </c>
      <c r="RF2" s="3" t="s">
        <v>474</v>
      </c>
      <c r="RG2" s="3" t="s">
        <v>475</v>
      </c>
      <c r="RH2" s="3" t="s">
        <v>476</v>
      </c>
      <c r="RI2" s="3" t="s">
        <v>477</v>
      </c>
      <c r="RJ2" s="3" t="s">
        <v>478</v>
      </c>
      <c r="RK2" s="3" t="s">
        <v>479</v>
      </c>
      <c r="RL2" s="3" t="s">
        <v>480</v>
      </c>
      <c r="RM2" s="3" t="s">
        <v>481</v>
      </c>
      <c r="RN2" s="3" t="s">
        <v>482</v>
      </c>
      <c r="RO2" s="3" t="s">
        <v>483</v>
      </c>
      <c r="RP2" s="3" t="s">
        <v>484</v>
      </c>
      <c r="RQ2" s="3" t="s">
        <v>485</v>
      </c>
      <c r="RR2" s="3" t="s">
        <v>486</v>
      </c>
      <c r="RS2" s="3" t="s">
        <v>487</v>
      </c>
      <c r="RT2" s="3" t="s">
        <v>488</v>
      </c>
      <c r="RU2" s="3" t="s">
        <v>489</v>
      </c>
      <c r="RV2" s="3" t="s">
        <v>490</v>
      </c>
      <c r="RW2" s="3" t="s">
        <v>491</v>
      </c>
      <c r="RX2" s="3" t="s">
        <v>492</v>
      </c>
      <c r="RY2" s="3" t="s">
        <v>493</v>
      </c>
      <c r="RZ2" s="3" t="s">
        <v>494</v>
      </c>
      <c r="SA2" s="3" t="s">
        <v>495</v>
      </c>
      <c r="SB2" s="3" t="s">
        <v>496</v>
      </c>
      <c r="SC2" s="3" t="s">
        <v>497</v>
      </c>
      <c r="SD2" s="3" t="s">
        <v>498</v>
      </c>
      <c r="SE2" s="3" t="s">
        <v>499</v>
      </c>
      <c r="SF2" s="3" t="s">
        <v>500</v>
      </c>
      <c r="SG2" s="3" t="s">
        <v>501</v>
      </c>
      <c r="SH2" s="3" t="s">
        <v>502</v>
      </c>
      <c r="SI2" s="3" t="s">
        <v>503</v>
      </c>
      <c r="SJ2" s="3" t="s">
        <v>504</v>
      </c>
      <c r="SK2" s="3" t="s">
        <v>505</v>
      </c>
      <c r="SL2" s="3" t="s">
        <v>506</v>
      </c>
      <c r="SM2" s="3" t="s">
        <v>507</v>
      </c>
      <c r="SN2" s="3" t="s">
        <v>508</v>
      </c>
      <c r="SO2" s="3" t="s">
        <v>509</v>
      </c>
      <c r="SP2" s="3" t="s">
        <v>510</v>
      </c>
      <c r="SQ2" s="3" t="s">
        <v>511</v>
      </c>
      <c r="SR2" s="3" t="s">
        <v>512</v>
      </c>
      <c r="SS2" s="3" t="s">
        <v>513</v>
      </c>
      <c r="ST2" s="3" t="s">
        <v>514</v>
      </c>
      <c r="SU2" s="3" t="s">
        <v>515</v>
      </c>
      <c r="SV2" s="3" t="s">
        <v>516</v>
      </c>
      <c r="SW2" s="3" t="s">
        <v>517</v>
      </c>
      <c r="SX2" s="3" t="s">
        <v>518</v>
      </c>
      <c r="SY2" s="3" t="s">
        <v>519</v>
      </c>
      <c r="SZ2" s="3" t="s">
        <v>520</v>
      </c>
      <c r="TA2" s="3" t="s">
        <v>521</v>
      </c>
      <c r="TB2" s="3" t="s">
        <v>522</v>
      </c>
      <c r="TC2" s="3" t="s">
        <v>523</v>
      </c>
      <c r="TD2" s="3" t="s">
        <v>524</v>
      </c>
      <c r="TE2" s="3" t="s">
        <v>525</v>
      </c>
      <c r="TF2" s="3" t="s">
        <v>526</v>
      </c>
      <c r="TG2" s="3" t="s">
        <v>527</v>
      </c>
      <c r="TH2" s="3" t="s">
        <v>528</v>
      </c>
      <c r="TI2" s="3" t="s">
        <v>529</v>
      </c>
      <c r="TJ2" s="3" t="s">
        <v>530</v>
      </c>
      <c r="TK2" s="3" t="s">
        <v>531</v>
      </c>
      <c r="TL2" s="3" t="s">
        <v>532</v>
      </c>
      <c r="TM2" s="3" t="s">
        <v>533</v>
      </c>
      <c r="TN2" s="3" t="s">
        <v>534</v>
      </c>
      <c r="TO2" s="3" t="s">
        <v>535</v>
      </c>
      <c r="TP2" s="3" t="s">
        <v>536</v>
      </c>
      <c r="TQ2" s="3" t="s">
        <v>537</v>
      </c>
      <c r="TR2" s="3" t="s">
        <v>538</v>
      </c>
      <c r="TS2" s="3" t="s">
        <v>539</v>
      </c>
      <c r="TT2" s="3" t="s">
        <v>540</v>
      </c>
      <c r="TU2" s="3" t="s">
        <v>541</v>
      </c>
      <c r="TV2" s="3" t="s">
        <v>542</v>
      </c>
      <c r="TW2" s="3" t="s">
        <v>543</v>
      </c>
    </row>
    <row r="3" spans="1:543" s="2" customFormat="1" x14ac:dyDescent="0.2">
      <c r="A3" s="4" t="s">
        <v>544</v>
      </c>
      <c r="B3" s="3" t="s">
        <v>545</v>
      </c>
      <c r="C3" s="3" t="s">
        <v>546</v>
      </c>
      <c r="D3" s="3" t="s">
        <v>545</v>
      </c>
      <c r="E3" s="3" t="s">
        <v>545</v>
      </c>
      <c r="F3" s="3" t="s">
        <v>545</v>
      </c>
      <c r="G3" s="3" t="s">
        <v>546</v>
      </c>
      <c r="H3" s="3" t="s">
        <v>545</v>
      </c>
      <c r="I3" s="3" t="s">
        <v>545</v>
      </c>
      <c r="J3" s="3" t="s">
        <v>545</v>
      </c>
      <c r="K3" s="3" t="s">
        <v>545</v>
      </c>
      <c r="L3" s="3" t="s">
        <v>545</v>
      </c>
      <c r="M3" s="3" t="s">
        <v>546</v>
      </c>
      <c r="N3" s="3" t="s">
        <v>546</v>
      </c>
      <c r="O3" s="3" t="s">
        <v>546</v>
      </c>
      <c r="P3" s="3" t="s">
        <v>545</v>
      </c>
      <c r="Q3" s="3" t="s">
        <v>545</v>
      </c>
      <c r="R3" s="3" t="s">
        <v>545</v>
      </c>
      <c r="S3" s="3" t="s">
        <v>546</v>
      </c>
      <c r="T3" s="3" t="s">
        <v>545</v>
      </c>
      <c r="U3" s="3" t="s">
        <v>546</v>
      </c>
      <c r="V3" s="3" t="s">
        <v>546</v>
      </c>
      <c r="W3" s="3" t="s">
        <v>546</v>
      </c>
      <c r="X3" s="3" t="s">
        <v>545</v>
      </c>
      <c r="Y3" s="3" t="s">
        <v>546</v>
      </c>
      <c r="Z3" s="3" t="s">
        <v>546</v>
      </c>
      <c r="AA3" s="3" t="s">
        <v>546</v>
      </c>
      <c r="AB3" s="3" t="s">
        <v>546</v>
      </c>
      <c r="AC3" s="3" t="s">
        <v>546</v>
      </c>
      <c r="AD3" s="3" t="s">
        <v>546</v>
      </c>
      <c r="AE3" s="3" t="s">
        <v>546</v>
      </c>
      <c r="AF3" s="3" t="s">
        <v>546</v>
      </c>
      <c r="AG3" s="3" t="s">
        <v>546</v>
      </c>
      <c r="AH3" s="3" t="s">
        <v>546</v>
      </c>
      <c r="AI3" s="3" t="s">
        <v>546</v>
      </c>
      <c r="AJ3" s="3" t="s">
        <v>546</v>
      </c>
      <c r="AK3" s="3" t="s">
        <v>546</v>
      </c>
      <c r="AL3" s="3" t="s">
        <v>546</v>
      </c>
      <c r="AM3" s="3" t="s">
        <v>546</v>
      </c>
      <c r="AN3" s="3" t="s">
        <v>546</v>
      </c>
      <c r="AO3" s="3" t="s">
        <v>545</v>
      </c>
      <c r="AP3" s="3" t="s">
        <v>546</v>
      </c>
      <c r="AQ3" s="3" t="s">
        <v>546</v>
      </c>
      <c r="AR3" s="3" t="s">
        <v>546</v>
      </c>
      <c r="AS3" s="3" t="s">
        <v>546</v>
      </c>
      <c r="AT3" s="3" t="s">
        <v>545</v>
      </c>
      <c r="AU3" s="3" t="s">
        <v>546</v>
      </c>
      <c r="AV3" s="3" t="s">
        <v>546</v>
      </c>
      <c r="AW3" s="3" t="s">
        <v>545</v>
      </c>
      <c r="AX3" s="3" t="s">
        <v>546</v>
      </c>
      <c r="AY3" s="3" t="s">
        <v>546</v>
      </c>
      <c r="AZ3" s="3" t="s">
        <v>546</v>
      </c>
      <c r="BA3" s="3" t="s">
        <v>545</v>
      </c>
      <c r="BB3" s="3" t="s">
        <v>546</v>
      </c>
      <c r="BC3" s="3" t="s">
        <v>545</v>
      </c>
      <c r="BD3" s="3" t="s">
        <v>546</v>
      </c>
      <c r="BE3" s="3" t="s">
        <v>546</v>
      </c>
      <c r="BF3" s="3" t="s">
        <v>546</v>
      </c>
      <c r="BG3" s="3" t="s">
        <v>546</v>
      </c>
      <c r="BH3" s="3" t="s">
        <v>546</v>
      </c>
      <c r="BI3" s="3" t="s">
        <v>546</v>
      </c>
      <c r="BJ3" s="3" t="s">
        <v>545</v>
      </c>
      <c r="BK3" s="3" t="s">
        <v>546</v>
      </c>
      <c r="BL3" s="3" t="s">
        <v>546</v>
      </c>
      <c r="BM3" s="3" t="s">
        <v>546</v>
      </c>
      <c r="BN3" s="3" t="s">
        <v>545</v>
      </c>
      <c r="BO3" s="3" t="s">
        <v>546</v>
      </c>
      <c r="BP3" s="3" t="s">
        <v>546</v>
      </c>
      <c r="BQ3" s="3" t="s">
        <v>545</v>
      </c>
      <c r="BR3" s="3" t="s">
        <v>546</v>
      </c>
      <c r="BS3" s="3" t="s">
        <v>546</v>
      </c>
      <c r="BT3" s="3" t="s">
        <v>546</v>
      </c>
      <c r="BU3" s="3" t="s">
        <v>545</v>
      </c>
      <c r="BV3" s="3" t="s">
        <v>545</v>
      </c>
      <c r="BW3" s="3" t="s">
        <v>546</v>
      </c>
      <c r="BX3" s="3" t="s">
        <v>546</v>
      </c>
      <c r="BY3" s="3" t="s">
        <v>546</v>
      </c>
      <c r="BZ3" s="3" t="s">
        <v>546</v>
      </c>
      <c r="CA3" s="3" t="s">
        <v>545</v>
      </c>
      <c r="CB3" s="3" t="s">
        <v>546</v>
      </c>
      <c r="CC3" s="3" t="s">
        <v>545</v>
      </c>
      <c r="CD3" s="3" t="s">
        <v>545</v>
      </c>
      <c r="CE3" s="3" t="s">
        <v>546</v>
      </c>
      <c r="CF3" s="3" t="s">
        <v>545</v>
      </c>
      <c r="CG3" s="3" t="s">
        <v>545</v>
      </c>
      <c r="CH3" s="3" t="s">
        <v>546</v>
      </c>
      <c r="CI3" s="3" t="s">
        <v>545</v>
      </c>
      <c r="CJ3" s="3" t="s">
        <v>546</v>
      </c>
      <c r="CK3" s="3" t="s">
        <v>546</v>
      </c>
      <c r="CL3" s="3" t="s">
        <v>545</v>
      </c>
      <c r="CM3" s="3" t="s">
        <v>546</v>
      </c>
      <c r="CN3" s="3" t="s">
        <v>545</v>
      </c>
      <c r="CO3" s="3" t="s">
        <v>546</v>
      </c>
      <c r="CP3" s="3" t="s">
        <v>546</v>
      </c>
      <c r="CQ3" s="3" t="s">
        <v>546</v>
      </c>
      <c r="CR3" s="3" t="s">
        <v>546</v>
      </c>
      <c r="CS3" s="3" t="s">
        <v>545</v>
      </c>
      <c r="CT3" s="3" t="s">
        <v>545</v>
      </c>
      <c r="CU3" s="3" t="s">
        <v>545</v>
      </c>
      <c r="CV3" s="3" t="s">
        <v>546</v>
      </c>
      <c r="CW3" s="3" t="s">
        <v>546</v>
      </c>
      <c r="CX3" s="3" t="s">
        <v>546</v>
      </c>
      <c r="CY3" s="3" t="s">
        <v>545</v>
      </c>
      <c r="CZ3" s="3" t="s">
        <v>546</v>
      </c>
      <c r="DA3" s="3" t="s">
        <v>545</v>
      </c>
      <c r="DB3" s="3" t="s">
        <v>546</v>
      </c>
      <c r="DC3" s="3" t="s">
        <v>546</v>
      </c>
      <c r="DD3" s="3" t="s">
        <v>546</v>
      </c>
      <c r="DE3" s="3" t="s">
        <v>546</v>
      </c>
      <c r="DF3" s="3" t="s">
        <v>545</v>
      </c>
      <c r="DG3" s="3" t="s">
        <v>546</v>
      </c>
      <c r="DH3" s="3" t="s">
        <v>546</v>
      </c>
      <c r="DI3" s="3" t="s">
        <v>545</v>
      </c>
      <c r="DJ3" s="3" t="s">
        <v>546</v>
      </c>
      <c r="DK3" s="3" t="s">
        <v>546</v>
      </c>
      <c r="DL3" s="3" t="s">
        <v>546</v>
      </c>
      <c r="DM3" s="3" t="s">
        <v>546</v>
      </c>
      <c r="DN3" s="3" t="s">
        <v>546</v>
      </c>
      <c r="DO3" s="3" t="s">
        <v>546</v>
      </c>
      <c r="DP3" s="3" t="s">
        <v>546</v>
      </c>
      <c r="DQ3" s="3" t="s">
        <v>546</v>
      </c>
      <c r="DR3" s="3" t="s">
        <v>546</v>
      </c>
      <c r="DS3" s="3" t="s">
        <v>545</v>
      </c>
      <c r="DT3" s="3" t="s">
        <v>546</v>
      </c>
      <c r="DU3" s="3" t="s">
        <v>545</v>
      </c>
      <c r="DV3" s="3" t="s">
        <v>545</v>
      </c>
      <c r="DW3" s="3" t="s">
        <v>545</v>
      </c>
      <c r="DX3" s="3" t="s">
        <v>546</v>
      </c>
      <c r="DY3" s="3" t="s">
        <v>546</v>
      </c>
      <c r="DZ3" s="3" t="s">
        <v>546</v>
      </c>
      <c r="EA3" s="3" t="s">
        <v>545</v>
      </c>
      <c r="EB3" s="3" t="s">
        <v>546</v>
      </c>
      <c r="EC3" s="3" t="s">
        <v>546</v>
      </c>
      <c r="ED3" s="3" t="s">
        <v>546</v>
      </c>
      <c r="EE3" s="3" t="s">
        <v>545</v>
      </c>
      <c r="EF3" s="3" t="s">
        <v>546</v>
      </c>
      <c r="EG3" s="3" t="s">
        <v>546</v>
      </c>
      <c r="EH3" s="3" t="s">
        <v>546</v>
      </c>
      <c r="EI3" s="3" t="s">
        <v>545</v>
      </c>
      <c r="EJ3" s="3" t="s">
        <v>546</v>
      </c>
      <c r="EK3" s="3" t="s">
        <v>546</v>
      </c>
      <c r="EL3" s="3" t="s">
        <v>545</v>
      </c>
      <c r="EM3" s="3" t="s">
        <v>546</v>
      </c>
      <c r="EN3" s="3" t="s">
        <v>546</v>
      </c>
      <c r="EO3" s="3" t="s">
        <v>546</v>
      </c>
      <c r="EP3" s="3" t="s">
        <v>546</v>
      </c>
      <c r="EQ3" s="3" t="s">
        <v>545</v>
      </c>
      <c r="ER3" s="3" t="s">
        <v>546</v>
      </c>
      <c r="ES3" s="3" t="s">
        <v>546</v>
      </c>
      <c r="ET3" s="3" t="s">
        <v>545</v>
      </c>
      <c r="EU3" s="3" t="s">
        <v>546</v>
      </c>
      <c r="EV3" s="3" t="s">
        <v>546</v>
      </c>
      <c r="EW3" s="3" t="s">
        <v>546</v>
      </c>
      <c r="EX3" s="3" t="s">
        <v>545</v>
      </c>
      <c r="EY3" s="3" t="s">
        <v>546</v>
      </c>
      <c r="EZ3" s="3" t="s">
        <v>546</v>
      </c>
      <c r="FA3" s="3" t="s">
        <v>546</v>
      </c>
      <c r="FB3" s="3" t="s">
        <v>546</v>
      </c>
      <c r="FC3" s="3" t="s">
        <v>545</v>
      </c>
      <c r="FD3" s="3" t="s">
        <v>546</v>
      </c>
      <c r="FE3" s="3" t="s">
        <v>546</v>
      </c>
      <c r="FF3" s="3" t="s">
        <v>545</v>
      </c>
      <c r="FG3" s="3" t="s">
        <v>546</v>
      </c>
      <c r="FH3" s="3" t="s">
        <v>546</v>
      </c>
      <c r="FI3" s="3" t="s">
        <v>546</v>
      </c>
      <c r="FJ3" s="3" t="s">
        <v>546</v>
      </c>
      <c r="FK3" s="3" t="s">
        <v>546</v>
      </c>
      <c r="FL3" s="3" t="s">
        <v>545</v>
      </c>
      <c r="FM3" s="3" t="s">
        <v>545</v>
      </c>
      <c r="FN3" s="3" t="s">
        <v>545</v>
      </c>
      <c r="FO3" s="3" t="s">
        <v>546</v>
      </c>
      <c r="FP3" s="3" t="s">
        <v>545</v>
      </c>
      <c r="FQ3" s="3" t="s">
        <v>546</v>
      </c>
      <c r="FR3" s="3" t="s">
        <v>546</v>
      </c>
      <c r="FS3" s="3" t="s">
        <v>546</v>
      </c>
      <c r="FT3" s="3" t="s">
        <v>545</v>
      </c>
      <c r="FU3" s="3" t="s">
        <v>545</v>
      </c>
      <c r="FV3" s="3" t="s">
        <v>546</v>
      </c>
      <c r="FW3" s="3" t="s">
        <v>546</v>
      </c>
      <c r="FX3" s="3" t="s">
        <v>546</v>
      </c>
      <c r="FY3" s="3" t="s">
        <v>545</v>
      </c>
      <c r="FZ3" s="3" t="s">
        <v>546</v>
      </c>
      <c r="GA3" s="3" t="s">
        <v>546</v>
      </c>
      <c r="GB3" s="3" t="s">
        <v>545</v>
      </c>
      <c r="GC3" s="3" t="s">
        <v>545</v>
      </c>
      <c r="GD3" s="3" t="s">
        <v>546</v>
      </c>
      <c r="GE3" s="3" t="s">
        <v>546</v>
      </c>
      <c r="GF3" s="3" t="s">
        <v>546</v>
      </c>
      <c r="GG3" s="3" t="s">
        <v>545</v>
      </c>
      <c r="GH3" s="3" t="s">
        <v>545</v>
      </c>
      <c r="GI3" s="3" t="s">
        <v>546</v>
      </c>
      <c r="GJ3" s="3" t="s">
        <v>546</v>
      </c>
      <c r="GK3" s="3" t="s">
        <v>546</v>
      </c>
      <c r="GL3" s="3" t="s">
        <v>546</v>
      </c>
      <c r="GM3" s="3" t="s">
        <v>546</v>
      </c>
      <c r="GN3" s="3" t="s">
        <v>546</v>
      </c>
      <c r="GO3" s="3" t="s">
        <v>546</v>
      </c>
      <c r="GP3" s="3" t="s">
        <v>546</v>
      </c>
      <c r="GQ3" s="3" t="s">
        <v>546</v>
      </c>
      <c r="GR3" s="3" t="s">
        <v>546</v>
      </c>
      <c r="GS3" s="3" t="s">
        <v>546</v>
      </c>
      <c r="GT3" s="3" t="s">
        <v>546</v>
      </c>
      <c r="GU3" s="3" t="s">
        <v>546</v>
      </c>
      <c r="GV3" s="3" t="s">
        <v>546</v>
      </c>
      <c r="GW3" s="3" t="s">
        <v>546</v>
      </c>
      <c r="GX3" s="3" t="s">
        <v>546</v>
      </c>
      <c r="GY3" s="3" t="s">
        <v>545</v>
      </c>
      <c r="GZ3" s="3" t="s">
        <v>546</v>
      </c>
      <c r="HA3" s="3" t="s">
        <v>546</v>
      </c>
      <c r="HB3" s="3" t="s">
        <v>546</v>
      </c>
      <c r="HC3" s="3" t="s">
        <v>546</v>
      </c>
      <c r="HD3" s="3" t="s">
        <v>546</v>
      </c>
      <c r="HE3" s="3" t="s">
        <v>545</v>
      </c>
      <c r="HF3" s="3" t="s">
        <v>546</v>
      </c>
      <c r="HG3" s="3" t="s">
        <v>546</v>
      </c>
      <c r="HH3" s="3" t="s">
        <v>545</v>
      </c>
      <c r="HI3" s="3" t="s">
        <v>546</v>
      </c>
      <c r="HJ3" s="3" t="s">
        <v>546</v>
      </c>
      <c r="HK3" s="3" t="s">
        <v>546</v>
      </c>
      <c r="HL3" s="3" t="s">
        <v>546</v>
      </c>
      <c r="HM3" s="3" t="s">
        <v>546</v>
      </c>
      <c r="HN3" s="3" t="s">
        <v>546</v>
      </c>
      <c r="HO3" s="3" t="s">
        <v>546</v>
      </c>
      <c r="HP3" s="3" t="s">
        <v>546</v>
      </c>
      <c r="HQ3" s="3" t="s">
        <v>546</v>
      </c>
      <c r="HR3" s="3" t="s">
        <v>545</v>
      </c>
      <c r="HS3" s="3" t="s">
        <v>546</v>
      </c>
      <c r="HT3" s="3" t="s">
        <v>546</v>
      </c>
      <c r="HU3" s="3" t="s">
        <v>546</v>
      </c>
      <c r="HV3" s="3" t="s">
        <v>546</v>
      </c>
      <c r="HW3" s="3" t="s">
        <v>546</v>
      </c>
      <c r="HX3" s="3" t="s">
        <v>545</v>
      </c>
      <c r="HY3" s="3" t="s">
        <v>545</v>
      </c>
      <c r="HZ3" s="3" t="s">
        <v>545</v>
      </c>
      <c r="IA3" s="3" t="s">
        <v>546</v>
      </c>
      <c r="IB3" s="3" t="s">
        <v>546</v>
      </c>
      <c r="IC3" s="3" t="s">
        <v>546</v>
      </c>
      <c r="ID3" s="3" t="s">
        <v>546</v>
      </c>
      <c r="IE3" s="3" t="s">
        <v>546</v>
      </c>
      <c r="IF3" s="3" t="s">
        <v>546</v>
      </c>
      <c r="IG3" s="3" t="s">
        <v>546</v>
      </c>
      <c r="IH3" s="3" t="s">
        <v>545</v>
      </c>
      <c r="II3" s="3" t="s">
        <v>545</v>
      </c>
      <c r="IJ3" s="3" t="s">
        <v>546</v>
      </c>
      <c r="IK3" s="3" t="s">
        <v>546</v>
      </c>
      <c r="IL3" s="3" t="s">
        <v>546</v>
      </c>
      <c r="IM3" s="3" t="s">
        <v>545</v>
      </c>
      <c r="IN3" s="3" t="s">
        <v>546</v>
      </c>
      <c r="IO3" s="3" t="s">
        <v>546</v>
      </c>
      <c r="IP3" s="3" t="s">
        <v>545</v>
      </c>
      <c r="IQ3" s="3" t="s">
        <v>545</v>
      </c>
      <c r="IR3" s="3" t="s">
        <v>545</v>
      </c>
      <c r="IS3" s="3" t="s">
        <v>545</v>
      </c>
      <c r="IT3" s="3" t="s">
        <v>545</v>
      </c>
      <c r="IU3" s="3" t="s">
        <v>546</v>
      </c>
      <c r="IV3" s="3" t="s">
        <v>545</v>
      </c>
      <c r="IW3" s="3" t="s">
        <v>545</v>
      </c>
      <c r="IX3" s="3" t="s">
        <v>545</v>
      </c>
      <c r="IY3" s="3" t="s">
        <v>545</v>
      </c>
      <c r="IZ3" s="3" t="s">
        <v>546</v>
      </c>
      <c r="JA3" s="3" t="s">
        <v>545</v>
      </c>
      <c r="JB3" s="3" t="s">
        <v>546</v>
      </c>
      <c r="JC3" s="3" t="s">
        <v>546</v>
      </c>
      <c r="JD3" s="3" t="s">
        <v>546</v>
      </c>
      <c r="JE3" s="3" t="s">
        <v>546</v>
      </c>
      <c r="JF3" s="3" t="s">
        <v>546</v>
      </c>
      <c r="JG3" s="3" t="s">
        <v>546</v>
      </c>
      <c r="JH3" s="3" t="s">
        <v>546</v>
      </c>
      <c r="JI3" s="3" t="s">
        <v>546</v>
      </c>
      <c r="JJ3" s="3" t="s">
        <v>546</v>
      </c>
      <c r="JK3" s="3" t="s">
        <v>546</v>
      </c>
      <c r="JL3" s="3" t="s">
        <v>545</v>
      </c>
      <c r="JM3" s="3" t="s">
        <v>546</v>
      </c>
      <c r="JN3" s="3" t="s">
        <v>546</v>
      </c>
      <c r="JO3" s="3" t="s">
        <v>546</v>
      </c>
      <c r="JP3" s="3" t="s">
        <v>546</v>
      </c>
      <c r="JQ3" s="3" t="s">
        <v>545</v>
      </c>
      <c r="JR3" s="3" t="s">
        <v>545</v>
      </c>
      <c r="JS3" s="3" t="s">
        <v>546</v>
      </c>
      <c r="JT3" s="3" t="s">
        <v>546</v>
      </c>
      <c r="JU3" s="3" t="s">
        <v>546</v>
      </c>
      <c r="JV3" s="3" t="s">
        <v>546</v>
      </c>
      <c r="JW3" s="3" t="s">
        <v>546</v>
      </c>
      <c r="JX3" s="3" t="s">
        <v>546</v>
      </c>
      <c r="JY3" s="3" t="s">
        <v>546</v>
      </c>
      <c r="JZ3" s="3" t="s">
        <v>546</v>
      </c>
      <c r="KA3" s="3" t="s">
        <v>546</v>
      </c>
      <c r="KB3" s="3" t="s">
        <v>546</v>
      </c>
      <c r="KC3" s="3" t="s">
        <v>545</v>
      </c>
      <c r="KD3" s="3" t="s">
        <v>546</v>
      </c>
      <c r="KE3" s="3" t="s">
        <v>545</v>
      </c>
      <c r="KF3" s="3" t="s">
        <v>546</v>
      </c>
      <c r="KG3" s="3" t="s">
        <v>546</v>
      </c>
      <c r="KH3" s="3" t="s">
        <v>545</v>
      </c>
      <c r="KI3" s="3" t="s">
        <v>546</v>
      </c>
      <c r="KJ3" s="3" t="s">
        <v>546</v>
      </c>
      <c r="KK3" s="3" t="s">
        <v>546</v>
      </c>
      <c r="KL3" s="3" t="s">
        <v>545</v>
      </c>
      <c r="KM3" s="3" t="s">
        <v>546</v>
      </c>
      <c r="KN3" s="3" t="s">
        <v>546</v>
      </c>
      <c r="KO3" s="3" t="s">
        <v>546</v>
      </c>
      <c r="KP3" s="3" t="s">
        <v>546</v>
      </c>
      <c r="KQ3" s="3" t="s">
        <v>546</v>
      </c>
      <c r="KR3" s="3" t="s">
        <v>546</v>
      </c>
      <c r="KS3" s="3" t="s">
        <v>545</v>
      </c>
      <c r="KT3" s="3" t="s">
        <v>546</v>
      </c>
      <c r="KU3" s="3" t="s">
        <v>546</v>
      </c>
      <c r="KV3" s="3" t="s">
        <v>545</v>
      </c>
      <c r="KW3" s="3" t="s">
        <v>546</v>
      </c>
      <c r="KX3" s="3" t="s">
        <v>545</v>
      </c>
      <c r="KY3" s="3" t="s">
        <v>545</v>
      </c>
      <c r="KZ3" s="3" t="s">
        <v>545</v>
      </c>
      <c r="LA3" s="3" t="s">
        <v>545</v>
      </c>
      <c r="LB3" s="3" t="s">
        <v>545</v>
      </c>
      <c r="LC3" s="3" t="s">
        <v>546</v>
      </c>
      <c r="LD3" s="3" t="s">
        <v>545</v>
      </c>
      <c r="LE3" s="3" t="s">
        <v>546</v>
      </c>
      <c r="LF3" s="3" t="s">
        <v>545</v>
      </c>
      <c r="LG3" s="3" t="s">
        <v>546</v>
      </c>
      <c r="LH3" s="3" t="s">
        <v>545</v>
      </c>
      <c r="LI3" s="3" t="s">
        <v>546</v>
      </c>
      <c r="LJ3" s="3" t="s">
        <v>546</v>
      </c>
      <c r="LK3" s="3" t="s">
        <v>546</v>
      </c>
      <c r="LL3" s="3" t="s">
        <v>546</v>
      </c>
      <c r="LM3" s="3" t="s">
        <v>546</v>
      </c>
      <c r="LN3" s="3" t="s">
        <v>545</v>
      </c>
      <c r="LO3" s="3" t="s">
        <v>546</v>
      </c>
      <c r="LP3" s="3" t="s">
        <v>546</v>
      </c>
      <c r="LQ3" s="3" t="s">
        <v>546</v>
      </c>
      <c r="LR3" s="3" t="s">
        <v>546</v>
      </c>
      <c r="LS3" s="3" t="s">
        <v>546</v>
      </c>
      <c r="LT3" s="3" t="s">
        <v>546</v>
      </c>
      <c r="LU3" s="3" t="s">
        <v>546</v>
      </c>
      <c r="LV3" s="3" t="s">
        <v>546</v>
      </c>
      <c r="LW3" s="3" t="s">
        <v>546</v>
      </c>
      <c r="LX3" s="3" t="s">
        <v>546</v>
      </c>
      <c r="LY3" s="3" t="s">
        <v>545</v>
      </c>
      <c r="LZ3" s="3" t="s">
        <v>545</v>
      </c>
      <c r="MA3" s="3" t="s">
        <v>546</v>
      </c>
      <c r="MB3" s="3" t="s">
        <v>546</v>
      </c>
      <c r="MC3" s="3" t="s">
        <v>546</v>
      </c>
      <c r="MD3" s="3" t="s">
        <v>546</v>
      </c>
      <c r="ME3" s="3" t="s">
        <v>545</v>
      </c>
      <c r="MF3" s="3" t="s">
        <v>546</v>
      </c>
      <c r="MG3" s="3" t="s">
        <v>546</v>
      </c>
      <c r="MH3" s="3" t="s">
        <v>546</v>
      </c>
      <c r="MI3" s="3" t="s">
        <v>546</v>
      </c>
      <c r="MJ3" s="3" t="s">
        <v>546</v>
      </c>
      <c r="MK3" s="3" t="s">
        <v>546</v>
      </c>
      <c r="ML3" s="3" t="s">
        <v>546</v>
      </c>
      <c r="MM3" s="3" t="s">
        <v>546</v>
      </c>
      <c r="MN3" s="3" t="s">
        <v>546</v>
      </c>
      <c r="MO3" s="3" t="s">
        <v>546</v>
      </c>
      <c r="MP3" s="3" t="s">
        <v>546</v>
      </c>
      <c r="MQ3" s="3" t="s">
        <v>546</v>
      </c>
      <c r="MR3" s="3" t="s">
        <v>546</v>
      </c>
      <c r="MS3" s="3" t="s">
        <v>546</v>
      </c>
      <c r="MT3" s="3" t="s">
        <v>546</v>
      </c>
      <c r="MU3" s="3" t="s">
        <v>545</v>
      </c>
      <c r="MV3" s="3" t="s">
        <v>546</v>
      </c>
      <c r="MW3" s="3" t="s">
        <v>546</v>
      </c>
      <c r="MX3" s="3" t="s">
        <v>546</v>
      </c>
      <c r="MY3" s="3" t="s">
        <v>546</v>
      </c>
      <c r="MZ3" s="3" t="s">
        <v>546</v>
      </c>
      <c r="NA3" s="3" t="s">
        <v>546</v>
      </c>
      <c r="NB3" s="3" t="s">
        <v>546</v>
      </c>
      <c r="NC3" s="3" t="s">
        <v>546</v>
      </c>
      <c r="ND3" s="3" t="s">
        <v>545</v>
      </c>
      <c r="NE3" s="3" t="s">
        <v>546</v>
      </c>
      <c r="NF3" s="3" t="s">
        <v>546</v>
      </c>
      <c r="NG3" s="3" t="s">
        <v>546</v>
      </c>
      <c r="NH3" s="3" t="s">
        <v>546</v>
      </c>
      <c r="NI3" s="3" t="s">
        <v>546</v>
      </c>
      <c r="NJ3" s="3" t="s">
        <v>545</v>
      </c>
      <c r="NK3" s="3" t="s">
        <v>546</v>
      </c>
      <c r="NL3" s="3" t="s">
        <v>545</v>
      </c>
      <c r="NM3" s="3" t="s">
        <v>547</v>
      </c>
      <c r="NN3" s="3" t="s">
        <v>546</v>
      </c>
      <c r="NO3" s="3" t="s">
        <v>545</v>
      </c>
      <c r="NP3" s="3" t="s">
        <v>545</v>
      </c>
      <c r="NQ3" s="3" t="s">
        <v>546</v>
      </c>
      <c r="NR3" s="3" t="s">
        <v>546</v>
      </c>
      <c r="NS3" s="3" t="s">
        <v>545</v>
      </c>
      <c r="NT3" s="3" t="s">
        <v>546</v>
      </c>
      <c r="NU3" s="3" t="s">
        <v>546</v>
      </c>
      <c r="NV3" s="3" t="s">
        <v>546</v>
      </c>
      <c r="NW3" s="3" t="s">
        <v>546</v>
      </c>
      <c r="NX3" s="3" t="s">
        <v>546</v>
      </c>
      <c r="NY3" s="3" t="s">
        <v>545</v>
      </c>
      <c r="NZ3" s="3" t="s">
        <v>546</v>
      </c>
      <c r="OA3" s="3" t="s">
        <v>546</v>
      </c>
      <c r="OB3" s="3" t="s">
        <v>546</v>
      </c>
      <c r="OC3" s="3" t="s">
        <v>546</v>
      </c>
      <c r="OD3" s="3" t="s">
        <v>545</v>
      </c>
      <c r="OE3" s="3" t="s">
        <v>545</v>
      </c>
      <c r="OF3" s="3" t="s">
        <v>546</v>
      </c>
      <c r="OG3" s="3" t="s">
        <v>546</v>
      </c>
      <c r="OH3" s="3" t="s">
        <v>546</v>
      </c>
      <c r="OI3" s="3" t="s">
        <v>546</v>
      </c>
      <c r="OJ3" s="3" t="s">
        <v>545</v>
      </c>
      <c r="OK3" s="3" t="s">
        <v>546</v>
      </c>
      <c r="OL3" s="3" t="s">
        <v>546</v>
      </c>
      <c r="OM3" s="3" t="s">
        <v>546</v>
      </c>
      <c r="ON3" s="3" t="s">
        <v>546</v>
      </c>
      <c r="OO3" s="3" t="s">
        <v>545</v>
      </c>
      <c r="OP3" s="3" t="s">
        <v>546</v>
      </c>
      <c r="OQ3" s="3" t="s">
        <v>546</v>
      </c>
      <c r="OR3" s="3" t="s">
        <v>545</v>
      </c>
      <c r="OS3" s="3" t="s">
        <v>545</v>
      </c>
      <c r="OT3" s="3" t="s">
        <v>546</v>
      </c>
      <c r="OU3" s="3" t="s">
        <v>546</v>
      </c>
      <c r="OV3" s="3" t="s">
        <v>546</v>
      </c>
      <c r="OW3" s="3" t="s">
        <v>545</v>
      </c>
      <c r="OX3" s="3" t="s">
        <v>545</v>
      </c>
      <c r="OY3" s="3" t="s">
        <v>546</v>
      </c>
      <c r="OZ3" s="3" t="s">
        <v>546</v>
      </c>
      <c r="PA3" s="3" t="s">
        <v>545</v>
      </c>
      <c r="PB3" s="3" t="s">
        <v>545</v>
      </c>
      <c r="PC3" s="3" t="s">
        <v>545</v>
      </c>
      <c r="PD3" s="3" t="s">
        <v>545</v>
      </c>
      <c r="PE3" s="3" t="s">
        <v>545</v>
      </c>
      <c r="PF3" s="3" t="s">
        <v>546</v>
      </c>
      <c r="PG3" s="3" t="s">
        <v>545</v>
      </c>
      <c r="PH3" s="3" t="s">
        <v>546</v>
      </c>
      <c r="PI3" s="3" t="s">
        <v>545</v>
      </c>
      <c r="PJ3" s="3" t="s">
        <v>546</v>
      </c>
      <c r="PK3" s="3" t="s">
        <v>545</v>
      </c>
      <c r="PL3" s="3" t="s">
        <v>545</v>
      </c>
      <c r="PM3" s="3" t="s">
        <v>546</v>
      </c>
      <c r="PN3" s="3" t="s">
        <v>545</v>
      </c>
      <c r="PO3" s="3" t="s">
        <v>546</v>
      </c>
      <c r="PP3" s="3" t="s">
        <v>546</v>
      </c>
      <c r="PQ3" s="3" t="s">
        <v>545</v>
      </c>
      <c r="PR3" s="3" t="s">
        <v>546</v>
      </c>
      <c r="PS3" s="3" t="s">
        <v>545</v>
      </c>
      <c r="PT3" s="3" t="s">
        <v>546</v>
      </c>
      <c r="PU3" s="3" t="s">
        <v>545</v>
      </c>
      <c r="PV3" s="3" t="s">
        <v>546</v>
      </c>
      <c r="PW3" s="3" t="s">
        <v>546</v>
      </c>
      <c r="PX3" s="3" t="s">
        <v>545</v>
      </c>
      <c r="PY3" s="3" t="s">
        <v>546</v>
      </c>
      <c r="PZ3" s="3" t="s">
        <v>545</v>
      </c>
      <c r="QA3" s="3" t="s">
        <v>546</v>
      </c>
      <c r="QB3" s="3" t="s">
        <v>546</v>
      </c>
      <c r="QC3" s="3" t="s">
        <v>546</v>
      </c>
      <c r="QD3" s="3" t="s">
        <v>546</v>
      </c>
      <c r="QE3" s="3" t="s">
        <v>546</v>
      </c>
      <c r="QF3" s="3" t="s">
        <v>546</v>
      </c>
      <c r="QG3" s="3" t="s">
        <v>545</v>
      </c>
      <c r="QH3" s="3" t="s">
        <v>546</v>
      </c>
      <c r="QI3" s="3" t="s">
        <v>546</v>
      </c>
      <c r="QJ3" s="3" t="s">
        <v>546</v>
      </c>
      <c r="QK3" s="3" t="s">
        <v>546</v>
      </c>
      <c r="QL3" s="3" t="s">
        <v>546</v>
      </c>
      <c r="QM3" s="3" t="s">
        <v>546</v>
      </c>
      <c r="QN3" s="3" t="s">
        <v>546</v>
      </c>
      <c r="QO3" s="3" t="s">
        <v>546</v>
      </c>
      <c r="QP3" s="3" t="s">
        <v>546</v>
      </c>
      <c r="QQ3" s="3" t="s">
        <v>546</v>
      </c>
      <c r="QR3" s="3" t="s">
        <v>546</v>
      </c>
      <c r="QS3" s="3" t="s">
        <v>546</v>
      </c>
      <c r="QT3" s="3" t="s">
        <v>546</v>
      </c>
      <c r="QU3" s="3" t="s">
        <v>546</v>
      </c>
      <c r="QV3" s="3" t="s">
        <v>545</v>
      </c>
      <c r="QW3" s="3" t="s">
        <v>546</v>
      </c>
      <c r="QX3" s="3" t="s">
        <v>546</v>
      </c>
      <c r="QY3" s="3" t="s">
        <v>545</v>
      </c>
      <c r="QZ3" s="3" t="s">
        <v>546</v>
      </c>
      <c r="RA3" s="3" t="s">
        <v>546</v>
      </c>
      <c r="RB3" s="3" t="s">
        <v>546</v>
      </c>
      <c r="RC3" s="3" t="s">
        <v>546</v>
      </c>
      <c r="RD3" s="3" t="s">
        <v>546</v>
      </c>
      <c r="RE3" s="3" t="s">
        <v>545</v>
      </c>
      <c r="RF3" s="3" t="s">
        <v>545</v>
      </c>
      <c r="RG3" s="3" t="s">
        <v>545</v>
      </c>
      <c r="RH3" s="3" t="s">
        <v>545</v>
      </c>
      <c r="RI3" s="3" t="s">
        <v>545</v>
      </c>
      <c r="RJ3" s="3" t="s">
        <v>546</v>
      </c>
      <c r="RK3" s="3" t="s">
        <v>546</v>
      </c>
      <c r="RL3" s="3" t="s">
        <v>546</v>
      </c>
      <c r="RM3" s="3" t="s">
        <v>546</v>
      </c>
      <c r="RN3" s="3" t="s">
        <v>545</v>
      </c>
      <c r="RO3" s="3" t="s">
        <v>546</v>
      </c>
      <c r="RP3" s="3" t="s">
        <v>546</v>
      </c>
      <c r="RQ3" s="3" t="s">
        <v>545</v>
      </c>
      <c r="RR3" s="3" t="s">
        <v>546</v>
      </c>
      <c r="RS3" s="3" t="s">
        <v>545</v>
      </c>
      <c r="RT3" s="3" t="s">
        <v>546</v>
      </c>
      <c r="RU3" s="3" t="s">
        <v>545</v>
      </c>
      <c r="RV3" s="3" t="s">
        <v>545</v>
      </c>
      <c r="RW3" s="3" t="s">
        <v>546</v>
      </c>
      <c r="RX3" s="3" t="s">
        <v>545</v>
      </c>
      <c r="RY3" s="3" t="s">
        <v>546</v>
      </c>
      <c r="RZ3" s="3" t="s">
        <v>546</v>
      </c>
      <c r="SA3" s="3" t="s">
        <v>546</v>
      </c>
      <c r="SB3" s="3" t="s">
        <v>546</v>
      </c>
      <c r="SC3" s="3" t="s">
        <v>546</v>
      </c>
      <c r="SD3" s="3" t="s">
        <v>546</v>
      </c>
      <c r="SE3" s="3" t="s">
        <v>546</v>
      </c>
      <c r="SF3" s="3" t="s">
        <v>546</v>
      </c>
      <c r="SG3" s="3" t="s">
        <v>546</v>
      </c>
      <c r="SH3" s="3" t="s">
        <v>545</v>
      </c>
      <c r="SI3" s="3" t="s">
        <v>546</v>
      </c>
      <c r="SJ3" s="3" t="s">
        <v>546</v>
      </c>
      <c r="SK3" s="3" t="s">
        <v>546</v>
      </c>
      <c r="SL3" s="3" t="s">
        <v>546</v>
      </c>
      <c r="SM3" s="3" t="s">
        <v>546</v>
      </c>
      <c r="SN3" s="3" t="s">
        <v>546</v>
      </c>
      <c r="SO3" s="3" t="s">
        <v>546</v>
      </c>
      <c r="SP3" s="3" t="s">
        <v>545</v>
      </c>
      <c r="SQ3" s="3" t="s">
        <v>546</v>
      </c>
      <c r="SR3" s="3" t="s">
        <v>546</v>
      </c>
      <c r="SS3" s="3" t="s">
        <v>546</v>
      </c>
      <c r="ST3" s="3" t="s">
        <v>545</v>
      </c>
      <c r="SU3" s="3" t="s">
        <v>546</v>
      </c>
      <c r="SV3" s="3" t="s">
        <v>545</v>
      </c>
      <c r="SW3" s="3" t="s">
        <v>545</v>
      </c>
      <c r="SX3" s="3" t="s">
        <v>546</v>
      </c>
      <c r="SY3" s="3" t="s">
        <v>545</v>
      </c>
      <c r="SZ3" s="3" t="s">
        <v>546</v>
      </c>
      <c r="TA3" s="3" t="s">
        <v>545</v>
      </c>
      <c r="TB3" s="3" t="s">
        <v>546</v>
      </c>
      <c r="TC3" s="3" t="s">
        <v>545</v>
      </c>
      <c r="TD3" s="3" t="s">
        <v>545</v>
      </c>
      <c r="TE3" s="3" t="s">
        <v>545</v>
      </c>
      <c r="TF3" s="3" t="s">
        <v>546</v>
      </c>
      <c r="TG3" s="3" t="s">
        <v>545</v>
      </c>
      <c r="TH3" s="3" t="s">
        <v>545</v>
      </c>
      <c r="TI3" s="3" t="s">
        <v>546</v>
      </c>
      <c r="TJ3" s="3" t="s">
        <v>545</v>
      </c>
      <c r="TK3" s="3" t="s">
        <v>546</v>
      </c>
      <c r="TL3" s="3" t="s">
        <v>545</v>
      </c>
      <c r="TM3" s="3" t="s">
        <v>545</v>
      </c>
      <c r="TN3" s="3" t="s">
        <v>546</v>
      </c>
      <c r="TO3" s="3" t="s">
        <v>545</v>
      </c>
      <c r="TP3" s="3" t="s">
        <v>546</v>
      </c>
      <c r="TQ3" s="3" t="s">
        <v>545</v>
      </c>
      <c r="TR3" s="3" t="s">
        <v>545</v>
      </c>
      <c r="TS3" s="3" t="s">
        <v>546</v>
      </c>
      <c r="TT3" s="3" t="s">
        <v>546</v>
      </c>
      <c r="TU3" s="3" t="s">
        <v>546</v>
      </c>
      <c r="TV3" s="3" t="s">
        <v>546</v>
      </c>
      <c r="TW3" s="3" t="s">
        <v>546</v>
      </c>
    </row>
    <row r="4" spans="1:543" s="7" customFormat="1" x14ac:dyDescent="0.2">
      <c r="A4" s="5" t="s">
        <v>548</v>
      </c>
      <c r="B4" s="6">
        <f>B5+B15+B18+B26+B28</f>
        <v>18911685653620.309</v>
      </c>
      <c r="C4" s="6">
        <f t="shared" ref="C4:BN4" si="0">C5+C15+C18+C26+C28</f>
        <v>2744968448329.0498</v>
      </c>
      <c r="D4" s="6">
        <f t="shared" si="0"/>
        <v>2536756789122.8799</v>
      </c>
      <c r="E4" s="6">
        <f t="shared" si="0"/>
        <v>2269447507014.4697</v>
      </c>
      <c r="F4" s="6">
        <f t="shared" si="0"/>
        <v>1328485786620.2803</v>
      </c>
      <c r="G4" s="6">
        <f t="shared" si="0"/>
        <v>2165751074290.6001</v>
      </c>
      <c r="H4" s="6">
        <f t="shared" si="0"/>
        <v>2622282258170.48</v>
      </c>
      <c r="I4" s="6">
        <f t="shared" si="0"/>
        <v>2867871650594.8804</v>
      </c>
      <c r="J4" s="6">
        <f t="shared" si="0"/>
        <v>4244349319821.23</v>
      </c>
      <c r="K4" s="6">
        <f t="shared" si="0"/>
        <v>2459340619281.3203</v>
      </c>
      <c r="L4" s="6">
        <f t="shared" si="0"/>
        <v>2662820756982.9902</v>
      </c>
      <c r="M4" s="6">
        <f t="shared" si="0"/>
        <v>1404345980663.9299</v>
      </c>
      <c r="N4" s="6">
        <f t="shared" si="0"/>
        <v>4152704636692.27</v>
      </c>
      <c r="O4" s="6">
        <f t="shared" si="0"/>
        <v>1309279594652.8997</v>
      </c>
      <c r="P4" s="6">
        <f t="shared" si="0"/>
        <v>1432051067700.4102</v>
      </c>
      <c r="Q4" s="6">
        <f t="shared" si="0"/>
        <v>1478721970563.5901</v>
      </c>
      <c r="R4" s="6">
        <f t="shared" si="0"/>
        <v>1955704252984.9104</v>
      </c>
      <c r="S4" s="6">
        <f t="shared" si="0"/>
        <v>1631842591718.8</v>
      </c>
      <c r="T4" s="6">
        <f t="shared" si="0"/>
        <v>1957237893183.3401</v>
      </c>
      <c r="U4" s="6">
        <f t="shared" si="0"/>
        <v>1699425152854.6299</v>
      </c>
      <c r="V4" s="6">
        <f t="shared" si="0"/>
        <v>1889846753490.8301</v>
      </c>
      <c r="W4" s="6">
        <f t="shared" si="0"/>
        <v>1410209767496.3999</v>
      </c>
      <c r="X4" s="6">
        <f t="shared" si="0"/>
        <v>1550166475175.3403</v>
      </c>
      <c r="Y4" s="6">
        <f t="shared" si="0"/>
        <v>1064650371185.9899</v>
      </c>
      <c r="Z4" s="6">
        <f t="shared" si="0"/>
        <v>14152149422267.67</v>
      </c>
      <c r="AA4" s="6">
        <f t="shared" si="0"/>
        <v>3230743738941.8301</v>
      </c>
      <c r="AB4" s="6">
        <f t="shared" si="0"/>
        <v>1862736799468.5698</v>
      </c>
      <c r="AC4" s="6">
        <f t="shared" si="0"/>
        <v>6152368379435.3496</v>
      </c>
      <c r="AD4" s="6">
        <f t="shared" si="0"/>
        <v>1921654852059.9099</v>
      </c>
      <c r="AE4" s="6">
        <f t="shared" si="0"/>
        <v>2501444360858.5801</v>
      </c>
      <c r="AF4" s="6">
        <f t="shared" si="0"/>
        <v>3827733664137.7192</v>
      </c>
      <c r="AG4" s="6">
        <f t="shared" si="0"/>
        <v>1970863374638.5601</v>
      </c>
      <c r="AH4" s="6">
        <f t="shared" si="0"/>
        <v>1498497455141.0598</v>
      </c>
      <c r="AI4" s="6">
        <f t="shared" si="0"/>
        <v>3028693942918.8203</v>
      </c>
      <c r="AJ4" s="6">
        <f t="shared" si="0"/>
        <v>1789394962256.8901</v>
      </c>
      <c r="AK4" s="6">
        <f t="shared" si="0"/>
        <v>1407151256272.9004</v>
      </c>
      <c r="AL4" s="6">
        <f t="shared" si="0"/>
        <v>2008985435220.03</v>
      </c>
      <c r="AM4" s="6">
        <f t="shared" si="0"/>
        <v>1655388193590.3198</v>
      </c>
      <c r="AN4" s="6">
        <f t="shared" si="0"/>
        <v>1216039923741.3098</v>
      </c>
      <c r="AO4" s="6">
        <f t="shared" si="0"/>
        <v>29958683673011.121</v>
      </c>
      <c r="AP4" s="6">
        <f t="shared" si="0"/>
        <v>2946215853168.6499</v>
      </c>
      <c r="AQ4" s="6">
        <f t="shared" si="0"/>
        <v>1465138453120.5901</v>
      </c>
      <c r="AR4" s="6">
        <f t="shared" si="0"/>
        <v>1271940346895.5195</v>
      </c>
      <c r="AS4" s="6">
        <f t="shared" si="0"/>
        <v>1524810502227.4397</v>
      </c>
      <c r="AT4" s="6">
        <f t="shared" si="0"/>
        <v>1146652789323.6301</v>
      </c>
      <c r="AU4" s="6">
        <f t="shared" si="0"/>
        <v>912481989844.10999</v>
      </c>
      <c r="AV4" s="6">
        <f t="shared" si="0"/>
        <v>1493386650705.6697</v>
      </c>
      <c r="AW4" s="6">
        <f t="shared" si="0"/>
        <v>1744282122538.9502</v>
      </c>
      <c r="AX4" s="6">
        <f t="shared" si="0"/>
        <v>1761364481265.4497</v>
      </c>
      <c r="AY4" s="6">
        <f t="shared" si="0"/>
        <v>1593266053881.6396</v>
      </c>
      <c r="AZ4" s="6">
        <f t="shared" si="0"/>
        <v>1634983178868.9602</v>
      </c>
      <c r="BA4" s="6">
        <f t="shared" si="0"/>
        <v>1273064700908.25</v>
      </c>
      <c r="BB4" s="6">
        <f t="shared" si="0"/>
        <v>1181750931335.53</v>
      </c>
      <c r="BC4" s="6">
        <f t="shared" si="0"/>
        <v>1176711936981.6001</v>
      </c>
      <c r="BD4" s="6">
        <f t="shared" si="0"/>
        <v>2188698815512.2798</v>
      </c>
      <c r="BE4" s="6">
        <f t="shared" si="0"/>
        <v>1422080957433.72</v>
      </c>
      <c r="BF4" s="6">
        <f t="shared" si="0"/>
        <v>794261576021.44006</v>
      </c>
      <c r="BG4" s="6">
        <f t="shared" si="0"/>
        <v>1504430764964.9302</v>
      </c>
      <c r="BH4" s="6">
        <f t="shared" si="0"/>
        <v>8152807500452.4189</v>
      </c>
      <c r="BI4" s="6">
        <f t="shared" si="0"/>
        <v>1482209479136.5198</v>
      </c>
      <c r="BJ4" s="6">
        <f t="shared" si="0"/>
        <v>1914637755556.7703</v>
      </c>
      <c r="BK4" s="6">
        <f t="shared" si="0"/>
        <v>1668663791928.7202</v>
      </c>
      <c r="BL4" s="6">
        <f t="shared" si="0"/>
        <v>1298842171022.8301</v>
      </c>
      <c r="BM4" s="6">
        <f t="shared" si="0"/>
        <v>1812496843992.8901</v>
      </c>
      <c r="BN4" s="6">
        <f t="shared" si="0"/>
        <v>2081442252462.4304</v>
      </c>
      <c r="BO4" s="6">
        <f t="shared" ref="BO4:DZ4" si="1">BO5+BO15+BO18+BO26+BO28</f>
        <v>1530929712427.1499</v>
      </c>
      <c r="BP4" s="6">
        <f t="shared" si="1"/>
        <v>1576779654243.73</v>
      </c>
      <c r="BQ4" s="6">
        <f t="shared" si="1"/>
        <v>1226234064490.9402</v>
      </c>
      <c r="BR4" s="6">
        <f t="shared" si="1"/>
        <v>1492027311190.5</v>
      </c>
      <c r="BS4" s="6">
        <f t="shared" si="1"/>
        <v>1035374746534.7397</v>
      </c>
      <c r="BT4" s="6">
        <f t="shared" si="1"/>
        <v>6881114488677.7695</v>
      </c>
      <c r="BU4" s="6">
        <f t="shared" si="1"/>
        <v>1054710869365</v>
      </c>
      <c r="BV4" s="6">
        <f t="shared" si="1"/>
        <v>645974565708.68005</v>
      </c>
      <c r="BW4" s="6">
        <f t="shared" si="1"/>
        <v>1373002012240.97</v>
      </c>
      <c r="BX4" s="6">
        <f t="shared" si="1"/>
        <v>880690952872.23987</v>
      </c>
      <c r="BY4" s="6">
        <f t="shared" si="1"/>
        <v>2146604020542.8804</v>
      </c>
      <c r="BZ4" s="6">
        <f t="shared" si="1"/>
        <v>2119569745404.46</v>
      </c>
      <c r="CA4" s="6">
        <f t="shared" si="1"/>
        <v>1677234003881.0999</v>
      </c>
      <c r="CB4" s="6">
        <f t="shared" si="1"/>
        <v>31643508312589.301</v>
      </c>
      <c r="CC4" s="6">
        <f t="shared" si="1"/>
        <v>9389823582814.2402</v>
      </c>
      <c r="CD4" s="6">
        <f t="shared" si="1"/>
        <v>3870730869503.8501</v>
      </c>
      <c r="CE4" s="6">
        <f t="shared" si="1"/>
        <v>3219894090738.3501</v>
      </c>
      <c r="CF4" s="6">
        <f t="shared" si="1"/>
        <v>4562133310696.0498</v>
      </c>
      <c r="CG4" s="6">
        <f t="shared" si="1"/>
        <v>2666794972332.7905</v>
      </c>
      <c r="CH4" s="6">
        <f t="shared" si="1"/>
        <v>3678294498782.7993</v>
      </c>
      <c r="CI4" s="6">
        <f t="shared" si="1"/>
        <v>5968863770014.2402</v>
      </c>
      <c r="CJ4" s="6">
        <f t="shared" si="1"/>
        <v>2803516966110.8198</v>
      </c>
      <c r="CK4" s="6">
        <f t="shared" si="1"/>
        <v>6320318192965.7002</v>
      </c>
      <c r="CL4" s="6">
        <f t="shared" si="1"/>
        <v>3242391736992.1494</v>
      </c>
      <c r="CM4" s="6">
        <f t="shared" si="1"/>
        <v>5342612318003.7402</v>
      </c>
      <c r="CN4" s="6">
        <f t="shared" si="1"/>
        <v>2780338676667.6001</v>
      </c>
      <c r="CO4" s="6">
        <f t="shared" si="1"/>
        <v>6230703051277.5107</v>
      </c>
      <c r="CP4" s="6">
        <f t="shared" si="1"/>
        <v>1577517256799.1399</v>
      </c>
      <c r="CQ4" s="6">
        <f t="shared" si="1"/>
        <v>1262644267620.1902</v>
      </c>
      <c r="CR4" s="6">
        <f t="shared" si="1"/>
        <v>1465745126874.0801</v>
      </c>
      <c r="CS4" s="6">
        <f t="shared" si="1"/>
        <v>1877545397228.2698</v>
      </c>
      <c r="CT4" s="6">
        <f t="shared" si="1"/>
        <v>2248798145446.1201</v>
      </c>
      <c r="CU4" s="6">
        <f t="shared" si="1"/>
        <v>2060557622608.0801</v>
      </c>
      <c r="CV4" s="6">
        <f t="shared" si="1"/>
        <v>3072138832053.3901</v>
      </c>
      <c r="CW4" s="6">
        <f t="shared" si="1"/>
        <v>1949329257463.9402</v>
      </c>
      <c r="CX4" s="6">
        <f t="shared" si="1"/>
        <v>2226181406808.4595</v>
      </c>
      <c r="CY4" s="6">
        <f t="shared" si="1"/>
        <v>2672003493492.9307</v>
      </c>
      <c r="CZ4" s="6">
        <f t="shared" si="1"/>
        <v>1201533843754.0601</v>
      </c>
      <c r="DA4" s="6">
        <f t="shared" si="1"/>
        <v>15278308894172.176</v>
      </c>
      <c r="DB4" s="6">
        <f t="shared" si="1"/>
        <v>2772653655148.0503</v>
      </c>
      <c r="DC4" s="6">
        <f t="shared" si="1"/>
        <v>7564834177844.6895</v>
      </c>
      <c r="DD4" s="6">
        <f t="shared" si="1"/>
        <v>3432745888994.1206</v>
      </c>
      <c r="DE4" s="6">
        <f t="shared" si="1"/>
        <v>4616358748719</v>
      </c>
      <c r="DF4" s="6">
        <f t="shared" si="1"/>
        <v>3314522960390.7998</v>
      </c>
      <c r="DG4" s="6">
        <f t="shared" si="1"/>
        <v>2595601870566.1001</v>
      </c>
      <c r="DH4" s="6">
        <f t="shared" si="1"/>
        <v>7493109764659.6104</v>
      </c>
      <c r="DI4" s="6">
        <f t="shared" si="1"/>
        <v>2514674680393.04</v>
      </c>
      <c r="DJ4" s="6">
        <f t="shared" si="1"/>
        <v>1863162822686.5803</v>
      </c>
      <c r="DK4" s="6">
        <f t="shared" si="1"/>
        <v>2300506409743.7495</v>
      </c>
      <c r="DL4" s="6">
        <f t="shared" si="1"/>
        <v>3936076034892.8394</v>
      </c>
      <c r="DM4" s="6">
        <f t="shared" si="1"/>
        <v>2251240807347.9502</v>
      </c>
      <c r="DN4" s="6">
        <f t="shared" si="1"/>
        <v>2009546443360.2996</v>
      </c>
      <c r="DO4" s="6">
        <f t="shared" si="1"/>
        <v>2276494013725.5698</v>
      </c>
      <c r="DP4" s="6">
        <f t="shared" si="1"/>
        <v>1768750813636.99</v>
      </c>
      <c r="DQ4" s="6">
        <f t="shared" si="1"/>
        <v>1219508339645.2</v>
      </c>
      <c r="DR4" s="6">
        <f t="shared" si="1"/>
        <v>1546749290686.48</v>
      </c>
      <c r="DS4" s="6">
        <f t="shared" si="1"/>
        <v>3902701234736.3301</v>
      </c>
      <c r="DT4" s="6">
        <f t="shared" si="1"/>
        <v>1183127839599.21</v>
      </c>
      <c r="DU4" s="6">
        <f t="shared" si="1"/>
        <v>1446156382709.8499</v>
      </c>
      <c r="DV4" s="6">
        <f t="shared" si="1"/>
        <v>1473467273080.7498</v>
      </c>
      <c r="DW4" s="6">
        <f t="shared" si="1"/>
        <v>1920228815812.52</v>
      </c>
      <c r="DX4" s="6">
        <f t="shared" si="1"/>
        <v>1219395859977.52</v>
      </c>
      <c r="DY4" s="6">
        <f t="shared" si="1"/>
        <v>1414719445374.6799</v>
      </c>
      <c r="DZ4" s="6">
        <f t="shared" si="1"/>
        <v>1454764579535.3301</v>
      </c>
      <c r="EA4" s="6">
        <f t="shared" ref="EA4:GL4" si="2">EA5+EA15+EA18+EA26+EA28</f>
        <v>1527931920444.9797</v>
      </c>
      <c r="EB4" s="6">
        <f t="shared" si="2"/>
        <v>1090132992353.5201</v>
      </c>
      <c r="EC4" s="6">
        <f t="shared" si="2"/>
        <v>1106806272227.95</v>
      </c>
      <c r="ED4" s="6">
        <f t="shared" si="2"/>
        <v>4883232964193.8594</v>
      </c>
      <c r="EE4" s="6">
        <f t="shared" si="2"/>
        <v>1824475810108.7397</v>
      </c>
      <c r="EF4" s="6">
        <f t="shared" si="2"/>
        <v>2918000366100.2598</v>
      </c>
      <c r="EG4" s="6">
        <f t="shared" si="2"/>
        <v>2965754646074.771</v>
      </c>
      <c r="EH4" s="6">
        <f t="shared" si="2"/>
        <v>2387060978490.3696</v>
      </c>
      <c r="EI4" s="6">
        <f t="shared" si="2"/>
        <v>1870409939740.2603</v>
      </c>
      <c r="EJ4" s="6">
        <f t="shared" si="2"/>
        <v>2068271227397.73</v>
      </c>
      <c r="EK4" s="6">
        <f t="shared" si="2"/>
        <v>2027975697007.4402</v>
      </c>
      <c r="EL4" s="6">
        <f t="shared" si="2"/>
        <v>1942039539428.22</v>
      </c>
      <c r="EM4" s="6">
        <f t="shared" si="2"/>
        <v>3969587683021.5498</v>
      </c>
      <c r="EN4" s="6">
        <f t="shared" si="2"/>
        <v>1912023046114.8899</v>
      </c>
      <c r="EO4" s="6">
        <f t="shared" si="2"/>
        <v>1787318611629.4001</v>
      </c>
      <c r="EP4" s="6">
        <f t="shared" si="2"/>
        <v>1730093840282.1599</v>
      </c>
      <c r="EQ4" s="6">
        <f t="shared" si="2"/>
        <v>1334000757427.8003</v>
      </c>
      <c r="ER4" s="6">
        <f t="shared" si="2"/>
        <v>1613057688125.5103</v>
      </c>
      <c r="ES4" s="6">
        <f t="shared" si="2"/>
        <v>1049331503502.5801</v>
      </c>
      <c r="ET4" s="6">
        <f t="shared" si="2"/>
        <v>442977223000927</v>
      </c>
      <c r="EU4" s="6">
        <f t="shared" si="2"/>
        <v>28286541521361.316</v>
      </c>
      <c r="EV4" s="6">
        <f t="shared" si="2"/>
        <v>8953457254280.8398</v>
      </c>
      <c r="EW4" s="6">
        <f t="shared" si="2"/>
        <v>10943830165869.998</v>
      </c>
      <c r="EX4" s="6">
        <f t="shared" si="2"/>
        <v>18687360178967.594</v>
      </c>
      <c r="EY4" s="6">
        <f t="shared" si="2"/>
        <v>3143991962867.0601</v>
      </c>
      <c r="EZ4" s="6">
        <f t="shared" si="2"/>
        <v>4822611461066.6895</v>
      </c>
      <c r="FA4" s="6">
        <f t="shared" si="2"/>
        <v>3474845177903.3804</v>
      </c>
      <c r="FB4" s="6">
        <f t="shared" si="2"/>
        <v>3772049891805.3901</v>
      </c>
      <c r="FC4" s="6">
        <f t="shared" si="2"/>
        <v>4256353026922.2295</v>
      </c>
      <c r="FD4" s="6">
        <f t="shared" si="2"/>
        <v>4263485308047.5986</v>
      </c>
      <c r="FE4" s="6">
        <f t="shared" si="2"/>
        <v>2175278082540</v>
      </c>
      <c r="FF4" s="6">
        <f t="shared" si="2"/>
        <v>4206700310663.2192</v>
      </c>
      <c r="FG4" s="6">
        <f t="shared" si="2"/>
        <v>2323920993437</v>
      </c>
      <c r="FH4" s="6">
        <f t="shared" si="2"/>
        <v>4671542628536.4111</v>
      </c>
      <c r="FI4" s="6">
        <f t="shared" si="2"/>
        <v>3789755077933.7314</v>
      </c>
      <c r="FJ4" s="6">
        <f t="shared" si="2"/>
        <v>2489847478601.4502</v>
      </c>
      <c r="FK4" s="6">
        <f t="shared" si="2"/>
        <v>4059021894153.2695</v>
      </c>
      <c r="FL4" s="6">
        <f t="shared" si="2"/>
        <v>24020098774435.688</v>
      </c>
      <c r="FM4" s="6">
        <f t="shared" si="2"/>
        <v>10002095297617.602</v>
      </c>
      <c r="FN4" s="6">
        <f t="shared" si="2"/>
        <v>7765922568558.5596</v>
      </c>
      <c r="FO4" s="6">
        <f t="shared" si="2"/>
        <v>3345491135180.8599</v>
      </c>
      <c r="FP4" s="6">
        <f t="shared" si="2"/>
        <v>9738603123182.0605</v>
      </c>
      <c r="FQ4" s="6">
        <f t="shared" si="2"/>
        <v>1517331588965</v>
      </c>
      <c r="FR4" s="6">
        <f t="shared" si="2"/>
        <v>2882255014360.54</v>
      </c>
      <c r="FS4" s="6">
        <f t="shared" si="2"/>
        <v>2115707472368.0205</v>
      </c>
      <c r="FT4" s="6">
        <f t="shared" si="2"/>
        <v>1526772767370.9402</v>
      </c>
      <c r="FU4" s="6">
        <f t="shared" si="2"/>
        <v>3105783447880.8701</v>
      </c>
      <c r="FV4" s="6">
        <f t="shared" si="2"/>
        <v>1554944375340.4299</v>
      </c>
      <c r="FW4" s="6">
        <f t="shared" si="2"/>
        <v>30749242076898.297</v>
      </c>
      <c r="FX4" s="6">
        <f t="shared" si="2"/>
        <v>3764999667285.0498</v>
      </c>
      <c r="FY4" s="6">
        <f t="shared" si="2"/>
        <v>5128213981695.7998</v>
      </c>
      <c r="FZ4" s="6">
        <f t="shared" si="2"/>
        <v>2340793700281.5996</v>
      </c>
      <c r="GA4" s="6">
        <f t="shared" si="2"/>
        <v>2324010734306.73</v>
      </c>
      <c r="GB4" s="6">
        <f t="shared" si="2"/>
        <v>2611631303908.8511</v>
      </c>
      <c r="GC4" s="6">
        <f t="shared" si="2"/>
        <v>2792866204610.6201</v>
      </c>
      <c r="GD4" s="6">
        <f t="shared" si="2"/>
        <v>4019210952135.7295</v>
      </c>
      <c r="GE4" s="6">
        <f t="shared" si="2"/>
        <v>3345653792396.3398</v>
      </c>
      <c r="GF4" s="6">
        <f t="shared" si="2"/>
        <v>2578827973057.3301</v>
      </c>
      <c r="GG4" s="6">
        <f t="shared" si="2"/>
        <v>5184523020253.4502</v>
      </c>
      <c r="GH4" s="6">
        <f t="shared" si="2"/>
        <v>2785959656093.6802</v>
      </c>
      <c r="GI4" s="6">
        <f t="shared" si="2"/>
        <v>4090343910747.8403</v>
      </c>
      <c r="GJ4" s="6">
        <f t="shared" si="2"/>
        <v>3246084965820.6899</v>
      </c>
      <c r="GK4" s="6">
        <f t="shared" si="2"/>
        <v>3483587981231.4204</v>
      </c>
      <c r="GL4" s="6">
        <f t="shared" si="2"/>
        <v>3490967658002.1597</v>
      </c>
      <c r="GM4" s="6">
        <f t="shared" ref="GM4:IX4" si="3">GM5+GM15+GM18+GM26+GM28</f>
        <v>2830231260317.5601</v>
      </c>
      <c r="GN4" s="6">
        <f t="shared" si="3"/>
        <v>5620068520753.5801</v>
      </c>
      <c r="GO4" s="6">
        <f t="shared" si="3"/>
        <v>2166875317645.2898</v>
      </c>
      <c r="GP4" s="6">
        <f t="shared" si="3"/>
        <v>2973662409896.1899</v>
      </c>
      <c r="GQ4" s="6">
        <f t="shared" si="3"/>
        <v>2267477749800.3604</v>
      </c>
      <c r="GR4" s="6">
        <f t="shared" si="3"/>
        <v>2415635223397.52</v>
      </c>
      <c r="GS4" s="6">
        <f t="shared" si="3"/>
        <v>1799809861544.7598</v>
      </c>
      <c r="GT4" s="6">
        <f t="shared" si="3"/>
        <v>2759751487194.4502</v>
      </c>
      <c r="GU4" s="6">
        <f t="shared" si="3"/>
        <v>2666942953071.4795</v>
      </c>
      <c r="GV4" s="6">
        <f t="shared" si="3"/>
        <v>4110568092019.2295</v>
      </c>
      <c r="GW4" s="6">
        <f t="shared" si="3"/>
        <v>2795204576012.5806</v>
      </c>
      <c r="GX4" s="6">
        <f t="shared" si="3"/>
        <v>2765376607594.5103</v>
      </c>
      <c r="GY4" s="6">
        <f t="shared" si="3"/>
        <v>3006724087436.4697</v>
      </c>
      <c r="GZ4" s="6">
        <f t="shared" si="3"/>
        <v>2403339743555.1797</v>
      </c>
      <c r="HA4" s="6">
        <f t="shared" si="3"/>
        <v>2920893584607.4399</v>
      </c>
      <c r="HB4" s="6">
        <f t="shared" si="3"/>
        <v>2177047983429.6899</v>
      </c>
      <c r="HC4" s="6">
        <f t="shared" si="3"/>
        <v>2036676185726.8093</v>
      </c>
      <c r="HD4" s="6">
        <f t="shared" si="3"/>
        <v>28793140180037</v>
      </c>
      <c r="HE4" s="6">
        <f t="shared" si="3"/>
        <v>6730489559717.6094</v>
      </c>
      <c r="HF4" s="6">
        <f t="shared" si="3"/>
        <v>2077720243078</v>
      </c>
      <c r="HG4" s="6">
        <f t="shared" si="3"/>
        <v>6050819887074.3711</v>
      </c>
      <c r="HH4" s="6">
        <f t="shared" si="3"/>
        <v>3030547431030</v>
      </c>
      <c r="HI4" s="6">
        <f t="shared" si="3"/>
        <v>2157344040683.7498</v>
      </c>
      <c r="HJ4" s="6">
        <f t="shared" si="3"/>
        <v>1625139115945.5703</v>
      </c>
      <c r="HK4" s="6">
        <f t="shared" si="3"/>
        <v>3950817248484.8604</v>
      </c>
      <c r="HL4" s="6">
        <f t="shared" si="3"/>
        <v>3750224434123.3105</v>
      </c>
      <c r="HM4" s="6">
        <f t="shared" si="3"/>
        <v>30127166768664.738</v>
      </c>
      <c r="HN4" s="6">
        <f t="shared" si="3"/>
        <v>2825018411122.5205</v>
      </c>
      <c r="HO4" s="6">
        <f t="shared" si="3"/>
        <v>3952525019218.7295</v>
      </c>
      <c r="HP4" s="6">
        <f t="shared" si="3"/>
        <v>3276050662672.8599</v>
      </c>
      <c r="HQ4" s="6">
        <f t="shared" si="3"/>
        <v>4202697186238.7305</v>
      </c>
      <c r="HR4" s="6">
        <f t="shared" si="3"/>
        <v>2447998796537.0996</v>
      </c>
      <c r="HS4" s="6">
        <f t="shared" si="3"/>
        <v>4877773576631.6201</v>
      </c>
      <c r="HT4" s="6">
        <f t="shared" si="3"/>
        <v>4163520410591.73</v>
      </c>
      <c r="HU4" s="6">
        <f t="shared" si="3"/>
        <v>2749931874546.46</v>
      </c>
      <c r="HV4" s="6">
        <f t="shared" si="3"/>
        <v>3644896096678.0703</v>
      </c>
      <c r="HW4" s="6">
        <f t="shared" si="3"/>
        <v>3936924453223.1206</v>
      </c>
      <c r="HX4" s="6">
        <f t="shared" si="3"/>
        <v>2194277106621.1699</v>
      </c>
      <c r="HY4" s="6">
        <f t="shared" si="3"/>
        <v>3594046631691.0811</v>
      </c>
      <c r="HZ4" s="6">
        <f t="shared" si="3"/>
        <v>1757396551761.76</v>
      </c>
      <c r="IA4" s="6">
        <f t="shared" si="3"/>
        <v>5443623023756.3008</v>
      </c>
      <c r="IB4" s="6">
        <f t="shared" si="3"/>
        <v>5531822453439.4502</v>
      </c>
      <c r="IC4" s="6">
        <f t="shared" si="3"/>
        <v>2616641950428.6499</v>
      </c>
      <c r="ID4" s="6">
        <f t="shared" si="3"/>
        <v>2677125202103.7202</v>
      </c>
      <c r="IE4" s="6">
        <f t="shared" si="3"/>
        <v>1928491626214.4805</v>
      </c>
      <c r="IF4" s="6">
        <f t="shared" si="3"/>
        <v>2847639494852.9106</v>
      </c>
      <c r="IG4" s="6">
        <f t="shared" si="3"/>
        <v>3239481822492.0698</v>
      </c>
      <c r="IH4" s="6">
        <f t="shared" si="3"/>
        <v>2320248381774.9292</v>
      </c>
      <c r="II4" s="6">
        <f t="shared" si="3"/>
        <v>2234234936252.9302</v>
      </c>
      <c r="IJ4" s="6">
        <f t="shared" si="3"/>
        <v>3819318465508.21</v>
      </c>
      <c r="IK4" s="6">
        <f t="shared" si="3"/>
        <v>7428890575851.8906</v>
      </c>
      <c r="IL4" s="6">
        <f t="shared" si="3"/>
        <v>3308702401715.8892</v>
      </c>
      <c r="IM4" s="6">
        <f t="shared" si="3"/>
        <v>2628908392589.1699</v>
      </c>
      <c r="IN4" s="6">
        <f t="shared" si="3"/>
        <v>2128043490614.2898</v>
      </c>
      <c r="IO4" s="6">
        <f t="shared" si="3"/>
        <v>4494105925602.75</v>
      </c>
      <c r="IP4" s="6">
        <f t="shared" si="3"/>
        <v>3223112024220.6099</v>
      </c>
      <c r="IQ4" s="6">
        <f t="shared" si="3"/>
        <v>2228582896965.2798</v>
      </c>
      <c r="IR4" s="6">
        <f t="shared" si="3"/>
        <v>3010540382227.23</v>
      </c>
      <c r="IS4" s="6">
        <f t="shared" si="3"/>
        <v>2383862311722.3701</v>
      </c>
      <c r="IT4" s="6">
        <f t="shared" si="3"/>
        <v>5909774604328.9697</v>
      </c>
      <c r="IU4" s="6">
        <f t="shared" si="3"/>
        <v>1848890626585.3201</v>
      </c>
      <c r="IV4" s="6">
        <f t="shared" si="3"/>
        <v>2612831608989.0698</v>
      </c>
      <c r="IW4" s="6">
        <f t="shared" si="3"/>
        <v>1496043374918.8198</v>
      </c>
      <c r="IX4" s="6">
        <f t="shared" si="3"/>
        <v>38134603568773.008</v>
      </c>
      <c r="IY4" s="6">
        <f t="shared" ref="IY4:LJ4" si="4">IY5+IY15+IY18+IY26+IY28</f>
        <v>1668772967686.1802</v>
      </c>
      <c r="IZ4" s="6">
        <f t="shared" si="4"/>
        <v>7593574406129.4199</v>
      </c>
      <c r="JA4" s="6">
        <f t="shared" si="4"/>
        <v>1733026378096.8997</v>
      </c>
      <c r="JB4" s="6">
        <f t="shared" si="4"/>
        <v>3001688424546.2305</v>
      </c>
      <c r="JC4" s="6">
        <f t="shared" si="4"/>
        <v>2712246814295.3604</v>
      </c>
      <c r="JD4" s="6">
        <f t="shared" si="4"/>
        <v>3428994068013.7402</v>
      </c>
      <c r="JE4" s="6">
        <f t="shared" si="4"/>
        <v>1419056977394.53</v>
      </c>
      <c r="JF4" s="6">
        <f t="shared" si="4"/>
        <v>2163536808956.8601</v>
      </c>
      <c r="JG4" s="6">
        <f t="shared" si="4"/>
        <v>2030391853506.3301</v>
      </c>
      <c r="JH4" s="6">
        <f t="shared" si="4"/>
        <v>3527305219893.4897</v>
      </c>
      <c r="JI4" s="6">
        <f t="shared" si="4"/>
        <v>2684626306944.0796</v>
      </c>
      <c r="JJ4" s="6">
        <f t="shared" si="4"/>
        <v>1265262695539.1501</v>
      </c>
      <c r="JK4" s="6">
        <f t="shared" si="4"/>
        <v>1515420708773.0901</v>
      </c>
      <c r="JL4" s="6">
        <f t="shared" si="4"/>
        <v>1778134991899.1702</v>
      </c>
      <c r="JM4" s="6">
        <f t="shared" si="4"/>
        <v>1182436810517.5098</v>
      </c>
      <c r="JN4" s="6">
        <f t="shared" si="4"/>
        <v>2112568599035.7004</v>
      </c>
      <c r="JO4" s="6">
        <f t="shared" si="4"/>
        <v>9588975812763.6113</v>
      </c>
      <c r="JP4" s="6">
        <f t="shared" si="4"/>
        <v>1563559208664.5203</v>
      </c>
      <c r="JQ4" s="6">
        <f t="shared" si="4"/>
        <v>2720131332440.8198</v>
      </c>
      <c r="JR4" s="6">
        <f t="shared" si="4"/>
        <v>3061120307267.6699</v>
      </c>
      <c r="JS4" s="6">
        <f t="shared" si="4"/>
        <v>2549025027804.8501</v>
      </c>
      <c r="JT4" s="6">
        <f t="shared" si="4"/>
        <v>3067215793068.6699</v>
      </c>
      <c r="JU4" s="6">
        <f t="shared" si="4"/>
        <v>2537002385788.3706</v>
      </c>
      <c r="JV4" s="6">
        <f t="shared" si="4"/>
        <v>2504104815127.6201</v>
      </c>
      <c r="JW4" s="6">
        <f t="shared" si="4"/>
        <v>3115312939124.6997</v>
      </c>
      <c r="JX4" s="6">
        <f t="shared" si="4"/>
        <v>1777474058892.3801</v>
      </c>
      <c r="JY4" s="6">
        <f t="shared" si="4"/>
        <v>1721895948700.4497</v>
      </c>
      <c r="JZ4" s="6">
        <f t="shared" si="4"/>
        <v>1996228789006.3005</v>
      </c>
      <c r="KA4" s="6">
        <f t="shared" si="4"/>
        <v>2007675084028.0002</v>
      </c>
      <c r="KB4" s="6">
        <f t="shared" si="4"/>
        <v>2742084302205.5098</v>
      </c>
      <c r="KC4" s="6">
        <f t="shared" si="4"/>
        <v>1232488350296.9697</v>
      </c>
      <c r="KD4" s="6">
        <f t="shared" si="4"/>
        <v>11138742854861.898</v>
      </c>
      <c r="KE4" s="6">
        <f t="shared" si="4"/>
        <v>3354951161457.3296</v>
      </c>
      <c r="KF4" s="6">
        <f t="shared" si="4"/>
        <v>2043354535709.4102</v>
      </c>
      <c r="KG4" s="6">
        <f t="shared" si="4"/>
        <v>2610035459283.5303</v>
      </c>
      <c r="KH4" s="6">
        <f t="shared" si="4"/>
        <v>1983614573251.1602</v>
      </c>
      <c r="KI4" s="6">
        <f t="shared" si="4"/>
        <v>2265990123308.54</v>
      </c>
      <c r="KJ4" s="6">
        <f t="shared" si="4"/>
        <v>2948975426924.5801</v>
      </c>
      <c r="KK4" s="6">
        <f t="shared" si="4"/>
        <v>3608822054638.7002</v>
      </c>
      <c r="KL4" s="6">
        <f t="shared" si="4"/>
        <v>3521742763798.9697</v>
      </c>
      <c r="KM4" s="6">
        <f t="shared" si="4"/>
        <v>2147820823460.2603</v>
      </c>
      <c r="KN4" s="6">
        <f t="shared" si="4"/>
        <v>2466575006090.1792</v>
      </c>
      <c r="KO4" s="6">
        <f t="shared" si="4"/>
        <v>4577479125027.3398</v>
      </c>
      <c r="KP4" s="6">
        <f t="shared" si="4"/>
        <v>2218171337555.5898</v>
      </c>
      <c r="KQ4" s="6">
        <f t="shared" si="4"/>
        <v>3044134990248.3501</v>
      </c>
      <c r="KR4" s="6">
        <f t="shared" si="4"/>
        <v>23113184392170.23</v>
      </c>
      <c r="KS4" s="6">
        <f t="shared" si="4"/>
        <v>7698834922206.9502</v>
      </c>
      <c r="KT4" s="6">
        <f t="shared" si="4"/>
        <v>18399370663642.203</v>
      </c>
      <c r="KU4" s="6">
        <f t="shared" si="4"/>
        <v>5889356878345.6797</v>
      </c>
      <c r="KV4" s="6">
        <f t="shared" si="4"/>
        <v>9899475230857.1797</v>
      </c>
      <c r="KW4" s="6">
        <f t="shared" si="4"/>
        <v>6242568504338.6006</v>
      </c>
      <c r="KX4" s="6">
        <f t="shared" si="4"/>
        <v>7808312345477.1211</v>
      </c>
      <c r="KY4" s="6">
        <f t="shared" si="4"/>
        <v>4381359629418.1299</v>
      </c>
      <c r="KZ4" s="6">
        <f t="shared" si="4"/>
        <v>11838702468827</v>
      </c>
      <c r="LA4" s="6">
        <f t="shared" si="4"/>
        <v>3670192820743.1304</v>
      </c>
      <c r="LB4" s="6">
        <f t="shared" si="4"/>
        <v>1499763711745.5901</v>
      </c>
      <c r="LC4" s="6">
        <f t="shared" si="4"/>
        <v>6150958263758.7402</v>
      </c>
      <c r="LD4" s="6">
        <f t="shared" si="4"/>
        <v>1295752751079.6401</v>
      </c>
      <c r="LE4" s="6">
        <f t="shared" si="4"/>
        <v>1802846392610.23</v>
      </c>
      <c r="LF4" s="6">
        <f t="shared" si="4"/>
        <v>1262644267620.1902</v>
      </c>
      <c r="LG4" s="6">
        <f t="shared" si="4"/>
        <v>1441005216765.27</v>
      </c>
      <c r="LH4" s="6">
        <f t="shared" si="4"/>
        <v>2981603557754.7798</v>
      </c>
      <c r="LI4" s="6">
        <f t="shared" si="4"/>
        <v>1099580370163.7</v>
      </c>
      <c r="LJ4" s="6">
        <f t="shared" si="4"/>
        <v>1415992973172.77</v>
      </c>
      <c r="LK4" s="6">
        <f t="shared" ref="LK4:NV4" si="5">LK5+LK15+LK18+LK26+LK28</f>
        <v>1581654640748.99</v>
      </c>
      <c r="LL4" s="6">
        <f t="shared" si="5"/>
        <v>1291951770437.2803</v>
      </c>
      <c r="LM4" s="6">
        <f t="shared" si="5"/>
        <v>1184761274733.29</v>
      </c>
      <c r="LN4" s="6">
        <f t="shared" si="5"/>
        <v>1243461341906.49</v>
      </c>
      <c r="LO4" s="6">
        <f t="shared" si="5"/>
        <v>944564064269.69995</v>
      </c>
      <c r="LP4" s="6">
        <f t="shared" si="5"/>
        <v>1342284527531.0403</v>
      </c>
      <c r="LQ4" s="6">
        <f t="shared" si="5"/>
        <v>866747246220.65002</v>
      </c>
      <c r="LR4" s="6">
        <f t="shared" si="5"/>
        <v>981022867269.1499</v>
      </c>
      <c r="LS4" s="6">
        <f t="shared" si="5"/>
        <v>4211734102128.6001</v>
      </c>
      <c r="LT4" s="6">
        <f t="shared" si="5"/>
        <v>1887907834896.1299</v>
      </c>
      <c r="LU4" s="6">
        <f t="shared" si="5"/>
        <v>3048279257601.3198</v>
      </c>
      <c r="LV4" s="6">
        <f t="shared" si="5"/>
        <v>1526508616991.5095</v>
      </c>
      <c r="LW4" s="6">
        <f t="shared" si="5"/>
        <v>1739591421674.4299</v>
      </c>
      <c r="LX4" s="6">
        <f t="shared" si="5"/>
        <v>1738562384297.7903</v>
      </c>
      <c r="LY4" s="6">
        <f t="shared" si="5"/>
        <v>1651731627570.2302</v>
      </c>
      <c r="LZ4" s="6">
        <f t="shared" si="5"/>
        <v>1867661136955.8003</v>
      </c>
      <c r="MA4" s="6">
        <f t="shared" si="5"/>
        <v>2201317699294.4502</v>
      </c>
      <c r="MB4" s="6">
        <f t="shared" si="5"/>
        <v>1842898000352.2803</v>
      </c>
      <c r="MC4" s="6">
        <f t="shared" si="5"/>
        <v>1615076751746.3</v>
      </c>
      <c r="MD4" s="6">
        <f t="shared" si="5"/>
        <v>1260696095774.48</v>
      </c>
      <c r="ME4" s="6">
        <f t="shared" si="5"/>
        <v>729282745087.73999</v>
      </c>
      <c r="MF4" s="6">
        <f t="shared" si="5"/>
        <v>1087297501050.2898</v>
      </c>
      <c r="MG4" s="6">
        <f t="shared" si="5"/>
        <v>9137116284120.2988</v>
      </c>
      <c r="MH4" s="6">
        <f t="shared" si="5"/>
        <v>1866969246210.9199</v>
      </c>
      <c r="MI4" s="6">
        <f t="shared" si="5"/>
        <v>2080864263891.2302</v>
      </c>
      <c r="MJ4" s="6">
        <f t="shared" si="5"/>
        <v>2327256131460.5996</v>
      </c>
      <c r="MK4" s="6">
        <f t="shared" si="5"/>
        <v>2149034489251.5901</v>
      </c>
      <c r="ML4" s="6">
        <f t="shared" si="5"/>
        <v>1706307616052.2803</v>
      </c>
      <c r="MM4" s="6">
        <f t="shared" si="5"/>
        <v>3072581244029.1001</v>
      </c>
      <c r="MN4" s="6">
        <f t="shared" si="5"/>
        <v>1847722864882.8306</v>
      </c>
      <c r="MO4" s="6">
        <f t="shared" si="5"/>
        <v>2049738439506.73</v>
      </c>
      <c r="MP4" s="6">
        <f t="shared" si="5"/>
        <v>1027262012814.7198</v>
      </c>
      <c r="MQ4" s="6">
        <f t="shared" si="5"/>
        <v>2179278379216.0903</v>
      </c>
      <c r="MR4" s="6">
        <f t="shared" si="5"/>
        <v>2027576277126.3105</v>
      </c>
      <c r="MS4" s="6">
        <f t="shared" si="5"/>
        <v>1722166105254.2603</v>
      </c>
      <c r="MT4" s="6">
        <f t="shared" si="5"/>
        <v>2669506905338.6099</v>
      </c>
      <c r="MU4" s="6">
        <f t="shared" si="5"/>
        <v>2539979014583.5405</v>
      </c>
      <c r="MV4" s="6">
        <f t="shared" si="5"/>
        <v>1588977121987.1201</v>
      </c>
      <c r="MW4" s="6">
        <f t="shared" si="5"/>
        <v>2172459471815.7698</v>
      </c>
      <c r="MX4" s="6">
        <f t="shared" si="5"/>
        <v>2506466328019.4097</v>
      </c>
      <c r="MY4" s="6">
        <f t="shared" si="5"/>
        <v>1932175304433.5598</v>
      </c>
      <c r="MZ4" s="6">
        <f t="shared" si="5"/>
        <v>1484003523312.24</v>
      </c>
      <c r="NA4" s="6">
        <f t="shared" si="5"/>
        <v>1797192701554.55</v>
      </c>
      <c r="NB4" s="6">
        <f t="shared" si="5"/>
        <v>2789905804514.3096</v>
      </c>
      <c r="NC4" s="6">
        <f t="shared" si="5"/>
        <v>2042554310242.5801</v>
      </c>
      <c r="ND4" s="6">
        <f t="shared" si="5"/>
        <v>27993334048814.398</v>
      </c>
      <c r="NE4" s="6">
        <f t="shared" si="5"/>
        <v>1135321574874.4102</v>
      </c>
      <c r="NF4" s="6">
        <f t="shared" si="5"/>
        <v>8189043983872.1406</v>
      </c>
      <c r="NG4" s="6">
        <f t="shared" si="5"/>
        <v>1318343583606.6899</v>
      </c>
      <c r="NH4" s="6">
        <f t="shared" si="5"/>
        <v>1507670106959.21</v>
      </c>
      <c r="NI4" s="6">
        <f t="shared" si="5"/>
        <v>1742746649279.55</v>
      </c>
      <c r="NJ4" s="6">
        <f t="shared" si="5"/>
        <v>1979814735284.3403</v>
      </c>
      <c r="NK4" s="6">
        <f t="shared" si="5"/>
        <v>4054666356642.3203</v>
      </c>
      <c r="NL4" s="6">
        <f t="shared" si="5"/>
        <v>1741963911611.6401</v>
      </c>
      <c r="NM4" s="6">
        <f t="shared" si="5"/>
        <v>1532012990649.77</v>
      </c>
      <c r="NN4" s="6">
        <f t="shared" si="5"/>
        <v>1393665107140.0999</v>
      </c>
      <c r="NO4" s="6">
        <f t="shared" si="5"/>
        <v>1293693999244.2</v>
      </c>
      <c r="NP4" s="6">
        <f t="shared" si="5"/>
        <v>1571837766972.1599</v>
      </c>
      <c r="NQ4" s="6">
        <f t="shared" si="5"/>
        <v>1330264866961.25</v>
      </c>
      <c r="NR4" s="6">
        <f t="shared" si="5"/>
        <v>1338207129849.9299</v>
      </c>
      <c r="NS4" s="6">
        <f t="shared" si="5"/>
        <v>604558286593.64001</v>
      </c>
      <c r="NT4" s="6">
        <f t="shared" si="5"/>
        <v>610929679568.05005</v>
      </c>
      <c r="NU4" s="6">
        <f t="shared" si="5"/>
        <v>538879030382.70001</v>
      </c>
      <c r="NV4" s="6">
        <f t="shared" si="5"/>
        <v>1115862479799.2798</v>
      </c>
      <c r="NW4" s="6">
        <f t="shared" ref="NW4:QH4" si="6">NW5+NW15+NW18+NW26+NW28</f>
        <v>457861510589.80994</v>
      </c>
      <c r="NX4" s="6">
        <f t="shared" si="6"/>
        <v>8554849314153.751</v>
      </c>
      <c r="NY4" s="6">
        <f t="shared" si="6"/>
        <v>11720889102640.703</v>
      </c>
      <c r="NZ4" s="6">
        <f t="shared" si="6"/>
        <v>929682715583.36011</v>
      </c>
      <c r="OA4" s="6">
        <f t="shared" si="6"/>
        <v>1969765271979.76</v>
      </c>
      <c r="OB4" s="6">
        <f t="shared" si="6"/>
        <v>1772624616239.3501</v>
      </c>
      <c r="OC4" s="6">
        <f t="shared" si="6"/>
        <v>1790719207477.72</v>
      </c>
      <c r="OD4" s="6">
        <f t="shared" si="6"/>
        <v>1472026534807.3298</v>
      </c>
      <c r="OE4" s="6">
        <f t="shared" si="6"/>
        <v>927673442343.1499</v>
      </c>
      <c r="OF4" s="6">
        <f t="shared" si="6"/>
        <v>1876468701959.8401</v>
      </c>
      <c r="OG4" s="6">
        <f t="shared" si="6"/>
        <v>3085928580758.3203</v>
      </c>
      <c r="OH4" s="6">
        <f t="shared" si="6"/>
        <v>11890842470329.051</v>
      </c>
      <c r="OI4" s="6">
        <f t="shared" si="6"/>
        <v>2164346598475.9902</v>
      </c>
      <c r="OJ4" s="6">
        <f t="shared" si="6"/>
        <v>1413764467376.8201</v>
      </c>
      <c r="OK4" s="6">
        <f t="shared" si="6"/>
        <v>1906545515313.7798</v>
      </c>
      <c r="OL4" s="6">
        <f t="shared" si="6"/>
        <v>2438732881497.2002</v>
      </c>
      <c r="OM4" s="6">
        <f t="shared" si="6"/>
        <v>2595265850767.5103</v>
      </c>
      <c r="ON4" s="6">
        <f t="shared" si="6"/>
        <v>2950761986822.3799</v>
      </c>
      <c r="OO4" s="6">
        <f t="shared" si="6"/>
        <v>2790904527564.9697</v>
      </c>
      <c r="OP4" s="6">
        <f t="shared" si="6"/>
        <v>1113187000814.97</v>
      </c>
      <c r="OQ4" s="6">
        <f t="shared" si="6"/>
        <v>2152403330860.99</v>
      </c>
      <c r="OR4" s="6">
        <f t="shared" si="6"/>
        <v>1282437799851</v>
      </c>
      <c r="OS4" s="6">
        <f t="shared" si="6"/>
        <v>5354336886082.9111</v>
      </c>
      <c r="OT4" s="6">
        <f t="shared" si="6"/>
        <v>1281050723935.98</v>
      </c>
      <c r="OU4" s="6">
        <f t="shared" si="6"/>
        <v>1249027071416.8899</v>
      </c>
      <c r="OV4" s="6">
        <f t="shared" si="6"/>
        <v>1420741709119.2498</v>
      </c>
      <c r="OW4" s="6">
        <f t="shared" si="6"/>
        <v>1067873020686.83</v>
      </c>
      <c r="OX4" s="6">
        <f t="shared" si="6"/>
        <v>1918795660838.9099</v>
      </c>
      <c r="OY4" s="6">
        <f t="shared" si="6"/>
        <v>725962658661.02991</v>
      </c>
      <c r="OZ4" s="6">
        <f t="shared" si="6"/>
        <v>1687918945041.9001</v>
      </c>
      <c r="PA4" s="6">
        <f t="shared" si="6"/>
        <v>1193513423330.52</v>
      </c>
      <c r="PB4" s="6">
        <f t="shared" si="6"/>
        <v>1349835648231.21</v>
      </c>
      <c r="PC4" s="6">
        <f t="shared" si="6"/>
        <v>1419798121931.0098</v>
      </c>
      <c r="PD4" s="6">
        <f t="shared" si="6"/>
        <v>2095825046621.4204</v>
      </c>
      <c r="PE4" s="6">
        <f t="shared" si="6"/>
        <v>1391554522146.7002</v>
      </c>
      <c r="PF4" s="6">
        <f t="shared" si="6"/>
        <v>1470160087826.2</v>
      </c>
      <c r="PG4" s="6">
        <f t="shared" si="6"/>
        <v>1637096317650.8799</v>
      </c>
      <c r="PH4" s="6">
        <f t="shared" si="6"/>
        <v>1085342694754.9299</v>
      </c>
      <c r="PI4" s="6">
        <f t="shared" si="6"/>
        <v>1842740631141.2402</v>
      </c>
      <c r="PJ4" s="6">
        <f t="shared" si="6"/>
        <v>1749081185669.1499</v>
      </c>
      <c r="PK4" s="6">
        <f t="shared" si="6"/>
        <v>1162449391467.6001</v>
      </c>
      <c r="PL4" s="6">
        <f t="shared" si="6"/>
        <v>952898835518.14014</v>
      </c>
      <c r="PM4" s="6">
        <f t="shared" si="6"/>
        <v>1128762160506.95</v>
      </c>
      <c r="PN4" s="6">
        <f t="shared" si="6"/>
        <v>1023719762107.8199</v>
      </c>
      <c r="PO4" s="6">
        <f t="shared" si="6"/>
        <v>646091547590.45996</v>
      </c>
      <c r="PP4" s="6">
        <f t="shared" si="6"/>
        <v>4672543530525.6201</v>
      </c>
      <c r="PQ4" s="6">
        <f t="shared" si="6"/>
        <v>1383848547027.28</v>
      </c>
      <c r="PR4" s="6">
        <f t="shared" si="6"/>
        <v>1747672348592.1604</v>
      </c>
      <c r="PS4" s="6">
        <f t="shared" si="6"/>
        <v>1161803600618.8401</v>
      </c>
      <c r="PT4" s="6">
        <f t="shared" si="6"/>
        <v>686788904145.13</v>
      </c>
      <c r="PU4" s="6">
        <f t="shared" si="6"/>
        <v>1416885040613.7803</v>
      </c>
      <c r="PV4" s="6">
        <f t="shared" si="6"/>
        <v>1294296826847.0498</v>
      </c>
      <c r="PW4" s="6">
        <f t="shared" si="6"/>
        <v>1614570103610.21</v>
      </c>
      <c r="PX4" s="6">
        <f t="shared" si="6"/>
        <v>1485678940717.7002</v>
      </c>
      <c r="PY4" s="6">
        <f t="shared" si="6"/>
        <v>851937336228.3302</v>
      </c>
      <c r="PZ4" s="6">
        <f t="shared" si="6"/>
        <v>1277554703123.2798</v>
      </c>
      <c r="QA4" s="6">
        <f t="shared" si="6"/>
        <v>1223835531282.51</v>
      </c>
      <c r="QB4" s="6">
        <f t="shared" si="6"/>
        <v>19128988032431</v>
      </c>
      <c r="QC4" s="6">
        <f t="shared" si="6"/>
        <v>1311080374959.9001</v>
      </c>
      <c r="QD4" s="6">
        <f t="shared" si="6"/>
        <v>2190258252436.6101</v>
      </c>
      <c r="QE4" s="6">
        <f t="shared" si="6"/>
        <v>2546326878844</v>
      </c>
      <c r="QF4" s="6">
        <f t="shared" si="6"/>
        <v>5372930885232.1895</v>
      </c>
      <c r="QG4" s="6">
        <f t="shared" si="6"/>
        <v>3975089360556.3398</v>
      </c>
      <c r="QH4" s="6">
        <f t="shared" si="6"/>
        <v>1783851211685.0801</v>
      </c>
      <c r="QI4" s="6">
        <f t="shared" ref="QI4:ST4" si="7">QI5+QI15+QI18+QI26+QI28</f>
        <v>1375096293687.5701</v>
      </c>
      <c r="QJ4" s="6">
        <f t="shared" si="7"/>
        <v>1811619074414.1101</v>
      </c>
      <c r="QK4" s="6">
        <f t="shared" si="7"/>
        <v>1657065981946.27</v>
      </c>
      <c r="QL4" s="6">
        <f t="shared" si="7"/>
        <v>2475898191341.1196</v>
      </c>
      <c r="QM4" s="6">
        <f t="shared" si="7"/>
        <v>3595738391541.7998</v>
      </c>
      <c r="QN4" s="6">
        <f t="shared" si="7"/>
        <v>2477855272071.3496</v>
      </c>
      <c r="QO4" s="6">
        <f t="shared" si="7"/>
        <v>1611575242285.51</v>
      </c>
      <c r="QP4" s="6">
        <f t="shared" si="7"/>
        <v>2498751633163</v>
      </c>
      <c r="QQ4" s="6">
        <f t="shared" si="7"/>
        <v>3119254898126.2603</v>
      </c>
      <c r="QR4" s="6">
        <f t="shared" si="7"/>
        <v>3079732167903.5303</v>
      </c>
      <c r="QS4" s="6">
        <f t="shared" si="7"/>
        <v>3059455996610</v>
      </c>
      <c r="QT4" s="6">
        <f t="shared" si="7"/>
        <v>2282805647011.8301</v>
      </c>
      <c r="QU4" s="6">
        <f t="shared" si="7"/>
        <v>1865009079678.0701</v>
      </c>
      <c r="QV4" s="6">
        <f t="shared" si="7"/>
        <v>1989710981475.7898</v>
      </c>
      <c r="QW4" s="6">
        <f t="shared" si="7"/>
        <v>2802872768758</v>
      </c>
      <c r="QX4" s="6">
        <f t="shared" si="7"/>
        <v>2747455127462</v>
      </c>
      <c r="QY4" s="6">
        <f t="shared" si="7"/>
        <v>1568972363984.1299</v>
      </c>
      <c r="QZ4" s="6">
        <f t="shared" si="7"/>
        <v>1931287790382</v>
      </c>
      <c r="RA4" s="6">
        <f t="shared" si="7"/>
        <v>1706717928272</v>
      </c>
      <c r="RB4" s="6">
        <f t="shared" si="7"/>
        <v>1374622658073</v>
      </c>
      <c r="RC4" s="6">
        <f t="shared" si="7"/>
        <v>1997054311877.5</v>
      </c>
      <c r="RD4" s="6">
        <f t="shared" si="7"/>
        <v>2154120613416.48</v>
      </c>
      <c r="RE4" s="6">
        <f t="shared" si="7"/>
        <v>1332362439434.99</v>
      </c>
      <c r="RF4" s="6">
        <f t="shared" si="7"/>
        <v>2873883233063.29</v>
      </c>
      <c r="RG4" s="6">
        <f t="shared" si="7"/>
        <v>1530721830486.8599</v>
      </c>
      <c r="RH4" s="6">
        <f t="shared" si="7"/>
        <v>1366107612685.55</v>
      </c>
      <c r="RI4" s="6">
        <f t="shared" si="7"/>
        <v>897548614819.81006</v>
      </c>
      <c r="RJ4" s="6">
        <f t="shared" si="7"/>
        <v>1722950529978.3899</v>
      </c>
      <c r="RK4" s="6">
        <f t="shared" si="7"/>
        <v>1476182703273.8201</v>
      </c>
      <c r="RL4" s="6">
        <f t="shared" si="7"/>
        <v>1315231940501.1099</v>
      </c>
      <c r="RM4" s="6">
        <f t="shared" si="7"/>
        <v>1317625375277.4202</v>
      </c>
      <c r="RN4" s="6">
        <f t="shared" si="7"/>
        <v>1276200536162</v>
      </c>
      <c r="RO4" s="6">
        <f t="shared" si="7"/>
        <v>751320688025.48999</v>
      </c>
      <c r="RP4" s="6">
        <f t="shared" si="7"/>
        <v>673315613302.15991</v>
      </c>
      <c r="RQ4" s="6">
        <f t="shared" si="7"/>
        <v>10034979988830.799</v>
      </c>
      <c r="RR4" s="6">
        <f t="shared" si="7"/>
        <v>4604255410412.04</v>
      </c>
      <c r="RS4" s="6">
        <f t="shared" si="7"/>
        <v>2505560894234.4102</v>
      </c>
      <c r="RT4" s="6">
        <f t="shared" si="7"/>
        <v>3717634888244.2202</v>
      </c>
      <c r="RU4" s="6">
        <f t="shared" si="7"/>
        <v>10181098127137.561</v>
      </c>
      <c r="RV4" s="6">
        <f t="shared" si="7"/>
        <v>3128266200943</v>
      </c>
      <c r="RW4" s="6">
        <f t="shared" si="7"/>
        <v>6971379397783.6299</v>
      </c>
      <c r="RX4" s="6">
        <f t="shared" si="7"/>
        <v>2579525829246.4297</v>
      </c>
      <c r="RY4" s="6">
        <f t="shared" si="7"/>
        <v>18271462377991.25</v>
      </c>
      <c r="RZ4" s="6">
        <f t="shared" si="7"/>
        <v>3776442444256.73</v>
      </c>
      <c r="SA4" s="6">
        <f t="shared" si="7"/>
        <v>1634169272959.4102</v>
      </c>
      <c r="SB4" s="6">
        <f t="shared" si="7"/>
        <v>1600547793579.7302</v>
      </c>
      <c r="SC4" s="6">
        <f t="shared" si="7"/>
        <v>2236597582530.5298</v>
      </c>
      <c r="SD4" s="6">
        <f t="shared" si="7"/>
        <v>1157040313319.6704</v>
      </c>
      <c r="SE4" s="6">
        <f t="shared" si="7"/>
        <v>1210428784654.0303</v>
      </c>
      <c r="SF4" s="6">
        <f t="shared" si="7"/>
        <v>1271126705112.6799</v>
      </c>
      <c r="SG4" s="6">
        <f t="shared" si="7"/>
        <v>1472276145996.9199</v>
      </c>
      <c r="SH4" s="6">
        <f t="shared" si="7"/>
        <v>1725280421553.6797</v>
      </c>
      <c r="SI4" s="6">
        <f t="shared" si="7"/>
        <v>1379284761602.6997</v>
      </c>
      <c r="SJ4" s="6">
        <f t="shared" si="7"/>
        <v>1380539667463.2698</v>
      </c>
      <c r="SK4" s="6">
        <f t="shared" si="7"/>
        <v>1574668220943.5698</v>
      </c>
      <c r="SL4" s="6">
        <f t="shared" si="7"/>
        <v>1146957224324.4199</v>
      </c>
      <c r="SM4" s="6">
        <f t="shared" si="7"/>
        <v>1191819049737.8203</v>
      </c>
      <c r="SN4" s="6">
        <f t="shared" si="7"/>
        <v>867004456440.10999</v>
      </c>
      <c r="SO4" s="6">
        <f t="shared" si="7"/>
        <v>3872940317953.8896</v>
      </c>
      <c r="SP4" s="6">
        <f t="shared" si="7"/>
        <v>2687954690735.6602</v>
      </c>
      <c r="SQ4" s="6">
        <f t="shared" si="7"/>
        <v>1666320516594.77</v>
      </c>
      <c r="SR4" s="6">
        <f t="shared" si="7"/>
        <v>2096644282714.9397</v>
      </c>
      <c r="SS4" s="6">
        <f t="shared" si="7"/>
        <v>3758068876310.6299</v>
      </c>
      <c r="ST4" s="6">
        <f t="shared" si="7"/>
        <v>1431743942931.9902</v>
      </c>
      <c r="SU4" s="6">
        <f t="shared" ref="SU4:TW4" si="8">SU5+SU15+SU18+SU26+SU28</f>
        <v>1515863098359.95</v>
      </c>
      <c r="SV4" s="6">
        <f t="shared" si="8"/>
        <v>2385365681027.54</v>
      </c>
      <c r="SW4" s="6">
        <f t="shared" si="8"/>
        <v>9030570639651.6094</v>
      </c>
      <c r="SX4" s="6">
        <f t="shared" si="8"/>
        <v>2649303210678.5205</v>
      </c>
      <c r="SY4" s="6">
        <f t="shared" si="8"/>
        <v>2264963858766.3896</v>
      </c>
      <c r="SZ4" s="6">
        <f t="shared" si="8"/>
        <v>3429739980055.4106</v>
      </c>
      <c r="TA4" s="6">
        <f t="shared" si="8"/>
        <v>3671328746450.3301</v>
      </c>
      <c r="TB4" s="6">
        <f t="shared" si="8"/>
        <v>2508753027501.7095</v>
      </c>
      <c r="TC4" s="6">
        <f t="shared" si="8"/>
        <v>1856893944074.6599</v>
      </c>
      <c r="TD4" s="6">
        <f t="shared" si="8"/>
        <v>4580903649002.71</v>
      </c>
      <c r="TE4" s="6">
        <f t="shared" si="8"/>
        <v>1848354697869.1101</v>
      </c>
      <c r="TF4" s="6">
        <f t="shared" si="8"/>
        <v>1820022387688.3098</v>
      </c>
      <c r="TG4" s="6">
        <f t="shared" si="8"/>
        <v>1404802470741.8101</v>
      </c>
      <c r="TH4" s="6">
        <f t="shared" si="8"/>
        <v>1895025488968.77</v>
      </c>
      <c r="TI4" s="6">
        <f t="shared" si="8"/>
        <v>598023688387.24988</v>
      </c>
      <c r="TJ4" s="6">
        <f t="shared" si="8"/>
        <v>763575800768.91992</v>
      </c>
      <c r="TK4" s="6">
        <f t="shared" si="8"/>
        <v>1899310955011.5303</v>
      </c>
      <c r="TL4" s="6">
        <f t="shared" si="8"/>
        <v>1480841329841.7202</v>
      </c>
      <c r="TM4" s="6">
        <f t="shared" si="8"/>
        <v>1924688808459.3201</v>
      </c>
      <c r="TN4" s="6">
        <f t="shared" si="8"/>
        <v>1968707152081.8101</v>
      </c>
      <c r="TO4" s="6">
        <f t="shared" si="8"/>
        <v>1233114952073.4998</v>
      </c>
      <c r="TP4" s="6">
        <f t="shared" si="8"/>
        <v>1468992748136.4602</v>
      </c>
      <c r="TQ4" s="6">
        <f t="shared" si="8"/>
        <v>870292693031.1001</v>
      </c>
      <c r="TR4" s="6">
        <f t="shared" si="8"/>
        <v>3085669471621.8701</v>
      </c>
      <c r="TS4" s="6">
        <f t="shared" si="8"/>
        <v>6404963823323.46</v>
      </c>
      <c r="TT4" s="6">
        <f t="shared" si="8"/>
        <v>5359454379542.4189</v>
      </c>
      <c r="TU4" s="6">
        <f t="shared" si="8"/>
        <v>5646173881112.5205</v>
      </c>
      <c r="TV4" s="6">
        <f t="shared" si="8"/>
        <v>6263379500087.0801</v>
      </c>
      <c r="TW4" s="6">
        <f t="shared" si="8"/>
        <v>3130113171084.4204</v>
      </c>
    </row>
    <row r="5" spans="1:543" s="7" customFormat="1" x14ac:dyDescent="0.2">
      <c r="A5" s="8" t="s">
        <v>549</v>
      </c>
      <c r="B5" s="9">
        <f>SUM(B6:B14)</f>
        <v>1406650798825.97</v>
      </c>
      <c r="C5" s="9">
        <f t="shared" ref="C5:BN5" si="9">SUM(C6:C14)</f>
        <v>89599779296.699997</v>
      </c>
      <c r="D5" s="9">
        <f t="shared" si="9"/>
        <v>224688051001.17001</v>
      </c>
      <c r="E5" s="9">
        <f t="shared" si="9"/>
        <v>80525140505.230011</v>
      </c>
      <c r="F5" s="9">
        <f t="shared" si="9"/>
        <v>57420846968.690002</v>
      </c>
      <c r="G5" s="9">
        <f t="shared" si="9"/>
        <v>60723633692.950005</v>
      </c>
      <c r="H5" s="9">
        <f t="shared" si="9"/>
        <v>78386472337.649994</v>
      </c>
      <c r="I5" s="9">
        <f t="shared" si="9"/>
        <v>172855092383.40002</v>
      </c>
      <c r="J5" s="9">
        <f t="shared" si="9"/>
        <v>104645271576.42</v>
      </c>
      <c r="K5" s="9">
        <f t="shared" si="9"/>
        <v>113456116953.51999</v>
      </c>
      <c r="L5" s="9">
        <f t="shared" si="9"/>
        <v>188569600420.99002</v>
      </c>
      <c r="M5" s="9">
        <f t="shared" si="9"/>
        <v>176802672953.97</v>
      </c>
      <c r="N5" s="9">
        <f t="shared" si="9"/>
        <v>143768885659.36002</v>
      </c>
      <c r="O5" s="9">
        <f t="shared" si="9"/>
        <v>80128879289.01001</v>
      </c>
      <c r="P5" s="9">
        <f t="shared" si="9"/>
        <v>67192570626.899994</v>
      </c>
      <c r="Q5" s="9">
        <f t="shared" si="9"/>
        <v>61132392909.959991</v>
      </c>
      <c r="R5" s="9">
        <f t="shared" si="9"/>
        <v>107875220384.94</v>
      </c>
      <c r="S5" s="9">
        <f t="shared" si="9"/>
        <v>115949767896.23001</v>
      </c>
      <c r="T5" s="9">
        <f t="shared" si="9"/>
        <v>63635182980.339996</v>
      </c>
      <c r="U5" s="9">
        <f t="shared" si="9"/>
        <v>54835810934.880005</v>
      </c>
      <c r="V5" s="9">
        <f t="shared" si="9"/>
        <v>76842332928.210007</v>
      </c>
      <c r="W5" s="9">
        <f t="shared" si="9"/>
        <v>25200918405.73</v>
      </c>
      <c r="X5" s="9">
        <f t="shared" si="9"/>
        <v>69885892276.850006</v>
      </c>
      <c r="Y5" s="9">
        <f t="shared" si="9"/>
        <v>55130366159.940002</v>
      </c>
      <c r="Z5" s="9">
        <f t="shared" si="9"/>
        <v>2125870764482.8601</v>
      </c>
      <c r="AA5" s="9">
        <f t="shared" si="9"/>
        <v>342203178131.22998</v>
      </c>
      <c r="AB5" s="9">
        <f t="shared" si="9"/>
        <v>174864466188.54001</v>
      </c>
      <c r="AC5" s="9">
        <f t="shared" si="9"/>
        <v>573451443150.89001</v>
      </c>
      <c r="AD5" s="9">
        <f t="shared" si="9"/>
        <v>291518129206.98999</v>
      </c>
      <c r="AE5" s="9">
        <f t="shared" si="9"/>
        <v>169793142387.71997</v>
      </c>
      <c r="AF5" s="9">
        <f t="shared" si="9"/>
        <v>229172303724.53</v>
      </c>
      <c r="AG5" s="9">
        <f t="shared" si="9"/>
        <v>104385919705.56</v>
      </c>
      <c r="AH5" s="9">
        <f t="shared" si="9"/>
        <v>175832853211.47</v>
      </c>
      <c r="AI5" s="9">
        <f t="shared" si="9"/>
        <v>183574392787.45996</v>
      </c>
      <c r="AJ5" s="9">
        <f t="shared" si="9"/>
        <v>76986717240.419998</v>
      </c>
      <c r="AK5" s="9">
        <f t="shared" si="9"/>
        <v>110518083607.16</v>
      </c>
      <c r="AL5" s="9">
        <f t="shared" si="9"/>
        <v>70377241658.180008</v>
      </c>
      <c r="AM5" s="9">
        <f t="shared" si="9"/>
        <v>143771657633.44</v>
      </c>
      <c r="AN5" s="9">
        <f t="shared" si="9"/>
        <v>94023245093.479996</v>
      </c>
      <c r="AO5" s="9">
        <f t="shared" si="9"/>
        <v>796723887947.42004</v>
      </c>
      <c r="AP5" s="9">
        <f t="shared" si="9"/>
        <v>183116784859.64999</v>
      </c>
      <c r="AQ5" s="9">
        <f t="shared" si="9"/>
        <v>45876471212.93</v>
      </c>
      <c r="AR5" s="9">
        <f t="shared" si="9"/>
        <v>102227068391.37001</v>
      </c>
      <c r="AS5" s="9">
        <f t="shared" si="9"/>
        <v>49829539928.229996</v>
      </c>
      <c r="AT5" s="9">
        <f t="shared" si="9"/>
        <v>50785732608.25</v>
      </c>
      <c r="AU5" s="9">
        <f t="shared" si="9"/>
        <v>36126707295.120003</v>
      </c>
      <c r="AV5" s="9">
        <f t="shared" si="9"/>
        <v>79969121293.139999</v>
      </c>
      <c r="AW5" s="9">
        <f t="shared" si="9"/>
        <v>177615801110.23004</v>
      </c>
      <c r="AX5" s="9">
        <f t="shared" si="9"/>
        <v>162563183458.26001</v>
      </c>
      <c r="AY5" s="9">
        <f t="shared" si="9"/>
        <v>109428387819.41</v>
      </c>
      <c r="AZ5" s="9">
        <f t="shared" si="9"/>
        <v>101218773780.00999</v>
      </c>
      <c r="BA5" s="9">
        <f t="shared" si="9"/>
        <v>139864658942.00998</v>
      </c>
      <c r="BB5" s="9">
        <f t="shared" si="9"/>
        <v>121092788070.8</v>
      </c>
      <c r="BC5" s="9">
        <f t="shared" si="9"/>
        <v>130259416243.35001</v>
      </c>
      <c r="BD5" s="9">
        <f t="shared" si="9"/>
        <v>62089723026.389999</v>
      </c>
      <c r="BE5" s="9">
        <f t="shared" si="9"/>
        <v>64444175555</v>
      </c>
      <c r="BF5" s="9">
        <f t="shared" si="9"/>
        <v>27162985692.779999</v>
      </c>
      <c r="BG5" s="9">
        <f t="shared" si="9"/>
        <v>164519969256.36002</v>
      </c>
      <c r="BH5" s="9">
        <f t="shared" si="9"/>
        <v>426009040515.10999</v>
      </c>
      <c r="BI5" s="9">
        <f t="shared" si="9"/>
        <v>79875247718.589996</v>
      </c>
      <c r="BJ5" s="9">
        <f t="shared" si="9"/>
        <v>156320277716.34</v>
      </c>
      <c r="BK5" s="9">
        <f t="shared" si="9"/>
        <v>121231856345.11</v>
      </c>
      <c r="BL5" s="9">
        <f t="shared" si="9"/>
        <v>91237346329.559998</v>
      </c>
      <c r="BM5" s="9">
        <f t="shared" si="9"/>
        <v>132324210630.82001</v>
      </c>
      <c r="BN5" s="9">
        <f t="shared" si="9"/>
        <v>147034707376.16998</v>
      </c>
      <c r="BO5" s="9">
        <f t="shared" ref="BO5:DZ5" si="10">SUM(BO6:BO14)</f>
        <v>76385955746.800003</v>
      </c>
      <c r="BP5" s="9">
        <f t="shared" si="10"/>
        <v>102994409426.28</v>
      </c>
      <c r="BQ5" s="9">
        <f t="shared" si="10"/>
        <v>142602478236.04001</v>
      </c>
      <c r="BR5" s="9">
        <f t="shared" si="10"/>
        <v>96681434336.369995</v>
      </c>
      <c r="BS5" s="9">
        <f t="shared" si="10"/>
        <v>167040560536.28</v>
      </c>
      <c r="BT5" s="9">
        <f t="shared" si="10"/>
        <v>250884251316.04999</v>
      </c>
      <c r="BU5" s="9">
        <f t="shared" si="10"/>
        <v>80685758797</v>
      </c>
      <c r="BV5" s="9">
        <f t="shared" si="10"/>
        <v>26168276290.630001</v>
      </c>
      <c r="BW5" s="9">
        <f t="shared" si="10"/>
        <v>156700910423.53</v>
      </c>
      <c r="BX5" s="9">
        <f t="shared" si="10"/>
        <v>82554668301.850006</v>
      </c>
      <c r="BY5" s="9">
        <f t="shared" si="10"/>
        <v>184536455172.69003</v>
      </c>
      <c r="BZ5" s="9">
        <f t="shared" si="10"/>
        <v>67477094017.299995</v>
      </c>
      <c r="CA5" s="9">
        <f t="shared" si="10"/>
        <v>67432218767.779999</v>
      </c>
      <c r="CB5" s="9">
        <f t="shared" si="10"/>
        <v>2077140439018.3398</v>
      </c>
      <c r="CC5" s="9">
        <f t="shared" si="10"/>
        <v>138999729595.32001</v>
      </c>
      <c r="CD5" s="9">
        <f t="shared" si="10"/>
        <v>343083159020.14001</v>
      </c>
      <c r="CE5" s="9">
        <f t="shared" si="10"/>
        <v>127221545692.31</v>
      </c>
      <c r="CF5" s="9">
        <f t="shared" si="10"/>
        <v>122053480735.40001</v>
      </c>
      <c r="CG5" s="9">
        <f t="shared" si="10"/>
        <v>151793864884.62</v>
      </c>
      <c r="CH5" s="9">
        <f t="shared" si="10"/>
        <v>154517883863.65002</v>
      </c>
      <c r="CI5" s="9">
        <f t="shared" si="10"/>
        <v>98202882488.559998</v>
      </c>
      <c r="CJ5" s="9">
        <f t="shared" si="10"/>
        <v>203889215516.95999</v>
      </c>
      <c r="CK5" s="9">
        <f t="shared" si="10"/>
        <v>104914577027.23</v>
      </c>
      <c r="CL5" s="9">
        <f t="shared" si="10"/>
        <v>104165835515.70999</v>
      </c>
      <c r="CM5" s="9">
        <f t="shared" si="10"/>
        <v>272505221434.35999</v>
      </c>
      <c r="CN5" s="9">
        <f t="shared" si="10"/>
        <v>61087889126.839996</v>
      </c>
      <c r="CO5" s="9">
        <f t="shared" si="10"/>
        <v>660157534895.59998</v>
      </c>
      <c r="CP5" s="9">
        <f t="shared" si="10"/>
        <v>69312005183.990005</v>
      </c>
      <c r="CQ5" s="9">
        <f t="shared" si="10"/>
        <v>49082542471.059998</v>
      </c>
      <c r="CR5" s="9">
        <f t="shared" si="10"/>
        <v>123010213567.97</v>
      </c>
      <c r="CS5" s="9">
        <f t="shared" si="10"/>
        <v>97963027183.240005</v>
      </c>
      <c r="CT5" s="9">
        <f t="shared" si="10"/>
        <v>109932551185.98001</v>
      </c>
      <c r="CU5" s="9">
        <f t="shared" si="10"/>
        <v>118199970257.5</v>
      </c>
      <c r="CV5" s="9">
        <f t="shared" si="10"/>
        <v>412992628417.67999</v>
      </c>
      <c r="CW5" s="9">
        <f t="shared" si="10"/>
        <v>113785286814.35999</v>
      </c>
      <c r="CX5" s="9">
        <f t="shared" si="10"/>
        <v>102761508791.8</v>
      </c>
      <c r="CY5" s="9">
        <f t="shared" si="10"/>
        <v>197656638006.65002</v>
      </c>
      <c r="CZ5" s="9">
        <f t="shared" si="10"/>
        <v>99694463108.809998</v>
      </c>
      <c r="DA5" s="9">
        <f t="shared" si="10"/>
        <v>902998811801.78003</v>
      </c>
      <c r="DB5" s="9">
        <f t="shared" si="10"/>
        <v>119461674964.34999</v>
      </c>
      <c r="DC5" s="9">
        <f t="shared" si="10"/>
        <v>796021072160.30994</v>
      </c>
      <c r="DD5" s="9">
        <f t="shared" si="10"/>
        <v>145632823526.20999</v>
      </c>
      <c r="DE5" s="9">
        <f t="shared" si="10"/>
        <v>284065748116.92999</v>
      </c>
      <c r="DF5" s="9">
        <f t="shared" si="10"/>
        <v>165921498186.53998</v>
      </c>
      <c r="DG5" s="9">
        <f t="shared" si="10"/>
        <v>191885294855.73996</v>
      </c>
      <c r="DH5" s="9">
        <f t="shared" si="10"/>
        <v>597629596378.44995</v>
      </c>
      <c r="DI5" s="9">
        <f t="shared" si="10"/>
        <v>220905476063.33002</v>
      </c>
      <c r="DJ5" s="9">
        <f t="shared" si="10"/>
        <v>97935282438.449982</v>
      </c>
      <c r="DK5" s="9">
        <f t="shared" si="10"/>
        <v>88304848343.809998</v>
      </c>
      <c r="DL5" s="9">
        <f t="shared" si="10"/>
        <v>278042623693.82001</v>
      </c>
      <c r="DM5" s="9">
        <f t="shared" si="10"/>
        <v>100255399013.45999</v>
      </c>
      <c r="DN5" s="9">
        <f t="shared" si="10"/>
        <v>156258929458.20001</v>
      </c>
      <c r="DO5" s="9">
        <f t="shared" si="10"/>
        <v>40277430574.959999</v>
      </c>
      <c r="DP5" s="9">
        <f t="shared" si="10"/>
        <v>61184973481.439995</v>
      </c>
      <c r="DQ5" s="9">
        <f t="shared" si="10"/>
        <v>62841446376.779999</v>
      </c>
      <c r="DR5" s="9">
        <f t="shared" si="10"/>
        <v>134819116134.66</v>
      </c>
      <c r="DS5" s="9">
        <f t="shared" si="10"/>
        <v>572842775072.46997</v>
      </c>
      <c r="DT5" s="9">
        <f t="shared" si="10"/>
        <v>18808900524.210003</v>
      </c>
      <c r="DU5" s="9">
        <f t="shared" si="10"/>
        <v>118903894335.49001</v>
      </c>
      <c r="DV5" s="9">
        <f t="shared" si="10"/>
        <v>161439097066.87997</v>
      </c>
      <c r="DW5" s="9">
        <f t="shared" si="10"/>
        <v>78884573747.229996</v>
      </c>
      <c r="DX5" s="9">
        <f t="shared" si="10"/>
        <v>70546489079.089996</v>
      </c>
      <c r="DY5" s="9">
        <f t="shared" si="10"/>
        <v>37664009125.649994</v>
      </c>
      <c r="DZ5" s="9">
        <f t="shared" si="10"/>
        <v>156471529869.42001</v>
      </c>
      <c r="EA5" s="9">
        <f t="shared" ref="EA5:GL5" si="11">SUM(EA6:EA14)</f>
        <v>37823159953.449997</v>
      </c>
      <c r="EB5" s="9">
        <f t="shared" si="11"/>
        <v>50373417404.130005</v>
      </c>
      <c r="EC5" s="9">
        <f t="shared" si="11"/>
        <v>30829569790.66</v>
      </c>
      <c r="ED5" s="9">
        <f t="shared" si="11"/>
        <v>272974449209.91998</v>
      </c>
      <c r="EE5" s="9">
        <f t="shared" si="11"/>
        <v>109322686288.31</v>
      </c>
      <c r="EF5" s="9">
        <f t="shared" si="11"/>
        <v>212423738206.90002</v>
      </c>
      <c r="EG5" s="9">
        <f t="shared" si="11"/>
        <v>275002622278.47998</v>
      </c>
      <c r="EH5" s="9">
        <f t="shared" si="11"/>
        <v>68745283852.630005</v>
      </c>
      <c r="EI5" s="9">
        <f t="shared" si="11"/>
        <v>87629460237.87001</v>
      </c>
      <c r="EJ5" s="9">
        <f t="shared" si="11"/>
        <v>56573191346.220001</v>
      </c>
      <c r="EK5" s="9">
        <f t="shared" si="11"/>
        <v>64480190850.039993</v>
      </c>
      <c r="EL5" s="9">
        <f t="shared" si="11"/>
        <v>63774606564.520004</v>
      </c>
      <c r="EM5" s="9">
        <f t="shared" si="11"/>
        <v>336210680759.71002</v>
      </c>
      <c r="EN5" s="9">
        <f t="shared" si="11"/>
        <v>115459444085.81</v>
      </c>
      <c r="EO5" s="9">
        <f t="shared" si="11"/>
        <v>53358831300.189995</v>
      </c>
      <c r="EP5" s="9">
        <f t="shared" si="11"/>
        <v>81690814522.420013</v>
      </c>
      <c r="EQ5" s="9">
        <f t="shared" si="11"/>
        <v>84301760576.119995</v>
      </c>
      <c r="ER5" s="9">
        <f t="shared" si="11"/>
        <v>46019639557.550003</v>
      </c>
      <c r="ES5" s="9">
        <f t="shared" si="11"/>
        <v>95212015023.279999</v>
      </c>
      <c r="ET5" s="9">
        <f t="shared" si="11"/>
        <v>22623365067145</v>
      </c>
      <c r="EU5" s="9">
        <f t="shared" si="11"/>
        <v>4658849995084.6094</v>
      </c>
      <c r="EV5" s="9">
        <f t="shared" si="11"/>
        <v>786187736847.22998</v>
      </c>
      <c r="EW5" s="9">
        <f t="shared" si="11"/>
        <v>1167090950319.7197</v>
      </c>
      <c r="EX5" s="9">
        <f t="shared" si="11"/>
        <v>1815233706679.29</v>
      </c>
      <c r="EY5" s="9">
        <f t="shared" si="11"/>
        <v>92575495239.080002</v>
      </c>
      <c r="EZ5" s="9">
        <f t="shared" si="11"/>
        <v>242154932339.10001</v>
      </c>
      <c r="FA5" s="9">
        <f t="shared" si="11"/>
        <v>443663961108.39996</v>
      </c>
      <c r="FB5" s="9">
        <f t="shared" si="11"/>
        <v>244446025435.09</v>
      </c>
      <c r="FC5" s="9">
        <f t="shared" si="11"/>
        <v>194654853396.78003</v>
      </c>
      <c r="FD5" s="9">
        <f t="shared" si="11"/>
        <v>530475212383.56</v>
      </c>
      <c r="FE5" s="9">
        <f t="shared" si="11"/>
        <v>132708862217</v>
      </c>
      <c r="FF5" s="9">
        <f t="shared" si="11"/>
        <v>204595167469.76999</v>
      </c>
      <c r="FG5" s="9">
        <f t="shared" si="11"/>
        <v>127227753784</v>
      </c>
      <c r="FH5" s="9">
        <f t="shared" si="11"/>
        <v>346750355823.65002</v>
      </c>
      <c r="FI5" s="9">
        <f t="shared" si="11"/>
        <v>452485539624.80005</v>
      </c>
      <c r="FJ5" s="9">
        <f t="shared" si="11"/>
        <v>112568711893.05</v>
      </c>
      <c r="FK5" s="9">
        <f t="shared" si="11"/>
        <v>237779164948.25</v>
      </c>
      <c r="FL5" s="9">
        <f t="shared" si="11"/>
        <v>1116025847719.72</v>
      </c>
      <c r="FM5" s="9">
        <f t="shared" si="11"/>
        <v>909664247279.5</v>
      </c>
      <c r="FN5" s="9">
        <f t="shared" si="11"/>
        <v>565171559713.43005</v>
      </c>
      <c r="FO5" s="9">
        <f t="shared" si="11"/>
        <v>226391877675.17001</v>
      </c>
      <c r="FP5" s="9">
        <f t="shared" si="11"/>
        <v>2199417042536.3896</v>
      </c>
      <c r="FQ5" s="9">
        <f t="shared" si="11"/>
        <v>118370851586</v>
      </c>
      <c r="FR5" s="9">
        <f t="shared" si="11"/>
        <v>216254845817.98999</v>
      </c>
      <c r="FS5" s="9">
        <f t="shared" si="11"/>
        <v>300950118559.82996</v>
      </c>
      <c r="FT5" s="9">
        <f t="shared" si="11"/>
        <v>84406719957.889999</v>
      </c>
      <c r="FU5" s="9">
        <f t="shared" si="11"/>
        <v>354502586411.41003</v>
      </c>
      <c r="FV5" s="9">
        <f t="shared" si="11"/>
        <v>92037480265.75</v>
      </c>
      <c r="FW5" s="9">
        <f t="shared" si="11"/>
        <v>2416507892458.1401</v>
      </c>
      <c r="FX5" s="9">
        <f t="shared" si="11"/>
        <v>228926912968.54999</v>
      </c>
      <c r="FY5" s="9">
        <f t="shared" si="11"/>
        <v>497361930629.86005</v>
      </c>
      <c r="FZ5" s="9">
        <f t="shared" si="11"/>
        <v>156071282014.52002</v>
      </c>
      <c r="GA5" s="9">
        <f t="shared" si="11"/>
        <v>73497415650.179993</v>
      </c>
      <c r="GB5" s="9">
        <f t="shared" si="11"/>
        <v>221367179602.52997</v>
      </c>
      <c r="GC5" s="9">
        <f t="shared" si="11"/>
        <v>200032212959.14001</v>
      </c>
      <c r="GD5" s="9">
        <f t="shared" si="11"/>
        <v>267854347293.49002</v>
      </c>
      <c r="GE5" s="9">
        <f t="shared" si="11"/>
        <v>118984014239.98001</v>
      </c>
      <c r="GF5" s="9">
        <f t="shared" si="11"/>
        <v>194451319696.19998</v>
      </c>
      <c r="GG5" s="9">
        <f t="shared" si="11"/>
        <v>274351952571.06</v>
      </c>
      <c r="GH5" s="9">
        <f t="shared" si="11"/>
        <v>278771070273.60004</v>
      </c>
      <c r="GI5" s="9">
        <f t="shared" si="11"/>
        <v>213922651095.84003</v>
      </c>
      <c r="GJ5" s="9">
        <f t="shared" si="11"/>
        <v>356231962628.42999</v>
      </c>
      <c r="GK5" s="9">
        <f t="shared" si="11"/>
        <v>410382878166.60999</v>
      </c>
      <c r="GL5" s="9">
        <f t="shared" si="11"/>
        <v>225900744313.95001</v>
      </c>
      <c r="GM5" s="9">
        <f t="shared" ref="GM5:IX5" si="12">SUM(GM6:GM14)</f>
        <v>550224444520.31995</v>
      </c>
      <c r="GN5" s="9">
        <f t="shared" si="12"/>
        <v>230315318762.12</v>
      </c>
      <c r="GO5" s="9">
        <f t="shared" si="12"/>
        <v>317359834646.88</v>
      </c>
      <c r="GP5" s="9">
        <f t="shared" si="12"/>
        <v>240516200820.47</v>
      </c>
      <c r="GQ5" s="9">
        <f t="shared" si="12"/>
        <v>216233469514.38</v>
      </c>
      <c r="GR5" s="9">
        <f t="shared" si="12"/>
        <v>398477995390.60999</v>
      </c>
      <c r="GS5" s="9">
        <f t="shared" si="12"/>
        <v>251807596007.98001</v>
      </c>
      <c r="GT5" s="9">
        <f t="shared" si="12"/>
        <v>205692618642.04999</v>
      </c>
      <c r="GU5" s="9">
        <f t="shared" si="12"/>
        <v>258876301851.42001</v>
      </c>
      <c r="GV5" s="9">
        <f t="shared" si="12"/>
        <v>339002872475.97998</v>
      </c>
      <c r="GW5" s="9">
        <f t="shared" si="12"/>
        <v>195099829969.53998</v>
      </c>
      <c r="GX5" s="9">
        <f t="shared" si="12"/>
        <v>186230195732.5</v>
      </c>
      <c r="GY5" s="9">
        <f t="shared" si="12"/>
        <v>235064068171.88</v>
      </c>
      <c r="GZ5" s="9">
        <f t="shared" si="12"/>
        <v>209721372496.78</v>
      </c>
      <c r="HA5" s="9">
        <f t="shared" si="12"/>
        <v>211503342479.98999</v>
      </c>
      <c r="HB5" s="9">
        <f t="shared" si="12"/>
        <v>134416505844.81999</v>
      </c>
      <c r="HC5" s="9">
        <f t="shared" si="12"/>
        <v>311278744118.90997</v>
      </c>
      <c r="HD5" s="9">
        <f t="shared" si="12"/>
        <v>1071693745316</v>
      </c>
      <c r="HE5" s="9">
        <f t="shared" si="12"/>
        <v>293323622852.65002</v>
      </c>
      <c r="HF5" s="9">
        <f t="shared" si="12"/>
        <v>257932767840.10001</v>
      </c>
      <c r="HG5" s="9">
        <f t="shared" si="12"/>
        <v>365398004294.29004</v>
      </c>
      <c r="HH5" s="9">
        <f t="shared" si="12"/>
        <v>402536133971</v>
      </c>
      <c r="HI5" s="9">
        <f t="shared" si="12"/>
        <v>271976734818.10999</v>
      </c>
      <c r="HJ5" s="9">
        <f t="shared" si="12"/>
        <v>115030188923.7</v>
      </c>
      <c r="HK5" s="9">
        <f t="shared" si="12"/>
        <v>461049193359.07996</v>
      </c>
      <c r="HL5" s="9">
        <f t="shared" si="12"/>
        <v>215963194164.33002</v>
      </c>
      <c r="HM5" s="9">
        <f t="shared" si="12"/>
        <v>3286266152957.5298</v>
      </c>
      <c r="HN5" s="9">
        <f t="shared" si="12"/>
        <v>134666953523.97</v>
      </c>
      <c r="HO5" s="9">
        <f t="shared" si="12"/>
        <v>230170960223.60999</v>
      </c>
      <c r="HP5" s="9">
        <f t="shared" si="12"/>
        <v>244644616461.47</v>
      </c>
      <c r="HQ5" s="9">
        <f t="shared" si="12"/>
        <v>215338788117.85001</v>
      </c>
      <c r="HR5" s="9">
        <f t="shared" si="12"/>
        <v>184446030418.66998</v>
      </c>
      <c r="HS5" s="9">
        <f t="shared" si="12"/>
        <v>257855805395.79999</v>
      </c>
      <c r="HT5" s="9">
        <f t="shared" si="12"/>
        <v>828043282292.15991</v>
      </c>
      <c r="HU5" s="9">
        <f t="shared" si="12"/>
        <v>323401418014.97003</v>
      </c>
      <c r="HV5" s="9">
        <f t="shared" si="12"/>
        <v>587983552162.99011</v>
      </c>
      <c r="HW5" s="9">
        <f t="shared" si="12"/>
        <v>250962092264.94</v>
      </c>
      <c r="HX5" s="9">
        <f t="shared" si="12"/>
        <v>262878707151.17999</v>
      </c>
      <c r="HY5" s="9">
        <f t="shared" si="12"/>
        <v>184152350039.78998</v>
      </c>
      <c r="HZ5" s="9">
        <f t="shared" si="12"/>
        <v>106173948561.31001</v>
      </c>
      <c r="IA5" s="9">
        <f t="shared" si="12"/>
        <v>318089085022.41992</v>
      </c>
      <c r="IB5" s="9">
        <f t="shared" si="12"/>
        <v>449198897997.73999</v>
      </c>
      <c r="IC5" s="9">
        <f t="shared" si="12"/>
        <v>309241135130.63</v>
      </c>
      <c r="ID5" s="9">
        <f t="shared" si="12"/>
        <v>325072766078.09998</v>
      </c>
      <c r="IE5" s="9">
        <f t="shared" si="12"/>
        <v>59979091621.470009</v>
      </c>
      <c r="IF5" s="9">
        <f t="shared" si="12"/>
        <v>289468853738.21997</v>
      </c>
      <c r="IG5" s="9">
        <f t="shared" si="12"/>
        <v>319130908030.01001</v>
      </c>
      <c r="IH5" s="9">
        <f t="shared" si="12"/>
        <v>120496190960.77998</v>
      </c>
      <c r="II5" s="9">
        <f t="shared" si="12"/>
        <v>235000161083.40002</v>
      </c>
      <c r="IJ5" s="9">
        <f t="shared" si="12"/>
        <v>216208795410.28</v>
      </c>
      <c r="IK5" s="9">
        <f t="shared" si="12"/>
        <v>901610350760.17993</v>
      </c>
      <c r="IL5" s="9">
        <f t="shared" si="12"/>
        <v>201895103625.19998</v>
      </c>
      <c r="IM5" s="9">
        <f t="shared" si="12"/>
        <v>365190311995.06989</v>
      </c>
      <c r="IN5" s="9">
        <f t="shared" si="12"/>
        <v>202848423799.51999</v>
      </c>
      <c r="IO5" s="9">
        <f t="shared" si="12"/>
        <v>366189629132.94</v>
      </c>
      <c r="IP5" s="9">
        <f t="shared" si="12"/>
        <v>269653441756.52997</v>
      </c>
      <c r="IQ5" s="9">
        <f t="shared" si="12"/>
        <v>114746557118.77998</v>
      </c>
      <c r="IR5" s="9">
        <f t="shared" si="12"/>
        <v>271137917991.37</v>
      </c>
      <c r="IS5" s="9">
        <f t="shared" si="12"/>
        <v>358332225827.01996</v>
      </c>
      <c r="IT5" s="9">
        <f t="shared" si="12"/>
        <v>389415540365.22998</v>
      </c>
      <c r="IU5" s="9">
        <f t="shared" si="12"/>
        <v>79813009532.389999</v>
      </c>
      <c r="IV5" s="9">
        <f t="shared" si="12"/>
        <v>136602472668.92999</v>
      </c>
      <c r="IW5" s="9">
        <f t="shared" si="12"/>
        <v>321228462833.13</v>
      </c>
      <c r="IX5" s="9">
        <f t="shared" si="12"/>
        <v>1654650498205.4998</v>
      </c>
      <c r="IY5" s="9">
        <f t="shared" ref="IY5:LJ5" si="13">SUM(IY6:IY14)</f>
        <v>133405924560.37001</v>
      </c>
      <c r="IZ5" s="9">
        <f t="shared" si="13"/>
        <v>592917674918.28003</v>
      </c>
      <c r="JA5" s="9">
        <f t="shared" si="13"/>
        <v>68387515540.339996</v>
      </c>
      <c r="JB5" s="9">
        <f t="shared" si="13"/>
        <v>121448689564.81001</v>
      </c>
      <c r="JC5" s="9">
        <f t="shared" si="13"/>
        <v>99047284888.050003</v>
      </c>
      <c r="JD5" s="9">
        <f t="shared" si="13"/>
        <v>105913268305.24001</v>
      </c>
      <c r="JE5" s="9">
        <f t="shared" si="13"/>
        <v>57304056888.360001</v>
      </c>
      <c r="JF5" s="9">
        <f t="shared" si="13"/>
        <v>56744870415.589996</v>
      </c>
      <c r="JG5" s="9">
        <f t="shared" si="13"/>
        <v>194892900581.88</v>
      </c>
      <c r="JH5" s="9">
        <f t="shared" si="13"/>
        <v>147122246535.75</v>
      </c>
      <c r="JI5" s="9">
        <f t="shared" si="13"/>
        <v>133281198221.56</v>
      </c>
      <c r="JJ5" s="9">
        <f t="shared" si="13"/>
        <v>52908640098.360001</v>
      </c>
      <c r="JK5" s="9">
        <f t="shared" si="13"/>
        <v>46595756922.720001</v>
      </c>
      <c r="JL5" s="9">
        <f t="shared" si="13"/>
        <v>67839868439.25</v>
      </c>
      <c r="JM5" s="9">
        <f t="shared" si="13"/>
        <v>42129660669</v>
      </c>
      <c r="JN5" s="9">
        <f t="shared" si="13"/>
        <v>125531866493.75</v>
      </c>
      <c r="JO5" s="9">
        <f t="shared" si="13"/>
        <v>865363816649.29004</v>
      </c>
      <c r="JP5" s="9">
        <f t="shared" si="13"/>
        <v>104332178871.98</v>
      </c>
      <c r="JQ5" s="9">
        <f t="shared" si="13"/>
        <v>318408872297.0899</v>
      </c>
      <c r="JR5" s="9">
        <f t="shared" si="13"/>
        <v>248396544964.44</v>
      </c>
      <c r="JS5" s="9">
        <f t="shared" si="13"/>
        <v>172386769862.26001</v>
      </c>
      <c r="JT5" s="9">
        <f t="shared" si="13"/>
        <v>376002917361.45001</v>
      </c>
      <c r="JU5" s="9">
        <f t="shared" si="13"/>
        <v>130152878195.42</v>
      </c>
      <c r="JV5" s="9">
        <f t="shared" si="13"/>
        <v>136240110767.59001</v>
      </c>
      <c r="JW5" s="9">
        <f t="shared" si="13"/>
        <v>292329650834.58002</v>
      </c>
      <c r="JX5" s="9">
        <f t="shared" si="13"/>
        <v>58893830481.469994</v>
      </c>
      <c r="JY5" s="9">
        <f t="shared" si="13"/>
        <v>155839041801.30997</v>
      </c>
      <c r="JZ5" s="9">
        <f t="shared" si="13"/>
        <v>56369481859.279999</v>
      </c>
      <c r="KA5" s="9">
        <f t="shared" si="13"/>
        <v>65064239986.840004</v>
      </c>
      <c r="KB5" s="9">
        <f t="shared" si="13"/>
        <v>184896367444.38</v>
      </c>
      <c r="KC5" s="9">
        <f t="shared" si="13"/>
        <v>65688689106.040001</v>
      </c>
      <c r="KD5" s="9">
        <f t="shared" si="13"/>
        <v>856158065137.31006</v>
      </c>
      <c r="KE5" s="9">
        <f t="shared" si="13"/>
        <v>218018668390.32001</v>
      </c>
      <c r="KF5" s="9">
        <f t="shared" si="13"/>
        <v>101963100306.95999</v>
      </c>
      <c r="KG5" s="9">
        <f t="shared" si="13"/>
        <v>243521551878.45999</v>
      </c>
      <c r="KH5" s="9">
        <f t="shared" si="13"/>
        <v>110280046175.42</v>
      </c>
      <c r="KI5" s="9">
        <f t="shared" si="13"/>
        <v>263693225902.26001</v>
      </c>
      <c r="KJ5" s="9">
        <f t="shared" si="13"/>
        <v>298525055713.92999</v>
      </c>
      <c r="KK5" s="9">
        <f t="shared" si="13"/>
        <v>343215985061.60999</v>
      </c>
      <c r="KL5" s="9">
        <f t="shared" si="13"/>
        <v>753336018041.86987</v>
      </c>
      <c r="KM5" s="9">
        <f t="shared" si="13"/>
        <v>100353971378.98001</v>
      </c>
      <c r="KN5" s="9">
        <f t="shared" si="13"/>
        <v>191499415399.04999</v>
      </c>
      <c r="KO5" s="9">
        <f t="shared" si="13"/>
        <v>247767738843.41003</v>
      </c>
      <c r="KP5" s="9">
        <f t="shared" si="13"/>
        <v>266454799853.07001</v>
      </c>
      <c r="KQ5" s="9">
        <f t="shared" si="13"/>
        <v>179852170864.41998</v>
      </c>
      <c r="KR5" s="9">
        <f t="shared" si="13"/>
        <v>3339405804164.7803</v>
      </c>
      <c r="KS5" s="9">
        <f t="shared" si="13"/>
        <v>782948790188.73987</v>
      </c>
      <c r="KT5" s="9">
        <f t="shared" si="13"/>
        <v>779145532634.60999</v>
      </c>
      <c r="KU5" s="9">
        <f t="shared" si="13"/>
        <v>215587471215.39001</v>
      </c>
      <c r="KV5" s="9">
        <f t="shared" si="13"/>
        <v>323004438951.19</v>
      </c>
      <c r="KW5" s="9">
        <f t="shared" si="13"/>
        <v>440022809741.46997</v>
      </c>
      <c r="KX5" s="9">
        <f t="shared" si="13"/>
        <v>347433752584.36005</v>
      </c>
      <c r="KY5" s="9">
        <f t="shared" si="13"/>
        <v>181107236727.59</v>
      </c>
      <c r="KZ5" s="9">
        <f t="shared" si="13"/>
        <v>434244275132.90991</v>
      </c>
      <c r="LA5" s="9">
        <f t="shared" si="13"/>
        <v>98503126668.670013</v>
      </c>
      <c r="LB5" s="9">
        <f t="shared" si="13"/>
        <v>368108727053.46997</v>
      </c>
      <c r="LC5" s="9">
        <f t="shared" si="13"/>
        <v>265083059778.93997</v>
      </c>
      <c r="LD5" s="9">
        <f t="shared" si="13"/>
        <v>54764299879.220001</v>
      </c>
      <c r="LE5" s="9">
        <f t="shared" si="13"/>
        <v>91961032706.190002</v>
      </c>
      <c r="LF5" s="9">
        <f t="shared" si="13"/>
        <v>49082542471.060005</v>
      </c>
      <c r="LG5" s="9">
        <f t="shared" si="13"/>
        <v>70140767130.899994</v>
      </c>
      <c r="LH5" s="9">
        <f t="shared" si="13"/>
        <v>322593372031.98999</v>
      </c>
      <c r="LI5" s="9">
        <f t="shared" si="13"/>
        <v>40718551380.989998</v>
      </c>
      <c r="LJ5" s="9">
        <f t="shared" si="13"/>
        <v>56747810647.330002</v>
      </c>
      <c r="LK5" s="9">
        <f t="shared" ref="LK5:NV5" si="14">SUM(LK6:LK14)</f>
        <v>97946792691.889999</v>
      </c>
      <c r="LL5" s="9">
        <f t="shared" si="14"/>
        <v>50022864072.690002</v>
      </c>
      <c r="LM5" s="9">
        <f t="shared" si="14"/>
        <v>36941149501.560005</v>
      </c>
      <c r="LN5" s="9">
        <f t="shared" si="14"/>
        <v>48889733138.739998</v>
      </c>
      <c r="LO5" s="9">
        <f t="shared" si="14"/>
        <v>34211730333.199997</v>
      </c>
      <c r="LP5" s="9">
        <f t="shared" si="14"/>
        <v>109176859539.28</v>
      </c>
      <c r="LQ5" s="9">
        <f t="shared" si="14"/>
        <v>18576045080.869999</v>
      </c>
      <c r="LR5" s="9">
        <f t="shared" si="14"/>
        <v>60935935953.580002</v>
      </c>
      <c r="LS5" s="9">
        <f t="shared" si="14"/>
        <v>159011123066.41</v>
      </c>
      <c r="LT5" s="9">
        <f t="shared" si="14"/>
        <v>166342980344.12</v>
      </c>
      <c r="LU5" s="9">
        <f t="shared" si="14"/>
        <v>130230076701.46001</v>
      </c>
      <c r="LV5" s="9">
        <f t="shared" si="14"/>
        <v>48133026196.530006</v>
      </c>
      <c r="LW5" s="9">
        <f t="shared" si="14"/>
        <v>34459218822.899994</v>
      </c>
      <c r="LX5" s="9">
        <f t="shared" si="14"/>
        <v>50329085819.940002</v>
      </c>
      <c r="LY5" s="9">
        <f t="shared" si="14"/>
        <v>56749092172.589996</v>
      </c>
      <c r="LZ5" s="9">
        <f t="shared" si="14"/>
        <v>47486871619.910004</v>
      </c>
      <c r="MA5" s="9">
        <f t="shared" si="14"/>
        <v>96188773629.089996</v>
      </c>
      <c r="MB5" s="9">
        <f t="shared" si="14"/>
        <v>110582788548.78999</v>
      </c>
      <c r="MC5" s="9">
        <f t="shared" si="14"/>
        <v>78298228173.479996</v>
      </c>
      <c r="MD5" s="9">
        <f t="shared" si="14"/>
        <v>43775482480.380005</v>
      </c>
      <c r="ME5" s="9">
        <f t="shared" si="14"/>
        <v>83760244565.970001</v>
      </c>
      <c r="MF5" s="9">
        <f t="shared" si="14"/>
        <v>97708881834.270004</v>
      </c>
      <c r="MG5" s="9">
        <f t="shared" si="14"/>
        <v>352179628952.81</v>
      </c>
      <c r="MH5" s="9">
        <f t="shared" si="14"/>
        <v>27414742428.66</v>
      </c>
      <c r="MI5" s="9">
        <f t="shared" si="14"/>
        <v>195398676424.03003</v>
      </c>
      <c r="MJ5" s="9">
        <f t="shared" si="14"/>
        <v>180388604802.98001</v>
      </c>
      <c r="MK5" s="9">
        <f t="shared" si="14"/>
        <v>140419157719.31</v>
      </c>
      <c r="ML5" s="9">
        <f t="shared" si="14"/>
        <v>17828109573.549999</v>
      </c>
      <c r="MM5" s="9">
        <f t="shared" si="14"/>
        <v>189128223994.25</v>
      </c>
      <c r="MN5" s="9">
        <f t="shared" si="14"/>
        <v>127048806762.2</v>
      </c>
      <c r="MO5" s="9">
        <f t="shared" si="14"/>
        <v>83461092934.069992</v>
      </c>
      <c r="MP5" s="9">
        <f t="shared" si="14"/>
        <v>64420411965.120003</v>
      </c>
      <c r="MQ5" s="9">
        <f t="shared" si="14"/>
        <v>78367281126.25</v>
      </c>
      <c r="MR5" s="9">
        <f t="shared" si="14"/>
        <v>124419296644.40001</v>
      </c>
      <c r="MS5" s="9">
        <f t="shared" si="14"/>
        <v>101769533438.09001</v>
      </c>
      <c r="MT5" s="9">
        <f t="shared" si="14"/>
        <v>218595901956.66</v>
      </c>
      <c r="MU5" s="9">
        <f t="shared" si="14"/>
        <v>184512176691.99997</v>
      </c>
      <c r="MV5" s="9">
        <f t="shared" si="14"/>
        <v>127592624012.58</v>
      </c>
      <c r="MW5" s="9">
        <f t="shared" si="14"/>
        <v>82586653349.25</v>
      </c>
      <c r="MX5" s="9">
        <f t="shared" si="14"/>
        <v>33872864422.669998</v>
      </c>
      <c r="MY5" s="9">
        <f t="shared" si="14"/>
        <v>144490657694.45999</v>
      </c>
      <c r="MZ5" s="9">
        <f t="shared" si="14"/>
        <v>87485085696.5</v>
      </c>
      <c r="NA5" s="9">
        <f t="shared" si="14"/>
        <v>304611628638.05005</v>
      </c>
      <c r="NB5" s="9">
        <f t="shared" si="14"/>
        <v>88024030099.950012</v>
      </c>
      <c r="NC5" s="9">
        <f t="shared" si="14"/>
        <v>143282982243.06</v>
      </c>
      <c r="ND5" s="9">
        <f t="shared" si="14"/>
        <v>484646191338.23999</v>
      </c>
      <c r="NE5" s="9">
        <f t="shared" si="14"/>
        <v>20799562016.989998</v>
      </c>
      <c r="NF5" s="9">
        <f t="shared" si="14"/>
        <v>550422651741.40002</v>
      </c>
      <c r="NG5" s="9">
        <f t="shared" si="14"/>
        <v>76069596666</v>
      </c>
      <c r="NH5" s="9">
        <f t="shared" si="14"/>
        <v>68487642904.949997</v>
      </c>
      <c r="NI5" s="9">
        <f t="shared" si="14"/>
        <v>50949484037.160004</v>
      </c>
      <c r="NJ5" s="9">
        <f t="shared" si="14"/>
        <v>81245762720.309998</v>
      </c>
      <c r="NK5" s="9">
        <f t="shared" si="14"/>
        <v>106473136759.48</v>
      </c>
      <c r="NL5" s="9">
        <f t="shared" si="14"/>
        <v>163249374147.85999</v>
      </c>
      <c r="NM5" s="9">
        <f t="shared" si="14"/>
        <v>106500108442</v>
      </c>
      <c r="NN5" s="9">
        <f t="shared" si="14"/>
        <v>-33292436776.529995</v>
      </c>
      <c r="NO5" s="9">
        <f t="shared" si="14"/>
        <v>62273155000.480003</v>
      </c>
      <c r="NP5" s="9">
        <f t="shared" si="14"/>
        <v>43627115476.700005</v>
      </c>
      <c r="NQ5" s="9">
        <f t="shared" si="14"/>
        <v>41607050433.449997</v>
      </c>
      <c r="NR5" s="9">
        <f t="shared" si="14"/>
        <v>37008774003.449997</v>
      </c>
      <c r="NS5" s="9">
        <f t="shared" si="14"/>
        <v>50143679899.639999</v>
      </c>
      <c r="NT5" s="9">
        <f t="shared" si="14"/>
        <v>50946521758.710007</v>
      </c>
      <c r="NU5" s="9">
        <f t="shared" si="14"/>
        <v>169442273411.70001</v>
      </c>
      <c r="NV5" s="9">
        <f t="shared" si="14"/>
        <v>67574421787.159996</v>
      </c>
      <c r="NW5" s="9">
        <f t="shared" ref="NW5:QH5" si="15">SUM(NW6:NW14)</f>
        <v>63071666244.809998</v>
      </c>
      <c r="NX5" s="9">
        <f t="shared" si="15"/>
        <v>904017825740.28003</v>
      </c>
      <c r="NY5" s="9">
        <f t="shared" si="15"/>
        <v>1966284484172.3398</v>
      </c>
      <c r="NZ5" s="9">
        <f t="shared" si="15"/>
        <v>80793788826.139999</v>
      </c>
      <c r="OA5" s="9">
        <f t="shared" si="15"/>
        <v>138447431040.89001</v>
      </c>
      <c r="OB5" s="9">
        <f t="shared" si="15"/>
        <v>253506301993.80002</v>
      </c>
      <c r="OC5" s="9">
        <f t="shared" si="15"/>
        <v>134485095331.56</v>
      </c>
      <c r="OD5" s="9">
        <f t="shared" si="15"/>
        <v>204507613188.09998</v>
      </c>
      <c r="OE5" s="9">
        <f t="shared" si="15"/>
        <v>158842484468.31</v>
      </c>
      <c r="OF5" s="9">
        <f t="shared" si="15"/>
        <v>155215275531.32001</v>
      </c>
      <c r="OG5" s="9">
        <f t="shared" si="15"/>
        <v>536500780707.84003</v>
      </c>
      <c r="OH5" s="9">
        <f t="shared" si="15"/>
        <v>519729728370.52997</v>
      </c>
      <c r="OI5" s="9">
        <f t="shared" si="15"/>
        <v>160250224907.95999</v>
      </c>
      <c r="OJ5" s="9">
        <f t="shared" si="15"/>
        <v>145833171019.42999</v>
      </c>
      <c r="OK5" s="9">
        <f t="shared" si="15"/>
        <v>96947762161.860001</v>
      </c>
      <c r="OL5" s="9">
        <f t="shared" si="15"/>
        <v>198068093910.82001</v>
      </c>
      <c r="OM5" s="9">
        <f t="shared" si="15"/>
        <v>136374235477.25999</v>
      </c>
      <c r="ON5" s="9">
        <f t="shared" si="15"/>
        <v>221848488164.46997</v>
      </c>
      <c r="OO5" s="9">
        <f t="shared" si="15"/>
        <v>192083976944.25</v>
      </c>
      <c r="OP5" s="9">
        <f t="shared" si="15"/>
        <v>62503147823.449997</v>
      </c>
      <c r="OQ5" s="9">
        <f t="shared" si="15"/>
        <v>297313108114.94</v>
      </c>
      <c r="OR5" s="9">
        <f t="shared" si="15"/>
        <v>152973010216.34998</v>
      </c>
      <c r="OS5" s="9">
        <f t="shared" si="15"/>
        <v>399293456228.65997</v>
      </c>
      <c r="OT5" s="9">
        <f t="shared" si="15"/>
        <v>67861248230.480003</v>
      </c>
      <c r="OU5" s="9">
        <f t="shared" si="15"/>
        <v>101374925355.62999</v>
      </c>
      <c r="OV5" s="9">
        <f t="shared" si="15"/>
        <v>216400598108.63998</v>
      </c>
      <c r="OW5" s="9">
        <f t="shared" si="15"/>
        <v>103858010424.32999</v>
      </c>
      <c r="OX5" s="9">
        <f t="shared" si="15"/>
        <v>154010416835.54999</v>
      </c>
      <c r="OY5" s="9">
        <f t="shared" si="15"/>
        <v>68598596997.980003</v>
      </c>
      <c r="OZ5" s="9">
        <f t="shared" si="15"/>
        <v>38890647077.650002</v>
      </c>
      <c r="PA5" s="9">
        <f t="shared" si="15"/>
        <v>66093920225.660004</v>
      </c>
      <c r="PB5" s="9">
        <f t="shared" si="15"/>
        <v>107970092991.76999</v>
      </c>
      <c r="PC5" s="9">
        <f t="shared" si="15"/>
        <v>99658873089.919998</v>
      </c>
      <c r="PD5" s="9">
        <f t="shared" si="15"/>
        <v>159611399295.82999</v>
      </c>
      <c r="PE5" s="9">
        <f t="shared" si="15"/>
        <v>148594356070.03</v>
      </c>
      <c r="PF5" s="9">
        <f t="shared" si="15"/>
        <v>105548428263.53999</v>
      </c>
      <c r="PG5" s="9">
        <f t="shared" si="15"/>
        <v>149841483739.20999</v>
      </c>
      <c r="PH5" s="9">
        <f t="shared" si="15"/>
        <v>60920647280.690002</v>
      </c>
      <c r="PI5" s="9">
        <f t="shared" si="15"/>
        <v>132527121527.09</v>
      </c>
      <c r="PJ5" s="9">
        <f t="shared" si="15"/>
        <v>119940203039.89</v>
      </c>
      <c r="PK5" s="9">
        <f t="shared" si="15"/>
        <v>115415775074.53</v>
      </c>
      <c r="PL5" s="9">
        <f t="shared" si="15"/>
        <v>44431538718.489998</v>
      </c>
      <c r="PM5" s="9">
        <f t="shared" si="15"/>
        <v>73690256442.949997</v>
      </c>
      <c r="PN5" s="9">
        <f t="shared" si="15"/>
        <v>113292265243.34</v>
      </c>
      <c r="PO5" s="9">
        <f t="shared" si="15"/>
        <v>122878335539.39999</v>
      </c>
      <c r="PP5" s="9">
        <f t="shared" si="15"/>
        <v>69143996297.529999</v>
      </c>
      <c r="PQ5" s="9">
        <f t="shared" si="15"/>
        <v>134476954896.40001</v>
      </c>
      <c r="PR5" s="9">
        <f t="shared" si="15"/>
        <v>88577181672.460022</v>
      </c>
      <c r="PS5" s="9">
        <f t="shared" si="15"/>
        <v>98473851518.059998</v>
      </c>
      <c r="PT5" s="9">
        <f t="shared" si="15"/>
        <v>25367823248.220001</v>
      </c>
      <c r="PU5" s="9">
        <f t="shared" si="15"/>
        <v>58423025375.890015</v>
      </c>
      <c r="PV5" s="9">
        <f t="shared" si="15"/>
        <v>75582060479.440002</v>
      </c>
      <c r="PW5" s="9">
        <f t="shared" si="15"/>
        <v>128613100362.73001</v>
      </c>
      <c r="PX5" s="9">
        <f t="shared" si="15"/>
        <v>198525052874.45001</v>
      </c>
      <c r="PY5" s="9">
        <f t="shared" si="15"/>
        <v>83320009773.809998</v>
      </c>
      <c r="PZ5" s="9">
        <f t="shared" si="15"/>
        <v>343888723229.04999</v>
      </c>
      <c r="QA5" s="9">
        <f t="shared" si="15"/>
        <v>80355425116.319992</v>
      </c>
      <c r="QB5" s="9">
        <f t="shared" si="15"/>
        <v>4120122675872</v>
      </c>
      <c r="QC5" s="9">
        <f t="shared" si="15"/>
        <v>76354516544.130005</v>
      </c>
      <c r="QD5" s="9">
        <f t="shared" si="15"/>
        <v>151073834226.91</v>
      </c>
      <c r="QE5" s="9">
        <f t="shared" si="15"/>
        <v>172288392659</v>
      </c>
      <c r="QF5" s="9">
        <f t="shared" si="15"/>
        <v>662569427237.8999</v>
      </c>
      <c r="QG5" s="9">
        <f t="shared" si="15"/>
        <v>293076873612.73999</v>
      </c>
      <c r="QH5" s="9">
        <f t="shared" si="15"/>
        <v>83777880634.5</v>
      </c>
      <c r="QI5" s="9">
        <f t="shared" ref="QI5:ST5" si="16">SUM(QI6:QI14)</f>
        <v>100492663704.50999</v>
      </c>
      <c r="QJ5" s="9">
        <f t="shared" si="16"/>
        <v>21064514799.110001</v>
      </c>
      <c r="QK5" s="9">
        <f t="shared" si="16"/>
        <v>64543103303.099998</v>
      </c>
      <c r="QL5" s="9">
        <f t="shared" si="16"/>
        <v>140238591497.16</v>
      </c>
      <c r="QM5" s="9">
        <f t="shared" si="16"/>
        <v>93029355886.800003</v>
      </c>
      <c r="QN5" s="9">
        <f t="shared" si="16"/>
        <v>24442255160</v>
      </c>
      <c r="QO5" s="9">
        <f t="shared" si="16"/>
        <v>119376949592.22</v>
      </c>
      <c r="QP5" s="9">
        <f t="shared" si="16"/>
        <v>182206067908</v>
      </c>
      <c r="QQ5" s="9">
        <f t="shared" si="16"/>
        <v>329903630661.34998</v>
      </c>
      <c r="QR5" s="9">
        <f t="shared" si="16"/>
        <v>212820240235.48999</v>
      </c>
      <c r="QS5" s="9">
        <f t="shared" si="16"/>
        <v>181911155145</v>
      </c>
      <c r="QT5" s="9">
        <f t="shared" si="16"/>
        <v>325267026861.45001</v>
      </c>
      <c r="QU5" s="9">
        <f t="shared" si="16"/>
        <v>114385737292.5</v>
      </c>
      <c r="QV5" s="9">
        <f t="shared" si="16"/>
        <v>65681712224.660004</v>
      </c>
      <c r="QW5" s="9">
        <f t="shared" si="16"/>
        <v>85832946054</v>
      </c>
      <c r="QX5" s="9">
        <f t="shared" si="16"/>
        <v>48305745790</v>
      </c>
      <c r="QY5" s="9">
        <f t="shared" si="16"/>
        <v>40064522554.709999</v>
      </c>
      <c r="QZ5" s="9">
        <f t="shared" si="16"/>
        <v>7811178201</v>
      </c>
      <c r="RA5" s="9">
        <f t="shared" si="16"/>
        <v>54974017705</v>
      </c>
      <c r="RB5" s="9">
        <f t="shared" si="16"/>
        <v>19332382124</v>
      </c>
      <c r="RC5" s="9">
        <f t="shared" si="16"/>
        <v>13324498196.299999</v>
      </c>
      <c r="RD5" s="9">
        <f t="shared" si="16"/>
        <v>76416617558.480011</v>
      </c>
      <c r="RE5" s="9">
        <f t="shared" si="16"/>
        <v>54835969566.900002</v>
      </c>
      <c r="RF5" s="9">
        <f t="shared" si="16"/>
        <v>96501947433.520004</v>
      </c>
      <c r="RG5" s="9">
        <f t="shared" si="16"/>
        <v>51194539138.940002</v>
      </c>
      <c r="RH5" s="9">
        <f t="shared" si="16"/>
        <v>52385486127.669998</v>
      </c>
      <c r="RI5" s="9">
        <f t="shared" si="16"/>
        <v>68082175821.389999</v>
      </c>
      <c r="RJ5" s="9">
        <f t="shared" si="16"/>
        <v>59745464126.760002</v>
      </c>
      <c r="RK5" s="9">
        <f t="shared" si="16"/>
        <v>44121573907.830002</v>
      </c>
      <c r="RL5" s="9">
        <f t="shared" si="16"/>
        <v>61705515069.230003</v>
      </c>
      <c r="RM5" s="9">
        <f t="shared" si="16"/>
        <v>87809871042.300003</v>
      </c>
      <c r="RN5" s="9">
        <f t="shared" si="16"/>
        <v>29437065383</v>
      </c>
      <c r="RO5" s="9">
        <f t="shared" si="16"/>
        <v>17268516706.639999</v>
      </c>
      <c r="RP5" s="9">
        <f t="shared" si="16"/>
        <v>136552085800.44</v>
      </c>
      <c r="RQ5" s="9">
        <f t="shared" si="16"/>
        <v>638256875371.89001</v>
      </c>
      <c r="RR5" s="9">
        <f t="shared" si="16"/>
        <v>359202823173.95996</v>
      </c>
      <c r="RS5" s="9">
        <f t="shared" si="16"/>
        <v>365346294393.19</v>
      </c>
      <c r="RT5" s="9">
        <f t="shared" si="16"/>
        <v>641441518730.64014</v>
      </c>
      <c r="RU5" s="9">
        <f t="shared" si="16"/>
        <v>1225978203370.9402</v>
      </c>
      <c r="RV5" s="9">
        <f t="shared" si="16"/>
        <v>287085581358</v>
      </c>
      <c r="RW5" s="9">
        <f t="shared" si="16"/>
        <v>1295765652935.53</v>
      </c>
      <c r="RX5" s="9">
        <f t="shared" si="16"/>
        <v>249199014087.53</v>
      </c>
      <c r="RY5" s="9">
        <f t="shared" si="16"/>
        <v>833263620248.09985</v>
      </c>
      <c r="RZ5" s="9">
        <f t="shared" si="16"/>
        <v>255298676500.95999</v>
      </c>
      <c r="SA5" s="9">
        <f t="shared" si="16"/>
        <v>106260651250.09</v>
      </c>
      <c r="SB5" s="9">
        <f t="shared" si="16"/>
        <v>195898006251.21002</v>
      </c>
      <c r="SC5" s="9">
        <f t="shared" si="16"/>
        <v>185954806121.54001</v>
      </c>
      <c r="SD5" s="9">
        <f t="shared" si="16"/>
        <v>118267033122.18001</v>
      </c>
      <c r="SE5" s="9">
        <f t="shared" si="16"/>
        <v>50463367256.919998</v>
      </c>
      <c r="SF5" s="9">
        <f t="shared" si="16"/>
        <v>73305867905.130005</v>
      </c>
      <c r="SG5" s="9">
        <f t="shared" si="16"/>
        <v>71676699829.470001</v>
      </c>
      <c r="SH5" s="9">
        <f t="shared" si="16"/>
        <v>96867848129.330002</v>
      </c>
      <c r="SI5" s="9">
        <f t="shared" si="16"/>
        <v>179090225603.36002</v>
      </c>
      <c r="SJ5" s="9">
        <f t="shared" si="16"/>
        <v>134618568295.37999</v>
      </c>
      <c r="SK5" s="9">
        <f t="shared" si="16"/>
        <v>115969578569.53</v>
      </c>
      <c r="SL5" s="9">
        <f t="shared" si="16"/>
        <v>90470549689.910004</v>
      </c>
      <c r="SM5" s="9">
        <f t="shared" si="16"/>
        <v>145474929849.11996</v>
      </c>
      <c r="SN5" s="9">
        <f t="shared" si="16"/>
        <v>36803621033.410004</v>
      </c>
      <c r="SO5" s="9">
        <f t="shared" si="16"/>
        <v>411108513355.67004</v>
      </c>
      <c r="SP5" s="9">
        <f t="shared" si="16"/>
        <v>343008216309.58997</v>
      </c>
      <c r="SQ5" s="9">
        <f t="shared" si="16"/>
        <v>117222279584</v>
      </c>
      <c r="SR5" s="9">
        <f t="shared" si="16"/>
        <v>185059625184</v>
      </c>
      <c r="SS5" s="9">
        <f t="shared" si="16"/>
        <v>419146912032.71997</v>
      </c>
      <c r="ST5" s="9">
        <f t="shared" si="16"/>
        <v>81592587800.179993</v>
      </c>
      <c r="SU5" s="9">
        <f t="shared" ref="SU5:TW5" si="17">SUM(SU6:SU14)</f>
        <v>116217986331.00002</v>
      </c>
      <c r="SV5" s="9">
        <f t="shared" si="17"/>
        <v>215721759718.66</v>
      </c>
      <c r="SW5" s="9">
        <f t="shared" si="17"/>
        <v>1415526268328.3101</v>
      </c>
      <c r="SX5" s="9">
        <f t="shared" si="17"/>
        <v>87578101208</v>
      </c>
      <c r="SY5" s="9">
        <f t="shared" si="17"/>
        <v>69003937246.429993</v>
      </c>
      <c r="SZ5" s="9">
        <f t="shared" si="17"/>
        <v>222770742277.40997</v>
      </c>
      <c r="TA5" s="9">
        <f t="shared" si="17"/>
        <v>90457046880.869995</v>
      </c>
      <c r="TB5" s="9">
        <f t="shared" si="17"/>
        <v>107831638216.71001</v>
      </c>
      <c r="TC5" s="9">
        <f t="shared" si="17"/>
        <v>68420128869.820007</v>
      </c>
      <c r="TD5" s="9">
        <f t="shared" si="17"/>
        <v>232505459445.70999</v>
      </c>
      <c r="TE5" s="9">
        <f t="shared" si="17"/>
        <v>10926540970.07</v>
      </c>
      <c r="TF5" s="9">
        <f t="shared" si="17"/>
        <v>170122791283.79999</v>
      </c>
      <c r="TG5" s="9">
        <f t="shared" si="17"/>
        <v>23706706635.799999</v>
      </c>
      <c r="TH5" s="9">
        <f t="shared" si="17"/>
        <v>42486408044.509995</v>
      </c>
      <c r="TI5" s="9">
        <f t="shared" si="17"/>
        <v>52634583120.75</v>
      </c>
      <c r="TJ5" s="9">
        <f t="shared" si="17"/>
        <v>74585813189</v>
      </c>
      <c r="TK5" s="9">
        <f t="shared" si="17"/>
        <v>55278508070.130005</v>
      </c>
      <c r="TL5" s="9">
        <f t="shared" si="17"/>
        <v>23491879429.799999</v>
      </c>
      <c r="TM5" s="9">
        <f t="shared" si="17"/>
        <v>35139035200.290001</v>
      </c>
      <c r="TN5" s="9">
        <f t="shared" si="17"/>
        <v>66788077161.290009</v>
      </c>
      <c r="TO5" s="9">
        <f>SUM(TO6:TO14)</f>
        <v>34522050307.169998</v>
      </c>
      <c r="TP5" s="9">
        <f t="shared" si="17"/>
        <v>21752994699.049999</v>
      </c>
      <c r="TQ5" s="9">
        <f t="shared" si="17"/>
        <v>14641754737.43</v>
      </c>
      <c r="TR5" s="9">
        <f t="shared" si="17"/>
        <v>459322025172.17993</v>
      </c>
      <c r="TS5" s="9">
        <f t="shared" si="17"/>
        <v>335723252657.48999</v>
      </c>
      <c r="TT5" s="9">
        <f t="shared" si="17"/>
        <v>149542274522.56</v>
      </c>
      <c r="TU5" s="9">
        <f t="shared" si="17"/>
        <v>99617003732.069992</v>
      </c>
      <c r="TV5" s="9">
        <f t="shared" si="17"/>
        <v>81103707686.019989</v>
      </c>
      <c r="TW5" s="9">
        <f t="shared" si="17"/>
        <v>288995214147.64001</v>
      </c>
    </row>
    <row r="6" spans="1:543" ht="15" x14ac:dyDescent="0.25">
      <c r="A6" s="10" t="s">
        <v>550</v>
      </c>
      <c r="B6" s="11">
        <v>462779307345.70001</v>
      </c>
      <c r="C6" s="11">
        <v>43648056475.760002</v>
      </c>
      <c r="D6" s="11">
        <v>180004533221.31</v>
      </c>
      <c r="E6" s="11">
        <f>20671813210.32+4402859466+15000+76500000+114878616.54</f>
        <v>25266066292.860001</v>
      </c>
      <c r="F6" s="11">
        <v>3257251620.1300001</v>
      </c>
      <c r="G6" s="11">
        <v>21370652913.560001</v>
      </c>
      <c r="H6" s="11">
        <f>24806024971.55+1038317754.57+640787912+7368143986+251921891+73382526</f>
        <v>34178579041.119999</v>
      </c>
      <c r="I6" s="11">
        <v>110541122049.48001</v>
      </c>
      <c r="J6" s="11">
        <v>44913329436.050003</v>
      </c>
      <c r="K6" s="11">
        <v>26100564961.559998</v>
      </c>
      <c r="L6" s="11">
        <v>114324143388.99001</v>
      </c>
      <c r="M6" s="11">
        <v>123903819269.03</v>
      </c>
      <c r="N6" s="11">
        <v>69389088565.600006</v>
      </c>
      <c r="O6" s="11">
        <v>46751748019.139999</v>
      </c>
      <c r="P6" s="11">
        <v>31406645894.98</v>
      </c>
      <c r="Q6" s="11">
        <v>24848296572.23</v>
      </c>
      <c r="R6" s="11">
        <v>68343238375.75</v>
      </c>
      <c r="S6" s="11">
        <v>67610507701.32</v>
      </c>
      <c r="T6" s="11">
        <v>40803859160.220001</v>
      </c>
      <c r="U6" s="11">
        <v>15177209984.51</v>
      </c>
      <c r="V6" s="11">
        <v>36314912921.099998</v>
      </c>
      <c r="W6" s="11">
        <v>1753288559.75</v>
      </c>
      <c r="X6" s="11">
        <v>51469797960.32</v>
      </c>
      <c r="Y6" s="11">
        <v>9371695794.5400009</v>
      </c>
      <c r="Z6" s="11">
        <v>1167802588568.1201</v>
      </c>
      <c r="AA6" s="11">
        <v>264690276494.48001</v>
      </c>
      <c r="AB6" s="11">
        <v>142878669868.67999</v>
      </c>
      <c r="AC6" s="11">
        <v>261216036157.48999</v>
      </c>
      <c r="AD6" s="11">
        <v>249843675362.04999</v>
      </c>
      <c r="AE6" s="11">
        <v>122563481602.31</v>
      </c>
      <c r="AF6" s="11">
        <v>152126965740.98999</v>
      </c>
      <c r="AG6" s="11">
        <v>81989268438.360001</v>
      </c>
      <c r="AH6" s="11">
        <v>149842056665.89999</v>
      </c>
      <c r="AI6" s="11">
        <v>122078201450.25999</v>
      </c>
      <c r="AJ6" s="11">
        <v>54953114145.07</v>
      </c>
      <c r="AK6" s="11">
        <v>87821926933.080002</v>
      </c>
      <c r="AL6" s="11">
        <v>58618732693.450005</v>
      </c>
      <c r="AM6" s="11">
        <v>73104070923.839996</v>
      </c>
      <c r="AN6" s="11">
        <v>19303579471.150002</v>
      </c>
      <c r="AO6" s="11">
        <v>38296383862.790001</v>
      </c>
      <c r="AP6" s="11">
        <v>159195883795.15002</v>
      </c>
      <c r="AQ6" s="11">
        <v>23005530972.18</v>
      </c>
      <c r="AR6" s="11">
        <v>76265324654.080002</v>
      </c>
      <c r="AS6" s="11">
        <v>14276573071.23</v>
      </c>
      <c r="AT6" s="11">
        <v>5534785263.46</v>
      </c>
      <c r="AU6" s="11">
        <v>28914012404.610001</v>
      </c>
      <c r="AV6" s="11">
        <v>68994084371.139999</v>
      </c>
      <c r="AW6" s="11">
        <v>139247721129.83002</v>
      </c>
      <c r="AX6" s="11">
        <v>97475806642.690002</v>
      </c>
      <c r="AY6" s="11">
        <v>75143120290.089996</v>
      </c>
      <c r="AZ6" s="11">
        <v>89829130580.819992</v>
      </c>
      <c r="BA6" s="11">
        <v>107300824991.59</v>
      </c>
      <c r="BB6" s="11">
        <v>111323814686.71001</v>
      </c>
      <c r="BC6" s="11">
        <v>67137566591.489998</v>
      </c>
      <c r="BD6" s="11">
        <v>31420262423.459999</v>
      </c>
      <c r="BE6" s="11">
        <v>49403528437.300003</v>
      </c>
      <c r="BF6" s="11">
        <v>12786625715.32</v>
      </c>
      <c r="BG6" s="11">
        <v>130232406354.02</v>
      </c>
      <c r="BH6" s="11">
        <v>267135349902.97998</v>
      </c>
      <c r="BI6" s="11">
        <v>59916026611.5</v>
      </c>
      <c r="BJ6" s="11">
        <v>90264190698.800003</v>
      </c>
      <c r="BK6" s="11">
        <v>108100788396</v>
      </c>
      <c r="BL6" s="11">
        <v>66357110000.639999</v>
      </c>
      <c r="BM6" s="11">
        <v>83981040732.679993</v>
      </c>
      <c r="BN6" s="11">
        <v>115808993323.97</v>
      </c>
      <c r="BO6" s="11">
        <v>57579024413.730003</v>
      </c>
      <c r="BP6" s="11">
        <v>83155509914.619995</v>
      </c>
      <c r="BQ6" s="11">
        <v>81752979729.229996</v>
      </c>
      <c r="BR6" s="11">
        <v>80673244604.179993</v>
      </c>
      <c r="BS6" s="11">
        <v>148696147535.22998</v>
      </c>
      <c r="BT6" s="11">
        <v>135084916941.53999</v>
      </c>
      <c r="BU6" s="11">
        <v>48442685040</v>
      </c>
      <c r="BV6" s="11">
        <v>16097651054.35</v>
      </c>
      <c r="BW6" s="11">
        <f>19620944342.85+616504773+113273344490.5</f>
        <v>133510793606.35001</v>
      </c>
      <c r="BX6" s="11">
        <v>77430347578</v>
      </c>
      <c r="BY6" s="11">
        <v>142324603433.82001</v>
      </c>
      <c r="BZ6" s="11">
        <v>22035636525.689999</v>
      </c>
      <c r="CA6" s="11">
        <v>49018708198.459999</v>
      </c>
      <c r="CB6" s="11">
        <v>1356489967275.27</v>
      </c>
      <c r="CC6" s="11">
        <v>12766432754.32</v>
      </c>
      <c r="CD6" s="11">
        <v>218219711756.66</v>
      </c>
      <c r="CE6" s="11">
        <v>40949518023.779999</v>
      </c>
      <c r="CF6" s="11">
        <v>62945722012.57</v>
      </c>
      <c r="CG6" s="11">
        <v>33938669725.630001</v>
      </c>
      <c r="CH6" s="11">
        <v>59374356665.040001</v>
      </c>
      <c r="CI6" s="11">
        <v>8944661851.2399998</v>
      </c>
      <c r="CJ6" s="11">
        <v>48107895430.690002</v>
      </c>
      <c r="CK6" s="11">
        <v>15004379771.380001</v>
      </c>
      <c r="CL6" s="11">
        <v>42919249353.209999</v>
      </c>
      <c r="CM6" s="11">
        <v>21971789669.740002</v>
      </c>
      <c r="CN6" s="11">
        <v>22352189659.529999</v>
      </c>
      <c r="CO6" s="11">
        <v>286475257572.22998</v>
      </c>
      <c r="CP6" s="11">
        <v>36790188512.230003</v>
      </c>
      <c r="CQ6" s="11">
        <v>30304792143.439999</v>
      </c>
      <c r="CR6" s="11">
        <v>75013806697.75</v>
      </c>
      <c r="CS6" s="11">
        <v>68063802244.339996</v>
      </c>
      <c r="CT6" s="11">
        <v>78415637798.680008</v>
      </c>
      <c r="CU6" s="11">
        <v>85782771342.589996</v>
      </c>
      <c r="CV6" s="11">
        <v>218736023158.35999</v>
      </c>
      <c r="CW6" s="11">
        <v>87022008687.649994</v>
      </c>
      <c r="CX6" s="11">
        <v>12176218079.880001</v>
      </c>
      <c r="CY6" s="11">
        <v>138367535398.16</v>
      </c>
      <c r="CZ6" s="11">
        <v>63028229030.349998</v>
      </c>
      <c r="DA6" s="11">
        <v>71685058242.330002</v>
      </c>
      <c r="DB6" s="11">
        <v>3392712563.9400001</v>
      </c>
      <c r="DC6" s="11">
        <v>29823380883.470001</v>
      </c>
      <c r="DD6" s="11">
        <v>5001688905.6900005</v>
      </c>
      <c r="DE6" s="11">
        <v>25945788261.220001</v>
      </c>
      <c r="DF6" s="11">
        <v>8863425925.8699989</v>
      </c>
      <c r="DG6" s="11">
        <v>82423650690.110001</v>
      </c>
      <c r="DH6" s="11">
        <v>62580521815.590004</v>
      </c>
      <c r="DI6" s="11">
        <v>6231577673.1599998</v>
      </c>
      <c r="DJ6" s="11">
        <v>8770462576.6299992</v>
      </c>
      <c r="DK6" s="11">
        <v>2826200071.9400001</v>
      </c>
      <c r="DL6" s="11">
        <v>31813773071.709999</v>
      </c>
      <c r="DM6" s="11">
        <v>24021778241.959999</v>
      </c>
      <c r="DN6" s="11">
        <v>5591502313.8500004</v>
      </c>
      <c r="DO6" s="11">
        <v>7594460082.1599998</v>
      </c>
      <c r="DP6" s="11">
        <v>11648397788.5</v>
      </c>
      <c r="DQ6" s="11">
        <v>3732182479.79</v>
      </c>
      <c r="DR6" s="11">
        <v>34540532728.75</v>
      </c>
      <c r="DS6" s="11">
        <v>443960119047.21002</v>
      </c>
      <c r="DT6" s="11">
        <v>4254028447.0100002</v>
      </c>
      <c r="DU6" s="11">
        <v>80283166870.690002</v>
      </c>
      <c r="DV6" s="11">
        <v>115181393336.3</v>
      </c>
      <c r="DW6" s="11">
        <v>12605461833.9</v>
      </c>
      <c r="DX6" s="11">
        <v>48941824247.260002</v>
      </c>
      <c r="DY6" s="11">
        <v>18935545162.419998</v>
      </c>
      <c r="DZ6" s="11">
        <v>131486853017.60001</v>
      </c>
      <c r="EA6" s="11">
        <v>27081428964.400002</v>
      </c>
      <c r="EB6" s="11">
        <v>21921101702.060001</v>
      </c>
      <c r="EC6" s="11">
        <v>20715399261.369999</v>
      </c>
      <c r="ED6" s="11">
        <v>204312510503.5</v>
      </c>
      <c r="EE6" s="11">
        <v>83386519513.309998</v>
      </c>
      <c r="EF6" s="11">
        <v>140192566491.89001</v>
      </c>
      <c r="EG6" s="11">
        <v>198199778253.98001</v>
      </c>
      <c r="EH6" s="11">
        <v>26940552855.98</v>
      </c>
      <c r="EI6" s="11">
        <v>30961172385.740005</v>
      </c>
      <c r="EJ6" s="11">
        <v>4897707211.7599993</v>
      </c>
      <c r="EK6" s="11">
        <v>23791744273.289997</v>
      </c>
      <c r="EL6" s="11">
        <v>39873364987.290001</v>
      </c>
      <c r="EM6" s="11">
        <v>11866606652.040001</v>
      </c>
      <c r="EN6" s="11">
        <v>53639356781.760002</v>
      </c>
      <c r="EO6" s="11">
        <v>14062253364.369999</v>
      </c>
      <c r="EP6" s="11">
        <v>35023940557.370003</v>
      </c>
      <c r="EQ6" s="11">
        <v>27100379663.259998</v>
      </c>
      <c r="ER6" s="11">
        <v>10258581423.4</v>
      </c>
      <c r="ES6" s="11">
        <v>83081519332.050003</v>
      </c>
      <c r="ET6" s="11">
        <v>8723737512402</v>
      </c>
      <c r="EU6" s="11">
        <v>3343922854244</v>
      </c>
      <c r="EV6" s="11">
        <v>489800351471.35999</v>
      </c>
      <c r="EW6" s="11">
        <v>758580385268</v>
      </c>
      <c r="EX6" s="11">
        <v>701050544113.32996</v>
      </c>
      <c r="EY6" s="11">
        <v>9842236305.6000004</v>
      </c>
      <c r="EZ6" s="11">
        <v>17499633888.870003</v>
      </c>
      <c r="FA6" s="11">
        <v>294546811233.72998</v>
      </c>
      <c r="FB6" s="11">
        <v>136843010062</v>
      </c>
      <c r="FC6" s="11">
        <v>51546589943</v>
      </c>
      <c r="FD6" s="11">
        <v>318140571976</v>
      </c>
      <c r="FE6" s="11">
        <v>60905062698</v>
      </c>
      <c r="FF6" s="11">
        <v>119365170473</v>
      </c>
      <c r="FG6" s="11">
        <v>18736243853</v>
      </c>
      <c r="FH6" s="11">
        <v>223289612320.71002</v>
      </c>
      <c r="FI6" s="11">
        <v>280172446704.53003</v>
      </c>
      <c r="FJ6" s="11">
        <v>22521812431.849998</v>
      </c>
      <c r="FK6" s="11">
        <v>192621856050.25</v>
      </c>
      <c r="FL6" s="11">
        <v>533980326524.82001</v>
      </c>
      <c r="FM6" s="11">
        <v>595072213041.97998</v>
      </c>
      <c r="FN6" s="11">
        <v>306851407917.65002</v>
      </c>
      <c r="FO6" s="11">
        <v>91986202890</v>
      </c>
      <c r="FP6" s="11">
        <v>646754307029.35999</v>
      </c>
      <c r="FQ6" s="11">
        <v>81285866958</v>
      </c>
      <c r="FR6" s="11">
        <v>137298826084.95</v>
      </c>
      <c r="FS6" s="11">
        <v>207886620907.40002</v>
      </c>
      <c r="FT6" s="11">
        <v>63700925975</v>
      </c>
      <c r="FU6" s="11">
        <v>168320283716.17999</v>
      </c>
      <c r="FV6" s="11">
        <v>72286459826.5</v>
      </c>
      <c r="FW6" s="11">
        <v>646645231065.68005</v>
      </c>
      <c r="FX6" s="11">
        <v>196016068702</v>
      </c>
      <c r="FY6" s="11">
        <v>398675479688.40002</v>
      </c>
      <c r="FZ6" s="11">
        <v>94331683986.25</v>
      </c>
      <c r="GA6" s="11">
        <v>44282695136</v>
      </c>
      <c r="GB6" s="11">
        <v>146182635017.5</v>
      </c>
      <c r="GC6" s="11">
        <v>129048556297.66</v>
      </c>
      <c r="GD6" s="11">
        <v>203626953189.79001</v>
      </c>
      <c r="GE6" s="11">
        <v>68863408155</v>
      </c>
      <c r="GF6" s="11">
        <v>133069093888</v>
      </c>
      <c r="GG6" s="11">
        <v>224990017027</v>
      </c>
      <c r="GH6" s="11">
        <v>227274188084</v>
      </c>
      <c r="GI6" s="11">
        <v>161848532938.94</v>
      </c>
      <c r="GJ6" s="11">
        <v>299298527998</v>
      </c>
      <c r="GK6" s="11">
        <v>377061328850.15997</v>
      </c>
      <c r="GL6" s="11">
        <v>182889067667.60001</v>
      </c>
      <c r="GM6" s="11">
        <v>201125877327</v>
      </c>
      <c r="GN6" s="11">
        <v>180974644808</v>
      </c>
      <c r="GO6" s="11">
        <v>204443347505.77002</v>
      </c>
      <c r="GP6" s="11">
        <v>174292466154</v>
      </c>
      <c r="GQ6" s="11">
        <v>176997967430</v>
      </c>
      <c r="GR6" s="11">
        <v>341292406031</v>
      </c>
      <c r="GS6" s="11">
        <v>216326775373.58002</v>
      </c>
      <c r="GT6" s="11">
        <v>154577292144.67001</v>
      </c>
      <c r="GU6" s="11">
        <v>208158618404</v>
      </c>
      <c r="GV6" s="11">
        <v>290808182476</v>
      </c>
      <c r="GW6" s="11">
        <v>129474711954.42999</v>
      </c>
      <c r="GX6" s="11">
        <v>114959745113</v>
      </c>
      <c r="GY6" s="11">
        <f>185367419489+45217750+50048155+192950779+11605344682.09</f>
        <v>197260980855.09</v>
      </c>
      <c r="GZ6" s="11">
        <v>181582688528</v>
      </c>
      <c r="HA6" s="11">
        <v>167404003837</v>
      </c>
      <c r="HB6" s="11">
        <v>98071507567</v>
      </c>
      <c r="HC6" s="11">
        <v>268109849992.41998</v>
      </c>
      <c r="HD6" s="11">
        <v>833619637931</v>
      </c>
      <c r="HE6" s="11">
        <v>232175957894.26001</v>
      </c>
      <c r="HF6" s="11">
        <v>114171097650</v>
      </c>
      <c r="HG6" s="11">
        <v>194378352721.59</v>
      </c>
      <c r="HH6" s="11">
        <f>221268668754+74654448+460910384+43932000+30269625120+17353282450+26837712126</f>
        <v>296308785282</v>
      </c>
      <c r="HI6" s="11">
        <v>204308593334.10001</v>
      </c>
      <c r="HJ6" s="11">
        <v>73485668463.839996</v>
      </c>
      <c r="HK6" s="11">
        <v>345381728625.46997</v>
      </c>
      <c r="HL6" s="11">
        <v>58612724431.849998</v>
      </c>
      <c r="HM6" s="11">
        <v>1860008161203.9099</v>
      </c>
      <c r="HN6" s="11">
        <v>59467999707.469994</v>
      </c>
      <c r="HO6" s="11">
        <v>82492386278.669998</v>
      </c>
      <c r="HP6" s="11">
        <v>138178017850.45999</v>
      </c>
      <c r="HQ6" s="11">
        <v>80031200602.610001</v>
      </c>
      <c r="HR6" s="11">
        <f>105550135617.12+10029238060.83+961595585.63+4814751032.05</f>
        <v>121355720295.63</v>
      </c>
      <c r="HS6" s="11">
        <v>68089641321.400002</v>
      </c>
      <c r="HT6" s="11">
        <v>650994831189.78003</v>
      </c>
      <c r="HU6" s="11">
        <v>235787595017.52002</v>
      </c>
      <c r="HV6" s="11">
        <v>477014824773.21002</v>
      </c>
      <c r="HW6" s="11">
        <v>70334782765.179993</v>
      </c>
      <c r="HX6" s="11">
        <v>185995006808.32001</v>
      </c>
      <c r="HY6" s="11">
        <v>120657383002.25999</v>
      </c>
      <c r="HZ6" s="11">
        <v>49263796945.059998</v>
      </c>
      <c r="IA6" s="11">
        <v>217562055735.35001</v>
      </c>
      <c r="IB6" s="11">
        <v>290474586863.08002</v>
      </c>
      <c r="IC6" s="11">
        <v>237488618265.44</v>
      </c>
      <c r="ID6" s="11">
        <v>266623509906.39001</v>
      </c>
      <c r="IE6" s="11">
        <v>28366124820.980003</v>
      </c>
      <c r="IF6" s="11">
        <v>230556308393.09</v>
      </c>
      <c r="IG6" s="11">
        <v>181772857337.19</v>
      </c>
      <c r="IH6" s="11">
        <v>73920836488.869995</v>
      </c>
      <c r="II6" s="11">
        <v>143249224833.85001</v>
      </c>
      <c r="IJ6" s="11">
        <v>158301003161.82001</v>
      </c>
      <c r="IK6" s="11">
        <v>585683651226.08997</v>
      </c>
      <c r="IL6" s="11">
        <v>111892717856.81999</v>
      </c>
      <c r="IM6" s="11">
        <v>223693123719.45999</v>
      </c>
      <c r="IN6" s="11">
        <v>155598952816.23999</v>
      </c>
      <c r="IO6" s="11">
        <v>266297646435.25998</v>
      </c>
      <c r="IP6" s="11">
        <v>209869469526.09</v>
      </c>
      <c r="IQ6" s="11">
        <v>64318954970.739998</v>
      </c>
      <c r="IR6" s="11">
        <v>231315581902.41</v>
      </c>
      <c r="IS6" s="11">
        <v>308529553683.82996</v>
      </c>
      <c r="IT6" s="11">
        <v>305771703749.58002</v>
      </c>
      <c r="IU6" s="11">
        <v>31156898466.610001</v>
      </c>
      <c r="IV6" s="11">
        <v>106711730752.03999</v>
      </c>
      <c r="IW6" s="11">
        <v>271084121591.17001</v>
      </c>
      <c r="IX6" s="11">
        <f>994779415849.97+247687400+326606810+65775491104.66+31647962220+12685055275.27+28447944225+628154262</f>
        <v>1134538317146.8999</v>
      </c>
      <c r="IY6" s="11">
        <v>73326315304.330002</v>
      </c>
      <c r="IZ6" s="11">
        <v>172905411221.06</v>
      </c>
      <c r="JA6" s="11">
        <v>45344824488.120003</v>
      </c>
      <c r="JB6" s="11">
        <v>68696573161.320007</v>
      </c>
      <c r="JC6" s="11">
        <v>75790295062.630005</v>
      </c>
      <c r="JD6" s="11">
        <v>57513200352.5</v>
      </c>
      <c r="JE6" s="11">
        <v>17414279544.170002</v>
      </c>
      <c r="JF6" s="11">
        <v>17805537396.209999</v>
      </c>
      <c r="JG6" s="11">
        <v>156691178785.11002</v>
      </c>
      <c r="JH6" s="11">
        <v>104913683580.51001</v>
      </c>
      <c r="JI6" s="11">
        <v>29342906558.060001</v>
      </c>
      <c r="JJ6" s="11">
        <v>5563624397.1700001</v>
      </c>
      <c r="JK6" s="11">
        <v>18744953737.59</v>
      </c>
      <c r="JL6" s="11">
        <v>16718166276.76</v>
      </c>
      <c r="JM6" s="11">
        <v>23705000301.380001</v>
      </c>
      <c r="JN6" s="11">
        <v>80520135381.060013</v>
      </c>
      <c r="JO6" s="11">
        <v>311638652438.63</v>
      </c>
      <c r="JP6" s="11">
        <v>85007350274.369995</v>
      </c>
      <c r="JQ6" s="11">
        <v>280307039727.45996</v>
      </c>
      <c r="JR6" s="11">
        <v>204285828904.01001</v>
      </c>
      <c r="JS6" s="11">
        <v>100305882665.20999</v>
      </c>
      <c r="JT6" s="11">
        <v>321126280518.42999</v>
      </c>
      <c r="JU6" s="11">
        <v>34233710372.149998</v>
      </c>
      <c r="JV6" s="11">
        <v>114954109100.89</v>
      </c>
      <c r="JW6" s="11">
        <v>239090378417.02002</v>
      </c>
      <c r="JX6" s="11">
        <v>40943460387.239998</v>
      </c>
      <c r="JY6" s="11">
        <v>141744600120.91998</v>
      </c>
      <c r="JZ6" s="11">
        <v>46982440327.629997</v>
      </c>
      <c r="KA6" s="11">
        <v>34154791942.360001</v>
      </c>
      <c r="KB6" s="11">
        <v>94523160402.150009</v>
      </c>
      <c r="KC6" s="11">
        <v>46218630236.010002</v>
      </c>
      <c r="KD6" s="11">
        <v>397257203588.71002</v>
      </c>
      <c r="KE6" s="11">
        <v>153624651100.39999</v>
      </c>
      <c r="KF6" s="11">
        <v>64415187086.949997</v>
      </c>
      <c r="KG6" s="11">
        <v>195230254995.47</v>
      </c>
      <c r="KH6" s="11">
        <v>62785717247.449997</v>
      </c>
      <c r="KI6" s="11">
        <v>219329659638.45001</v>
      </c>
      <c r="KJ6" s="11">
        <v>253325010546.5</v>
      </c>
      <c r="KK6" s="11">
        <v>275382426589.16998</v>
      </c>
      <c r="KL6" s="11">
        <v>699001655917.38</v>
      </c>
      <c r="KM6" s="11">
        <v>57931433458.670006</v>
      </c>
      <c r="KN6" s="11">
        <v>119121937200.25</v>
      </c>
      <c r="KO6" s="11">
        <v>128988683726.53</v>
      </c>
      <c r="KP6" s="11">
        <v>242665798013.76001</v>
      </c>
      <c r="KQ6" s="11">
        <v>101949429761.51999</v>
      </c>
      <c r="KR6" s="11">
        <v>611166600279.55005</v>
      </c>
      <c r="KS6" s="11">
        <v>644235132410.15991</v>
      </c>
      <c r="KT6" s="11">
        <v>372763968521.77997</v>
      </c>
      <c r="KU6" s="11">
        <v>111940742949.2</v>
      </c>
      <c r="KV6" s="11">
        <v>37309036711.639999</v>
      </c>
      <c r="KW6" s="11">
        <v>336332978648.37</v>
      </c>
      <c r="KX6" s="11">
        <v>104589014422.99001</v>
      </c>
      <c r="KY6" s="11">
        <v>74645393266.179993</v>
      </c>
      <c r="KZ6" s="11">
        <v>183306238846.63</v>
      </c>
      <c r="LA6" s="11">
        <v>58447824226.050003</v>
      </c>
      <c r="LB6" s="11">
        <v>289286623087.15997</v>
      </c>
      <c r="LC6" s="11">
        <v>164603697520</v>
      </c>
      <c r="LD6" s="11">
        <v>40326180793</v>
      </c>
      <c r="LE6" s="11">
        <v>71220932944</v>
      </c>
      <c r="LF6" s="11">
        <v>38753668474.440002</v>
      </c>
      <c r="LG6" s="11">
        <v>48487197786.839996</v>
      </c>
      <c r="LH6" s="11">
        <v>206017326193.20999</v>
      </c>
      <c r="LI6" s="11">
        <v>26727911546</v>
      </c>
      <c r="LJ6" s="11">
        <v>18327498165</v>
      </c>
      <c r="LK6" s="11">
        <v>78920054072</v>
      </c>
      <c r="LL6" s="11">
        <v>1140284895</v>
      </c>
      <c r="LM6" s="11">
        <v>25886582519</v>
      </c>
      <c r="LN6" s="11">
        <v>21195783966</v>
      </c>
      <c r="LO6" s="11">
        <v>23471695547</v>
      </c>
      <c r="LP6" s="11">
        <v>78729700563.470001</v>
      </c>
      <c r="LQ6" s="11">
        <v>11750654709.4</v>
      </c>
      <c r="LR6" s="11">
        <v>43158643031.580002</v>
      </c>
      <c r="LS6" s="11">
        <v>70397557550.020004</v>
      </c>
      <c r="LT6" s="11">
        <v>120764703757.5</v>
      </c>
      <c r="LU6" s="11">
        <v>119779630016.62</v>
      </c>
      <c r="LV6" s="11">
        <v>20203786214.43</v>
      </c>
      <c r="LW6" s="11">
        <v>10451237814.98</v>
      </c>
      <c r="LX6" s="11">
        <v>24690929854.829998</v>
      </c>
      <c r="LY6" s="11">
        <v>30283768540.709999</v>
      </c>
      <c r="LZ6" s="11">
        <v>13060135217.360001</v>
      </c>
      <c r="MA6" s="11">
        <v>4975071746.75</v>
      </c>
      <c r="MB6" s="11">
        <v>64010915050.019997</v>
      </c>
      <c r="MC6" s="11">
        <v>54496588535.709999</v>
      </c>
      <c r="MD6" s="11">
        <v>19867321727.040001</v>
      </c>
      <c r="ME6" s="11">
        <v>75783529219.550003</v>
      </c>
      <c r="MF6" s="11">
        <v>68643015444.389999</v>
      </c>
      <c r="MG6" s="11">
        <v>165850886097.23999</v>
      </c>
      <c r="MH6" s="11">
        <v>3628136259.8099999</v>
      </c>
      <c r="MI6" s="11">
        <v>171866929286.98001</v>
      </c>
      <c r="MJ6" s="11">
        <v>92219082580.519989</v>
      </c>
      <c r="MK6" s="11">
        <v>93282810889.280014</v>
      </c>
      <c r="ML6" s="11">
        <v>7083554920.9899998</v>
      </c>
      <c r="MM6" s="11">
        <v>129781021550.33</v>
      </c>
      <c r="MN6" s="11">
        <v>72867383436.569992</v>
      </c>
      <c r="MO6" s="11">
        <v>62091027388.489998</v>
      </c>
      <c r="MP6" s="11">
        <v>40582883963.480003</v>
      </c>
      <c r="MQ6" s="11">
        <v>20754556583.400002</v>
      </c>
      <c r="MR6" s="11">
        <v>49337859107.650002</v>
      </c>
      <c r="MS6" s="11">
        <v>59184225136.800003</v>
      </c>
      <c r="MT6" s="11">
        <v>156064014355.85999</v>
      </c>
      <c r="MU6" s="11">
        <v>148944754390.35999</v>
      </c>
      <c r="MV6" s="11">
        <v>85495825981.050003</v>
      </c>
      <c r="MW6" s="11">
        <v>59259430056.199997</v>
      </c>
      <c r="MX6" s="11">
        <v>8520218334.3500004</v>
      </c>
      <c r="MY6" s="11">
        <v>101750957496.82001</v>
      </c>
      <c r="MZ6" s="11">
        <v>50005129393.57</v>
      </c>
      <c r="NA6" s="11">
        <v>130099749184.09</v>
      </c>
      <c r="NB6" s="11">
        <v>55520270760.18</v>
      </c>
      <c r="NC6" s="11">
        <v>32359248381.099998</v>
      </c>
      <c r="ND6" s="11">
        <v>175186878326.09</v>
      </c>
      <c r="NE6" s="11">
        <v>11367432156.719999</v>
      </c>
      <c r="NF6" s="11">
        <v>347088086240.60999</v>
      </c>
      <c r="NG6" s="11">
        <v>64081984765.190002</v>
      </c>
      <c r="NH6" s="11">
        <v>38409217144.389999</v>
      </c>
      <c r="NI6" s="11">
        <v>17400609707.869999</v>
      </c>
      <c r="NJ6" s="11">
        <f>65729163990.96+364131944+2730489+2926305497+263682019</f>
        <v>69286013939.959991</v>
      </c>
      <c r="NK6" s="11">
        <v>9336137377.8400002</v>
      </c>
      <c r="NL6" s="11">
        <v>141997356222.66998</v>
      </c>
      <c r="NM6" s="11">
        <v>87049097025</v>
      </c>
      <c r="NN6" s="11">
        <v>12633864805.49</v>
      </c>
      <c r="NO6" s="11">
        <v>48903839619</v>
      </c>
      <c r="NP6" s="11">
        <v>22752222584.849998</v>
      </c>
      <c r="NQ6" s="11">
        <v>34292911372</v>
      </c>
      <c r="NR6" s="11">
        <v>21797546470.02</v>
      </c>
      <c r="NS6" s="11">
        <v>38900293948</v>
      </c>
      <c r="NT6" s="11">
        <v>45143570259.300003</v>
      </c>
      <c r="NU6" s="11">
        <v>164316810893.70001</v>
      </c>
      <c r="NV6" s="11">
        <v>62474329845</v>
      </c>
      <c r="NW6" s="11">
        <v>60302921736</v>
      </c>
      <c r="NX6" s="11">
        <v>448661383457.09003</v>
      </c>
      <c r="NY6" s="11">
        <v>1076143329930.49</v>
      </c>
      <c r="NZ6" s="11">
        <v>37518118219.079994</v>
      </c>
      <c r="OA6" s="11">
        <v>28640171691.82</v>
      </c>
      <c r="OB6" s="11">
        <v>131840606037.31001</v>
      </c>
      <c r="OC6" s="11">
        <v>77225385892.559998</v>
      </c>
      <c r="OD6" s="11">
        <v>125838294785.31</v>
      </c>
      <c r="OE6" s="11">
        <v>115649345739.21001</v>
      </c>
      <c r="OF6" s="11">
        <v>67717205607.619995</v>
      </c>
      <c r="OG6" s="11">
        <v>257549301129.75</v>
      </c>
      <c r="OH6" s="11">
        <v>338533205801.65997</v>
      </c>
      <c r="OI6" s="11">
        <v>131429371151.53</v>
      </c>
      <c r="OJ6" s="11">
        <f>95913508926.03+172509544+31210000+8350476619+2031515354+378067751+399790888.09</f>
        <v>107277079082.12</v>
      </c>
      <c r="OK6" s="11">
        <v>28416563038.470001</v>
      </c>
      <c r="OL6" s="11">
        <v>134858082468.44</v>
      </c>
      <c r="OM6" s="11">
        <v>61107085399.389999</v>
      </c>
      <c r="ON6" s="11">
        <v>152865005807.07999</v>
      </c>
      <c r="OO6" s="11">
        <v>107201029664.37</v>
      </c>
      <c r="OP6" s="11">
        <v>38849848373.559998</v>
      </c>
      <c r="OQ6" s="11">
        <v>228040253839.73001</v>
      </c>
      <c r="OR6" s="11">
        <v>99103138310.649994</v>
      </c>
      <c r="OS6" s="11">
        <v>282860205043</v>
      </c>
      <c r="OT6" s="11">
        <v>54319714778.82</v>
      </c>
      <c r="OU6" s="11">
        <v>81780041257.729996</v>
      </c>
      <c r="OV6" s="11">
        <v>183036902167.03</v>
      </c>
      <c r="OW6" s="11">
        <v>70978514872.660004</v>
      </c>
      <c r="OX6" s="11">
        <v>113327296305.31999</v>
      </c>
      <c r="OY6" s="11">
        <v>52843498033.940002</v>
      </c>
      <c r="OZ6" s="11">
        <v>11013704497.68</v>
      </c>
      <c r="PA6" s="11">
        <f>35501759546.9+3064714828+9094300+5010511913+1407094207+2124190696</f>
        <v>47117365490.900002</v>
      </c>
      <c r="PB6" s="11">
        <v>70466033990.169998</v>
      </c>
      <c r="PC6" s="11">
        <f>71443443390.39+1874024194+26323440+2535922268+3094602695</f>
        <v>78974315987.389999</v>
      </c>
      <c r="PD6" s="11">
        <v>121631797746.23</v>
      </c>
      <c r="PE6" s="11">
        <v>118743190710.57001</v>
      </c>
      <c r="PF6" s="11">
        <v>84645791512.339996</v>
      </c>
      <c r="PG6" s="11">
        <f>41092897163.33+35073343+1520269726+74561342.27+58000000000</f>
        <v>100722801574.60001</v>
      </c>
      <c r="PH6" s="11">
        <v>50552572209.529999</v>
      </c>
      <c r="PI6" s="11">
        <v>113590266679.39999</v>
      </c>
      <c r="PJ6" s="11">
        <v>36419292536.209999</v>
      </c>
      <c r="PK6" s="11">
        <v>103452119505.23</v>
      </c>
      <c r="PL6" s="11">
        <v>32611643055.849998</v>
      </c>
      <c r="PM6" s="11">
        <v>62285580634.57</v>
      </c>
      <c r="PN6" s="11">
        <v>97860318012.449997</v>
      </c>
      <c r="PO6" s="11">
        <v>102066714364.64</v>
      </c>
      <c r="PP6" s="11">
        <v>29578077064.389999</v>
      </c>
      <c r="PQ6" s="11">
        <v>115977088927.10001</v>
      </c>
      <c r="PR6" s="11">
        <v>60855110980.430008</v>
      </c>
      <c r="PS6" s="11">
        <v>82304743865.979996</v>
      </c>
      <c r="PT6" s="11">
        <v>3875100829.73</v>
      </c>
      <c r="PU6" s="11">
        <f>33539988594.89+47108450+616353162+950048170.8+4290831060</f>
        <v>39444329437.690002</v>
      </c>
      <c r="PV6" s="11">
        <v>44976922156.709999</v>
      </c>
      <c r="PW6" s="11">
        <v>114831960841.91</v>
      </c>
      <c r="PX6" s="11">
        <v>179680869862.54001</v>
      </c>
      <c r="PY6" s="11">
        <v>70793679764.479996</v>
      </c>
      <c r="PZ6" s="11">
        <v>323248525694.09998</v>
      </c>
      <c r="QA6" s="11">
        <v>74633763114.860001</v>
      </c>
      <c r="QB6" s="11">
        <v>1063633286752</v>
      </c>
      <c r="QC6" s="11">
        <v>4492268138.8299999</v>
      </c>
      <c r="QD6" s="11">
        <v>107508282966.94</v>
      </c>
      <c r="QE6" s="11">
        <v>133119327634</v>
      </c>
      <c r="QF6" s="11">
        <v>485555956465.97998</v>
      </c>
      <c r="QG6" s="11">
        <v>107126100388.86</v>
      </c>
      <c r="QH6" s="11">
        <v>31361657192</v>
      </c>
      <c r="QI6" s="11">
        <v>75719120221.199997</v>
      </c>
      <c r="QJ6" s="11">
        <v>1057620112.67</v>
      </c>
      <c r="QK6" s="11">
        <v>47883710045.099998</v>
      </c>
      <c r="QL6" s="11">
        <v>94131226304.419998</v>
      </c>
      <c r="QM6" s="11">
        <v>88917325394.800003</v>
      </c>
      <c r="QN6" s="11">
        <v>3213381389.1599998</v>
      </c>
      <c r="QO6" s="11">
        <v>98205867435</v>
      </c>
      <c r="QP6" s="11">
        <v>144346858546</v>
      </c>
      <c r="QQ6" s="11">
        <v>184057926086.56</v>
      </c>
      <c r="QR6" s="11">
        <v>166693212235.89999</v>
      </c>
      <c r="QS6" s="11">
        <v>75996057586</v>
      </c>
      <c r="QT6" s="11">
        <v>276207527509.94</v>
      </c>
      <c r="QU6" s="11">
        <v>69599060327</v>
      </c>
      <c r="QV6" s="11">
        <f>40128195756.5+16614505+3261014181+698185232</f>
        <v>44104009674.5</v>
      </c>
      <c r="QW6" s="11">
        <v>79392211051</v>
      </c>
      <c r="QX6" s="11">
        <v>48274564538</v>
      </c>
      <c r="QY6" s="11">
        <v>27189193153.849998</v>
      </c>
      <c r="QZ6" s="11">
        <v>1632442148</v>
      </c>
      <c r="RA6" s="11">
        <v>42151913662</v>
      </c>
      <c r="RB6" s="11">
        <v>14691156515</v>
      </c>
      <c r="RC6" s="11">
        <v>1814347638.3</v>
      </c>
      <c r="RD6" s="11">
        <v>61246758817.480003</v>
      </c>
      <c r="RE6" s="11">
        <v>28478788971</v>
      </c>
      <c r="RF6" s="11">
        <v>37494736924.970001</v>
      </c>
      <c r="RG6" s="11">
        <v>24873115421.870003</v>
      </c>
      <c r="RH6" s="11">
        <v>15424644650.630001</v>
      </c>
      <c r="RI6" s="11">
        <v>30525626273.650002</v>
      </c>
      <c r="RJ6" s="11">
        <v>43472480907.139999</v>
      </c>
      <c r="RK6" s="11">
        <v>14295558428.4</v>
      </c>
      <c r="RL6" s="11">
        <v>9977221285.75</v>
      </c>
      <c r="RM6" s="11">
        <v>71096856336.979996</v>
      </c>
      <c r="RN6" s="11">
        <v>10683037804</v>
      </c>
      <c r="RO6" s="11">
        <v>6614348551.6800003</v>
      </c>
      <c r="RP6" s="11">
        <v>56844282943.68</v>
      </c>
      <c r="RQ6" s="11">
        <v>559172348280</v>
      </c>
      <c r="RR6" s="11">
        <v>271346221374.22</v>
      </c>
      <c r="RS6" s="11">
        <v>283971217656.83997</v>
      </c>
      <c r="RT6" s="11">
        <v>364359613495.33002</v>
      </c>
      <c r="RU6" s="11">
        <v>884879581341.16003</v>
      </c>
      <c r="RV6" s="11">
        <v>214884582033</v>
      </c>
      <c r="RW6" s="11">
        <v>866819154670.79004</v>
      </c>
      <c r="RX6" s="11">
        <v>187539503873</v>
      </c>
      <c r="RY6" s="11">
        <v>513027701993</v>
      </c>
      <c r="RZ6" s="11">
        <v>217715955204.06</v>
      </c>
      <c r="SA6" s="11">
        <v>54964660132.139999</v>
      </c>
      <c r="SB6" s="11">
        <v>58165150300.000008</v>
      </c>
      <c r="SC6" s="11">
        <v>62904013891.43</v>
      </c>
      <c r="SD6" s="11">
        <v>84960484113.479996</v>
      </c>
      <c r="SE6" s="11">
        <v>7511168107.2200003</v>
      </c>
      <c r="SF6" s="11">
        <v>10061519544.610001</v>
      </c>
      <c r="SG6" s="11">
        <v>42090921653.669998</v>
      </c>
      <c r="SH6" s="11">
        <v>56817252103.550003</v>
      </c>
      <c r="SI6" s="11">
        <v>91417958792.059998</v>
      </c>
      <c r="SJ6" s="11">
        <v>114100346149.50999</v>
      </c>
      <c r="SK6" s="11">
        <v>43674147886.440002</v>
      </c>
      <c r="SL6" s="11">
        <v>68448609635.629997</v>
      </c>
      <c r="SM6" s="11">
        <v>68946099592.569992</v>
      </c>
      <c r="SN6" s="11">
        <v>25568530701.260002</v>
      </c>
      <c r="SO6" s="11">
        <v>62027775985.900002</v>
      </c>
      <c r="SP6" s="11">
        <v>136243265931.77</v>
      </c>
      <c r="SQ6" s="11">
        <v>98310545759.699997</v>
      </c>
      <c r="SR6" s="11">
        <v>138336421107.98001</v>
      </c>
      <c r="SS6" s="11">
        <v>135223354808.79999</v>
      </c>
      <c r="ST6" s="11">
        <v>20889349458.07</v>
      </c>
      <c r="SU6" s="11">
        <v>82271052727.850006</v>
      </c>
      <c r="SV6" s="11">
        <v>140101178067.72</v>
      </c>
      <c r="SW6" s="11">
        <v>782370814828.64001</v>
      </c>
      <c r="SX6" s="11">
        <v>39319844968.68</v>
      </c>
      <c r="SY6" s="11">
        <v>22848765231.830002</v>
      </c>
      <c r="SZ6" s="11">
        <v>55069587274.900002</v>
      </c>
      <c r="TA6" s="11">
        <v>22155543954.010002</v>
      </c>
      <c r="TB6" s="11">
        <v>68850529256.710007</v>
      </c>
      <c r="TC6" s="11">
        <v>43140840437.160004</v>
      </c>
      <c r="TD6" s="11">
        <v>97187954032.419998</v>
      </c>
      <c r="TE6" s="11">
        <v>928087552.60000002</v>
      </c>
      <c r="TF6" s="11">
        <v>137618458145.94</v>
      </c>
      <c r="TG6" s="11">
        <v>6307382856.8000002</v>
      </c>
      <c r="TH6" s="11">
        <f>29446496490.25+56499000+142346834+175108388</f>
        <v>29820450712.25</v>
      </c>
      <c r="TI6" s="11">
        <v>16433714663.4</v>
      </c>
      <c r="TJ6" s="11">
        <f>14035728820+5540341117+7266000+171894600</f>
        <v>19755230537</v>
      </c>
      <c r="TK6" s="11">
        <v>46666340840.470001</v>
      </c>
      <c r="TL6" s="11">
        <v>5865050635.3199997</v>
      </c>
      <c r="TM6" s="11">
        <v>3879215851.4099998</v>
      </c>
      <c r="TN6" s="11">
        <v>24071230851.890003</v>
      </c>
      <c r="TO6" s="12">
        <v>26677793875.899998</v>
      </c>
      <c r="TP6" s="11">
        <v>2476093600.46</v>
      </c>
      <c r="TQ6" s="11">
        <v>6060674633.8500004</v>
      </c>
      <c r="TR6" s="11">
        <f>71266238660.81+174498806+15563697067.74+68561566.87+275000000000</f>
        <v>362072996101.41998</v>
      </c>
      <c r="TS6" s="11">
        <v>237072568511</v>
      </c>
      <c r="TT6" s="11">
        <v>97736983604.350006</v>
      </c>
      <c r="TU6" s="11">
        <v>72281054018.820007</v>
      </c>
      <c r="TV6" s="11">
        <v>22155379620.700001</v>
      </c>
      <c r="TW6" s="11">
        <v>237868187284.92999</v>
      </c>
    </row>
    <row r="7" spans="1:543" ht="15" x14ac:dyDescent="0.25">
      <c r="A7" s="14" t="s">
        <v>551</v>
      </c>
      <c r="B7" s="15">
        <v>0</v>
      </c>
      <c r="C7" s="15">
        <v>0</v>
      </c>
      <c r="D7" s="15">
        <v>0</v>
      </c>
      <c r="E7" s="15">
        <v>20000000000</v>
      </c>
      <c r="F7" s="15" t="s">
        <v>552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30000000000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33493706705.450001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55198586673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  <c r="DR7" s="15">
        <v>0</v>
      </c>
      <c r="DS7" s="15">
        <v>0</v>
      </c>
      <c r="DT7" s="15">
        <v>0</v>
      </c>
      <c r="DU7" s="15">
        <v>0</v>
      </c>
      <c r="DV7" s="15">
        <v>25000000000</v>
      </c>
      <c r="DW7" s="15">
        <v>0</v>
      </c>
      <c r="DX7" s="15">
        <v>0</v>
      </c>
      <c r="DY7" s="15">
        <v>0</v>
      </c>
      <c r="DZ7" s="15">
        <v>0</v>
      </c>
      <c r="EA7" s="15">
        <v>0</v>
      </c>
      <c r="EB7" s="15">
        <v>0</v>
      </c>
      <c r="EC7" s="15">
        <v>0</v>
      </c>
      <c r="ED7" s="15">
        <v>0</v>
      </c>
      <c r="EE7" s="15">
        <v>0</v>
      </c>
      <c r="EF7" s="15">
        <v>0</v>
      </c>
      <c r="EG7" s="15">
        <v>0</v>
      </c>
      <c r="EH7" s="15">
        <v>0</v>
      </c>
      <c r="EI7" s="15">
        <v>0</v>
      </c>
      <c r="EJ7" s="15">
        <v>0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0</v>
      </c>
      <c r="EQ7" s="15">
        <v>0</v>
      </c>
      <c r="ER7" s="15">
        <v>0</v>
      </c>
      <c r="ES7" s="15">
        <v>0</v>
      </c>
      <c r="ET7" s="15">
        <v>0</v>
      </c>
      <c r="EU7" s="15">
        <v>0</v>
      </c>
      <c r="EV7" s="15">
        <v>0</v>
      </c>
      <c r="EW7" s="15">
        <v>0</v>
      </c>
      <c r="EX7" s="15">
        <v>0</v>
      </c>
      <c r="EY7" s="15">
        <v>0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15">
        <v>0</v>
      </c>
      <c r="FF7" s="15">
        <v>0</v>
      </c>
      <c r="FG7" s="15">
        <v>0</v>
      </c>
      <c r="FH7" s="15">
        <v>0</v>
      </c>
      <c r="FI7" s="15">
        <v>0</v>
      </c>
      <c r="FJ7" s="15">
        <v>0</v>
      </c>
      <c r="FK7" s="15">
        <v>0</v>
      </c>
      <c r="FL7" s="15">
        <v>0</v>
      </c>
      <c r="FM7" s="15">
        <v>0</v>
      </c>
      <c r="FN7" s="15">
        <v>0</v>
      </c>
      <c r="FO7" s="15">
        <v>0</v>
      </c>
      <c r="FP7" s="15">
        <v>0</v>
      </c>
      <c r="FQ7" s="15">
        <v>0</v>
      </c>
      <c r="FR7" s="15">
        <v>0</v>
      </c>
      <c r="FS7" s="15">
        <v>0</v>
      </c>
      <c r="FT7" s="15">
        <v>0</v>
      </c>
      <c r="FU7" s="15">
        <v>0</v>
      </c>
      <c r="FV7" s="15">
        <v>0</v>
      </c>
      <c r="FW7" s="15">
        <v>0</v>
      </c>
      <c r="FX7" s="15">
        <v>0</v>
      </c>
      <c r="FY7" s="15">
        <v>0</v>
      </c>
      <c r="FZ7" s="15">
        <v>0</v>
      </c>
      <c r="GA7" s="15">
        <v>0</v>
      </c>
      <c r="GB7" s="15">
        <v>0</v>
      </c>
      <c r="GC7" s="15">
        <v>0</v>
      </c>
      <c r="GD7" s="15">
        <v>0</v>
      </c>
      <c r="GE7" s="15">
        <v>0</v>
      </c>
      <c r="GF7" s="15">
        <v>0</v>
      </c>
      <c r="GG7" s="15">
        <v>0</v>
      </c>
      <c r="GH7" s="15">
        <v>0</v>
      </c>
      <c r="GI7" s="15">
        <v>0</v>
      </c>
      <c r="GJ7" s="15">
        <v>0</v>
      </c>
      <c r="GK7" s="15">
        <v>0</v>
      </c>
      <c r="GL7" s="15">
        <v>0</v>
      </c>
      <c r="GM7" s="15">
        <v>260000000000</v>
      </c>
      <c r="GN7" s="15">
        <v>0</v>
      </c>
      <c r="GO7" s="15">
        <v>0</v>
      </c>
      <c r="GP7" s="15">
        <v>0</v>
      </c>
      <c r="GQ7" s="15">
        <v>5000000000</v>
      </c>
      <c r="GR7" s="15">
        <v>0</v>
      </c>
      <c r="GS7" s="15">
        <v>0</v>
      </c>
      <c r="GT7" s="15">
        <v>0</v>
      </c>
      <c r="GU7" s="15">
        <v>15770024264</v>
      </c>
      <c r="GV7" s="15">
        <v>0</v>
      </c>
      <c r="GW7" s="15">
        <v>0</v>
      </c>
      <c r="GX7" s="15">
        <v>0</v>
      </c>
      <c r="GY7" s="15">
        <v>0</v>
      </c>
      <c r="GZ7" s="15">
        <v>0</v>
      </c>
      <c r="HA7" s="15">
        <v>0</v>
      </c>
      <c r="HB7" s="15">
        <v>0</v>
      </c>
      <c r="HC7" s="15">
        <v>0</v>
      </c>
      <c r="HD7" s="15">
        <v>0</v>
      </c>
      <c r="HE7" s="15">
        <v>0</v>
      </c>
      <c r="HF7" s="15">
        <v>95823154000</v>
      </c>
      <c r="HG7" s="15">
        <v>0</v>
      </c>
      <c r="HH7" s="15">
        <v>0</v>
      </c>
      <c r="HI7" s="15">
        <v>0</v>
      </c>
      <c r="HJ7" s="15">
        <v>0</v>
      </c>
      <c r="HK7" s="15">
        <v>0</v>
      </c>
      <c r="HL7" s="15">
        <v>74000000000</v>
      </c>
      <c r="HM7" s="15">
        <v>0</v>
      </c>
      <c r="HN7" s="15">
        <v>0</v>
      </c>
      <c r="HO7" s="15">
        <v>0</v>
      </c>
      <c r="HP7" s="15">
        <v>0</v>
      </c>
      <c r="HQ7" s="15">
        <v>0</v>
      </c>
      <c r="HR7" s="15">
        <v>0</v>
      </c>
      <c r="HS7" s="15">
        <v>0</v>
      </c>
      <c r="HT7" s="15">
        <v>0</v>
      </c>
      <c r="HU7" s="15">
        <v>0</v>
      </c>
      <c r="HV7" s="15">
        <v>0</v>
      </c>
      <c r="HW7" s="15">
        <v>0</v>
      </c>
      <c r="HX7" s="15">
        <v>0</v>
      </c>
      <c r="HY7" s="15">
        <v>0</v>
      </c>
      <c r="HZ7" s="15">
        <v>0</v>
      </c>
      <c r="IA7" s="15">
        <v>0</v>
      </c>
      <c r="IB7" s="15">
        <v>0</v>
      </c>
      <c r="IC7" s="15">
        <v>0</v>
      </c>
      <c r="ID7" s="15">
        <v>0</v>
      </c>
      <c r="IE7" s="15">
        <v>0</v>
      </c>
      <c r="IF7" s="15">
        <v>0</v>
      </c>
      <c r="IG7" s="15">
        <v>0</v>
      </c>
      <c r="IH7" s="15">
        <v>0</v>
      </c>
      <c r="II7" s="15">
        <v>0</v>
      </c>
      <c r="IJ7" s="15">
        <v>0</v>
      </c>
      <c r="IK7" s="15">
        <v>0</v>
      </c>
      <c r="IL7" s="15">
        <v>0</v>
      </c>
      <c r="IM7" s="15">
        <v>66535000000</v>
      </c>
      <c r="IN7" s="15">
        <v>0</v>
      </c>
      <c r="IO7" s="15">
        <v>0</v>
      </c>
      <c r="IP7" s="15">
        <v>0</v>
      </c>
      <c r="IQ7" s="15">
        <v>0</v>
      </c>
      <c r="IR7" s="15">
        <v>0</v>
      </c>
      <c r="IS7" s="15">
        <v>0</v>
      </c>
      <c r="IT7" s="15">
        <v>0</v>
      </c>
      <c r="IU7" s="15">
        <v>0</v>
      </c>
      <c r="IV7" s="15">
        <v>0</v>
      </c>
      <c r="IW7" s="15">
        <v>0</v>
      </c>
      <c r="IX7" s="15">
        <v>0</v>
      </c>
      <c r="IY7" s="15">
        <v>0</v>
      </c>
      <c r="IZ7" s="15">
        <v>0</v>
      </c>
      <c r="JA7" s="15">
        <v>0</v>
      </c>
      <c r="JB7" s="15">
        <v>0</v>
      </c>
      <c r="JC7" s="15">
        <v>0</v>
      </c>
      <c r="JD7" s="15">
        <v>0</v>
      </c>
      <c r="JE7" s="15">
        <v>0</v>
      </c>
      <c r="JF7" s="15">
        <v>0</v>
      </c>
      <c r="JG7" s="15">
        <v>0</v>
      </c>
      <c r="JH7" s="15">
        <v>0</v>
      </c>
      <c r="JI7" s="15">
        <v>0</v>
      </c>
      <c r="JJ7" s="15">
        <v>0</v>
      </c>
      <c r="JK7" s="15">
        <v>0</v>
      </c>
      <c r="JL7" s="15">
        <v>0</v>
      </c>
      <c r="JM7" s="15">
        <v>0</v>
      </c>
      <c r="JN7" s="15">
        <v>0</v>
      </c>
      <c r="JO7" s="15">
        <v>0</v>
      </c>
      <c r="JP7" s="15">
        <v>0</v>
      </c>
      <c r="JQ7" s="15">
        <v>0</v>
      </c>
      <c r="JR7" s="15">
        <v>0</v>
      </c>
      <c r="JS7" s="15">
        <v>0</v>
      </c>
      <c r="JT7" s="15">
        <v>0</v>
      </c>
      <c r="JU7" s="15">
        <v>0</v>
      </c>
      <c r="JV7" s="15">
        <v>0</v>
      </c>
      <c r="JW7" s="15">
        <v>0</v>
      </c>
      <c r="JX7" s="15">
        <v>0</v>
      </c>
      <c r="JY7" s="15">
        <v>0</v>
      </c>
      <c r="JZ7" s="15">
        <v>0</v>
      </c>
      <c r="KA7" s="15">
        <v>0</v>
      </c>
      <c r="KB7" s="15">
        <v>0</v>
      </c>
      <c r="KC7" s="15">
        <v>0</v>
      </c>
      <c r="KD7" s="15">
        <v>0</v>
      </c>
      <c r="KE7" s="15">
        <v>0</v>
      </c>
      <c r="KF7" s="15">
        <v>0</v>
      </c>
      <c r="KG7" s="15">
        <v>0</v>
      </c>
      <c r="KH7" s="15">
        <v>0</v>
      </c>
      <c r="KI7" s="15">
        <v>0</v>
      </c>
      <c r="KJ7" s="15">
        <v>0</v>
      </c>
      <c r="KK7" s="15">
        <v>0</v>
      </c>
      <c r="KL7" s="15">
        <v>0</v>
      </c>
      <c r="KM7" s="15">
        <v>10000000000</v>
      </c>
      <c r="KN7" s="15">
        <v>0</v>
      </c>
      <c r="KO7" s="15">
        <v>0</v>
      </c>
      <c r="KP7" s="15">
        <v>0</v>
      </c>
      <c r="KQ7" s="15">
        <v>0</v>
      </c>
      <c r="KR7" s="15">
        <v>0</v>
      </c>
      <c r="KS7" s="15">
        <v>0</v>
      </c>
      <c r="KT7" s="15">
        <v>0</v>
      </c>
      <c r="KU7" s="15">
        <v>0</v>
      </c>
      <c r="KV7" s="15">
        <v>0</v>
      </c>
      <c r="KW7" s="15">
        <v>0</v>
      </c>
      <c r="KX7" s="15">
        <v>0</v>
      </c>
      <c r="KY7" s="15">
        <v>0</v>
      </c>
      <c r="KZ7" s="15">
        <v>0</v>
      </c>
      <c r="LA7" s="15">
        <v>0</v>
      </c>
      <c r="LB7" s="15">
        <v>0</v>
      </c>
      <c r="LC7" s="15">
        <v>0</v>
      </c>
      <c r="LD7" s="15">
        <v>0</v>
      </c>
      <c r="LE7" s="15">
        <v>0</v>
      </c>
      <c r="LF7" s="15">
        <v>0</v>
      </c>
      <c r="LG7" s="15">
        <v>0</v>
      </c>
      <c r="LH7" s="15">
        <v>0</v>
      </c>
      <c r="LI7" s="15">
        <v>0</v>
      </c>
      <c r="LJ7" s="15">
        <v>0</v>
      </c>
      <c r="LK7" s="15">
        <v>0</v>
      </c>
      <c r="LL7" s="15">
        <v>0</v>
      </c>
      <c r="LM7" s="15">
        <v>0</v>
      </c>
      <c r="LN7" s="15">
        <v>0</v>
      </c>
      <c r="LO7" s="15">
        <v>0</v>
      </c>
      <c r="LP7" s="15">
        <v>0</v>
      </c>
      <c r="LQ7" s="15">
        <v>0</v>
      </c>
      <c r="LR7" s="15">
        <v>0</v>
      </c>
      <c r="LS7" s="15">
        <v>0</v>
      </c>
      <c r="LT7" s="15">
        <v>0</v>
      </c>
      <c r="LU7" s="15">
        <v>0</v>
      </c>
      <c r="LV7" s="15">
        <v>0</v>
      </c>
      <c r="LW7" s="15">
        <v>0</v>
      </c>
      <c r="LX7" s="15">
        <v>0</v>
      </c>
      <c r="LY7" s="15">
        <v>0</v>
      </c>
      <c r="LZ7" s="15">
        <v>0</v>
      </c>
      <c r="MA7" s="15">
        <v>28087775019.91</v>
      </c>
      <c r="MB7" s="15">
        <v>0</v>
      </c>
      <c r="MC7" s="15">
        <v>0</v>
      </c>
      <c r="MD7" s="15">
        <v>0</v>
      </c>
      <c r="ME7" s="15">
        <v>0</v>
      </c>
      <c r="MF7" s="15">
        <v>0</v>
      </c>
      <c r="MG7" s="15">
        <v>0</v>
      </c>
      <c r="MH7" s="15">
        <v>0</v>
      </c>
      <c r="MI7" s="15">
        <v>0</v>
      </c>
      <c r="MJ7" s="15">
        <v>30000000000</v>
      </c>
      <c r="MK7" s="15">
        <v>0</v>
      </c>
      <c r="ML7" s="15">
        <v>0</v>
      </c>
      <c r="MM7" s="15">
        <v>0</v>
      </c>
      <c r="MN7" s="15">
        <v>0</v>
      </c>
      <c r="MO7" s="15">
        <v>0</v>
      </c>
      <c r="MP7" s="15">
        <v>0</v>
      </c>
      <c r="MQ7" s="15">
        <v>0</v>
      </c>
      <c r="MR7" s="15">
        <v>0</v>
      </c>
      <c r="MS7" s="15">
        <v>0</v>
      </c>
      <c r="MT7" s="15">
        <v>0</v>
      </c>
      <c r="MU7" s="15">
        <v>0</v>
      </c>
      <c r="MV7" s="15">
        <v>5500000000</v>
      </c>
      <c r="MW7" s="15">
        <v>0</v>
      </c>
      <c r="MX7" s="15">
        <v>0</v>
      </c>
      <c r="MY7" s="15">
        <v>8500000000</v>
      </c>
      <c r="MZ7" s="15">
        <v>0</v>
      </c>
      <c r="NA7" s="15">
        <v>0</v>
      </c>
      <c r="NB7" s="15">
        <v>0</v>
      </c>
      <c r="NC7" s="15">
        <v>49000000000</v>
      </c>
      <c r="ND7" s="15">
        <v>0</v>
      </c>
      <c r="NE7" s="15">
        <v>0</v>
      </c>
      <c r="NF7" s="15">
        <v>0</v>
      </c>
      <c r="NG7" s="15">
        <v>0</v>
      </c>
      <c r="NH7" s="15">
        <v>0</v>
      </c>
      <c r="NI7" s="15">
        <v>0</v>
      </c>
      <c r="NJ7" s="15">
        <v>0</v>
      </c>
      <c r="NK7" s="15">
        <v>0</v>
      </c>
      <c r="NL7" s="15">
        <v>0</v>
      </c>
      <c r="NM7" s="15">
        <v>0</v>
      </c>
      <c r="NN7" s="15">
        <v>0</v>
      </c>
      <c r="NO7" s="15">
        <v>0</v>
      </c>
      <c r="NP7" s="15">
        <v>0</v>
      </c>
      <c r="NQ7" s="15">
        <v>0</v>
      </c>
      <c r="NR7" s="15">
        <v>0</v>
      </c>
      <c r="NS7" s="15">
        <v>0</v>
      </c>
      <c r="NT7" s="15">
        <v>0</v>
      </c>
      <c r="NU7" s="15">
        <v>2501375611</v>
      </c>
      <c r="NV7" s="15">
        <v>0</v>
      </c>
      <c r="NW7" s="15">
        <v>0</v>
      </c>
      <c r="NX7" s="15">
        <v>0</v>
      </c>
      <c r="NY7" s="15">
        <v>0</v>
      </c>
      <c r="NZ7" s="15">
        <v>0</v>
      </c>
      <c r="OA7" s="15">
        <v>0</v>
      </c>
      <c r="OB7" s="15">
        <v>0</v>
      </c>
      <c r="OC7" s="15">
        <v>0</v>
      </c>
      <c r="OD7" s="15">
        <v>0</v>
      </c>
      <c r="OE7" s="15">
        <v>0</v>
      </c>
      <c r="OF7" s="15">
        <v>0</v>
      </c>
      <c r="OG7" s="15">
        <v>0</v>
      </c>
      <c r="OH7" s="15">
        <v>0</v>
      </c>
      <c r="OI7" s="15">
        <v>0</v>
      </c>
      <c r="OJ7" s="15">
        <v>0</v>
      </c>
      <c r="OK7" s="15">
        <v>0</v>
      </c>
      <c r="OL7" s="15">
        <v>0</v>
      </c>
      <c r="OM7" s="15">
        <v>0</v>
      </c>
      <c r="ON7" s="15">
        <v>0</v>
      </c>
      <c r="OO7" s="15">
        <v>30000000000</v>
      </c>
      <c r="OP7" s="15">
        <v>0</v>
      </c>
      <c r="OQ7" s="15">
        <v>0</v>
      </c>
      <c r="OR7" s="15" t="s">
        <v>552</v>
      </c>
      <c r="OS7" s="15">
        <v>0</v>
      </c>
      <c r="OT7" s="15">
        <v>0</v>
      </c>
      <c r="OU7" s="15">
        <v>0</v>
      </c>
      <c r="OV7" s="15">
        <v>0</v>
      </c>
      <c r="OW7" s="15">
        <v>0</v>
      </c>
      <c r="OX7" s="15">
        <v>0</v>
      </c>
      <c r="OY7" s="15">
        <v>0</v>
      </c>
      <c r="OZ7" s="15">
        <v>0</v>
      </c>
      <c r="PA7" s="15">
        <v>0</v>
      </c>
      <c r="PB7" s="15">
        <v>0</v>
      </c>
      <c r="PC7" s="15">
        <v>0</v>
      </c>
      <c r="PD7" s="15">
        <v>0</v>
      </c>
      <c r="PE7" s="15">
        <v>200000000</v>
      </c>
      <c r="PF7" s="15">
        <v>0</v>
      </c>
      <c r="PG7" s="15">
        <v>0</v>
      </c>
      <c r="PH7" s="15">
        <v>0</v>
      </c>
      <c r="PI7" s="15">
        <v>0</v>
      </c>
      <c r="PJ7" s="15">
        <v>0</v>
      </c>
      <c r="PK7" s="15">
        <v>0</v>
      </c>
      <c r="PL7" s="15">
        <v>0</v>
      </c>
      <c r="PM7" s="15">
        <v>0</v>
      </c>
      <c r="PN7" s="15">
        <v>0</v>
      </c>
      <c r="PO7" s="15">
        <v>0</v>
      </c>
      <c r="PP7" s="15">
        <v>0</v>
      </c>
      <c r="PQ7" s="15">
        <v>0</v>
      </c>
      <c r="PR7" s="15">
        <v>0</v>
      </c>
      <c r="PS7" s="15" t="s">
        <v>552</v>
      </c>
      <c r="PT7" s="15">
        <v>0</v>
      </c>
      <c r="PU7" s="15">
        <v>0</v>
      </c>
      <c r="PV7" s="15">
        <v>0</v>
      </c>
      <c r="PW7" s="15">
        <v>0</v>
      </c>
      <c r="PX7" s="15">
        <v>0</v>
      </c>
      <c r="PY7" s="15">
        <v>0</v>
      </c>
      <c r="PZ7" s="15">
        <v>0</v>
      </c>
      <c r="QA7" s="15">
        <v>0</v>
      </c>
      <c r="QB7" s="15">
        <v>0</v>
      </c>
      <c r="QC7" s="15">
        <v>0</v>
      </c>
      <c r="QD7" s="15">
        <v>0</v>
      </c>
      <c r="QE7" s="15">
        <v>0</v>
      </c>
      <c r="QF7" s="15">
        <v>0</v>
      </c>
      <c r="QG7" s="15">
        <v>100000000000</v>
      </c>
      <c r="QH7" s="15">
        <v>0</v>
      </c>
      <c r="QI7" s="15">
        <v>0</v>
      </c>
      <c r="QJ7" s="15">
        <v>0</v>
      </c>
      <c r="QK7" s="15">
        <v>0</v>
      </c>
      <c r="QL7" s="15">
        <v>0</v>
      </c>
      <c r="QM7" s="15">
        <v>0</v>
      </c>
      <c r="QN7" s="15">
        <v>0</v>
      </c>
      <c r="QO7" s="15">
        <v>0</v>
      </c>
      <c r="QP7" s="15">
        <v>0</v>
      </c>
      <c r="QQ7" s="15">
        <v>0</v>
      </c>
      <c r="QR7" s="15">
        <v>0</v>
      </c>
      <c r="QS7" s="15">
        <v>0</v>
      </c>
      <c r="QT7" s="15">
        <v>0</v>
      </c>
      <c r="QU7" s="15">
        <v>0</v>
      </c>
      <c r="QV7" s="15">
        <v>0</v>
      </c>
      <c r="QW7" s="15">
        <v>0</v>
      </c>
      <c r="QX7" s="15">
        <v>0</v>
      </c>
      <c r="QY7" s="15">
        <v>524376427</v>
      </c>
      <c r="QZ7" s="15">
        <v>0</v>
      </c>
      <c r="RA7" s="15">
        <v>3490534000</v>
      </c>
      <c r="RB7" s="15">
        <v>0</v>
      </c>
      <c r="RC7" s="15">
        <v>0</v>
      </c>
      <c r="RD7" s="15">
        <v>0</v>
      </c>
      <c r="RE7" s="15">
        <v>0</v>
      </c>
      <c r="RF7" s="15">
        <v>0</v>
      </c>
      <c r="RG7" s="15">
        <v>0</v>
      </c>
      <c r="RH7" s="15">
        <v>0</v>
      </c>
      <c r="RI7" s="15">
        <v>0</v>
      </c>
      <c r="RJ7" s="15">
        <v>0</v>
      </c>
      <c r="RK7" s="15">
        <v>0</v>
      </c>
      <c r="RL7" s="15">
        <v>0</v>
      </c>
      <c r="RM7" s="15">
        <v>0</v>
      </c>
      <c r="RN7" s="15">
        <v>0</v>
      </c>
      <c r="RO7" s="15">
        <v>0</v>
      </c>
      <c r="RP7" s="15">
        <v>0</v>
      </c>
      <c r="RQ7" s="15">
        <v>0</v>
      </c>
      <c r="RR7" s="15">
        <v>0</v>
      </c>
      <c r="RS7" s="15">
        <v>0</v>
      </c>
      <c r="RT7" s="15">
        <v>0</v>
      </c>
      <c r="RU7" s="15">
        <v>0</v>
      </c>
      <c r="RV7" s="15">
        <v>0</v>
      </c>
      <c r="RW7" s="15">
        <v>0</v>
      </c>
      <c r="RX7" s="15">
        <v>0</v>
      </c>
      <c r="RY7" s="15">
        <v>0</v>
      </c>
      <c r="RZ7" s="15">
        <v>0</v>
      </c>
      <c r="SA7" s="15">
        <v>0</v>
      </c>
      <c r="SB7" s="15">
        <v>45000000000</v>
      </c>
      <c r="SC7" s="15">
        <v>40000000000</v>
      </c>
      <c r="SD7" s="15">
        <v>0</v>
      </c>
      <c r="SE7" s="15">
        <v>0</v>
      </c>
      <c r="SF7" s="15">
        <v>0</v>
      </c>
      <c r="SG7" s="15">
        <v>0</v>
      </c>
      <c r="SH7" s="15">
        <v>0</v>
      </c>
      <c r="SI7" s="15">
        <v>0</v>
      </c>
      <c r="SJ7" s="15">
        <v>0</v>
      </c>
      <c r="SK7" s="15">
        <v>0</v>
      </c>
      <c r="SL7" s="15">
        <v>0</v>
      </c>
      <c r="SM7" s="15">
        <v>0</v>
      </c>
      <c r="SN7" s="15">
        <v>0</v>
      </c>
      <c r="SO7" s="15">
        <v>0</v>
      </c>
      <c r="SP7" s="15">
        <v>0</v>
      </c>
      <c r="SQ7" s="15">
        <v>0</v>
      </c>
      <c r="SR7" s="15">
        <v>0</v>
      </c>
      <c r="SS7" s="15">
        <v>0</v>
      </c>
      <c r="ST7" s="15">
        <v>1000000000</v>
      </c>
      <c r="SU7" s="15">
        <v>0</v>
      </c>
      <c r="SV7" s="15">
        <v>0</v>
      </c>
      <c r="SW7" s="15">
        <v>0</v>
      </c>
      <c r="SX7" s="15">
        <v>4000000000</v>
      </c>
      <c r="SY7" s="15">
        <v>0</v>
      </c>
      <c r="SZ7" s="15">
        <v>0</v>
      </c>
      <c r="TA7" s="15">
        <v>0</v>
      </c>
      <c r="TB7" s="15">
        <v>0</v>
      </c>
      <c r="TC7" s="15">
        <v>0</v>
      </c>
      <c r="TD7" s="15">
        <v>0</v>
      </c>
      <c r="TE7" s="15">
        <v>0</v>
      </c>
      <c r="TF7" s="15">
        <v>0</v>
      </c>
      <c r="TG7" s="15" t="s">
        <v>552</v>
      </c>
      <c r="TH7" s="15">
        <v>0</v>
      </c>
      <c r="TI7" s="15">
        <v>0</v>
      </c>
      <c r="TJ7" s="15">
        <v>50000000000</v>
      </c>
      <c r="TK7" s="15">
        <v>0</v>
      </c>
      <c r="TL7" s="15">
        <v>0</v>
      </c>
      <c r="TM7" s="15">
        <v>0</v>
      </c>
      <c r="TN7" s="15">
        <v>0</v>
      </c>
      <c r="TO7" s="15">
        <v>0</v>
      </c>
      <c r="TP7" s="15">
        <v>2353578985</v>
      </c>
      <c r="TQ7" s="15">
        <v>0</v>
      </c>
      <c r="TR7" s="15">
        <v>0</v>
      </c>
      <c r="TS7" s="15">
        <v>0</v>
      </c>
      <c r="TT7" s="15">
        <v>0</v>
      </c>
      <c r="TU7" s="15">
        <v>0</v>
      </c>
      <c r="TV7" s="15">
        <v>0</v>
      </c>
      <c r="TW7" s="15">
        <v>0</v>
      </c>
    </row>
    <row r="8" spans="1:543" ht="15" x14ac:dyDescent="0.25">
      <c r="A8" s="14" t="s">
        <v>553</v>
      </c>
      <c r="B8" s="15">
        <v>24389518586.23</v>
      </c>
      <c r="C8" s="15">
        <v>8170444144.8900003</v>
      </c>
      <c r="D8" s="15">
        <v>33557024264.740002</v>
      </c>
      <c r="E8" s="15">
        <f>3840681086+3030905523.74+9147998457.77+10813468314.11</f>
        <v>26833053381.620003</v>
      </c>
      <c r="F8" s="15">
        <v>18455132976.310001</v>
      </c>
      <c r="G8" s="15">
        <v>43477106031.739998</v>
      </c>
      <c r="H8" s="15">
        <f>18180823983.82+1217929500+5493854200</f>
        <v>24892607683.82</v>
      </c>
      <c r="I8" s="15">
        <v>18652108733</v>
      </c>
      <c r="J8" s="15">
        <v>6749544380.3199997</v>
      </c>
      <c r="K8" s="15">
        <v>8661010544.9500008</v>
      </c>
      <c r="L8" s="15">
        <v>74617598744.389999</v>
      </c>
      <c r="M8" s="15">
        <v>2067174621.6500001</v>
      </c>
      <c r="N8" s="15">
        <v>22904810545</v>
      </c>
      <c r="O8" s="15">
        <v>5359418625</v>
      </c>
      <c r="P8" s="15">
        <v>12102087550.439999</v>
      </c>
      <c r="Q8" s="15">
        <v>25651220522</v>
      </c>
      <c r="R8" s="15">
        <v>4676227453.5100002</v>
      </c>
      <c r="S8" s="15">
        <v>7533987996</v>
      </c>
      <c r="T8" s="15">
        <v>4946618263.3800001</v>
      </c>
      <c r="U8" s="15">
        <v>8797639917</v>
      </c>
      <c r="V8" s="15">
        <v>5419546129.5</v>
      </c>
      <c r="W8" s="15">
        <v>14716055366.91</v>
      </c>
      <c r="X8" s="15">
        <v>5773401067</v>
      </c>
      <c r="Y8" s="15">
        <v>9666943803</v>
      </c>
      <c r="Z8" s="15">
        <v>567333225101.21997</v>
      </c>
      <c r="AA8" s="15">
        <v>0</v>
      </c>
      <c r="AB8" s="15">
        <v>3311897464.79</v>
      </c>
      <c r="AC8" s="15">
        <v>213873905437.20001</v>
      </c>
      <c r="AD8" s="15">
        <v>13110633462</v>
      </c>
      <c r="AE8" s="15">
        <v>22708872731.299999</v>
      </c>
      <c r="AF8" s="15">
        <v>12625962002.540001</v>
      </c>
      <c r="AG8" s="15">
        <v>5757471689.6999998</v>
      </c>
      <c r="AH8" s="15">
        <v>996337362.92999995</v>
      </c>
      <c r="AI8" s="15">
        <v>0</v>
      </c>
      <c r="AJ8" s="15">
        <v>4613408200.8299999</v>
      </c>
      <c r="AK8" s="15">
        <v>3958898339.7800002</v>
      </c>
      <c r="AL8" s="15">
        <v>2866687873.73</v>
      </c>
      <c r="AM8" s="15">
        <v>49359527825.690002</v>
      </c>
      <c r="AN8" s="15">
        <v>42317545282</v>
      </c>
      <c r="AO8" s="15">
        <v>667969487586.16003</v>
      </c>
      <c r="AP8" s="15">
        <v>40853953608.879997</v>
      </c>
      <c r="AQ8" s="15">
        <v>8069409021.8599997</v>
      </c>
      <c r="AR8" s="15">
        <v>9525035004.2999992</v>
      </c>
      <c r="AS8" s="15">
        <v>5826496206</v>
      </c>
      <c r="AT8" s="15">
        <v>5301413655.75</v>
      </c>
      <c r="AU8" s="15">
        <v>438793351.38</v>
      </c>
      <c r="AV8" s="15">
        <v>2406320321</v>
      </c>
      <c r="AW8" s="15">
        <v>1948269869.9200001</v>
      </c>
      <c r="AX8" s="15">
        <v>20701313753.549999</v>
      </c>
      <c r="AY8" s="15">
        <v>327595953.96000004</v>
      </c>
      <c r="AZ8" s="15">
        <v>4879137107.25</v>
      </c>
      <c r="BA8" s="15">
        <v>18831014098.560001</v>
      </c>
      <c r="BB8" s="15">
        <v>5690694432.4500008</v>
      </c>
      <c r="BC8" s="15">
        <v>0</v>
      </c>
      <c r="BD8" s="15">
        <v>11704554827</v>
      </c>
      <c r="BE8" s="15">
        <v>1181458424</v>
      </c>
      <c r="BF8" s="15">
        <v>2358957196.9200001</v>
      </c>
      <c r="BG8" s="15">
        <v>4941949439.8800001</v>
      </c>
      <c r="BH8" s="15">
        <v>29772596735.98</v>
      </c>
      <c r="BI8" s="15">
        <v>5217515499</v>
      </c>
      <c r="BJ8" s="15">
        <v>17227804689</v>
      </c>
      <c r="BK8" s="15">
        <v>3186512036</v>
      </c>
      <c r="BL8" s="15">
        <v>22787756962.549999</v>
      </c>
      <c r="BM8" s="15">
        <v>1681004045</v>
      </c>
      <c r="BN8" s="15">
        <v>4513302190.3599997</v>
      </c>
      <c r="BO8" s="15">
        <v>2169146919.2800002</v>
      </c>
      <c r="BP8" s="15">
        <v>4324792885.0699997</v>
      </c>
      <c r="BQ8" s="15">
        <v>18019209621</v>
      </c>
      <c r="BR8" s="15">
        <v>5656173833.6700001</v>
      </c>
      <c r="BS8" s="15">
        <v>904842211.07000005</v>
      </c>
      <c r="BT8" s="15">
        <v>66130771296.169998</v>
      </c>
      <c r="BU8" s="15">
        <v>3957313662</v>
      </c>
      <c r="BV8" s="15">
        <v>1548521517.26</v>
      </c>
      <c r="BW8" s="15">
        <f>10573286520+910236698+9975414158+1172492809</f>
        <v>22631430185</v>
      </c>
      <c r="BX8" s="15">
        <v>1800381256.73</v>
      </c>
      <c r="BY8" s="15">
        <v>16908280806.879999</v>
      </c>
      <c r="BZ8" s="15">
        <v>7623641445.8099995</v>
      </c>
      <c r="CA8" s="15">
        <v>2655838851.9000001</v>
      </c>
      <c r="CB8" s="15">
        <v>1053722615</v>
      </c>
      <c r="CC8" s="15">
        <v>60610283366.760002</v>
      </c>
      <c r="CD8" s="15">
        <v>51079655329.68</v>
      </c>
      <c r="CE8" s="15">
        <v>48388730325.349998</v>
      </c>
      <c r="CF8" s="15">
        <v>43823285691.309998</v>
      </c>
      <c r="CG8" s="15">
        <v>27182394327.68</v>
      </c>
      <c r="CH8" s="15">
        <v>20723012364</v>
      </c>
      <c r="CI8" s="15">
        <v>74012433866.429993</v>
      </c>
      <c r="CJ8" s="15">
        <v>0</v>
      </c>
      <c r="CK8" s="15">
        <v>93218125980.369995</v>
      </c>
      <c r="CL8" s="15">
        <v>68633233397.910004</v>
      </c>
      <c r="CM8" s="15">
        <v>199324040725</v>
      </c>
      <c r="CN8" s="15">
        <v>6169745400.1899996</v>
      </c>
      <c r="CO8" s="15">
        <v>60134941.5</v>
      </c>
      <c r="CP8" s="15">
        <v>20123920847.330002</v>
      </c>
      <c r="CQ8" s="15">
        <v>618592315.73000002</v>
      </c>
      <c r="CR8" s="15">
        <v>4690419283</v>
      </c>
      <c r="CS8" s="15">
        <v>17403123659.220001</v>
      </c>
      <c r="CT8" s="15">
        <v>29936586652</v>
      </c>
      <c r="CU8" s="15">
        <v>14163350255.09</v>
      </c>
      <c r="CV8" s="15">
        <v>17833161504</v>
      </c>
      <c r="CW8" s="15">
        <v>3554121585.3099999</v>
      </c>
      <c r="CX8" s="15">
        <v>10636980306.950001</v>
      </c>
      <c r="CY8" s="15">
        <v>32997431604.850002</v>
      </c>
      <c r="CZ8" s="15">
        <v>1229557664</v>
      </c>
      <c r="DA8" s="15">
        <v>0</v>
      </c>
      <c r="DB8" s="15">
        <v>18135034769.759998</v>
      </c>
      <c r="DC8" s="15">
        <v>35786560483</v>
      </c>
      <c r="DD8" s="15">
        <v>1787316190.77</v>
      </c>
      <c r="DE8" s="15">
        <v>15990605868.450001</v>
      </c>
      <c r="DF8" s="15">
        <v>9573153046.75</v>
      </c>
      <c r="DG8" s="15">
        <v>27629132360</v>
      </c>
      <c r="DH8" s="15">
        <v>0</v>
      </c>
      <c r="DI8" s="15">
        <v>21524182116.950001</v>
      </c>
      <c r="DJ8" s="15">
        <v>15676935152.300001</v>
      </c>
      <c r="DK8" s="15">
        <v>2741637278</v>
      </c>
      <c r="DL8" s="15">
        <v>57993366996.610001</v>
      </c>
      <c r="DM8" s="15">
        <v>18574260459</v>
      </c>
      <c r="DN8" s="15">
        <v>27773699038</v>
      </c>
      <c r="DO8" s="15">
        <v>7109234184</v>
      </c>
      <c r="DP8" s="15">
        <v>0</v>
      </c>
      <c r="DQ8" s="15">
        <v>21454277885.75</v>
      </c>
      <c r="DR8" s="15">
        <v>1505490608</v>
      </c>
      <c r="DS8" s="15">
        <v>48902412569</v>
      </c>
      <c r="DT8" s="15">
        <v>3232963447.7000003</v>
      </c>
      <c r="DU8" s="15">
        <v>12116824215.02</v>
      </c>
      <c r="DV8" s="15">
        <v>6225142527</v>
      </c>
      <c r="DW8" s="15">
        <v>39117495344.299995</v>
      </c>
      <c r="DX8" s="15">
        <v>4173659973.1300001</v>
      </c>
      <c r="DY8" s="15">
        <v>2813891892</v>
      </c>
      <c r="DZ8" s="15">
        <v>9591666081.3500004</v>
      </c>
      <c r="EA8" s="15">
        <v>1062520757.78</v>
      </c>
      <c r="EB8" s="15">
        <v>1910359848.9300001</v>
      </c>
      <c r="EC8" s="15">
        <v>2858798514.8400002</v>
      </c>
      <c r="ED8" s="15">
        <v>150135887.30000001</v>
      </c>
      <c r="EE8" s="15">
        <v>20273426569</v>
      </c>
      <c r="EF8" s="15">
        <v>0</v>
      </c>
      <c r="EG8" s="15">
        <v>8842052438.6200008</v>
      </c>
      <c r="EH8" s="15">
        <v>9341266909.6000004</v>
      </c>
      <c r="EI8" s="15">
        <v>10040682289.02</v>
      </c>
      <c r="EJ8" s="15">
        <v>0</v>
      </c>
      <c r="EK8" s="15">
        <v>0</v>
      </c>
      <c r="EL8" s="15">
        <v>9871320958.4699993</v>
      </c>
      <c r="EM8" s="15">
        <v>90116948647.520004</v>
      </c>
      <c r="EN8" s="15">
        <v>11002105179.82</v>
      </c>
      <c r="EO8" s="15">
        <v>5376367668.6499996</v>
      </c>
      <c r="EP8" s="15">
        <v>9481036174.7000008</v>
      </c>
      <c r="EQ8" s="15">
        <v>3324431862</v>
      </c>
      <c r="ER8" s="15">
        <v>334033226.81999999</v>
      </c>
      <c r="ES8" s="15">
        <v>0</v>
      </c>
      <c r="ET8" s="15">
        <v>3313579939348</v>
      </c>
      <c r="EU8" s="15">
        <v>1130675476983</v>
      </c>
      <c r="EV8" s="15">
        <v>0</v>
      </c>
      <c r="EW8" s="15">
        <v>570716990353.06995</v>
      </c>
      <c r="EX8" s="15">
        <v>1243076355275.55</v>
      </c>
      <c r="EY8" s="15">
        <v>6913113919.0799999</v>
      </c>
      <c r="EZ8" s="15">
        <v>64372852689.369995</v>
      </c>
      <c r="FA8" s="15">
        <v>30934515280.540001</v>
      </c>
      <c r="FB8" s="15">
        <v>12261001315</v>
      </c>
      <c r="FC8" s="15">
        <v>53451349962.699997</v>
      </c>
      <c r="FD8" s="15">
        <v>145753493545.10001</v>
      </c>
      <c r="FE8" s="15">
        <v>13185673157</v>
      </c>
      <c r="FF8" s="15">
        <v>39821633275.610001</v>
      </c>
      <c r="FG8" s="15">
        <v>35144672799</v>
      </c>
      <c r="FH8" s="15">
        <v>43814875609.630005</v>
      </c>
      <c r="FI8" s="15">
        <v>17306739420.75</v>
      </c>
      <c r="FJ8" s="15">
        <v>32500821913</v>
      </c>
      <c r="FK8" s="15">
        <v>0</v>
      </c>
      <c r="FL8" s="15">
        <v>369489880798.20001</v>
      </c>
      <c r="FM8" s="15">
        <v>237337671338.03</v>
      </c>
      <c r="FN8" s="15">
        <v>228710549332</v>
      </c>
      <c r="FO8" s="15">
        <v>73940789861.149994</v>
      </c>
      <c r="FP8" s="15">
        <v>1671782872618</v>
      </c>
      <c r="FQ8" s="15">
        <v>2806699400</v>
      </c>
      <c r="FR8" s="15">
        <v>73879465191</v>
      </c>
      <c r="FS8" s="15">
        <v>41817867791.229996</v>
      </c>
      <c r="FT8" s="15">
        <v>2119341957.0599999</v>
      </c>
      <c r="FU8" s="15">
        <v>0</v>
      </c>
      <c r="FV8" s="15">
        <v>1384666589.4400001</v>
      </c>
      <c r="FW8" s="15">
        <v>1460956508189.9299</v>
      </c>
      <c r="FX8" s="15">
        <v>4498379278.5500002</v>
      </c>
      <c r="FY8" s="15">
        <v>0</v>
      </c>
      <c r="FZ8" s="15">
        <v>22583547966</v>
      </c>
      <c r="GA8" s="15">
        <v>8090945438</v>
      </c>
      <c r="GB8" s="15">
        <v>0</v>
      </c>
      <c r="GC8" s="15">
        <v>22014287763</v>
      </c>
      <c r="GD8" s="15">
        <v>0</v>
      </c>
      <c r="GE8" s="15">
        <v>0</v>
      </c>
      <c r="GF8" s="15">
        <v>0</v>
      </c>
      <c r="GG8" s="15">
        <v>5416247865.9099998</v>
      </c>
      <c r="GH8" s="15">
        <v>18127018809.59</v>
      </c>
      <c r="GI8" s="15">
        <v>20914529385</v>
      </c>
      <c r="GJ8" s="15">
        <v>0</v>
      </c>
      <c r="GK8" s="15">
        <v>6928841606</v>
      </c>
      <c r="GL8" s="15">
        <v>7092418809.0599995</v>
      </c>
      <c r="GM8" s="15">
        <v>0</v>
      </c>
      <c r="GN8" s="15">
        <v>0</v>
      </c>
      <c r="GO8" s="15">
        <v>0</v>
      </c>
      <c r="GP8" s="15">
        <v>0</v>
      </c>
      <c r="GQ8" s="15">
        <v>15113688805</v>
      </c>
      <c r="GR8" s="15">
        <v>0</v>
      </c>
      <c r="GS8" s="15">
        <v>3580877494.77</v>
      </c>
      <c r="GT8" s="15">
        <v>20399862959.299999</v>
      </c>
      <c r="GU8" s="15">
        <v>0</v>
      </c>
      <c r="GV8" s="15">
        <v>0</v>
      </c>
      <c r="GW8" s="15">
        <v>0</v>
      </c>
      <c r="GX8" s="15">
        <v>10871892492.799999</v>
      </c>
      <c r="GY8" s="15">
        <f>9895864780+149489000+17341235662</f>
        <v>27386589442</v>
      </c>
      <c r="GZ8" s="15">
        <v>0</v>
      </c>
      <c r="HA8" s="15">
        <v>0</v>
      </c>
      <c r="HB8" s="15">
        <v>14049750822.9</v>
      </c>
      <c r="HC8" s="15">
        <v>7264058190.5699997</v>
      </c>
      <c r="HD8" s="15">
        <v>175233614475</v>
      </c>
      <c r="HE8" s="15">
        <v>41588069599.110001</v>
      </c>
      <c r="HF8" s="15">
        <v>0</v>
      </c>
      <c r="HG8" s="15">
        <v>0</v>
      </c>
      <c r="HH8" s="15">
        <f>85821335423+2087948332+35055495307</f>
        <v>122964779062</v>
      </c>
      <c r="HI8" s="15">
        <v>7681743465.3000002</v>
      </c>
      <c r="HJ8" s="15">
        <v>0</v>
      </c>
      <c r="HK8" s="15">
        <v>64619967159.900002</v>
      </c>
      <c r="HL8" s="15">
        <v>41307698296.399994</v>
      </c>
      <c r="HM8" s="15">
        <v>1352870582463.1001</v>
      </c>
      <c r="HN8" s="15">
        <v>11779446199</v>
      </c>
      <c r="HO8" s="15">
        <v>36043898315.470001</v>
      </c>
      <c r="HP8" s="15">
        <v>40468802590.330002</v>
      </c>
      <c r="HQ8" s="15">
        <v>18191934425.299999</v>
      </c>
      <c r="HR8" s="15">
        <v>24500247944.900002</v>
      </c>
      <c r="HS8" s="15">
        <v>152525465744.77002</v>
      </c>
      <c r="HT8" s="15">
        <v>58604415747.32</v>
      </c>
      <c r="HU8" s="15">
        <v>0</v>
      </c>
      <c r="HV8" s="15">
        <v>24971809684.169998</v>
      </c>
      <c r="HW8" s="15">
        <v>71347840805</v>
      </c>
      <c r="HX8" s="15">
        <v>47555206223.419998</v>
      </c>
      <c r="HY8" s="15">
        <v>37008877798.720001</v>
      </c>
      <c r="HZ8" s="15">
        <v>0</v>
      </c>
      <c r="IA8" s="15">
        <v>80664392611</v>
      </c>
      <c r="IB8" s="15">
        <v>0</v>
      </c>
      <c r="IC8" s="15">
        <v>3432015630.4200001</v>
      </c>
      <c r="ID8" s="15">
        <v>2899187080.3699999</v>
      </c>
      <c r="IE8" s="15">
        <v>4738249038.8999996</v>
      </c>
      <c r="IF8" s="15">
        <v>15830275442</v>
      </c>
      <c r="IG8" s="15">
        <v>38293621016.960007</v>
      </c>
      <c r="IH8" s="15">
        <v>3147626909</v>
      </c>
      <c r="II8" s="15">
        <v>61024125927.660004</v>
      </c>
      <c r="IJ8" s="15">
        <v>13121851829.030001</v>
      </c>
      <c r="IK8" s="15">
        <v>150410557058.38998</v>
      </c>
      <c r="IL8" s="15">
        <v>35298223287.010002</v>
      </c>
      <c r="IM8" s="15">
        <v>23995760175.91</v>
      </c>
      <c r="IN8" s="15">
        <v>1931655398</v>
      </c>
      <c r="IO8" s="15">
        <v>2803710172.6500001</v>
      </c>
      <c r="IP8" s="15">
        <v>47094425216.970001</v>
      </c>
      <c r="IQ8" s="15">
        <v>13034829470</v>
      </c>
      <c r="IR8" s="15">
        <v>0</v>
      </c>
      <c r="IS8" s="15">
        <v>4725888602.0900002</v>
      </c>
      <c r="IT8" s="15">
        <v>184730426064.29999</v>
      </c>
      <c r="IU8" s="15">
        <v>5388825036</v>
      </c>
      <c r="IV8" s="15">
        <v>6898695583.8999996</v>
      </c>
      <c r="IW8" s="15">
        <v>10280397899</v>
      </c>
      <c r="IX8" s="15">
        <f>672148776048+38391439846.47+274277461+17723181837.81+169394782689+38356633773.7</f>
        <v>936289091655.97998</v>
      </c>
      <c r="IY8" s="15">
        <v>57568323475.68</v>
      </c>
      <c r="IZ8" s="15">
        <v>4048568509</v>
      </c>
      <c r="JA8" s="15">
        <v>9882103974</v>
      </c>
      <c r="JB8" s="15">
        <v>0</v>
      </c>
      <c r="JC8" s="15">
        <v>458804863.56</v>
      </c>
      <c r="JD8" s="15">
        <v>11019178384.780001</v>
      </c>
      <c r="JE8" s="15">
        <v>11426730672.190001</v>
      </c>
      <c r="JF8" s="15">
        <v>6625088732.1700001</v>
      </c>
      <c r="JG8" s="15">
        <v>16119179246</v>
      </c>
      <c r="JH8" s="15">
        <v>2957496543.3499999</v>
      </c>
      <c r="JI8" s="15">
        <v>29817884774.5</v>
      </c>
      <c r="JJ8" s="15">
        <v>16973597845.16</v>
      </c>
      <c r="JK8" s="15">
        <v>3972002632.5</v>
      </c>
      <c r="JL8" s="15">
        <v>2577121831.6999998</v>
      </c>
      <c r="JM8" s="15">
        <v>11231506562.280001</v>
      </c>
      <c r="JN8" s="15">
        <v>0</v>
      </c>
      <c r="JO8" s="15">
        <v>29643153286.34</v>
      </c>
      <c r="JP8" s="15">
        <v>8161962929.3599997</v>
      </c>
      <c r="JQ8" s="15">
        <v>32409075979.990002</v>
      </c>
      <c r="JR8" s="15">
        <v>36464723596.300003</v>
      </c>
      <c r="JS8" s="15">
        <v>13054399239.629999</v>
      </c>
      <c r="JT8" s="15">
        <v>10677241605.030001</v>
      </c>
      <c r="JU8" s="15">
        <v>0</v>
      </c>
      <c r="JV8" s="15">
        <v>0</v>
      </c>
      <c r="JW8" s="15">
        <v>5689290307</v>
      </c>
      <c r="JX8" s="15">
        <v>0</v>
      </c>
      <c r="JY8" s="15">
        <v>1485587704</v>
      </c>
      <c r="JZ8" s="15">
        <v>389988069.89999998</v>
      </c>
      <c r="KA8" s="15">
        <v>7330489848</v>
      </c>
      <c r="KB8" s="15">
        <v>0</v>
      </c>
      <c r="KC8" s="15">
        <v>0</v>
      </c>
      <c r="KD8" s="15">
        <v>382097664550</v>
      </c>
      <c r="KE8" s="15">
        <f>48143434830+36627250</f>
        <v>48180062080</v>
      </c>
      <c r="KF8" s="15">
        <v>3383298202.5</v>
      </c>
      <c r="KG8" s="15">
        <v>1809598531.3599999</v>
      </c>
      <c r="KH8" s="15">
        <v>2586752557.98</v>
      </c>
      <c r="KI8" s="15">
        <v>2718725405.9099998</v>
      </c>
      <c r="KJ8" s="15">
        <v>4692909683.3400002</v>
      </c>
      <c r="KK8" s="15">
        <v>10200246544.959999</v>
      </c>
      <c r="KL8" s="15">
        <v>40778224253.809998</v>
      </c>
      <c r="KM8" s="15">
        <v>6877100292.1799994</v>
      </c>
      <c r="KN8" s="15">
        <v>23679799878.970001</v>
      </c>
      <c r="KO8" s="15">
        <f>95459985507+21317261832+7099826697.41+1613774604.71+10352648970+36559801231.76+7437040511</f>
        <v>179840339353.88</v>
      </c>
      <c r="KP8" s="15">
        <v>1742445923.25</v>
      </c>
      <c r="KQ8" s="15">
        <v>0</v>
      </c>
      <c r="KR8" s="15">
        <v>0</v>
      </c>
      <c r="KS8" s="15">
        <v>103230785853.58</v>
      </c>
      <c r="KT8" s="15">
        <v>0</v>
      </c>
      <c r="KU8" s="15">
        <v>13614830294.24</v>
      </c>
      <c r="KV8" s="15">
        <v>165995637911.44</v>
      </c>
      <c r="KW8" s="15">
        <v>18176208208.800003</v>
      </c>
      <c r="KX8" s="15">
        <v>102576507545.66</v>
      </c>
      <c r="KY8" s="15">
        <v>23881952450.32</v>
      </c>
      <c r="KZ8" s="15">
        <v>74605692407.659988</v>
      </c>
      <c r="LA8" s="15">
        <v>7849214970.79</v>
      </c>
      <c r="LB8" s="15">
        <v>36732035599.209999</v>
      </c>
      <c r="LC8" s="15">
        <v>88987051931.349991</v>
      </c>
      <c r="LD8" s="15">
        <v>10960112454.75</v>
      </c>
      <c r="LE8" s="15">
        <v>7097669232</v>
      </c>
      <c r="LF8" s="15">
        <v>618592315.73000002</v>
      </c>
      <c r="LG8" s="15">
        <v>7032763507.4099998</v>
      </c>
      <c r="LH8" s="15">
        <v>33299142273.529999</v>
      </c>
      <c r="LI8" s="15">
        <v>4048021439.9099998</v>
      </c>
      <c r="LJ8" s="15">
        <v>13542265794</v>
      </c>
      <c r="LK8" s="15">
        <v>1658807340</v>
      </c>
      <c r="LL8" s="15">
        <v>4280642947.1300001</v>
      </c>
      <c r="LM8" s="15">
        <v>0</v>
      </c>
      <c r="LN8" s="15">
        <v>0</v>
      </c>
      <c r="LO8" s="15">
        <v>523221973.76999998</v>
      </c>
      <c r="LP8" s="15">
        <v>1487281523</v>
      </c>
      <c r="LQ8" s="15">
        <v>0</v>
      </c>
      <c r="LR8" s="15">
        <v>5847501713</v>
      </c>
      <c r="LS8" s="15">
        <v>0</v>
      </c>
      <c r="LT8" s="15">
        <v>7050224514.7700005</v>
      </c>
      <c r="LU8" s="15">
        <v>0</v>
      </c>
      <c r="LV8" s="15">
        <v>0</v>
      </c>
      <c r="LW8" s="15">
        <v>0</v>
      </c>
      <c r="LX8" s="15">
        <v>0</v>
      </c>
      <c r="LY8" s="15">
        <v>3162380404.6700001</v>
      </c>
      <c r="LZ8" s="15">
        <v>22036050432.549999</v>
      </c>
      <c r="MA8" s="15">
        <v>25479355399.200001</v>
      </c>
      <c r="MB8" s="15">
        <v>20910059593.16</v>
      </c>
      <c r="MC8" s="15">
        <v>13595457037.27</v>
      </c>
      <c r="MD8" s="15">
        <v>0</v>
      </c>
      <c r="ME8" s="15">
        <v>2534328895.1300001</v>
      </c>
      <c r="MF8" s="15">
        <v>0</v>
      </c>
      <c r="MG8" s="15">
        <v>58036799388.300003</v>
      </c>
      <c r="MH8" s="15">
        <v>3456478063.6799998</v>
      </c>
      <c r="MI8" s="15">
        <v>6778817424.3600006</v>
      </c>
      <c r="MJ8" s="15">
        <v>10783846806.389999</v>
      </c>
      <c r="MK8" s="15">
        <v>8770188107.2800007</v>
      </c>
      <c r="ML8" s="15">
        <v>2408213911.9200001</v>
      </c>
      <c r="MM8" s="15">
        <v>24817440046.799999</v>
      </c>
      <c r="MN8" s="15">
        <v>6624878724.6599998</v>
      </c>
      <c r="MO8" s="15">
        <v>0</v>
      </c>
      <c r="MP8" s="15">
        <v>2593611905.4499998</v>
      </c>
      <c r="MQ8" s="15">
        <v>31611704409.540001</v>
      </c>
      <c r="MR8" s="15">
        <v>58882824888.57</v>
      </c>
      <c r="MS8" s="15">
        <v>2070820456.3</v>
      </c>
      <c r="MT8" s="15">
        <v>0</v>
      </c>
      <c r="MU8" s="15">
        <v>17903991052.59</v>
      </c>
      <c r="MV8" s="15">
        <v>5060132084.5299997</v>
      </c>
      <c r="MW8" s="15">
        <v>0</v>
      </c>
      <c r="MX8" s="15">
        <v>4492509151.3199997</v>
      </c>
      <c r="MY8" s="15">
        <v>2189737625.6900001</v>
      </c>
      <c r="MZ8" s="15">
        <v>7727095481.6399994</v>
      </c>
      <c r="NA8" s="15">
        <v>805164798.58999991</v>
      </c>
      <c r="NB8" s="15">
        <v>10222668477.709999</v>
      </c>
      <c r="NC8" s="15">
        <v>3938422845.9500003</v>
      </c>
      <c r="ND8" s="15">
        <v>145546905924.51001</v>
      </c>
      <c r="NE8" s="15">
        <v>1778261419.0999999</v>
      </c>
      <c r="NF8" s="15">
        <v>14706409960</v>
      </c>
      <c r="NG8" s="15">
        <v>2246318832.6100001</v>
      </c>
      <c r="NH8" s="15">
        <v>0</v>
      </c>
      <c r="NI8" s="15">
        <v>4365118418.79</v>
      </c>
      <c r="NJ8" s="15">
        <f>3964753394+235576500</f>
        <v>4200329894</v>
      </c>
      <c r="NK8" s="15">
        <v>0</v>
      </c>
      <c r="NL8" s="15">
        <v>24049811755</v>
      </c>
      <c r="NM8" s="16">
        <v>19751669838.619999</v>
      </c>
      <c r="NN8" s="15">
        <v>8318693564.1700001</v>
      </c>
      <c r="NO8" s="15">
        <v>2138066090</v>
      </c>
      <c r="NP8" s="15">
        <v>2150129869.8900003</v>
      </c>
      <c r="NQ8" s="15">
        <v>0</v>
      </c>
      <c r="NR8" s="15">
        <v>1429956122</v>
      </c>
      <c r="NS8" s="15">
        <f>1859338953.74</f>
        <v>1859338953.74</v>
      </c>
      <c r="NT8" s="15">
        <v>5783227691</v>
      </c>
      <c r="NU8" s="15">
        <v>0</v>
      </c>
      <c r="NV8" s="15">
        <v>2064985416</v>
      </c>
      <c r="NW8" s="15">
        <v>798222874</v>
      </c>
      <c r="NX8" s="15">
        <v>101105270390.55</v>
      </c>
      <c r="NY8" s="15">
        <v>0</v>
      </c>
      <c r="NZ8" s="15">
        <v>27902547658.400002</v>
      </c>
      <c r="OA8" s="15">
        <v>68449715420.650002</v>
      </c>
      <c r="OB8" s="15">
        <v>73430691038.199997</v>
      </c>
      <c r="OC8" s="15">
        <v>37396371684.150002</v>
      </c>
      <c r="OD8" s="15">
        <v>35322363273.169998</v>
      </c>
      <c r="OE8" s="15">
        <v>29300273128.509998</v>
      </c>
      <c r="OF8" s="15">
        <v>18383200402.68</v>
      </c>
      <c r="OG8" s="15">
        <v>182682007347.85999</v>
      </c>
      <c r="OH8" s="15">
        <v>4443362599.5200005</v>
      </c>
      <c r="OI8" s="15">
        <v>11859172792.43</v>
      </c>
      <c r="OJ8" s="15">
        <f>8104844638+7421019930+4568355122+663897750</f>
        <v>20758117440</v>
      </c>
      <c r="OK8" s="15">
        <v>25468481849.860001</v>
      </c>
      <c r="OL8" s="15">
        <v>23092090019.43</v>
      </c>
      <c r="OM8" s="15">
        <v>20882411360.32</v>
      </c>
      <c r="ON8" s="15">
        <v>10092806276.799999</v>
      </c>
      <c r="OO8" s="15">
        <v>9278467622.8199997</v>
      </c>
      <c r="OP8" s="15">
        <v>3282880662.6399999</v>
      </c>
      <c r="OQ8" s="15">
        <v>3485407545.6700001</v>
      </c>
      <c r="OR8" s="15">
        <v>44080405226.699997</v>
      </c>
      <c r="OS8" s="15">
        <v>0</v>
      </c>
      <c r="OT8" s="15">
        <v>1182900725.26</v>
      </c>
      <c r="OU8" s="15">
        <v>0</v>
      </c>
      <c r="OV8" s="15">
        <v>6056920682</v>
      </c>
      <c r="OW8" s="15">
        <v>1851339213.79</v>
      </c>
      <c r="OX8" s="15">
        <v>18261500514</v>
      </c>
      <c r="OY8" s="15">
        <v>4485579016.9700003</v>
      </c>
      <c r="OZ8" s="15">
        <v>0</v>
      </c>
      <c r="PA8" s="15">
        <f>481766366+5304938856+1780365589</f>
        <v>7567070811</v>
      </c>
      <c r="PB8" s="15">
        <v>29161129074.810001</v>
      </c>
      <c r="PC8" s="15">
        <f>1679659652.92+1365131142+1769783689+1306703376</f>
        <v>6121277859.9200001</v>
      </c>
      <c r="PD8" s="15">
        <v>6950532437</v>
      </c>
      <c r="PE8" s="15">
        <v>11151373210.26</v>
      </c>
      <c r="PF8" s="15">
        <v>0</v>
      </c>
      <c r="PG8" s="15">
        <f>20850552144+8186140570+15007738925.3+10523711370.55</f>
        <v>54568143009.850006</v>
      </c>
      <c r="PH8" s="15">
        <v>3727481214.9899998</v>
      </c>
      <c r="PI8" s="15">
        <v>5407908509.8500004</v>
      </c>
      <c r="PJ8" s="15">
        <v>1732140080.6600001</v>
      </c>
      <c r="PK8" s="15">
        <v>0</v>
      </c>
      <c r="PL8" s="15">
        <v>4047798147.71</v>
      </c>
      <c r="PM8" s="15">
        <v>5336295127.54</v>
      </c>
      <c r="PN8" s="15">
        <v>2666156730</v>
      </c>
      <c r="PO8" s="15">
        <v>4372318727</v>
      </c>
      <c r="PP8" s="15">
        <v>24194301606</v>
      </c>
      <c r="PQ8" s="15">
        <v>4462118977.1400003</v>
      </c>
      <c r="PR8" s="15">
        <v>10489957020.139999</v>
      </c>
      <c r="PS8" s="15">
        <v>16187561881.540001</v>
      </c>
      <c r="PT8" s="15">
        <v>11061804732.67</v>
      </c>
      <c r="PU8" s="15">
        <v>66597730430.879997</v>
      </c>
      <c r="PV8" s="15">
        <v>10128995312.01</v>
      </c>
      <c r="PW8" s="15">
        <v>597316562</v>
      </c>
      <c r="PX8" s="15">
        <v>7912811098.9099998</v>
      </c>
      <c r="PY8" s="15">
        <v>1945695111.8</v>
      </c>
      <c r="PZ8" s="15">
        <v>955059162.79999995</v>
      </c>
      <c r="QA8" s="15">
        <v>560637428.23000002</v>
      </c>
      <c r="QB8" s="15">
        <v>2532288754218</v>
      </c>
      <c r="QC8" s="15">
        <v>4113321183</v>
      </c>
      <c r="QD8" s="15">
        <v>0</v>
      </c>
      <c r="QE8" s="15">
        <v>1781491953</v>
      </c>
      <c r="QF8" s="15">
        <v>57549177534.18</v>
      </c>
      <c r="QG8" s="15">
        <v>0</v>
      </c>
      <c r="QH8" s="15">
        <v>3622457696</v>
      </c>
      <c r="QI8" s="15">
        <v>429415523</v>
      </c>
      <c r="QJ8" s="15">
        <v>2933912916</v>
      </c>
      <c r="QK8" s="15">
        <v>6756887550</v>
      </c>
      <c r="QL8" s="15">
        <v>67425663012</v>
      </c>
      <c r="QM8" s="15">
        <v>0</v>
      </c>
      <c r="QN8" s="15">
        <v>0</v>
      </c>
      <c r="QO8" s="15">
        <v>2389412394</v>
      </c>
      <c r="QP8" s="15">
        <v>3876200000</v>
      </c>
      <c r="QQ8" s="15">
        <v>2944757117.54</v>
      </c>
      <c r="QR8" s="15">
        <v>0</v>
      </c>
      <c r="QS8" s="15">
        <v>235589076</v>
      </c>
      <c r="QT8" s="15">
        <v>796417749</v>
      </c>
      <c r="QU8" s="15">
        <v>1552667940</v>
      </c>
      <c r="QV8" s="15">
        <f>1274413381+300000000+13960001000</f>
        <v>15534414381</v>
      </c>
      <c r="QW8" s="15">
        <v>335273670</v>
      </c>
      <c r="QX8" s="15">
        <v>31181252</v>
      </c>
      <c r="QY8" s="15">
        <v>1130435423.1800001</v>
      </c>
      <c r="QZ8" s="15">
        <v>258389700</v>
      </c>
      <c r="RA8" s="15">
        <v>0</v>
      </c>
      <c r="RB8" s="15">
        <v>19475000</v>
      </c>
      <c r="RC8" s="15">
        <v>1498678500</v>
      </c>
      <c r="RD8" s="15">
        <v>64391469</v>
      </c>
      <c r="RE8" s="15">
        <v>92280022</v>
      </c>
      <c r="RF8" s="15">
        <v>0</v>
      </c>
      <c r="RG8" s="15">
        <v>0</v>
      </c>
      <c r="RH8" s="15">
        <v>8253668690.6199999</v>
      </c>
      <c r="RI8" s="15">
        <v>0</v>
      </c>
      <c r="RJ8" s="15">
        <v>0</v>
      </c>
      <c r="RK8" s="15">
        <v>0</v>
      </c>
      <c r="RL8" s="15">
        <v>0</v>
      </c>
      <c r="RM8" s="15">
        <v>0</v>
      </c>
      <c r="RN8" s="15">
        <v>3412467362</v>
      </c>
      <c r="RO8" s="15">
        <v>2450379520.79</v>
      </c>
      <c r="RP8" s="15">
        <v>1542829522</v>
      </c>
      <c r="RQ8" s="15">
        <v>3959058597</v>
      </c>
      <c r="RR8" s="15">
        <v>23872403901</v>
      </c>
      <c r="RS8" s="15">
        <v>111520064844</v>
      </c>
      <c r="RT8" s="15">
        <v>264244301077.95001</v>
      </c>
      <c r="RU8" s="15">
        <v>685514897981</v>
      </c>
      <c r="RV8" s="15">
        <v>30979428101</v>
      </c>
      <c r="RW8" s="15">
        <v>0</v>
      </c>
      <c r="RX8" s="15">
        <v>0</v>
      </c>
      <c r="RY8" s="15">
        <v>940603945011.35999</v>
      </c>
      <c r="RZ8" s="15">
        <v>222338348</v>
      </c>
      <c r="SA8" s="15">
        <v>6968637716.8000002</v>
      </c>
      <c r="SB8" s="15">
        <v>5466621235.5</v>
      </c>
      <c r="SC8" s="15">
        <v>26316776246.400002</v>
      </c>
      <c r="SD8" s="15">
        <v>2823367442.1899996</v>
      </c>
      <c r="SE8" s="15">
        <v>15756277547.5</v>
      </c>
      <c r="SF8" s="15">
        <v>2210533572.6599998</v>
      </c>
      <c r="SG8" s="15">
        <v>11570274521.25</v>
      </c>
      <c r="SH8" s="15">
        <v>31246223176.360001</v>
      </c>
      <c r="SI8" s="15">
        <v>1997916220.45</v>
      </c>
      <c r="SJ8" s="15">
        <v>1857091467.8699999</v>
      </c>
      <c r="SK8" s="15">
        <v>8640946007.6000004</v>
      </c>
      <c r="SL8" s="15">
        <v>4709963976.9800005</v>
      </c>
      <c r="SM8" s="15">
        <v>1472018931.6500001</v>
      </c>
      <c r="SN8" s="15">
        <v>1709944920.5700002</v>
      </c>
      <c r="SO8" s="15">
        <v>21696715077</v>
      </c>
      <c r="SP8" s="15">
        <v>11278539167.879999</v>
      </c>
      <c r="SQ8" s="15">
        <v>463713436.30000001</v>
      </c>
      <c r="SR8" s="15">
        <v>17544998064.950001</v>
      </c>
      <c r="SS8" s="15">
        <v>121528529631.55</v>
      </c>
      <c r="ST8" s="15">
        <v>11730365595.700001</v>
      </c>
      <c r="SU8" s="15">
        <v>2848540299.3800001</v>
      </c>
      <c r="SV8" s="15">
        <v>25082656487.290001</v>
      </c>
      <c r="SW8" s="15">
        <v>3989520940</v>
      </c>
      <c r="SX8" s="15">
        <v>0</v>
      </c>
      <c r="SY8" s="15">
        <v>0</v>
      </c>
      <c r="SZ8" s="15">
        <v>0</v>
      </c>
      <c r="TA8" s="15">
        <v>41481387765.799995</v>
      </c>
      <c r="TB8" s="15">
        <v>0</v>
      </c>
      <c r="TC8" s="15">
        <v>1078692005</v>
      </c>
      <c r="TD8" s="15">
        <v>119306203705.28999</v>
      </c>
      <c r="TE8" s="15">
        <v>1064001581.49</v>
      </c>
      <c r="TF8" s="15">
        <v>0</v>
      </c>
      <c r="TG8" s="15">
        <v>12001789552</v>
      </c>
      <c r="TH8" s="15">
        <v>10081962915</v>
      </c>
      <c r="TI8" s="15">
        <v>0</v>
      </c>
      <c r="TJ8" s="15">
        <v>0</v>
      </c>
      <c r="TK8" s="15">
        <v>0</v>
      </c>
      <c r="TL8" s="15">
        <v>2124216123.1199999</v>
      </c>
      <c r="TM8" s="15">
        <v>13158815952</v>
      </c>
      <c r="TN8" s="15">
        <v>5123398796.5600004</v>
      </c>
      <c r="TO8" s="17">
        <v>1992698401.01</v>
      </c>
      <c r="TP8" s="15">
        <v>0</v>
      </c>
      <c r="TQ8" s="15">
        <v>3921463388.5799999</v>
      </c>
      <c r="TR8" s="15">
        <f>12411556791+63444500</f>
        <v>12475001291</v>
      </c>
      <c r="TS8" s="15">
        <v>7327678984.04</v>
      </c>
      <c r="TT8" s="15">
        <v>2599719173.29</v>
      </c>
      <c r="TU8" s="15">
        <v>4913188187.3699999</v>
      </c>
      <c r="TV8" s="15">
        <v>9253039180.6900005</v>
      </c>
      <c r="TW8" s="15">
        <v>4690466658.0600004</v>
      </c>
    </row>
    <row r="9" spans="1:543" ht="15" x14ac:dyDescent="0.25">
      <c r="A9" s="14" t="s">
        <v>554</v>
      </c>
      <c r="B9" s="15">
        <v>321842755640.41998</v>
      </c>
      <c r="C9" s="15">
        <v>28843869530.209999</v>
      </c>
      <c r="D9" s="15">
        <v>504567318.20000005</v>
      </c>
      <c r="E9" s="15">
        <v>607326.68000000005</v>
      </c>
      <c r="F9" s="15">
        <v>0</v>
      </c>
      <c r="G9" s="15">
        <v>0</v>
      </c>
      <c r="H9" s="15">
        <v>60466150</v>
      </c>
      <c r="I9" s="15">
        <v>16547294919.030001</v>
      </c>
      <c r="J9" s="15">
        <v>21519589689</v>
      </c>
      <c r="K9" s="15">
        <v>49793757353.010002</v>
      </c>
      <c r="L9" s="15">
        <v>1231851636</v>
      </c>
      <c r="M9" s="15">
        <v>16096618353.290001</v>
      </c>
      <c r="N9" s="15">
        <v>43166607116.120003</v>
      </c>
      <c r="O9" s="15">
        <v>3743584395.8000002</v>
      </c>
      <c r="P9" s="15">
        <v>16459463290.74</v>
      </c>
      <c r="Q9" s="15">
        <v>-6643464093.2700005</v>
      </c>
      <c r="R9" s="15">
        <v>7812747240.6800003</v>
      </c>
      <c r="S9" s="15">
        <v>12865096694.639999</v>
      </c>
      <c r="T9" s="15">
        <v>7549108849.5699997</v>
      </c>
      <c r="U9" s="15">
        <v>22712995080.849998</v>
      </c>
      <c r="V9" s="15">
        <v>20900332154.950001</v>
      </c>
      <c r="W9" s="15">
        <v>1465503000</v>
      </c>
      <c r="X9" s="15">
        <v>5588638723.5299997</v>
      </c>
      <c r="Y9" s="15">
        <v>-2844133851.5999999</v>
      </c>
      <c r="Z9" s="15">
        <v>302785294192.32001</v>
      </c>
      <c r="AA9" s="15">
        <v>70948902999.029999</v>
      </c>
      <c r="AB9" s="15">
        <v>14286726016</v>
      </c>
      <c r="AC9" s="15">
        <v>81610639058.740005</v>
      </c>
      <c r="AD9" s="15">
        <v>15925852281.559999</v>
      </c>
      <c r="AE9" s="15">
        <v>13515237365.110001</v>
      </c>
      <c r="AF9" s="15">
        <v>36059438458.959999</v>
      </c>
      <c r="AG9" s="15">
        <v>167944800</v>
      </c>
      <c r="AH9" s="15">
        <v>12144393276.129999</v>
      </c>
      <c r="AI9" s="15">
        <v>46822188813.339996</v>
      </c>
      <c r="AJ9" s="15">
        <v>13191195065</v>
      </c>
      <c r="AK9" s="15">
        <v>8473634964.3000002</v>
      </c>
      <c r="AL9" s="15">
        <v>165990775</v>
      </c>
      <c r="AM9" s="15">
        <v>197753219.44</v>
      </c>
      <c r="AN9" s="15">
        <v>19259125944.41</v>
      </c>
      <c r="AO9" s="15">
        <v>6407128592.3599997</v>
      </c>
      <c r="AP9" s="15">
        <v>10017674404.68</v>
      </c>
      <c r="AQ9" s="15">
        <v>5307475746</v>
      </c>
      <c r="AR9" s="15">
        <v>11317405641.91</v>
      </c>
      <c r="AS9" s="15">
        <v>22989635459.419998</v>
      </c>
      <c r="AT9" s="15">
        <v>10097504559.379999</v>
      </c>
      <c r="AU9" s="15">
        <v>205768683</v>
      </c>
      <c r="AV9" s="15">
        <v>0</v>
      </c>
      <c r="AW9" s="15">
        <v>25235724786.290001</v>
      </c>
      <c r="AX9" s="15">
        <v>34688581243.019997</v>
      </c>
      <c r="AY9" s="15">
        <v>512817047.72000003</v>
      </c>
      <c r="AZ9" s="15">
        <v>717485872.30999994</v>
      </c>
      <c r="BA9" s="15">
        <v>480039465.56</v>
      </c>
      <c r="BB9" s="15">
        <v>37265260.899999999</v>
      </c>
      <c r="BC9" s="15">
        <v>44676703222.900002</v>
      </c>
      <c r="BD9" s="15">
        <v>8766432334.4200001</v>
      </c>
      <c r="BE9" s="15">
        <v>8493154355.6999998</v>
      </c>
      <c r="BF9" s="15">
        <v>9495603569.8899994</v>
      </c>
      <c r="BG9" s="15">
        <v>11388750251.110001</v>
      </c>
      <c r="BH9" s="15">
        <v>12684017365.129999</v>
      </c>
      <c r="BI9" s="15">
        <v>2728501190.23</v>
      </c>
      <c r="BJ9" s="15">
        <v>-5520534.3799999999</v>
      </c>
      <c r="BK9" s="15">
        <v>4628830395.1700001</v>
      </c>
      <c r="BL9" s="15">
        <v>-5229213506.2799997</v>
      </c>
      <c r="BM9" s="15">
        <v>8674065097.6599998</v>
      </c>
      <c r="BN9" s="15">
        <v>9561001796.8400002</v>
      </c>
      <c r="BO9" s="15">
        <v>3756696018.79</v>
      </c>
      <c r="BP9" s="15">
        <v>3067051996.5900002</v>
      </c>
      <c r="BQ9" s="15">
        <v>8969419178.3199997</v>
      </c>
      <c r="BR9" s="15">
        <v>5421840403.5200005</v>
      </c>
      <c r="BS9" s="15">
        <v>10702314263.969999</v>
      </c>
      <c r="BT9" s="15">
        <v>34018950026.330002</v>
      </c>
      <c r="BU9" s="15">
        <v>13527418438</v>
      </c>
      <c r="BV9" s="15">
        <v>2928607987.5900002</v>
      </c>
      <c r="BW9" s="15">
        <f>434568000-53153647.16</f>
        <v>381414352.84000003</v>
      </c>
      <c r="BX9" s="15">
        <v>145275241.24000001</v>
      </c>
      <c r="BY9" s="15">
        <v>10315061984.42</v>
      </c>
      <c r="BZ9" s="15">
        <v>5886435321.4799995</v>
      </c>
      <c r="CA9" s="15">
        <v>8030934461.4200001</v>
      </c>
      <c r="CB9" s="15">
        <v>369021548896.94</v>
      </c>
      <c r="CC9" s="15">
        <v>-1254630337.3499999</v>
      </c>
      <c r="CD9" s="15">
        <v>51600465413.360001</v>
      </c>
      <c r="CE9" s="15">
        <v>26624920035.18</v>
      </c>
      <c r="CF9" s="15">
        <v>837567733.96000004</v>
      </c>
      <c r="CG9" s="15">
        <v>31429813747.5</v>
      </c>
      <c r="CH9" s="15">
        <v>59540864387.610001</v>
      </c>
      <c r="CI9" s="15">
        <v>0</v>
      </c>
      <c r="CJ9" s="15">
        <v>95208474427.669998</v>
      </c>
      <c r="CK9" s="15">
        <v>-17962696030.860001</v>
      </c>
      <c r="CL9" s="15">
        <v>23839927974.639999</v>
      </c>
      <c r="CM9" s="15">
        <v>36536647559.620003</v>
      </c>
      <c r="CN9" s="15">
        <v>21497637268.060001</v>
      </c>
      <c r="CO9" s="15">
        <v>51252735464.68</v>
      </c>
      <c r="CP9" s="15">
        <v>4248158277.21</v>
      </c>
      <c r="CQ9" s="15">
        <v>3395265340.25</v>
      </c>
      <c r="CR9" s="15">
        <v>26838969251.220001</v>
      </c>
      <c r="CS9" s="15">
        <v>4014534749.27</v>
      </c>
      <c r="CT9" s="15">
        <v>-5482118890.2799997</v>
      </c>
      <c r="CU9" s="15">
        <v>7025404630.8199997</v>
      </c>
      <c r="CV9" s="15">
        <v>155076937965.32001</v>
      </c>
      <c r="CW9" s="15">
        <v>16384737546.950001</v>
      </c>
      <c r="CX9" s="15">
        <v>73215587641.970001</v>
      </c>
      <c r="CY9" s="15">
        <v>8703534366</v>
      </c>
      <c r="CZ9" s="15">
        <v>32242123830.259998</v>
      </c>
      <c r="DA9" s="15">
        <v>492926802718.45001</v>
      </c>
      <c r="DB9" s="15">
        <v>85640104637.949997</v>
      </c>
      <c r="DC9" s="15">
        <v>716799839462.35999</v>
      </c>
      <c r="DD9" s="15">
        <v>88424419282.369995</v>
      </c>
      <c r="DE9" s="15">
        <v>141523807120.79999</v>
      </c>
      <c r="DF9" s="15">
        <v>137803191220.95999</v>
      </c>
      <c r="DG9" s="15">
        <v>72517132253.609985</v>
      </c>
      <c r="DH9" s="15">
        <v>501061184453.90997</v>
      </c>
      <c r="DI9" s="15">
        <v>164482411330.22</v>
      </c>
      <c r="DJ9" s="15">
        <v>58387236406.339996</v>
      </c>
      <c r="DK9" s="15">
        <v>72902205908.139999</v>
      </c>
      <c r="DL9" s="15">
        <v>119148015942.46001</v>
      </c>
      <c r="DM9" s="15">
        <v>45506932071.129997</v>
      </c>
      <c r="DN9" s="15">
        <v>52045974642.93</v>
      </c>
      <c r="DO9" s="15">
        <v>23080419762.799999</v>
      </c>
      <c r="DP9" s="15">
        <v>43500634982.769997</v>
      </c>
      <c r="DQ9" s="15">
        <v>26523141449.68</v>
      </c>
      <c r="DR9" s="15">
        <v>80359287387.389999</v>
      </c>
      <c r="DS9" s="15">
        <v>26065639380.599998</v>
      </c>
      <c r="DT9" s="15">
        <v>4333873215.1599998</v>
      </c>
      <c r="DU9" s="15">
        <v>14982056136.190001</v>
      </c>
      <c r="DV9" s="15">
        <v>8486035698.0299997</v>
      </c>
      <c r="DW9" s="15">
        <v>19352439874.299999</v>
      </c>
      <c r="DX9" s="15">
        <v>9953269786.7800007</v>
      </c>
      <c r="DY9" s="15">
        <v>12168886018.23</v>
      </c>
      <c r="DZ9" s="15">
        <v>6091834543.2200003</v>
      </c>
      <c r="EA9" s="15">
        <v>3690188082.27</v>
      </c>
      <c r="EB9" s="15">
        <v>9130334183.3199997</v>
      </c>
      <c r="EC9" s="15">
        <v>3877315488.4499998</v>
      </c>
      <c r="ED9" s="15">
        <v>22590375613.560001</v>
      </c>
      <c r="EE9" s="15">
        <v>0</v>
      </c>
      <c r="EF9" s="15">
        <v>55437084412.510002</v>
      </c>
      <c r="EG9" s="15">
        <v>54008531346.43</v>
      </c>
      <c r="EH9" s="15">
        <v>25354036603.049999</v>
      </c>
      <c r="EI9" s="15">
        <v>32927783216.700001</v>
      </c>
      <c r="EJ9" s="15">
        <v>32274177933.509998</v>
      </c>
      <c r="EK9" s="15">
        <v>33469363551.639999</v>
      </c>
      <c r="EL9" s="15">
        <v>6270300630</v>
      </c>
      <c r="EM9" s="15">
        <v>218909663319.64001</v>
      </c>
      <c r="EN9" s="15">
        <v>33278348936.259998</v>
      </c>
      <c r="EO9" s="15">
        <v>24992987088</v>
      </c>
      <c r="EP9" s="15">
        <v>22306813714.349998</v>
      </c>
      <c r="EQ9" s="15">
        <v>23310533109.610001</v>
      </c>
      <c r="ER9" s="15">
        <v>23887614518.330002</v>
      </c>
      <c r="ES9" s="15">
        <v>227166921</v>
      </c>
      <c r="ET9" s="15">
        <v>9528675436790</v>
      </c>
      <c r="EU9" s="15">
        <v>-44903515529.379997</v>
      </c>
      <c r="EV9" s="15">
        <v>243585512438.82999</v>
      </c>
      <c r="EW9" s="15">
        <v>-189719820692.28</v>
      </c>
      <c r="EX9" s="15">
        <v>-222828709807.39999</v>
      </c>
      <c r="EY9" s="15">
        <v>59518279820.93</v>
      </c>
      <c r="EZ9" s="15">
        <v>34866071876.260002</v>
      </c>
      <c r="FA9" s="15">
        <v>75810899552.240005</v>
      </c>
      <c r="FB9" s="15">
        <v>62669243619.93</v>
      </c>
      <c r="FC9" s="15">
        <v>66297051589.5</v>
      </c>
      <c r="FD9" s="15">
        <v>20109887851.59</v>
      </c>
      <c r="FE9" s="15">
        <v>39032937147</v>
      </c>
      <c r="FF9" s="15">
        <v>22935413595</v>
      </c>
      <c r="FG9" s="15">
        <v>36901133010</v>
      </c>
      <c r="FH9" s="15">
        <v>61728652417.309998</v>
      </c>
      <c r="FI9" s="15">
        <v>22954825507.369999</v>
      </c>
      <c r="FJ9" s="15">
        <v>40236890708.830002</v>
      </c>
      <c r="FK9" s="15">
        <v>20646164443</v>
      </c>
      <c r="FL9" s="15">
        <v>147605293952.17999</v>
      </c>
      <c r="FM9" s="15">
        <v>42359756187.169998</v>
      </c>
      <c r="FN9" s="15">
        <v>7975979569.1599998</v>
      </c>
      <c r="FO9" s="15">
        <v>16129272536.91</v>
      </c>
      <c r="FP9" s="15">
        <v>8549067101</v>
      </c>
      <c r="FQ9" s="15">
        <v>12119556186</v>
      </c>
      <c r="FR9" s="15">
        <v>-10375377342.620001</v>
      </c>
      <c r="FS9" s="15">
        <v>36841621108.339996</v>
      </c>
      <c r="FT9" s="15">
        <v>12963579678.74</v>
      </c>
      <c r="FU9" s="15">
        <v>161842224099.45001</v>
      </c>
      <c r="FV9" s="15">
        <v>1398107080.3399999</v>
      </c>
      <c r="FW9" s="15">
        <v>95740091092.559998</v>
      </c>
      <c r="FX9" s="15">
        <v>8427806962</v>
      </c>
      <c r="FY9" s="15">
        <v>66202101864.690002</v>
      </c>
      <c r="FZ9" s="15">
        <v>13435446493.299999</v>
      </c>
      <c r="GA9" s="15">
        <v>7865079511</v>
      </c>
      <c r="GB9" s="15">
        <v>36128510612.110001</v>
      </c>
      <c r="GC9" s="15">
        <v>31273941464.880001</v>
      </c>
      <c r="GD9" s="15">
        <v>20071751195.66</v>
      </c>
      <c r="GE9" s="15">
        <v>33013523849.790001</v>
      </c>
      <c r="GF9" s="15">
        <v>23786360001.110001</v>
      </c>
      <c r="GG9" s="15">
        <v>17135477368.15</v>
      </c>
      <c r="GH9" s="15">
        <v>7643762157.6400003</v>
      </c>
      <c r="GI9" s="15">
        <v>9657706825.8199997</v>
      </c>
      <c r="GJ9" s="15">
        <v>38382960846.059998</v>
      </c>
      <c r="GK9" s="15">
        <v>4877528713</v>
      </c>
      <c r="GL9" s="15">
        <v>11207469128.35</v>
      </c>
      <c r="GM9" s="15">
        <v>70697794888.179993</v>
      </c>
      <c r="GN9" s="15">
        <v>28133224935.119999</v>
      </c>
      <c r="GO9" s="15">
        <v>43758036235.080002</v>
      </c>
      <c r="GP9" s="15">
        <v>37418937345.029999</v>
      </c>
      <c r="GQ9" s="15">
        <v>456172188.93000001</v>
      </c>
      <c r="GR9" s="15">
        <v>33313057895.950001</v>
      </c>
      <c r="GS9" s="15">
        <v>15917438992.940001</v>
      </c>
      <c r="GT9" s="15">
        <v>18681273010.889999</v>
      </c>
      <c r="GU9" s="15">
        <v>13198656082.51</v>
      </c>
      <c r="GV9" s="15">
        <v>30216298175.549999</v>
      </c>
      <c r="GW9" s="15">
        <v>37525568719.089996</v>
      </c>
      <c r="GX9" s="15">
        <v>43430839183.080002</v>
      </c>
      <c r="GY9" s="15">
        <v>8400000</v>
      </c>
      <c r="GZ9" s="15">
        <v>19381790803.91</v>
      </c>
      <c r="HA9" s="15">
        <v>28106600630.060001</v>
      </c>
      <c r="HB9" s="15">
        <v>13238811751.190001</v>
      </c>
      <c r="HC9" s="15">
        <v>18469642261.470001</v>
      </c>
      <c r="HD9" s="15">
        <v>32515959337</v>
      </c>
      <c r="HE9" s="15">
        <v>4563827982.0100002</v>
      </c>
      <c r="HF9" s="15">
        <v>32331464595.48</v>
      </c>
      <c r="HG9" s="15">
        <v>3507033715.1900001</v>
      </c>
      <c r="HH9" s="15">
        <f>5411066101+46302100+1420076050</f>
        <v>6877444251</v>
      </c>
      <c r="HI9" s="15">
        <v>16751813800.120001</v>
      </c>
      <c r="HJ9" s="15">
        <v>16690309778.799999</v>
      </c>
      <c r="HK9" s="15">
        <v>9190286466.7299995</v>
      </c>
      <c r="HL9" s="15">
        <v>15791633116.6</v>
      </c>
      <c r="HM9" s="15">
        <v>-203155542551.44</v>
      </c>
      <c r="HN9" s="15">
        <v>30210177442.700001</v>
      </c>
      <c r="HO9" s="15">
        <v>68857345367.149994</v>
      </c>
      <c r="HP9" s="15">
        <v>33875247663.080002</v>
      </c>
      <c r="HQ9" s="15">
        <v>62579474202.029999</v>
      </c>
      <c r="HR9" s="15">
        <v>20506717512.82</v>
      </c>
      <c r="HS9" s="15">
        <v>-8976200406.6700001</v>
      </c>
      <c r="HT9" s="15">
        <v>65426749781.809998</v>
      </c>
      <c r="HU9" s="15">
        <v>59297799772.900002</v>
      </c>
      <c r="HV9" s="15">
        <v>63314193220.300003</v>
      </c>
      <c r="HW9" s="15">
        <v>80477251064.639999</v>
      </c>
      <c r="HX9" s="15">
        <v>352371199.51999998</v>
      </c>
      <c r="HY9" s="18">
        <v>50784156</v>
      </c>
      <c r="HZ9" s="15">
        <v>40548136252.730003</v>
      </c>
      <c r="IA9" s="15">
        <v>1429623015.54</v>
      </c>
      <c r="IB9" s="15">
        <v>76799820346.679993</v>
      </c>
      <c r="IC9" s="15">
        <v>42499619084.800003</v>
      </c>
      <c r="ID9" s="15">
        <v>41013371233.120003</v>
      </c>
      <c r="IE9" s="15">
        <v>14796149048.08</v>
      </c>
      <c r="IF9" s="15">
        <v>21705868191.689999</v>
      </c>
      <c r="IG9" s="15">
        <v>65604579487.620003</v>
      </c>
      <c r="IH9" s="15">
        <v>24116119584.93</v>
      </c>
      <c r="II9" s="15">
        <v>0</v>
      </c>
      <c r="IJ9" s="15">
        <v>22329988107.560001</v>
      </c>
      <c r="IK9" s="15">
        <v>51508345934.82</v>
      </c>
      <c r="IL9" s="15">
        <v>243000253.90000001</v>
      </c>
      <c r="IM9" s="15">
        <v>29714697473.91</v>
      </c>
      <c r="IN9" s="15">
        <v>27594368136.009998</v>
      </c>
      <c r="IO9" s="15">
        <v>51519834131.400002</v>
      </c>
      <c r="IP9" s="15">
        <v>0</v>
      </c>
      <c r="IQ9" s="15">
        <v>21609946090.650002</v>
      </c>
      <c r="IR9" s="15">
        <v>17664728578.990002</v>
      </c>
      <c r="IS9" s="15">
        <v>32428530570.919998</v>
      </c>
      <c r="IT9" s="15">
        <v>-114980188341.39</v>
      </c>
      <c r="IU9" s="15">
        <v>24003040152.739998</v>
      </c>
      <c r="IV9" s="15">
        <v>14712764056.889999</v>
      </c>
      <c r="IW9" s="15">
        <v>31864648559.799999</v>
      </c>
      <c r="IX9" s="15">
        <v>271360000</v>
      </c>
      <c r="IY9" s="15">
        <v>-2816144317.6300001</v>
      </c>
      <c r="IZ9" s="15">
        <v>114416855001.47</v>
      </c>
      <c r="JA9" s="15">
        <v>7031739584.4099998</v>
      </c>
      <c r="JB9" s="15">
        <v>18423045836.490002</v>
      </c>
      <c r="JC9" s="15">
        <v>7535010878.3800001</v>
      </c>
      <c r="JD9" s="15">
        <v>22914969352.939999</v>
      </c>
      <c r="JE9" s="15">
        <v>19442123579</v>
      </c>
      <c r="JF9" s="15">
        <v>14985292553.85</v>
      </c>
      <c r="JG9" s="15">
        <v>10210643091.15</v>
      </c>
      <c r="JH9" s="15">
        <v>27559264974.619999</v>
      </c>
      <c r="JI9" s="15">
        <v>55613390910.290001</v>
      </c>
      <c r="JJ9" s="15">
        <v>16690938149.030001</v>
      </c>
      <c r="JK9" s="15">
        <v>17229440019.950001</v>
      </c>
      <c r="JL9" s="15">
        <v>31743572223.450001</v>
      </c>
      <c r="JM9" s="15">
        <v>0</v>
      </c>
      <c r="JN9" s="15">
        <v>37624178335.040001</v>
      </c>
      <c r="JO9" s="15">
        <v>244808753811.07001</v>
      </c>
      <c r="JP9" s="15">
        <v>3510619533</v>
      </c>
      <c r="JQ9" s="13">
        <v>640598590.85000002</v>
      </c>
      <c r="JR9" s="15">
        <v>0</v>
      </c>
      <c r="JS9" s="15">
        <v>27339276928.790001</v>
      </c>
      <c r="JT9" s="15">
        <v>13070691990.5</v>
      </c>
      <c r="JU9" s="15">
        <v>58132216491.830002</v>
      </c>
      <c r="JV9" s="15">
        <v>12593790753.459999</v>
      </c>
      <c r="JW9" s="15">
        <v>3312334567.3899999</v>
      </c>
      <c r="JX9" s="15">
        <v>5538312580.5600004</v>
      </c>
      <c r="JY9" s="15">
        <v>5914620370.6199999</v>
      </c>
      <c r="JZ9" s="15">
        <v>3975186933.21</v>
      </c>
      <c r="KA9" s="15">
        <v>3676204349.73</v>
      </c>
      <c r="KB9" s="15">
        <v>13951394604.66</v>
      </c>
      <c r="KC9" s="15">
        <v>12297685268.860001</v>
      </c>
      <c r="KD9" s="15">
        <v>50105231770.809998</v>
      </c>
      <c r="KE9" s="15">
        <f>21454812+31098307671.95</f>
        <v>31119762483.950001</v>
      </c>
      <c r="KF9" s="15">
        <v>26298027388</v>
      </c>
      <c r="KG9" s="15">
        <v>31955271270.470001</v>
      </c>
      <c r="KH9" s="15">
        <v>27230405173.82</v>
      </c>
      <c r="KI9" s="15">
        <v>24280375279.330002</v>
      </c>
      <c r="KJ9" s="15">
        <v>33553000495.110001</v>
      </c>
      <c r="KK9" s="15">
        <v>48105298251.610001</v>
      </c>
      <c r="KL9" s="15">
        <v>9486286731.4899998</v>
      </c>
      <c r="KM9" s="15">
        <v>19359958475.290001</v>
      </c>
      <c r="KN9" s="15">
        <v>28750947673.66</v>
      </c>
      <c r="KO9" s="15">
        <f>342436500+79050000</f>
        <v>421486500</v>
      </c>
      <c r="KP9" s="15">
        <v>15290232835.120001</v>
      </c>
      <c r="KQ9" s="15">
        <v>44578768051.480003</v>
      </c>
      <c r="KR9" s="15">
        <v>522640331689.83002</v>
      </c>
      <c r="KS9" s="15">
        <v>0</v>
      </c>
      <c r="KT9" s="15">
        <v>381285622971.83002</v>
      </c>
      <c r="KU9" s="15">
        <v>40932188198</v>
      </c>
      <c r="KV9" s="15">
        <v>0</v>
      </c>
      <c r="KW9" s="15">
        <v>60043908638.300003</v>
      </c>
      <c r="KX9" s="15">
        <v>142151044315.08002</v>
      </c>
      <c r="KY9" s="15">
        <v>26981006201.990002</v>
      </c>
      <c r="KZ9" s="15">
        <v>150172711971.88998</v>
      </c>
      <c r="LA9" s="15">
        <v>18689361282.639999</v>
      </c>
      <c r="LB9" s="15">
        <v>108102786</v>
      </c>
      <c r="LC9" s="15">
        <v>3539870855.9000001</v>
      </c>
      <c r="LD9" s="15">
        <v>1490252403.47</v>
      </c>
      <c r="LE9" s="15">
        <v>10498196528.190001</v>
      </c>
      <c r="LF9" s="15">
        <v>3419606392.8899999</v>
      </c>
      <c r="LG9" s="15">
        <v>6885441146.0299997</v>
      </c>
      <c r="LH9" s="15">
        <v>49231128973.199997</v>
      </c>
      <c r="LI9" s="15">
        <v>3903919176.9699998</v>
      </c>
      <c r="LJ9" s="15">
        <v>-833760849.89999998</v>
      </c>
      <c r="LK9" s="15">
        <v>5741133373.6999998</v>
      </c>
      <c r="LL9" s="15">
        <v>10770655076.559999</v>
      </c>
      <c r="LM9" s="15">
        <v>4721563913.1800003</v>
      </c>
      <c r="LN9" s="15">
        <v>18029345531</v>
      </c>
      <c r="LO9" s="15">
        <v>5326607911.3999996</v>
      </c>
      <c r="LP9" s="15">
        <v>8712946795.8099995</v>
      </c>
      <c r="LQ9" s="15">
        <v>3087451340.8400002</v>
      </c>
      <c r="LR9" s="15">
        <v>6357756</v>
      </c>
      <c r="LS9" s="15">
        <v>60066007451.980003</v>
      </c>
      <c r="LT9" s="15">
        <v>22090470739.849998</v>
      </c>
      <c r="LU9" s="15">
        <v>3142971692.71</v>
      </c>
      <c r="LV9" s="15">
        <v>21169922614.34</v>
      </c>
      <c r="LW9" s="15">
        <v>14353619187.9</v>
      </c>
      <c r="LX9" s="15">
        <v>12685490615.42</v>
      </c>
      <c r="LY9" s="15">
        <v>11852631131.93</v>
      </c>
      <c r="LZ9" s="15">
        <v>0</v>
      </c>
      <c r="MA9" s="15">
        <v>19833262754.48</v>
      </c>
      <c r="MB9" s="15">
        <v>8738605316.6599998</v>
      </c>
      <c r="MC9" s="15">
        <v>2427389468.5</v>
      </c>
      <c r="MD9" s="15">
        <v>15432512543.690001</v>
      </c>
      <c r="ME9" s="15">
        <v>0</v>
      </c>
      <c r="MF9" s="15">
        <v>21724106614.639999</v>
      </c>
      <c r="MG9" s="15">
        <v>15315728872.389999</v>
      </c>
      <c r="MH9" s="15">
        <v>13208367765.220001</v>
      </c>
      <c r="MI9" s="15">
        <v>5560491343.6899996</v>
      </c>
      <c r="MJ9" s="15">
        <v>34558026250.120003</v>
      </c>
      <c r="MK9" s="15">
        <v>22473577268.32</v>
      </c>
      <c r="ML9" s="15">
        <v>1527163157.0799999</v>
      </c>
      <c r="MM9" s="15">
        <v>20736236568.259998</v>
      </c>
      <c r="MN9" s="15">
        <v>21572280282.5</v>
      </c>
      <c r="MO9" s="15">
        <v>9793444685.5799999</v>
      </c>
      <c r="MP9" s="15">
        <v>8850586594.4799995</v>
      </c>
      <c r="MQ9" s="15">
        <v>17436379078.25</v>
      </c>
      <c r="MR9" s="15">
        <v>2970964578.6900001</v>
      </c>
      <c r="MS9" s="15">
        <v>27451508596.990002</v>
      </c>
      <c r="MT9" s="15">
        <v>44197301612.510002</v>
      </c>
      <c r="MU9" s="15">
        <v>7849388854.6000004</v>
      </c>
      <c r="MV9" s="15">
        <v>15273942722.51</v>
      </c>
      <c r="MW9" s="15">
        <v>10176118579.51</v>
      </c>
      <c r="MX9" s="15">
        <v>8253774767</v>
      </c>
      <c r="MY9" s="15">
        <v>20321421996.68</v>
      </c>
      <c r="MZ9" s="15">
        <v>17007940787.970001</v>
      </c>
      <c r="NA9" s="15">
        <v>153904486112.10001</v>
      </c>
      <c r="NB9" s="15">
        <v>3868266613.46</v>
      </c>
      <c r="NC9" s="15">
        <v>37044424662.480003</v>
      </c>
      <c r="ND9" s="15">
        <v>123330769404.62999</v>
      </c>
      <c r="NE9" s="15">
        <v>507298373.06999999</v>
      </c>
      <c r="NF9" s="15">
        <v>7241237588.7199993</v>
      </c>
      <c r="NG9" s="15">
        <v>5321604349.8800001</v>
      </c>
      <c r="NH9" s="15">
        <v>24395098427.560001</v>
      </c>
      <c r="NI9" s="15">
        <v>21988271858.5</v>
      </c>
      <c r="NJ9" s="15">
        <f>3499706813+5101548101.63</f>
        <v>8601254914.6300011</v>
      </c>
      <c r="NK9" s="15">
        <v>85500959918.330002</v>
      </c>
      <c r="NL9" s="15">
        <v>2864963386</v>
      </c>
      <c r="NM9" s="16">
        <v>910000000</v>
      </c>
      <c r="NN9" s="15">
        <v>-79025263475.309998</v>
      </c>
      <c r="NO9" s="15">
        <v>157138616.15000001</v>
      </c>
      <c r="NP9" s="15">
        <v>12095002052.09</v>
      </c>
      <c r="NQ9" s="15">
        <v>5199444036.75</v>
      </c>
      <c r="NR9" s="15">
        <v>9925847320.1599998</v>
      </c>
      <c r="NS9" s="15">
        <v>8530100000</v>
      </c>
      <c r="NT9" s="15">
        <v>-2503515445.4200001</v>
      </c>
      <c r="NU9" s="15">
        <v>0</v>
      </c>
      <c r="NV9" s="15">
        <v>988838148.60000002</v>
      </c>
      <c r="NW9" s="15">
        <v>-217167765.46000001</v>
      </c>
      <c r="NX9" s="15">
        <v>320375103309.38995</v>
      </c>
      <c r="NY9" s="15">
        <v>606619581658.34998</v>
      </c>
      <c r="NZ9" s="15">
        <v>8658448482.6599998</v>
      </c>
      <c r="OA9" s="15">
        <v>25518581389.669998</v>
      </c>
      <c r="OB9" s="15">
        <v>28269367282</v>
      </c>
      <c r="OC9" s="15">
        <v>11018572722.389999</v>
      </c>
      <c r="OD9" s="15">
        <v>32416841613.049999</v>
      </c>
      <c r="OE9" s="15">
        <v>2718277535.9099998</v>
      </c>
      <c r="OF9" s="15">
        <v>40090439998.860001</v>
      </c>
      <c r="OG9" s="15">
        <v>69339960950.330002</v>
      </c>
      <c r="OH9" s="15">
        <v>108364005908.42</v>
      </c>
      <c r="OI9" s="15">
        <v>10110653035</v>
      </c>
      <c r="OJ9" s="15">
        <f>776791012+10922950950</f>
        <v>11699741962</v>
      </c>
      <c r="OK9" s="15">
        <v>31383225879.130001</v>
      </c>
      <c r="OL9" s="15">
        <v>23183846415.779999</v>
      </c>
      <c r="OM9" s="15">
        <v>32610701963</v>
      </c>
      <c r="ON9" s="15">
        <v>48076945400.650002</v>
      </c>
      <c r="OO9" s="15">
        <v>29568404049.220001</v>
      </c>
      <c r="OP9" s="15">
        <v>17516431985.919998</v>
      </c>
      <c r="OQ9" s="15">
        <v>58127852392.540001</v>
      </c>
      <c r="OR9" s="15">
        <v>86412199.879999995</v>
      </c>
      <c r="OS9" s="15">
        <v>78536947646.839996</v>
      </c>
      <c r="OT9" s="15">
        <v>3370114507.4000001</v>
      </c>
      <c r="OU9" s="15">
        <v>10713017553.700001</v>
      </c>
      <c r="OV9" s="15">
        <v>0</v>
      </c>
      <c r="OW9" s="15">
        <v>3442920617.0599999</v>
      </c>
      <c r="OX9" s="15">
        <v>3831509269.6399999</v>
      </c>
      <c r="OY9" s="15">
        <v>1818670099.8499999</v>
      </c>
      <c r="OZ9" s="15">
        <v>19130919730.869999</v>
      </c>
      <c r="PA9" s="15">
        <f>20666666.67+779131868.99</f>
        <v>799798535.65999997</v>
      </c>
      <c r="PB9" s="18">
        <v>5554072789</v>
      </c>
      <c r="PC9" s="15">
        <v>1496987250</v>
      </c>
      <c r="PD9" s="15">
        <v>14226213629.1</v>
      </c>
      <c r="PE9" s="15">
        <v>820759037.07000005</v>
      </c>
      <c r="PF9" s="15">
        <v>6097118372.1999998</v>
      </c>
      <c r="PG9" s="15">
        <v>0</v>
      </c>
      <c r="PH9" s="15">
        <v>-2374579855.6300001</v>
      </c>
      <c r="PI9" s="15">
        <v>3651361499.5300002</v>
      </c>
      <c r="PJ9" s="15">
        <v>6157478444</v>
      </c>
      <c r="PK9" s="15">
        <v>4175609690</v>
      </c>
      <c r="PL9" s="15">
        <v>110069106</v>
      </c>
      <c r="PM9" s="15">
        <v>449797816</v>
      </c>
      <c r="PN9" s="15">
        <v>3091345006.3899999</v>
      </c>
      <c r="PO9" s="15">
        <v>1668358152.76</v>
      </c>
      <c r="PP9" s="15">
        <v>6744564518.4200001</v>
      </c>
      <c r="PQ9" s="15">
        <v>9262157803.3600006</v>
      </c>
      <c r="PR9" s="15">
        <v>5720399756.96</v>
      </c>
      <c r="PS9" s="15">
        <v>38414414.75</v>
      </c>
      <c r="PT9" s="15">
        <v>0</v>
      </c>
      <c r="PU9" s="15">
        <v>3612330206.9899998</v>
      </c>
      <c r="PV9" s="15">
        <v>1132251908.22</v>
      </c>
      <c r="PW9" s="15">
        <v>2296209594.8200002</v>
      </c>
      <c r="PX9" s="15">
        <v>0</v>
      </c>
      <c r="PY9" s="15">
        <v>4736262780.0900002</v>
      </c>
      <c r="PZ9" s="15">
        <v>5144068208.1499996</v>
      </c>
      <c r="QA9" s="15">
        <v>1816225509.5599999</v>
      </c>
      <c r="QB9" s="15">
        <v>235687813923</v>
      </c>
      <c r="QC9" s="15">
        <v>793579250</v>
      </c>
      <c r="QD9" s="15">
        <v>17126325391.639999</v>
      </c>
      <c r="QE9" s="15">
        <v>83143342</v>
      </c>
      <c r="QF9" s="15">
        <v>62444797579</v>
      </c>
      <c r="QG9" s="15">
        <v>56913545010.879997</v>
      </c>
      <c r="QH9" s="15">
        <v>24772939809.5</v>
      </c>
      <c r="QI9" s="15">
        <v>8308099920.5600004</v>
      </c>
      <c r="QJ9" s="15">
        <v>6224673.4400000004</v>
      </c>
      <c r="QK9" s="15">
        <v>2273733511</v>
      </c>
      <c r="QL9" s="15">
        <v>-26639977508.209999</v>
      </c>
      <c r="QM9" s="15">
        <v>0</v>
      </c>
      <c r="QN9" s="15">
        <v>7021986202</v>
      </c>
      <c r="QO9" s="15">
        <v>-414686426.5</v>
      </c>
      <c r="QP9" s="15">
        <v>1377727385</v>
      </c>
      <c r="QQ9" s="15">
        <v>6116141369.25</v>
      </c>
      <c r="QR9" s="15">
        <v>2084610074</v>
      </c>
      <c r="QS9" s="15">
        <v>162500</v>
      </c>
      <c r="QT9" s="15">
        <v>4091785170.71</v>
      </c>
      <c r="QU9" s="15">
        <v>445163176</v>
      </c>
      <c r="QV9" s="15">
        <v>0</v>
      </c>
      <c r="QW9" s="15">
        <v>-16494209</v>
      </c>
      <c r="QX9" s="15">
        <v>0</v>
      </c>
      <c r="QY9" s="15">
        <v>83333333</v>
      </c>
      <c r="QZ9" s="15">
        <v>411429045</v>
      </c>
      <c r="RA9" s="15">
        <v>0</v>
      </c>
      <c r="RB9" s="15">
        <v>526972094</v>
      </c>
      <c r="RC9" s="15">
        <v>0</v>
      </c>
      <c r="RD9" s="15">
        <v>0</v>
      </c>
      <c r="RE9" s="15">
        <v>5361714959.8999996</v>
      </c>
      <c r="RF9" s="15">
        <v>54160795872.879997</v>
      </c>
      <c r="RG9" s="15">
        <v>10291950663.07</v>
      </c>
      <c r="RH9" s="15">
        <v>15939891390.42</v>
      </c>
      <c r="RI9" s="15">
        <v>23612158650.260002</v>
      </c>
      <c r="RJ9" s="15">
        <v>10836096885.620001</v>
      </c>
      <c r="RK9" s="15">
        <v>20960477198.43</v>
      </c>
      <c r="RL9" s="15">
        <v>43427777359.480003</v>
      </c>
      <c r="RM9" s="15">
        <v>0</v>
      </c>
      <c r="RN9" s="15">
        <v>8412074490</v>
      </c>
      <c r="RO9" s="15">
        <v>3234977633</v>
      </c>
      <c r="RP9" s="15">
        <v>69709607985.759995</v>
      </c>
      <c r="RQ9" s="15">
        <v>15774434736.35</v>
      </c>
      <c r="RR9" s="15">
        <v>28427844006.75</v>
      </c>
      <c r="RS9" s="15">
        <v>-72088279339.470001</v>
      </c>
      <c r="RT9" s="15">
        <v>2624801173.5599999</v>
      </c>
      <c r="RU9" s="15">
        <v>-408576728625.33002</v>
      </c>
      <c r="RV9" s="15">
        <v>23300765983</v>
      </c>
      <c r="RW9" s="15">
        <v>217550921779.84</v>
      </c>
      <c r="RX9" s="15">
        <v>36169562493.199997</v>
      </c>
      <c r="RY9" s="15">
        <v>44060038079.860001</v>
      </c>
      <c r="RZ9" s="15">
        <v>4276520315.71</v>
      </c>
      <c r="SA9" s="15">
        <v>31533284371.169998</v>
      </c>
      <c r="SB9" s="15">
        <v>24736747232.309998</v>
      </c>
      <c r="SC9" s="15">
        <v>48276248841.57</v>
      </c>
      <c r="SD9" s="15">
        <v>13856796455.16</v>
      </c>
      <c r="SE9" s="15">
        <v>8559875292.9200001</v>
      </c>
      <c r="SF9" s="15">
        <v>16423333840.280001</v>
      </c>
      <c r="SG9" s="15">
        <v>5589103268.1300001</v>
      </c>
      <c r="SH9" s="15">
        <v>3249986691.4200001</v>
      </c>
      <c r="SI9" s="15">
        <v>77317767025.440002</v>
      </c>
      <c r="SJ9" s="15">
        <v>8523145554.5900002</v>
      </c>
      <c r="SK9" s="15">
        <v>50508975233.490005</v>
      </c>
      <c r="SL9" s="15">
        <v>8414129887.6300001</v>
      </c>
      <c r="SM9" s="15">
        <v>50615272307.349998</v>
      </c>
      <c r="SN9" s="15">
        <v>4641133903.5799999</v>
      </c>
      <c r="SO9" s="15">
        <v>3092273155.5</v>
      </c>
      <c r="SP9" s="15">
        <v>157657940450.47</v>
      </c>
      <c r="SQ9" s="15">
        <v>7173390061</v>
      </c>
      <c r="SR9" s="15">
        <v>20540687853.18</v>
      </c>
      <c r="SS9" s="15">
        <v>134459482997.89999</v>
      </c>
      <c r="ST9" s="15">
        <v>36447195536.159996</v>
      </c>
      <c r="SU9" s="15">
        <v>25784230526.380001</v>
      </c>
      <c r="SV9" s="15">
        <v>44155179180.169998</v>
      </c>
      <c r="SW9" s="15">
        <v>9265254879.2399998</v>
      </c>
      <c r="SX9" s="15">
        <v>17288039564.389999</v>
      </c>
      <c r="SY9" s="15">
        <v>29756562682.599998</v>
      </c>
      <c r="SZ9" s="15">
        <v>137024220232.62</v>
      </c>
      <c r="TA9" s="15">
        <v>1401956476.8000002</v>
      </c>
      <c r="TB9" s="15">
        <v>26579211427</v>
      </c>
      <c r="TC9" s="15">
        <v>15015729061.799999</v>
      </c>
      <c r="TD9" s="15">
        <v>30000000</v>
      </c>
      <c r="TE9" s="15">
        <v>110833333</v>
      </c>
      <c r="TF9" s="15">
        <v>20289397117.860001</v>
      </c>
      <c r="TG9" s="15">
        <v>508968556</v>
      </c>
      <c r="TH9" s="15">
        <v>4377000</v>
      </c>
      <c r="TI9" s="15">
        <v>6271820889.3299999</v>
      </c>
      <c r="TJ9" s="15">
        <v>0</v>
      </c>
      <c r="TK9" s="15">
        <v>0</v>
      </c>
      <c r="TL9" s="15">
        <v>4199746247.5</v>
      </c>
      <c r="TM9" s="15">
        <v>6570500591.1800003</v>
      </c>
      <c r="TN9" s="15">
        <v>29486224559.84</v>
      </c>
      <c r="TO9" s="15">
        <v>372847830</v>
      </c>
      <c r="TP9" s="15">
        <v>0</v>
      </c>
      <c r="TQ9" s="15">
        <v>6865000</v>
      </c>
      <c r="TR9" s="15">
        <v>35312733970.870003</v>
      </c>
      <c r="TS9" s="15">
        <v>60947334741.139999</v>
      </c>
      <c r="TT9" s="15">
        <v>36839429961.519997</v>
      </c>
      <c r="TU9" s="15">
        <v>13585033472.76</v>
      </c>
      <c r="TV9" s="15">
        <v>33068418499.619999</v>
      </c>
      <c r="TW9" s="15">
        <v>22546614440.080002</v>
      </c>
    </row>
    <row r="10" spans="1:543" ht="15" x14ac:dyDescent="0.25">
      <c r="A10" s="14" t="s">
        <v>555</v>
      </c>
      <c r="B10" s="15">
        <v>0</v>
      </c>
      <c r="C10" s="15">
        <v>0</v>
      </c>
      <c r="D10" s="15">
        <v>0</v>
      </c>
      <c r="E10" s="15">
        <f>-3066972787.43-1973978639.34-14273260</f>
        <v>-5055224686.7699995</v>
      </c>
      <c r="F10" s="15">
        <v>-2287596146.75</v>
      </c>
      <c r="G10" s="15">
        <v>-12217494187.35</v>
      </c>
      <c r="H10" s="15">
        <f>-4616142941.65-729746680-27469271</f>
        <v>-5373358892.6499996</v>
      </c>
      <c r="I10" s="15">
        <v>0</v>
      </c>
      <c r="J10" s="15">
        <v>0</v>
      </c>
      <c r="K10" s="15">
        <v>0</v>
      </c>
      <c r="L10" s="15">
        <v>-13063222408.84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-33443853900.389999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-13324646291.9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f>-7580288690.36-732270532</f>
        <v>-8312559222.3599997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-42050061858.910004</v>
      </c>
      <c r="CM10" s="15">
        <v>0</v>
      </c>
      <c r="CN10" s="15">
        <v>0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0</v>
      </c>
      <c r="DO10" s="15">
        <v>0</v>
      </c>
      <c r="DP10" s="15">
        <v>0</v>
      </c>
      <c r="DQ10" s="15">
        <v>0</v>
      </c>
      <c r="DR10" s="15">
        <v>0</v>
      </c>
      <c r="DS10" s="15">
        <v>0</v>
      </c>
      <c r="DT10" s="15">
        <v>0</v>
      </c>
      <c r="DU10" s="15">
        <v>0</v>
      </c>
      <c r="DV10" s="15">
        <v>0</v>
      </c>
      <c r="DW10" s="15">
        <v>0</v>
      </c>
      <c r="DX10" s="15">
        <v>0</v>
      </c>
      <c r="DY10" s="15">
        <v>0</v>
      </c>
      <c r="DZ10" s="15">
        <v>0</v>
      </c>
      <c r="EA10" s="15">
        <v>0</v>
      </c>
      <c r="EB10" s="15">
        <v>0</v>
      </c>
      <c r="EC10" s="15">
        <v>0</v>
      </c>
      <c r="ED10" s="15">
        <v>0</v>
      </c>
      <c r="EE10" s="15">
        <v>-2263498845.1500001</v>
      </c>
      <c r="EF10" s="15">
        <v>0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-1310560871.74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0</v>
      </c>
      <c r="FC10" s="15">
        <v>0</v>
      </c>
      <c r="FD10" s="15">
        <v>0</v>
      </c>
      <c r="FE10" s="15">
        <v>0</v>
      </c>
      <c r="FF10" s="15"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5">
        <v>0</v>
      </c>
      <c r="FP10" s="15">
        <v>-153608877054.5</v>
      </c>
      <c r="FQ10" s="15">
        <v>0</v>
      </c>
      <c r="FR10" s="15">
        <v>0</v>
      </c>
      <c r="FS10" s="15">
        <v>0</v>
      </c>
      <c r="FT10" s="15">
        <v>0</v>
      </c>
      <c r="FU10" s="15">
        <v>0</v>
      </c>
      <c r="FV10" s="15">
        <v>0</v>
      </c>
      <c r="FW10" s="15">
        <v>0</v>
      </c>
      <c r="FX10" s="15">
        <v>0</v>
      </c>
      <c r="FY10" s="15">
        <v>0</v>
      </c>
      <c r="FZ10" s="15">
        <v>0</v>
      </c>
      <c r="GA10" s="15">
        <v>0</v>
      </c>
      <c r="GB10" s="15">
        <v>0</v>
      </c>
      <c r="GC10" s="15">
        <v>-8503123340.4099998</v>
      </c>
      <c r="GD10" s="15">
        <v>0</v>
      </c>
      <c r="GE10" s="15">
        <v>0</v>
      </c>
      <c r="GF10" s="15">
        <v>0</v>
      </c>
      <c r="GG10" s="15">
        <v>0</v>
      </c>
      <c r="GH10" s="15">
        <v>0</v>
      </c>
      <c r="GI10" s="15">
        <v>0</v>
      </c>
      <c r="GJ10" s="15">
        <v>0</v>
      </c>
      <c r="GK10" s="15">
        <v>0</v>
      </c>
      <c r="GL10" s="15">
        <v>0</v>
      </c>
      <c r="GM10" s="15">
        <v>0</v>
      </c>
      <c r="GN10" s="15">
        <v>0</v>
      </c>
      <c r="GO10" s="15">
        <v>0</v>
      </c>
      <c r="GP10" s="15">
        <v>0</v>
      </c>
      <c r="GQ10" s="15">
        <v>0</v>
      </c>
      <c r="GR10" s="15">
        <v>0</v>
      </c>
      <c r="GS10" s="15">
        <v>0</v>
      </c>
      <c r="GT10" s="15">
        <v>0</v>
      </c>
      <c r="GU10" s="15">
        <v>0</v>
      </c>
      <c r="GV10" s="15">
        <v>0</v>
      </c>
      <c r="GW10" s="15">
        <v>0</v>
      </c>
      <c r="GX10" s="15">
        <v>0</v>
      </c>
      <c r="GY10" s="15">
        <f>-6713002826.36-149474000-65874832.38</f>
        <v>-6928351658.7399998</v>
      </c>
      <c r="GZ10" s="15">
        <v>0</v>
      </c>
      <c r="HA10" s="15">
        <v>0</v>
      </c>
      <c r="HB10" s="15">
        <v>0</v>
      </c>
      <c r="HC10" s="15">
        <v>0</v>
      </c>
      <c r="HD10" s="15">
        <v>0</v>
      </c>
      <c r="HE10" s="15">
        <v>0</v>
      </c>
      <c r="HF10" s="15">
        <v>0</v>
      </c>
      <c r="HG10" s="15">
        <v>0</v>
      </c>
      <c r="HH10" s="15">
        <f>-49426187389-50500464-23882383938</f>
        <v>-73359071791</v>
      </c>
      <c r="HI10" s="15">
        <v>0</v>
      </c>
      <c r="HJ10" s="15">
        <v>0</v>
      </c>
      <c r="HK10" s="15">
        <v>0</v>
      </c>
      <c r="HL10" s="15">
        <v>0</v>
      </c>
      <c r="HM10" s="15">
        <v>0</v>
      </c>
      <c r="HN10" s="15">
        <v>0</v>
      </c>
      <c r="HO10" s="15">
        <v>0</v>
      </c>
      <c r="HP10" s="15">
        <v>0</v>
      </c>
      <c r="HQ10" s="15">
        <v>0</v>
      </c>
      <c r="HR10" s="15">
        <v>-18093319836.93</v>
      </c>
      <c r="HS10" s="15">
        <v>0</v>
      </c>
      <c r="HT10" s="15">
        <v>0</v>
      </c>
      <c r="HU10" s="15">
        <v>0</v>
      </c>
      <c r="HV10" s="15">
        <v>0</v>
      </c>
      <c r="HW10" s="15">
        <v>0</v>
      </c>
      <c r="HX10" s="15">
        <v>0</v>
      </c>
      <c r="HY10" s="15">
        <v>-956351855.04999995</v>
      </c>
      <c r="HZ10" s="15">
        <v>0</v>
      </c>
      <c r="IA10" s="15">
        <v>0</v>
      </c>
      <c r="IB10" s="15">
        <v>0</v>
      </c>
      <c r="IC10" s="15">
        <v>0</v>
      </c>
      <c r="ID10" s="15">
        <v>0</v>
      </c>
      <c r="IE10" s="15">
        <v>0</v>
      </c>
      <c r="IF10" s="15">
        <v>0</v>
      </c>
      <c r="IG10" s="15">
        <v>0</v>
      </c>
      <c r="IH10" s="15">
        <v>0</v>
      </c>
      <c r="II10" s="15">
        <v>-10090251051.16</v>
      </c>
      <c r="IJ10" s="15">
        <v>0</v>
      </c>
      <c r="IK10" s="15">
        <v>0</v>
      </c>
      <c r="IL10" s="15">
        <v>0</v>
      </c>
      <c r="IM10" s="15">
        <v>0</v>
      </c>
      <c r="IN10" s="15">
        <v>0</v>
      </c>
      <c r="IO10" s="15">
        <v>0</v>
      </c>
      <c r="IP10" s="15">
        <v>-5310819850.5699997</v>
      </c>
      <c r="IQ10" s="15">
        <v>0</v>
      </c>
      <c r="IR10" s="15">
        <v>0</v>
      </c>
      <c r="IS10" s="15">
        <v>0</v>
      </c>
      <c r="IT10" s="15">
        <v>0</v>
      </c>
      <c r="IU10" s="15">
        <v>0</v>
      </c>
      <c r="IV10" s="15">
        <v>0</v>
      </c>
      <c r="IW10" s="15">
        <v>0</v>
      </c>
      <c r="IX10" s="15">
        <v>-526281124172.87</v>
      </c>
      <c r="IY10" s="15">
        <v>0</v>
      </c>
      <c r="IZ10" s="15">
        <v>0</v>
      </c>
      <c r="JA10" s="15">
        <v>0</v>
      </c>
      <c r="JB10" s="15">
        <v>0</v>
      </c>
      <c r="JC10" s="15">
        <v>0</v>
      </c>
      <c r="JD10" s="15">
        <v>0</v>
      </c>
      <c r="JE10" s="15">
        <v>0</v>
      </c>
      <c r="JF10" s="15">
        <v>0</v>
      </c>
      <c r="JG10" s="15">
        <v>0</v>
      </c>
      <c r="JH10" s="15">
        <v>0</v>
      </c>
      <c r="JI10" s="15">
        <v>0</v>
      </c>
      <c r="JJ10" s="15">
        <v>0</v>
      </c>
      <c r="JK10" s="15">
        <v>0</v>
      </c>
      <c r="JL10" s="15">
        <v>0</v>
      </c>
      <c r="JM10" s="15">
        <v>0</v>
      </c>
      <c r="JN10" s="15">
        <v>0</v>
      </c>
      <c r="JO10" s="15">
        <v>0</v>
      </c>
      <c r="JP10" s="15">
        <v>0</v>
      </c>
      <c r="JQ10" s="15">
        <v>-4432691632.21</v>
      </c>
      <c r="JR10" s="15">
        <v>0</v>
      </c>
      <c r="JS10" s="15">
        <v>0</v>
      </c>
      <c r="JT10" s="15">
        <v>0</v>
      </c>
      <c r="JU10" s="15">
        <v>0</v>
      </c>
      <c r="JV10" s="15">
        <v>0</v>
      </c>
      <c r="JW10" s="15">
        <v>0</v>
      </c>
      <c r="JX10" s="15">
        <v>0</v>
      </c>
      <c r="JY10" s="15">
        <v>0</v>
      </c>
      <c r="JZ10" s="15">
        <v>0</v>
      </c>
      <c r="KA10" s="15">
        <v>0</v>
      </c>
      <c r="KB10" s="15">
        <v>0</v>
      </c>
      <c r="KC10" s="15">
        <v>0</v>
      </c>
      <c r="KD10" s="15">
        <v>0</v>
      </c>
      <c r="KE10" s="15">
        <f>-25854256193.78-30192535.25</f>
        <v>-25884448729.029999</v>
      </c>
      <c r="KF10" s="15">
        <v>0</v>
      </c>
      <c r="KG10" s="15">
        <v>0</v>
      </c>
      <c r="KH10" s="15">
        <v>0</v>
      </c>
      <c r="KI10" s="15">
        <v>0</v>
      </c>
      <c r="KJ10" s="15">
        <v>0</v>
      </c>
      <c r="KK10" s="15">
        <v>0</v>
      </c>
      <c r="KL10" s="15">
        <v>-10817996440.139999</v>
      </c>
      <c r="KM10" s="15">
        <v>0</v>
      </c>
      <c r="KN10" s="15">
        <v>0</v>
      </c>
      <c r="KO10" s="15">
        <f>-63855486089-7269399242-1315167823-7437040511</f>
        <v>-79877093665</v>
      </c>
      <c r="KP10" s="15">
        <v>0</v>
      </c>
      <c r="KQ10" s="15">
        <v>0</v>
      </c>
      <c r="KR10" s="15">
        <v>0</v>
      </c>
      <c r="KS10" s="15">
        <v>0</v>
      </c>
      <c r="KT10" s="15">
        <v>0</v>
      </c>
      <c r="KU10" s="15">
        <v>0</v>
      </c>
      <c r="KV10" s="15">
        <v>0</v>
      </c>
      <c r="KW10" s="15">
        <v>0</v>
      </c>
      <c r="KX10" s="15">
        <v>-21765807590.889999</v>
      </c>
      <c r="KY10" s="15">
        <v>0</v>
      </c>
      <c r="KZ10" s="15">
        <v>0</v>
      </c>
      <c r="LA10" s="15">
        <v>-39475752.920000002</v>
      </c>
      <c r="LB10" s="15">
        <v>-4996168927.8999996</v>
      </c>
      <c r="LC10" s="15">
        <v>0</v>
      </c>
      <c r="LD10" s="15">
        <v>0</v>
      </c>
      <c r="LE10" s="15">
        <v>0</v>
      </c>
      <c r="LF10" s="15">
        <v>0</v>
      </c>
      <c r="LG10" s="15">
        <v>0</v>
      </c>
      <c r="LH10" s="15">
        <v>0</v>
      </c>
      <c r="LI10" s="15">
        <v>0</v>
      </c>
      <c r="LJ10" s="15">
        <v>0</v>
      </c>
      <c r="LK10" s="15">
        <v>0</v>
      </c>
      <c r="LL10" s="15">
        <v>0</v>
      </c>
      <c r="LM10" s="15">
        <v>0</v>
      </c>
      <c r="LN10" s="15">
        <v>0</v>
      </c>
      <c r="LO10" s="15">
        <v>0</v>
      </c>
      <c r="LP10" s="15">
        <v>0</v>
      </c>
      <c r="LQ10" s="15">
        <v>0</v>
      </c>
      <c r="LR10" s="15">
        <v>0</v>
      </c>
      <c r="LS10" s="15">
        <v>0</v>
      </c>
      <c r="LT10" s="15">
        <v>0</v>
      </c>
      <c r="LU10" s="15">
        <v>0</v>
      </c>
      <c r="LV10" s="15">
        <v>0</v>
      </c>
      <c r="LW10" s="15">
        <v>0</v>
      </c>
      <c r="LX10" s="15">
        <v>0</v>
      </c>
      <c r="LY10" s="15">
        <v>0</v>
      </c>
      <c r="LZ10" s="15">
        <v>0</v>
      </c>
      <c r="MA10" s="15">
        <v>0</v>
      </c>
      <c r="MB10" s="15">
        <v>0</v>
      </c>
      <c r="MC10" s="15">
        <v>0</v>
      </c>
      <c r="MD10" s="15">
        <v>0</v>
      </c>
      <c r="ME10" s="15">
        <v>-106429696.70999999</v>
      </c>
      <c r="MF10" s="15">
        <v>0</v>
      </c>
      <c r="MG10" s="15">
        <v>0</v>
      </c>
      <c r="MH10" s="15">
        <v>0</v>
      </c>
      <c r="MI10" s="15">
        <v>0</v>
      </c>
      <c r="MJ10" s="15">
        <v>0</v>
      </c>
      <c r="MK10" s="15">
        <v>0</v>
      </c>
      <c r="ML10" s="15">
        <v>0</v>
      </c>
      <c r="MM10" s="15">
        <v>0</v>
      </c>
      <c r="MN10" s="15">
        <v>0</v>
      </c>
      <c r="MO10" s="15">
        <v>0</v>
      </c>
      <c r="MP10" s="15">
        <v>0</v>
      </c>
      <c r="MQ10" s="15">
        <v>0</v>
      </c>
      <c r="MR10" s="15">
        <v>0</v>
      </c>
      <c r="MS10" s="15">
        <v>0</v>
      </c>
      <c r="MT10" s="15">
        <v>0</v>
      </c>
      <c r="MU10" s="15">
        <v>0</v>
      </c>
      <c r="MV10" s="15">
        <v>0</v>
      </c>
      <c r="MW10" s="15">
        <v>0</v>
      </c>
      <c r="MX10" s="15">
        <v>0</v>
      </c>
      <c r="MY10" s="15">
        <v>0</v>
      </c>
      <c r="MZ10" s="15">
        <v>0</v>
      </c>
      <c r="NA10" s="15">
        <v>0</v>
      </c>
      <c r="NB10" s="15">
        <v>0</v>
      </c>
      <c r="NC10" s="15">
        <v>0</v>
      </c>
      <c r="ND10" s="15">
        <v>0</v>
      </c>
      <c r="NE10" s="15">
        <v>0</v>
      </c>
      <c r="NF10" s="15">
        <v>0</v>
      </c>
      <c r="NG10" s="15">
        <v>0</v>
      </c>
      <c r="NH10" s="15">
        <v>0</v>
      </c>
      <c r="NI10" s="15">
        <v>0</v>
      </c>
      <c r="NJ10" s="15">
        <v>-13209490367.280001</v>
      </c>
      <c r="NK10" s="15">
        <v>0</v>
      </c>
      <c r="NL10" s="15">
        <v>-12661594869.809999</v>
      </c>
      <c r="NM10" s="16">
        <v>-7982653978.6199999</v>
      </c>
      <c r="NN10" s="15">
        <v>0</v>
      </c>
      <c r="NO10" s="15">
        <v>0</v>
      </c>
      <c r="NP10" s="15">
        <v>0</v>
      </c>
      <c r="NQ10" s="15">
        <v>0</v>
      </c>
      <c r="NR10" s="15">
        <v>0</v>
      </c>
      <c r="NS10" s="15">
        <v>-876910749.10000002</v>
      </c>
      <c r="NT10" s="15">
        <v>0</v>
      </c>
      <c r="NU10" s="15">
        <v>0</v>
      </c>
      <c r="NV10" s="15">
        <v>0</v>
      </c>
      <c r="NW10" s="15">
        <v>0</v>
      </c>
      <c r="NX10" s="15">
        <v>0</v>
      </c>
      <c r="NY10" s="15">
        <v>0</v>
      </c>
      <c r="NZ10" s="15">
        <v>0</v>
      </c>
      <c r="OA10" s="15">
        <v>0</v>
      </c>
      <c r="OB10" s="15">
        <v>0</v>
      </c>
      <c r="OC10" s="15">
        <v>0</v>
      </c>
      <c r="OD10" s="15">
        <v>0</v>
      </c>
      <c r="OE10" s="15">
        <v>0</v>
      </c>
      <c r="OF10" s="15">
        <v>0</v>
      </c>
      <c r="OG10" s="15">
        <v>0</v>
      </c>
      <c r="OH10" s="15">
        <v>0</v>
      </c>
      <c r="OI10" s="15">
        <v>0</v>
      </c>
      <c r="OJ10" s="15">
        <f>-1874192822.25-422337750</f>
        <v>-2296530572.25</v>
      </c>
      <c r="OK10" s="15">
        <v>0</v>
      </c>
      <c r="OL10" s="15">
        <v>0</v>
      </c>
      <c r="OM10" s="15">
        <v>0</v>
      </c>
      <c r="ON10" s="15">
        <v>0</v>
      </c>
      <c r="OO10" s="15">
        <v>0</v>
      </c>
      <c r="OP10" s="15">
        <v>0</v>
      </c>
      <c r="OQ10" s="15">
        <v>0</v>
      </c>
      <c r="OR10" s="15">
        <v>0</v>
      </c>
      <c r="OS10" s="15">
        <v>0</v>
      </c>
      <c r="OT10" s="15">
        <v>0</v>
      </c>
      <c r="OU10" s="15">
        <v>0</v>
      </c>
      <c r="OV10" s="15">
        <v>0</v>
      </c>
      <c r="OW10" s="15">
        <v>0</v>
      </c>
      <c r="OX10" s="15">
        <v>0</v>
      </c>
      <c r="OY10" s="15">
        <v>0</v>
      </c>
      <c r="OZ10" s="15">
        <v>0</v>
      </c>
      <c r="PA10" s="15">
        <v>-1601596284.6900001</v>
      </c>
      <c r="PB10" s="15">
        <v>-14801813292.059999</v>
      </c>
      <c r="PC10" s="15">
        <v>-2939594938.3800001</v>
      </c>
      <c r="PD10" s="15">
        <v>0</v>
      </c>
      <c r="PE10" s="15">
        <v>0</v>
      </c>
      <c r="PF10" s="15">
        <v>0</v>
      </c>
      <c r="PG10" s="15">
        <v>-15731837439.040001</v>
      </c>
      <c r="PH10" s="15">
        <v>0</v>
      </c>
      <c r="PI10" s="15">
        <v>0</v>
      </c>
      <c r="PJ10" s="15">
        <v>0</v>
      </c>
      <c r="PK10" s="15">
        <v>0</v>
      </c>
      <c r="PL10" s="15">
        <v>-883524275.07000005</v>
      </c>
      <c r="PM10" s="15">
        <v>0</v>
      </c>
      <c r="PN10" s="15">
        <v>0</v>
      </c>
      <c r="PO10" s="15">
        <v>0</v>
      </c>
      <c r="PP10" s="15">
        <v>0</v>
      </c>
      <c r="PQ10" s="15">
        <v>0</v>
      </c>
      <c r="PR10" s="15">
        <v>0</v>
      </c>
      <c r="PS10" s="15">
        <v>-13283044617.280001</v>
      </c>
      <c r="PT10" s="15">
        <v>0</v>
      </c>
      <c r="PU10" s="15">
        <v>-58642956668.269997</v>
      </c>
      <c r="PV10" s="15">
        <v>0</v>
      </c>
      <c r="PW10" s="15">
        <v>0</v>
      </c>
      <c r="PX10" s="15">
        <v>0</v>
      </c>
      <c r="PY10" s="15">
        <v>0</v>
      </c>
      <c r="PZ10" s="15">
        <v>0</v>
      </c>
      <c r="QA10" s="15">
        <v>0</v>
      </c>
      <c r="QB10" s="15">
        <v>0</v>
      </c>
      <c r="QC10" s="15">
        <v>0</v>
      </c>
      <c r="QD10" s="15">
        <v>0</v>
      </c>
      <c r="QE10" s="15">
        <v>0</v>
      </c>
      <c r="QF10" s="15">
        <v>0</v>
      </c>
      <c r="QG10" s="15">
        <v>0</v>
      </c>
      <c r="QH10" s="15">
        <v>0</v>
      </c>
      <c r="QI10" s="15">
        <v>0</v>
      </c>
      <c r="QJ10" s="15">
        <v>0</v>
      </c>
      <c r="QK10" s="15">
        <v>0</v>
      </c>
      <c r="QL10" s="15">
        <v>0</v>
      </c>
      <c r="QM10" s="15">
        <v>0</v>
      </c>
      <c r="QN10" s="15">
        <v>0</v>
      </c>
      <c r="QO10" s="15">
        <v>0</v>
      </c>
      <c r="QP10" s="15">
        <v>0</v>
      </c>
      <c r="QQ10" s="15">
        <v>0</v>
      </c>
      <c r="QR10" s="15">
        <v>0</v>
      </c>
      <c r="QS10" s="15">
        <v>0</v>
      </c>
      <c r="QT10" s="15">
        <v>0</v>
      </c>
      <c r="QU10" s="15">
        <v>0</v>
      </c>
      <c r="QV10" s="15">
        <f>-308540668-30000000</f>
        <v>-338540668</v>
      </c>
      <c r="QW10" s="15">
        <v>0</v>
      </c>
      <c r="QX10" s="15">
        <v>0</v>
      </c>
      <c r="QY10" s="15">
        <v>0</v>
      </c>
      <c r="QZ10" s="15">
        <v>0</v>
      </c>
      <c r="RA10" s="15">
        <v>0</v>
      </c>
      <c r="RB10" s="15">
        <v>0</v>
      </c>
      <c r="RC10" s="15">
        <v>0</v>
      </c>
      <c r="RD10" s="15">
        <v>0</v>
      </c>
      <c r="RE10" s="15">
        <v>0</v>
      </c>
      <c r="RF10" s="15">
        <v>0</v>
      </c>
      <c r="RG10" s="15">
        <v>0</v>
      </c>
      <c r="RH10" s="15">
        <v>0</v>
      </c>
      <c r="RI10" s="15">
        <v>0</v>
      </c>
      <c r="RJ10" s="15">
        <v>0</v>
      </c>
      <c r="RK10" s="15">
        <v>0</v>
      </c>
      <c r="RL10" s="15">
        <v>0</v>
      </c>
      <c r="RM10" s="15">
        <v>0</v>
      </c>
      <c r="RN10" s="15">
        <v>0</v>
      </c>
      <c r="RO10" s="15">
        <v>0</v>
      </c>
      <c r="RP10" s="15">
        <v>0</v>
      </c>
      <c r="RQ10" s="15">
        <v>0</v>
      </c>
      <c r="RR10" s="15">
        <v>0</v>
      </c>
      <c r="RS10" s="15">
        <v>0</v>
      </c>
      <c r="RT10" s="15">
        <v>0</v>
      </c>
      <c r="RU10" s="15">
        <v>0</v>
      </c>
      <c r="RV10" s="15">
        <v>0</v>
      </c>
      <c r="RW10" s="15">
        <v>0</v>
      </c>
      <c r="RX10" s="15">
        <v>0</v>
      </c>
      <c r="RY10" s="15">
        <v>0</v>
      </c>
      <c r="RZ10" s="15">
        <v>0</v>
      </c>
      <c r="SA10" s="15">
        <v>0</v>
      </c>
      <c r="SB10" s="15">
        <v>0</v>
      </c>
      <c r="SC10" s="15">
        <v>0</v>
      </c>
      <c r="SD10" s="15">
        <v>0</v>
      </c>
      <c r="SE10" s="15">
        <v>0</v>
      </c>
      <c r="SF10" s="15">
        <v>0</v>
      </c>
      <c r="SG10" s="15">
        <v>0</v>
      </c>
      <c r="SH10" s="15">
        <v>0</v>
      </c>
      <c r="SI10" s="15">
        <v>0</v>
      </c>
      <c r="SJ10" s="15">
        <v>0</v>
      </c>
      <c r="SK10" s="15">
        <v>0</v>
      </c>
      <c r="SL10" s="15">
        <v>0</v>
      </c>
      <c r="SM10" s="15">
        <v>0</v>
      </c>
      <c r="SN10" s="15">
        <v>0</v>
      </c>
      <c r="SO10" s="15">
        <v>0</v>
      </c>
      <c r="SP10" s="15">
        <v>0</v>
      </c>
      <c r="SQ10" s="15">
        <v>0</v>
      </c>
      <c r="SR10" s="15">
        <v>0</v>
      </c>
      <c r="SS10" s="15">
        <v>0</v>
      </c>
      <c r="ST10" s="15">
        <v>0</v>
      </c>
      <c r="SU10" s="15">
        <v>0</v>
      </c>
      <c r="SV10" s="15">
        <v>0</v>
      </c>
      <c r="SW10" s="15">
        <v>0</v>
      </c>
      <c r="SX10" s="15">
        <v>0</v>
      </c>
      <c r="SY10" s="15">
        <v>0</v>
      </c>
      <c r="SZ10" s="15">
        <v>0</v>
      </c>
      <c r="TA10" s="15">
        <v>0</v>
      </c>
      <c r="TB10" s="15">
        <v>0</v>
      </c>
      <c r="TC10" s="15">
        <v>0</v>
      </c>
      <c r="TD10" s="15">
        <v>0</v>
      </c>
      <c r="TE10" s="15">
        <v>0</v>
      </c>
      <c r="TF10" s="15">
        <v>0</v>
      </c>
      <c r="TG10" s="15">
        <v>-405134035</v>
      </c>
      <c r="TH10" s="15">
        <v>-4989935.8</v>
      </c>
      <c r="TI10" s="15">
        <v>0</v>
      </c>
      <c r="TJ10" s="15">
        <v>0</v>
      </c>
      <c r="TK10" s="15">
        <v>0</v>
      </c>
      <c r="TL10" s="15">
        <v>0</v>
      </c>
      <c r="TM10" s="15">
        <v>0</v>
      </c>
      <c r="TN10" s="15">
        <v>0</v>
      </c>
      <c r="TO10" s="15">
        <v>0</v>
      </c>
      <c r="TP10" s="15">
        <v>0</v>
      </c>
      <c r="TQ10" s="15">
        <v>0</v>
      </c>
      <c r="TR10" s="15">
        <f>-462791175.5-4802250</f>
        <v>-467593425.5</v>
      </c>
      <c r="TS10" s="15">
        <v>0</v>
      </c>
      <c r="TT10" s="15">
        <v>0</v>
      </c>
      <c r="TU10" s="15">
        <v>0</v>
      </c>
      <c r="TV10" s="15">
        <v>0</v>
      </c>
      <c r="TW10" s="15">
        <v>0</v>
      </c>
    </row>
    <row r="11" spans="1:543" ht="15" x14ac:dyDescent="0.25">
      <c r="A11" s="14" t="s">
        <v>556</v>
      </c>
      <c r="B11" s="15">
        <v>0</v>
      </c>
      <c r="C11" s="15">
        <v>0</v>
      </c>
      <c r="D11" s="15">
        <v>0</v>
      </c>
      <c r="E11" s="15">
        <v>98880319.840000004</v>
      </c>
      <c r="F11" s="15">
        <v>0</v>
      </c>
      <c r="G11" s="15">
        <v>279449975</v>
      </c>
      <c r="H11" s="15">
        <v>0</v>
      </c>
      <c r="I11" s="15">
        <v>0</v>
      </c>
      <c r="J11" s="15">
        <v>0</v>
      </c>
      <c r="K11" s="15">
        <v>0</v>
      </c>
      <c r="L11" s="15">
        <v>140642563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124678723.33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545818354.07000005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663839907.67999995</v>
      </c>
      <c r="BX11" s="15">
        <v>0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5">
        <v>0</v>
      </c>
      <c r="DR11" s="15">
        <v>0</v>
      </c>
      <c r="DS11" s="15">
        <v>0</v>
      </c>
      <c r="DT11" s="15">
        <v>0</v>
      </c>
      <c r="DU11" s="15">
        <v>0</v>
      </c>
      <c r="DV11" s="15">
        <v>0</v>
      </c>
      <c r="DW11" s="15">
        <v>0</v>
      </c>
      <c r="DX11" s="15">
        <v>0</v>
      </c>
      <c r="DY11" s="15">
        <v>0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16449995</v>
      </c>
      <c r="EF11" s="15">
        <v>0</v>
      </c>
      <c r="EG11" s="15">
        <v>0</v>
      </c>
      <c r="EH11" s="15">
        <v>0</v>
      </c>
      <c r="EI11" s="15">
        <v>0</v>
      </c>
      <c r="EJ11" s="15">
        <v>0</v>
      </c>
      <c r="EK11" s="15">
        <v>0</v>
      </c>
      <c r="EL11"/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0</v>
      </c>
      <c r="EY11" s="15">
        <v>0</v>
      </c>
      <c r="EZ11" s="15">
        <v>0</v>
      </c>
      <c r="FA11" s="15">
        <v>0</v>
      </c>
      <c r="FB11" s="15">
        <v>0</v>
      </c>
      <c r="FC11" s="15">
        <v>0</v>
      </c>
      <c r="FD11" s="15">
        <v>0</v>
      </c>
      <c r="FE11" s="15">
        <v>0</v>
      </c>
      <c r="FF11" s="15">
        <v>0</v>
      </c>
      <c r="FG11" s="15">
        <v>0</v>
      </c>
      <c r="FH11" s="15">
        <v>0</v>
      </c>
      <c r="FI11" s="15">
        <v>0</v>
      </c>
      <c r="FJ11" s="15">
        <v>0</v>
      </c>
      <c r="FK11" s="15">
        <v>0</v>
      </c>
      <c r="FL11" s="15">
        <v>0</v>
      </c>
      <c r="FM11" s="15">
        <v>0</v>
      </c>
      <c r="FN11" s="15">
        <v>0</v>
      </c>
      <c r="FO11" s="15">
        <v>0</v>
      </c>
      <c r="FP11" s="15">
        <v>540058817.01999998</v>
      </c>
      <c r="FQ11" s="15">
        <v>0</v>
      </c>
      <c r="FR11" s="15">
        <v>0</v>
      </c>
      <c r="FS11" s="15">
        <v>0</v>
      </c>
      <c r="FT11" s="15">
        <v>0</v>
      </c>
      <c r="FU11" s="15">
        <v>0</v>
      </c>
      <c r="FV11" s="15">
        <v>0</v>
      </c>
      <c r="FW11" s="15">
        <v>0</v>
      </c>
      <c r="FX11" s="15">
        <v>0</v>
      </c>
      <c r="FY11" s="15">
        <v>0</v>
      </c>
      <c r="FZ11" s="15">
        <v>0</v>
      </c>
      <c r="GA11" s="15">
        <v>0</v>
      </c>
      <c r="GB11" s="15">
        <v>0</v>
      </c>
      <c r="GC11" s="15">
        <v>26144068527.009998</v>
      </c>
      <c r="GD11" s="15">
        <v>0</v>
      </c>
      <c r="GE11" s="15">
        <v>0</v>
      </c>
      <c r="GF11" s="15">
        <v>0</v>
      </c>
      <c r="GG11" s="15">
        <v>0</v>
      </c>
      <c r="GH11" s="15">
        <v>0</v>
      </c>
      <c r="GI11" s="15">
        <v>0</v>
      </c>
      <c r="GJ11" s="15">
        <v>0</v>
      </c>
      <c r="GK11" s="15">
        <v>0</v>
      </c>
      <c r="GL11" s="15">
        <v>0</v>
      </c>
      <c r="GM11" s="15">
        <v>0</v>
      </c>
      <c r="GN11" s="15">
        <v>0</v>
      </c>
      <c r="GO11" s="15">
        <v>0</v>
      </c>
      <c r="GP11" s="15">
        <v>0</v>
      </c>
      <c r="GQ11" s="15">
        <v>0</v>
      </c>
      <c r="GR11" s="15">
        <v>0</v>
      </c>
      <c r="GS11" s="15">
        <v>0</v>
      </c>
      <c r="GT11" s="15">
        <v>0</v>
      </c>
      <c r="GU11" s="15">
        <v>0</v>
      </c>
      <c r="GV11" s="15">
        <v>0</v>
      </c>
      <c r="GW11" s="15">
        <v>0</v>
      </c>
      <c r="GX11" s="15">
        <v>0</v>
      </c>
      <c r="GY11" s="15">
        <v>57886000</v>
      </c>
      <c r="GZ11" s="15">
        <v>0</v>
      </c>
      <c r="HA11" s="15">
        <v>0</v>
      </c>
      <c r="HB11" s="15">
        <v>0</v>
      </c>
      <c r="HC11" s="15">
        <v>0</v>
      </c>
      <c r="HD11" s="15">
        <v>0</v>
      </c>
      <c r="HE11" s="15">
        <v>0</v>
      </c>
      <c r="HF11" s="15">
        <v>0</v>
      </c>
      <c r="HG11" s="15">
        <v>0</v>
      </c>
      <c r="HH11" s="15">
        <v>969489397</v>
      </c>
      <c r="HI11" s="15">
        <v>0</v>
      </c>
      <c r="HJ11" s="15">
        <v>0</v>
      </c>
      <c r="HK11" s="15">
        <v>0</v>
      </c>
      <c r="HL11" s="15">
        <v>0</v>
      </c>
      <c r="HM11" s="15">
        <v>0</v>
      </c>
      <c r="HN11" s="15">
        <v>0</v>
      </c>
      <c r="HO11" s="15">
        <v>0</v>
      </c>
      <c r="HP11" s="15">
        <v>0</v>
      </c>
      <c r="HQ11" s="15">
        <v>0</v>
      </c>
      <c r="HR11" s="15">
        <v>4300083.33</v>
      </c>
      <c r="HS11" s="15">
        <v>0</v>
      </c>
      <c r="HT11" s="15">
        <v>0</v>
      </c>
      <c r="HU11" s="15">
        <v>0</v>
      </c>
      <c r="HV11" s="15">
        <v>0</v>
      </c>
      <c r="HW11" s="15">
        <v>0</v>
      </c>
      <c r="HX11" s="15">
        <v>0</v>
      </c>
      <c r="HY11" s="15">
        <v>261540488</v>
      </c>
      <c r="HZ11" s="15">
        <v>0</v>
      </c>
      <c r="IA11" s="15">
        <v>0</v>
      </c>
      <c r="IB11" s="15">
        <v>0</v>
      </c>
      <c r="IC11" s="15">
        <v>0</v>
      </c>
      <c r="ID11" s="15">
        <v>0</v>
      </c>
      <c r="IE11" s="15">
        <v>0</v>
      </c>
      <c r="IF11" s="15">
        <v>0</v>
      </c>
      <c r="IG11" s="15">
        <v>0</v>
      </c>
      <c r="IH11" s="15">
        <v>0</v>
      </c>
      <c r="II11" s="15">
        <v>224052982.91999999</v>
      </c>
      <c r="IJ11" s="15">
        <v>0</v>
      </c>
      <c r="IK11" s="15">
        <v>0</v>
      </c>
      <c r="IL11" s="15">
        <v>0</v>
      </c>
      <c r="IM11" s="15">
        <v>0</v>
      </c>
      <c r="IN11" s="15">
        <v>0</v>
      </c>
      <c r="IO11" s="15">
        <v>0</v>
      </c>
      <c r="IP11" s="15">
        <v>311682243.82999998</v>
      </c>
      <c r="IQ11" s="15">
        <v>0</v>
      </c>
      <c r="IR11" s="15">
        <v>0</v>
      </c>
      <c r="IS11" s="15">
        <v>0</v>
      </c>
      <c r="IT11" s="15">
        <v>0</v>
      </c>
      <c r="IU11" s="15">
        <v>0</v>
      </c>
      <c r="IV11" s="15">
        <v>0</v>
      </c>
      <c r="IW11" s="15">
        <v>0</v>
      </c>
      <c r="IX11" s="15">
        <v>519521508.41000003</v>
      </c>
      <c r="IY11" s="15">
        <v>0</v>
      </c>
      <c r="IZ11" s="15">
        <v>0</v>
      </c>
      <c r="JA11" s="15">
        <v>0</v>
      </c>
      <c r="JB11" s="15">
        <v>0</v>
      </c>
      <c r="JC11" s="15">
        <v>0</v>
      </c>
      <c r="JD11" s="15">
        <v>0</v>
      </c>
      <c r="JE11" s="15">
        <v>0</v>
      </c>
      <c r="JF11" s="15">
        <v>0</v>
      </c>
      <c r="JG11" s="15">
        <v>0</v>
      </c>
      <c r="JH11" s="15">
        <v>0</v>
      </c>
      <c r="JI11" s="15">
        <v>0</v>
      </c>
      <c r="JJ11" s="15">
        <v>0</v>
      </c>
      <c r="JK11" s="15">
        <v>0</v>
      </c>
      <c r="JL11" s="15">
        <v>0</v>
      </c>
      <c r="JM11" s="15">
        <v>0</v>
      </c>
      <c r="JN11" s="15">
        <v>0</v>
      </c>
      <c r="JO11" s="15">
        <v>0</v>
      </c>
      <c r="JP11" s="15">
        <v>0</v>
      </c>
      <c r="JQ11" s="15">
        <v>599487005</v>
      </c>
      <c r="JR11" s="15">
        <v>0</v>
      </c>
      <c r="JS11" s="15">
        <v>0</v>
      </c>
      <c r="JT11" s="15">
        <v>0</v>
      </c>
      <c r="JU11" s="15">
        <v>0</v>
      </c>
      <c r="JV11" s="15">
        <v>0</v>
      </c>
      <c r="JW11" s="15">
        <v>0</v>
      </c>
      <c r="JX11" s="15">
        <v>0</v>
      </c>
      <c r="JY11" s="15">
        <v>0</v>
      </c>
      <c r="JZ11" s="15">
        <v>0</v>
      </c>
      <c r="KA11" s="15">
        <v>0</v>
      </c>
      <c r="KB11" s="15">
        <v>0</v>
      </c>
      <c r="KC11" s="15">
        <v>0</v>
      </c>
      <c r="KD11" s="15">
        <v>0</v>
      </c>
      <c r="KE11" s="15">
        <v>12500000</v>
      </c>
      <c r="KF11" s="15">
        <v>0</v>
      </c>
      <c r="KG11" s="15">
        <v>0</v>
      </c>
      <c r="KH11" s="15">
        <v>0</v>
      </c>
      <c r="KI11" s="15">
        <v>0</v>
      </c>
      <c r="KJ11" s="15">
        <v>0</v>
      </c>
      <c r="KK11" s="15">
        <v>0</v>
      </c>
      <c r="KL11" s="15">
        <v>0</v>
      </c>
      <c r="KM11" s="15">
        <v>0</v>
      </c>
      <c r="KN11" s="15">
        <v>0</v>
      </c>
      <c r="KO11" s="15">
        <v>145800271</v>
      </c>
      <c r="KP11" s="15">
        <v>0</v>
      </c>
      <c r="KQ11" s="15">
        <v>0</v>
      </c>
      <c r="KR11" s="15">
        <v>0</v>
      </c>
      <c r="KS11" s="15">
        <v>0</v>
      </c>
      <c r="KT11" s="15">
        <v>0</v>
      </c>
      <c r="KU11" s="15">
        <v>0</v>
      </c>
      <c r="KV11" s="15">
        <v>0</v>
      </c>
      <c r="KW11" s="15">
        <v>0</v>
      </c>
      <c r="KX11" s="15">
        <v>1750323682.1900001</v>
      </c>
      <c r="KY11" s="15">
        <v>0</v>
      </c>
      <c r="KZ11" s="15">
        <v>0</v>
      </c>
      <c r="LA11" s="15">
        <v>916585500</v>
      </c>
      <c r="LB11" s="15">
        <v>1957040000</v>
      </c>
      <c r="LC11" s="15">
        <v>0</v>
      </c>
      <c r="LD11" s="15">
        <v>0</v>
      </c>
      <c r="LE11" s="15">
        <v>0</v>
      </c>
      <c r="LF11" s="15">
        <v>0</v>
      </c>
      <c r="LG11" s="15">
        <v>0</v>
      </c>
      <c r="LH11" s="15">
        <v>0</v>
      </c>
      <c r="LI11" s="15">
        <v>0</v>
      </c>
      <c r="LJ11" s="15">
        <v>0</v>
      </c>
      <c r="LK11" s="15">
        <v>0</v>
      </c>
      <c r="LL11" s="15">
        <v>0</v>
      </c>
      <c r="LM11" s="15">
        <v>0</v>
      </c>
      <c r="LN11" s="15">
        <v>0</v>
      </c>
      <c r="LO11" s="15">
        <v>0</v>
      </c>
      <c r="LP11" s="15">
        <v>0</v>
      </c>
      <c r="LQ11" s="15">
        <v>0</v>
      </c>
      <c r="LR11" s="15">
        <v>0</v>
      </c>
      <c r="LS11" s="15">
        <v>0</v>
      </c>
      <c r="LT11" s="15">
        <v>0</v>
      </c>
      <c r="LU11" s="15">
        <v>0</v>
      </c>
      <c r="LV11" s="15">
        <v>0</v>
      </c>
      <c r="LW11" s="15">
        <v>0</v>
      </c>
      <c r="LX11" s="15">
        <v>0</v>
      </c>
      <c r="LY11" s="15">
        <v>0</v>
      </c>
      <c r="LZ11" s="15">
        <v>0</v>
      </c>
      <c r="MA11" s="15">
        <v>0</v>
      </c>
      <c r="MB11" s="15">
        <v>0</v>
      </c>
      <c r="MC11" s="15">
        <v>0</v>
      </c>
      <c r="MD11" s="15">
        <v>0</v>
      </c>
      <c r="ME11" s="15">
        <v>0</v>
      </c>
      <c r="MF11" s="15">
        <v>0</v>
      </c>
      <c r="MG11" s="15">
        <v>0</v>
      </c>
      <c r="MH11" s="15">
        <v>0</v>
      </c>
      <c r="MI11" s="15">
        <v>0</v>
      </c>
      <c r="MJ11" s="15">
        <v>0</v>
      </c>
      <c r="MK11" s="15">
        <v>0</v>
      </c>
      <c r="ML11" s="15">
        <v>0</v>
      </c>
      <c r="MM11" s="15">
        <v>0</v>
      </c>
      <c r="MN11" s="15">
        <v>0</v>
      </c>
      <c r="MO11" s="15">
        <v>0</v>
      </c>
      <c r="MP11" s="15">
        <v>0</v>
      </c>
      <c r="MQ11" s="15">
        <v>0</v>
      </c>
      <c r="MR11" s="15">
        <v>0</v>
      </c>
      <c r="MS11" s="15">
        <v>0</v>
      </c>
      <c r="MT11" s="15">
        <v>0</v>
      </c>
      <c r="MU11" s="15">
        <v>145881441.90000001</v>
      </c>
      <c r="MV11" s="15">
        <v>0</v>
      </c>
      <c r="MW11" s="15">
        <v>0</v>
      </c>
      <c r="MX11" s="15">
        <v>0</v>
      </c>
      <c r="MY11" s="15">
        <v>0</v>
      </c>
      <c r="MZ11" s="15">
        <v>0</v>
      </c>
      <c r="NA11" s="15">
        <v>0</v>
      </c>
      <c r="NB11" s="15">
        <v>0</v>
      </c>
      <c r="NC11" s="15">
        <v>0</v>
      </c>
      <c r="ND11" s="15">
        <v>0</v>
      </c>
      <c r="NE11" s="15">
        <v>0</v>
      </c>
      <c r="NF11" s="15">
        <v>0</v>
      </c>
      <c r="NG11" s="15">
        <v>0</v>
      </c>
      <c r="NH11" s="15">
        <v>0</v>
      </c>
      <c r="NI11" s="15">
        <v>0</v>
      </c>
      <c r="NJ11" s="15">
        <v>0</v>
      </c>
      <c r="NK11" s="15">
        <v>0</v>
      </c>
      <c r="NL11" s="15">
        <v>94240794</v>
      </c>
      <c r="NM11" s="16">
        <v>20500000</v>
      </c>
      <c r="NN11" s="15">
        <v>0</v>
      </c>
      <c r="NO11" s="15">
        <v>0</v>
      </c>
      <c r="NP11" s="15">
        <v>0</v>
      </c>
      <c r="NQ11" s="15">
        <v>0</v>
      </c>
      <c r="NR11" s="15">
        <v>0</v>
      </c>
      <c r="NS11" s="15">
        <v>0</v>
      </c>
      <c r="NT11" s="15">
        <v>0</v>
      </c>
      <c r="NU11" s="15">
        <v>0</v>
      </c>
      <c r="NV11" s="15">
        <v>0</v>
      </c>
      <c r="NW11" s="15">
        <v>0</v>
      </c>
      <c r="NX11" s="15">
        <v>0</v>
      </c>
      <c r="NY11" s="15">
        <v>0</v>
      </c>
      <c r="NZ11" s="15">
        <v>0</v>
      </c>
      <c r="OA11" s="15">
        <v>0</v>
      </c>
      <c r="OB11" s="15">
        <v>0</v>
      </c>
      <c r="OC11" s="15">
        <v>0</v>
      </c>
      <c r="OD11" s="15">
        <v>0</v>
      </c>
      <c r="OE11" s="15">
        <v>0</v>
      </c>
      <c r="OF11" s="15">
        <v>0</v>
      </c>
      <c r="OG11" s="15">
        <v>0</v>
      </c>
      <c r="OH11" s="15">
        <v>0</v>
      </c>
      <c r="OI11" s="15">
        <v>0</v>
      </c>
      <c r="OJ11" s="15">
        <v>0</v>
      </c>
      <c r="OK11" s="15">
        <v>0</v>
      </c>
      <c r="OL11" s="15">
        <v>0</v>
      </c>
      <c r="OM11" s="15">
        <v>0</v>
      </c>
      <c r="ON11" s="15">
        <v>0</v>
      </c>
      <c r="OO11" s="15">
        <v>0</v>
      </c>
      <c r="OP11" s="15">
        <v>0</v>
      </c>
      <c r="OQ11" s="15">
        <v>0</v>
      </c>
      <c r="OR11" s="15">
        <v>5797608672.1000004</v>
      </c>
      <c r="OS11" s="15">
        <v>0</v>
      </c>
      <c r="OT11" s="15">
        <v>0</v>
      </c>
      <c r="OU11" s="15">
        <v>0</v>
      </c>
      <c r="OV11" s="15">
        <v>0</v>
      </c>
      <c r="OW11" s="15">
        <v>0</v>
      </c>
      <c r="OX11" s="15">
        <v>0</v>
      </c>
      <c r="OY11" s="15">
        <v>0</v>
      </c>
      <c r="OZ11" s="15">
        <v>0</v>
      </c>
      <c r="PA11" s="15">
        <v>0</v>
      </c>
      <c r="PB11" s="15">
        <v>0</v>
      </c>
      <c r="PC11" s="15">
        <v>3805026559</v>
      </c>
      <c r="PD11" s="15">
        <v>0</v>
      </c>
      <c r="PE11" s="15">
        <v>0</v>
      </c>
      <c r="PF11" s="15">
        <v>0</v>
      </c>
      <c r="PG11" s="15">
        <v>0</v>
      </c>
      <c r="PH11" s="15">
        <v>0</v>
      </c>
      <c r="PI11" s="15">
        <v>0</v>
      </c>
      <c r="PJ11" s="15">
        <v>0</v>
      </c>
      <c r="PK11" s="15">
        <v>0</v>
      </c>
      <c r="PL11" s="15">
        <v>0</v>
      </c>
      <c r="PM11" s="15">
        <v>0</v>
      </c>
      <c r="PN11" s="15">
        <v>0</v>
      </c>
      <c r="PO11" s="15">
        <v>0</v>
      </c>
      <c r="PP11" s="15">
        <v>0</v>
      </c>
      <c r="PQ11" s="15">
        <v>0</v>
      </c>
      <c r="PR11" s="15">
        <v>0</v>
      </c>
      <c r="PS11" s="15">
        <v>0</v>
      </c>
      <c r="PT11" s="15">
        <v>0</v>
      </c>
      <c r="PU11" s="15">
        <v>0</v>
      </c>
      <c r="PV11" s="15">
        <v>0</v>
      </c>
      <c r="PW11" s="15">
        <v>0</v>
      </c>
      <c r="PX11" s="15">
        <v>0</v>
      </c>
      <c r="PY11" s="15">
        <v>0</v>
      </c>
      <c r="PZ11" s="15">
        <v>0</v>
      </c>
      <c r="QA11" s="15">
        <v>0</v>
      </c>
      <c r="QB11" s="15">
        <v>0</v>
      </c>
      <c r="QC11" s="15">
        <v>0</v>
      </c>
      <c r="QD11" s="15">
        <v>0</v>
      </c>
      <c r="QE11" s="15">
        <v>0</v>
      </c>
      <c r="QF11" s="15">
        <v>0</v>
      </c>
      <c r="QG11" s="15">
        <v>0</v>
      </c>
      <c r="QH11" s="15">
        <v>0</v>
      </c>
      <c r="QI11" s="15">
        <v>0</v>
      </c>
      <c r="QJ11" s="15">
        <v>0</v>
      </c>
      <c r="QK11" s="15">
        <v>0</v>
      </c>
      <c r="QL11" s="15">
        <v>0</v>
      </c>
      <c r="QM11" s="15">
        <v>0</v>
      </c>
      <c r="QN11" s="15">
        <v>0</v>
      </c>
      <c r="QO11" s="15">
        <v>0</v>
      </c>
      <c r="QP11" s="15">
        <v>0</v>
      </c>
      <c r="QQ11" s="15">
        <v>0</v>
      </c>
      <c r="QR11" s="15">
        <v>0</v>
      </c>
      <c r="QS11" s="15">
        <v>0</v>
      </c>
      <c r="QT11" s="15">
        <v>0</v>
      </c>
      <c r="QU11" s="15">
        <v>0</v>
      </c>
      <c r="QV11" s="15">
        <v>548585881.36000001</v>
      </c>
      <c r="QW11" s="15">
        <v>0</v>
      </c>
      <c r="QX11" s="15">
        <v>0</v>
      </c>
      <c r="QY11" s="15">
        <v>0</v>
      </c>
      <c r="QZ11" s="15">
        <v>0</v>
      </c>
      <c r="RA11" s="15">
        <v>362350000</v>
      </c>
      <c r="RB11" s="15">
        <v>0</v>
      </c>
      <c r="RC11" s="15">
        <v>0</v>
      </c>
      <c r="RD11" s="15">
        <v>0</v>
      </c>
      <c r="RE11" s="15">
        <v>0</v>
      </c>
      <c r="RF11" s="15">
        <v>0</v>
      </c>
      <c r="RG11" s="15">
        <v>0</v>
      </c>
      <c r="RH11" s="15">
        <v>0</v>
      </c>
      <c r="RI11" s="15">
        <v>0</v>
      </c>
      <c r="RJ11" s="15">
        <v>0</v>
      </c>
      <c r="RK11" s="15">
        <v>0</v>
      </c>
      <c r="RL11" s="15">
        <v>0</v>
      </c>
      <c r="RM11" s="15">
        <v>0</v>
      </c>
      <c r="RN11" s="15">
        <v>0</v>
      </c>
      <c r="RO11" s="15">
        <v>0</v>
      </c>
      <c r="RP11" s="15">
        <v>0</v>
      </c>
      <c r="RQ11" s="15">
        <v>0</v>
      </c>
      <c r="RR11" s="15">
        <v>0</v>
      </c>
      <c r="RS11" s="15">
        <v>0</v>
      </c>
      <c r="RT11" s="15">
        <v>0</v>
      </c>
      <c r="RU11" s="15">
        <v>0</v>
      </c>
      <c r="RV11" s="15">
        <v>0</v>
      </c>
      <c r="RW11" s="15">
        <v>0</v>
      </c>
      <c r="RX11" s="15">
        <v>0</v>
      </c>
      <c r="RY11" s="15">
        <v>0</v>
      </c>
      <c r="RZ11" s="15">
        <v>0</v>
      </c>
      <c r="SA11" s="15">
        <v>0</v>
      </c>
      <c r="SB11" s="15">
        <v>0</v>
      </c>
      <c r="SC11" s="15">
        <v>0</v>
      </c>
      <c r="SD11" s="15">
        <v>0</v>
      </c>
      <c r="SE11" s="15">
        <v>0</v>
      </c>
      <c r="SF11" s="15">
        <v>0</v>
      </c>
      <c r="SG11" s="15">
        <v>0</v>
      </c>
      <c r="SH11" s="15">
        <v>0</v>
      </c>
      <c r="SI11" s="15">
        <v>0</v>
      </c>
      <c r="SJ11" s="15">
        <v>0</v>
      </c>
      <c r="SK11" s="15">
        <v>0</v>
      </c>
      <c r="SL11" s="15">
        <v>0</v>
      </c>
      <c r="SM11" s="15">
        <v>0</v>
      </c>
      <c r="SN11" s="15">
        <v>0</v>
      </c>
      <c r="SO11" s="15">
        <v>0</v>
      </c>
      <c r="SP11" s="15">
        <v>0</v>
      </c>
      <c r="SQ11" s="15">
        <v>0</v>
      </c>
      <c r="SR11" s="15">
        <v>0</v>
      </c>
      <c r="SS11" s="15">
        <v>0</v>
      </c>
      <c r="ST11" s="15">
        <v>0</v>
      </c>
      <c r="SU11" s="15">
        <v>0</v>
      </c>
      <c r="SV11" s="15">
        <v>0</v>
      </c>
      <c r="SW11" s="15">
        <v>0</v>
      </c>
      <c r="SX11" s="15">
        <v>0</v>
      </c>
      <c r="SY11" s="15">
        <v>0</v>
      </c>
      <c r="SZ11" s="15">
        <v>0</v>
      </c>
      <c r="TA11" s="15">
        <v>649849504.11000001</v>
      </c>
      <c r="TB11" s="15">
        <v>0</v>
      </c>
      <c r="TC11" s="15">
        <v>0</v>
      </c>
      <c r="TD11" s="15">
        <v>0</v>
      </c>
      <c r="TE11" s="15">
        <v>0</v>
      </c>
      <c r="TF11" s="15">
        <v>0</v>
      </c>
      <c r="TG11" s="15">
        <v>0</v>
      </c>
      <c r="TH11" s="15">
        <v>40000000</v>
      </c>
      <c r="TI11" s="15">
        <v>0</v>
      </c>
      <c r="TJ11" s="15">
        <v>0</v>
      </c>
      <c r="TK11" s="15">
        <v>0</v>
      </c>
      <c r="TL11" s="15">
        <v>0</v>
      </c>
      <c r="TM11" s="15">
        <v>0</v>
      </c>
      <c r="TN11" s="15">
        <v>0</v>
      </c>
      <c r="TO11" s="15">
        <v>0</v>
      </c>
      <c r="TP11" s="15">
        <v>0</v>
      </c>
      <c r="TQ11" s="15">
        <v>0</v>
      </c>
      <c r="TR11" s="15">
        <v>2178460456.4099998</v>
      </c>
      <c r="TS11" s="15">
        <v>0</v>
      </c>
      <c r="TT11" s="15">
        <v>0</v>
      </c>
      <c r="TU11" s="15">
        <v>0</v>
      </c>
      <c r="TV11" s="15">
        <v>0</v>
      </c>
      <c r="TW11" s="15">
        <v>0</v>
      </c>
    </row>
    <row r="12" spans="1:543" ht="15" x14ac:dyDescent="0.25">
      <c r="A12" s="14" t="s">
        <v>557</v>
      </c>
      <c r="B12" s="15">
        <v>597639217253.62</v>
      </c>
      <c r="C12" s="15">
        <v>8937409145.8400002</v>
      </c>
      <c r="D12" s="15">
        <v>10621926196.92</v>
      </c>
      <c r="E12" s="15">
        <v>13381757871</v>
      </c>
      <c r="F12" s="15">
        <v>37996058519</v>
      </c>
      <c r="G12" s="15">
        <v>7813918960</v>
      </c>
      <c r="H12" s="15">
        <v>24628178355.360001</v>
      </c>
      <c r="I12" s="15">
        <v>27114566681.889999</v>
      </c>
      <c r="J12" s="15">
        <v>13403267784.83</v>
      </c>
      <c r="K12" s="15">
        <v>28900784094</v>
      </c>
      <c r="L12" s="15">
        <v>11318586497.450001</v>
      </c>
      <c r="M12" s="15">
        <v>34735060710</v>
      </c>
      <c r="N12" s="15">
        <v>8144208481</v>
      </c>
      <c r="O12" s="15">
        <v>24274128249.07</v>
      </c>
      <c r="P12" s="15">
        <v>7224373890.7399998</v>
      </c>
      <c r="Q12" s="15">
        <v>17276339909</v>
      </c>
      <c r="R12" s="15">
        <v>27043007315</v>
      </c>
      <c r="S12" s="15">
        <v>27940175504.27</v>
      </c>
      <c r="T12" s="15">
        <v>10335596707.17</v>
      </c>
      <c r="U12" s="15">
        <v>8147965952.5200005</v>
      </c>
      <c r="V12" s="15">
        <v>14207541722.66</v>
      </c>
      <c r="W12" s="15">
        <v>7184682979.0699997</v>
      </c>
      <c r="X12" s="15">
        <v>7054054526</v>
      </c>
      <c r="Y12" s="15">
        <v>38935860414</v>
      </c>
      <c r="Z12" s="15">
        <v>85542966355.199997</v>
      </c>
      <c r="AA12" s="15">
        <v>6563998637.7200003</v>
      </c>
      <c r="AB12" s="15">
        <v>14387172839.07</v>
      </c>
      <c r="AC12" s="15">
        <v>16750862497.459999</v>
      </c>
      <c r="AD12" s="15">
        <v>12635968101.379999</v>
      </c>
      <c r="AE12" s="15">
        <v>11005550689</v>
      </c>
      <c r="AF12" s="15">
        <v>27950581102.950001</v>
      </c>
      <c r="AG12" s="15">
        <v>16469734777.5</v>
      </c>
      <c r="AH12" s="15">
        <v>12850065906.51</v>
      </c>
      <c r="AI12" s="15">
        <v>14674002523.860001</v>
      </c>
      <c r="AJ12" s="15">
        <v>4228999829.52</v>
      </c>
      <c r="AK12" s="15">
        <v>10198473370</v>
      </c>
      <c r="AL12" s="15">
        <v>8725830316</v>
      </c>
      <c r="AM12" s="15">
        <v>21110305664.470001</v>
      </c>
      <c r="AN12" s="15">
        <v>13142994395.92</v>
      </c>
      <c r="AO12" s="15">
        <v>84050887906.110001</v>
      </c>
      <c r="AP12" s="15">
        <v>6368448228</v>
      </c>
      <c r="AQ12" s="15">
        <v>9494055472.8899994</v>
      </c>
      <c r="AR12" s="15">
        <v>5119303091.0799999</v>
      </c>
      <c r="AS12" s="15">
        <v>6211855701.3500004</v>
      </c>
      <c r="AT12" s="15">
        <v>29852029129.66</v>
      </c>
      <c r="AU12" s="15">
        <v>6150216189.46</v>
      </c>
      <c r="AV12" s="15">
        <v>8568716601</v>
      </c>
      <c r="AW12" s="15">
        <v>11184085324.190001</v>
      </c>
      <c r="AX12" s="15">
        <v>9338560845</v>
      </c>
      <c r="AY12" s="15">
        <v>33211682778.200001</v>
      </c>
      <c r="AZ12" s="15">
        <v>5793020219.6300001</v>
      </c>
      <c r="BA12" s="15">
        <v>13142530386.299999</v>
      </c>
      <c r="BB12" s="15">
        <v>3965309524.0700002</v>
      </c>
      <c r="BC12" s="15">
        <v>18445146428.959999</v>
      </c>
      <c r="BD12" s="15">
        <v>10198473441.51</v>
      </c>
      <c r="BE12" s="15">
        <v>5366034338</v>
      </c>
      <c r="BF12" s="15">
        <v>2521799210.6500001</v>
      </c>
      <c r="BG12" s="15">
        <v>17776791380.380001</v>
      </c>
      <c r="BH12" s="15">
        <v>86417076511.020004</v>
      </c>
      <c r="BI12" s="15">
        <v>12013204417.860001</v>
      </c>
      <c r="BJ12" s="15">
        <v>48833802862.919998</v>
      </c>
      <c r="BK12" s="15">
        <v>5315725517.9399996</v>
      </c>
      <c r="BL12" s="15">
        <v>7321692872.6499996</v>
      </c>
      <c r="BM12" s="15">
        <v>37988100755.480003</v>
      </c>
      <c r="BN12" s="15">
        <v>17151410065</v>
      </c>
      <c r="BO12" s="15">
        <v>12881088395</v>
      </c>
      <c r="BP12" s="15">
        <v>12447054630</v>
      </c>
      <c r="BQ12" s="15">
        <v>46639697645.32</v>
      </c>
      <c r="BR12" s="15">
        <v>4930175495</v>
      </c>
      <c r="BS12" s="15">
        <v>6737256526.0100002</v>
      </c>
      <c r="BT12" s="15">
        <v>15649613052.01</v>
      </c>
      <c r="BU12" s="15">
        <v>14758341657</v>
      </c>
      <c r="BV12" s="15">
        <v>5593495731.4300003</v>
      </c>
      <c r="BW12" s="15">
        <v>7825991594.0200005</v>
      </c>
      <c r="BX12" s="15">
        <v>3164080892.5500002</v>
      </c>
      <c r="BY12" s="15">
        <v>14988508947.57</v>
      </c>
      <c r="BZ12" s="15">
        <v>31767564211.900002</v>
      </c>
      <c r="CA12" s="15">
        <v>7726737256</v>
      </c>
      <c r="CB12" s="15">
        <v>350575200231.13</v>
      </c>
      <c r="CC12" s="15">
        <v>66877643811.589996</v>
      </c>
      <c r="CD12" s="15">
        <v>22183326520.439999</v>
      </c>
      <c r="CE12" s="15">
        <v>11258377308</v>
      </c>
      <c r="CF12" s="15">
        <v>14446905297.559999</v>
      </c>
      <c r="CG12" s="15">
        <v>59242987083.809998</v>
      </c>
      <c r="CH12" s="15">
        <v>14879650447</v>
      </c>
      <c r="CI12" s="15">
        <v>15245786770.889999</v>
      </c>
      <c r="CJ12" s="15">
        <v>60572845658.599998</v>
      </c>
      <c r="CK12" s="15">
        <v>14654767306.34</v>
      </c>
      <c r="CL12" s="15">
        <v>10823486648.860001</v>
      </c>
      <c r="CM12" s="15">
        <v>14672743480</v>
      </c>
      <c r="CN12" s="15">
        <v>11068316799.059999</v>
      </c>
      <c r="CO12" s="15">
        <v>287893054891.98999</v>
      </c>
      <c r="CP12" s="15">
        <v>8149737547.2200003</v>
      </c>
      <c r="CQ12" s="15">
        <v>6290675288</v>
      </c>
      <c r="CR12" s="15">
        <v>16467018336</v>
      </c>
      <c r="CS12" s="15">
        <v>8481566530.4099998</v>
      </c>
      <c r="CT12" s="15">
        <v>7062445625.5799999</v>
      </c>
      <c r="CU12" s="15">
        <v>11228444029</v>
      </c>
      <c r="CV12" s="15">
        <v>21346505790</v>
      </c>
      <c r="CW12" s="15">
        <v>6824418994.4499998</v>
      </c>
      <c r="CX12" s="15">
        <v>6732722763</v>
      </c>
      <c r="CY12" s="15">
        <v>17588136637.639999</v>
      </c>
      <c r="CZ12" s="15">
        <v>3194552584.1999998</v>
      </c>
      <c r="DA12" s="15">
        <v>338386950841</v>
      </c>
      <c r="DB12" s="15">
        <v>12293822992.700001</v>
      </c>
      <c r="DC12" s="15">
        <v>13611291331.48</v>
      </c>
      <c r="DD12" s="15">
        <v>50419399147.379997</v>
      </c>
      <c r="DE12" s="15">
        <v>100605546866.46001</v>
      </c>
      <c r="DF12" s="15">
        <v>9681727992.9599991</v>
      </c>
      <c r="DG12" s="15">
        <v>9315379552.0200005</v>
      </c>
      <c r="DH12" s="15">
        <v>33987890108.950001</v>
      </c>
      <c r="DI12" s="15">
        <v>28667304943</v>
      </c>
      <c r="DJ12" s="15">
        <v>15100648303.18</v>
      </c>
      <c r="DK12" s="15">
        <v>9834805085.7299995</v>
      </c>
      <c r="DL12" s="15">
        <v>13888881010.040001</v>
      </c>
      <c r="DM12" s="15">
        <v>12152428241.370001</v>
      </c>
      <c r="DN12" s="15">
        <v>70847753463.419998</v>
      </c>
      <c r="DO12" s="15">
        <v>2493316546</v>
      </c>
      <c r="DP12" s="15">
        <v>6035940710.1700001</v>
      </c>
      <c r="DQ12" s="15">
        <v>11131844561.559999</v>
      </c>
      <c r="DR12" s="15">
        <v>18413805410.52</v>
      </c>
      <c r="DS12" s="15">
        <v>53914604075.660004</v>
      </c>
      <c r="DT12" s="15">
        <v>5802455331</v>
      </c>
      <c r="DU12" s="15">
        <v>11273845402</v>
      </c>
      <c r="DV12" s="15">
        <v>6546525505.5500002</v>
      </c>
      <c r="DW12" s="15">
        <v>7809176694.7299995</v>
      </c>
      <c r="DX12" s="15">
        <v>7477735071.9200001</v>
      </c>
      <c r="DY12" s="15">
        <v>3745686053</v>
      </c>
      <c r="DZ12" s="15">
        <v>9273378161.25</v>
      </c>
      <c r="EA12" s="15">
        <v>5786096106</v>
      </c>
      <c r="EB12" s="15">
        <v>17411621669.82</v>
      </c>
      <c r="EC12" s="15">
        <v>3378056526</v>
      </c>
      <c r="ED12" s="15">
        <v>45921427205.559998</v>
      </c>
      <c r="EE12" s="15">
        <v>259464947</v>
      </c>
      <c r="EF12" s="15">
        <v>16794087302.5</v>
      </c>
      <c r="EG12" s="15">
        <v>13952260239.450001</v>
      </c>
      <c r="EH12" s="15">
        <v>7109427484</v>
      </c>
      <c r="EI12" s="15">
        <v>13699822346.41</v>
      </c>
      <c r="EJ12" s="15">
        <v>19401306200.950001</v>
      </c>
      <c r="EK12" s="15">
        <v>7219083025.1099997</v>
      </c>
      <c r="EL12" s="15">
        <v>9070180860.5</v>
      </c>
      <c r="EM12" s="15">
        <v>15317462140.51</v>
      </c>
      <c r="EN12" s="15">
        <v>15819562477</v>
      </c>
      <c r="EO12" s="15">
        <v>8927223179.1700001</v>
      </c>
      <c r="EP12" s="15">
        <v>14879024076</v>
      </c>
      <c r="EQ12" s="15">
        <v>30566415941.25</v>
      </c>
      <c r="ER12" s="15">
        <v>11539410389</v>
      </c>
      <c r="ES12" s="15">
        <v>2271679053.6799998</v>
      </c>
      <c r="ET12" s="15">
        <v>823482567774</v>
      </c>
      <c r="EU12" s="15">
        <v>217188565588.64001</v>
      </c>
      <c r="EV12" s="15">
        <v>52801872937.040001</v>
      </c>
      <c r="EW12" s="15">
        <v>27513395390.93</v>
      </c>
      <c r="EX12" s="15">
        <v>93915825430.809998</v>
      </c>
      <c r="EY12" s="15">
        <v>16301865193.469999</v>
      </c>
      <c r="EZ12" s="15">
        <v>40416373884.599998</v>
      </c>
      <c r="FA12" s="15">
        <v>41356023341.209999</v>
      </c>
      <c r="FB12" s="15">
        <v>31372102267.330002</v>
      </c>
      <c r="FC12" s="15">
        <v>23359861901.580002</v>
      </c>
      <c r="FD12" s="15">
        <v>46015258356.050003</v>
      </c>
      <c r="FE12" s="15">
        <v>22312901465</v>
      </c>
      <c r="FF12" s="15">
        <v>22472950126.16</v>
      </c>
      <c r="FG12" s="15">
        <v>36445704122</v>
      </c>
      <c r="FH12" s="15">
        <v>17917215476</v>
      </c>
      <c r="FI12" s="15">
        <v>93995688190.149994</v>
      </c>
      <c r="FJ12" s="15">
        <v>17019457672.66</v>
      </c>
      <c r="FK12" s="15">
        <v>24511144455</v>
      </c>
      <c r="FL12" s="15">
        <v>64950346444.519997</v>
      </c>
      <c r="FM12" s="15">
        <v>34894606712.32</v>
      </c>
      <c r="FN12" s="15">
        <v>21633622894.619999</v>
      </c>
      <c r="FO12" s="15">
        <v>44103911947.599998</v>
      </c>
      <c r="FP12" s="15">
        <v>25399614025.509998</v>
      </c>
      <c r="FQ12" s="15">
        <v>18732381367</v>
      </c>
      <c r="FR12" s="15">
        <v>14658051815.049999</v>
      </c>
      <c r="FS12" s="15">
        <v>14404008752.860001</v>
      </c>
      <c r="FT12" s="15">
        <v>5622872347.0900002</v>
      </c>
      <c r="FU12" s="15">
        <v>23693585418</v>
      </c>
      <c r="FV12" s="15">
        <v>16968246769.469999</v>
      </c>
      <c r="FW12" s="15">
        <v>213166062109.97</v>
      </c>
      <c r="FX12" s="15">
        <v>19984658026</v>
      </c>
      <c r="FY12" s="15">
        <v>32484349076.77</v>
      </c>
      <c r="FZ12" s="15">
        <v>25720603568.970001</v>
      </c>
      <c r="GA12" s="15">
        <v>13258695565.18</v>
      </c>
      <c r="GB12" s="15">
        <v>39056033972.919998</v>
      </c>
      <c r="GC12" s="15">
        <v>54482247</v>
      </c>
      <c r="GD12" s="15">
        <v>44155642908.040001</v>
      </c>
      <c r="GE12" s="15">
        <v>17107082235.190001</v>
      </c>
      <c r="GF12" s="15">
        <v>37595865807.089996</v>
      </c>
      <c r="GG12" s="15">
        <v>26810210310</v>
      </c>
      <c r="GH12" s="15">
        <v>25726101222.369999</v>
      </c>
      <c r="GI12" s="15">
        <v>21501881946.080002</v>
      </c>
      <c r="GJ12" s="15">
        <v>18550473784.369999</v>
      </c>
      <c r="GK12" s="15">
        <v>21515178997.450001</v>
      </c>
      <c r="GL12" s="15">
        <v>24711788708.939999</v>
      </c>
      <c r="GM12" s="15">
        <v>18400772305.139999</v>
      </c>
      <c r="GN12" s="15">
        <v>21207449019</v>
      </c>
      <c r="GO12" s="15">
        <v>69158450906.029999</v>
      </c>
      <c r="GP12" s="15">
        <v>28804797321.439999</v>
      </c>
      <c r="GQ12" s="15">
        <v>18665641090.450001</v>
      </c>
      <c r="GR12" s="15">
        <v>23872531463.66</v>
      </c>
      <c r="GS12" s="15">
        <v>15982504146.690001</v>
      </c>
      <c r="GT12" s="15">
        <v>12034190527.190001</v>
      </c>
      <c r="GU12" s="15">
        <v>21749003100.91</v>
      </c>
      <c r="GV12" s="15">
        <v>17978391824.43</v>
      </c>
      <c r="GW12" s="15">
        <v>28099549296.02</v>
      </c>
      <c r="GX12" s="15">
        <v>16967718943.620001</v>
      </c>
      <c r="GY12" s="15">
        <v>17278563533.529999</v>
      </c>
      <c r="GZ12" s="15">
        <v>8756893164.8700008</v>
      </c>
      <c r="HA12" s="15">
        <v>15992738012.93</v>
      </c>
      <c r="HB12" s="15">
        <v>9056435703.7299995</v>
      </c>
      <c r="HC12" s="15">
        <v>17435193674.450001</v>
      </c>
      <c r="HD12" s="15">
        <v>30324533573</v>
      </c>
      <c r="HE12" s="15">
        <v>12511443164.940001</v>
      </c>
      <c r="HF12" s="15">
        <v>15607051594.620001</v>
      </c>
      <c r="HG12" s="15">
        <v>167512617857.51001</v>
      </c>
      <c r="HH12" s="15">
        <v>48774707770</v>
      </c>
      <c r="HI12" s="15">
        <v>43234584218.589996</v>
      </c>
      <c r="HJ12" s="15">
        <v>24854210681.060001</v>
      </c>
      <c r="HK12" s="15">
        <v>41857211106.980003</v>
      </c>
      <c r="HL12" s="15">
        <v>26251138319.48</v>
      </c>
      <c r="HM12" s="15">
        <v>276542951841.96002</v>
      </c>
      <c r="HN12" s="15">
        <v>33209330174.799999</v>
      </c>
      <c r="HO12" s="15">
        <v>42777330262.32</v>
      </c>
      <c r="HP12" s="15">
        <v>32122548357.599998</v>
      </c>
      <c r="HQ12" s="15">
        <v>54536178887.910004</v>
      </c>
      <c r="HR12" s="15">
        <v>36172364418.919998</v>
      </c>
      <c r="HS12" s="15">
        <v>46216898736.300003</v>
      </c>
      <c r="HT12" s="15">
        <v>53017285573.25</v>
      </c>
      <c r="HU12" s="15">
        <v>28316023224.549999</v>
      </c>
      <c r="HV12" s="15">
        <v>22682724485.310001</v>
      </c>
      <c r="HW12" s="15">
        <v>28802217630.119999</v>
      </c>
      <c r="HX12" s="15">
        <v>28976122919.919998</v>
      </c>
      <c r="HY12" s="15">
        <v>27130116449.860001</v>
      </c>
      <c r="HZ12" s="15">
        <v>16362015363.52</v>
      </c>
      <c r="IA12" s="15">
        <v>18433013660.529999</v>
      </c>
      <c r="IB12" s="15">
        <v>81924490787.979996</v>
      </c>
      <c r="IC12" s="15">
        <v>25820882149.970001</v>
      </c>
      <c r="ID12" s="15">
        <v>14536697858.219999</v>
      </c>
      <c r="IE12" s="15">
        <v>12078568713.51</v>
      </c>
      <c r="IF12" s="15">
        <v>21376401711.439999</v>
      </c>
      <c r="IG12" s="15">
        <v>33459850188.240002</v>
      </c>
      <c r="IH12" s="15">
        <v>19311607977.98</v>
      </c>
      <c r="II12" s="15">
        <v>40593008390.129997</v>
      </c>
      <c r="IJ12" s="15">
        <v>22455952311.869999</v>
      </c>
      <c r="IK12" s="15">
        <v>114007796540.88</v>
      </c>
      <c r="IL12" s="15">
        <v>54461162227.470001</v>
      </c>
      <c r="IM12" s="15">
        <v>21251730625.790001</v>
      </c>
      <c r="IN12" s="15">
        <v>17723447449.27</v>
      </c>
      <c r="IO12" s="15">
        <v>45568438393.629997</v>
      </c>
      <c r="IP12" s="15">
        <v>17688684620.209999</v>
      </c>
      <c r="IQ12" s="15">
        <v>15782826587.389999</v>
      </c>
      <c r="IR12" s="15">
        <v>22157607509.970001</v>
      </c>
      <c r="IS12" s="15">
        <v>12648252970.18</v>
      </c>
      <c r="IT12" s="15">
        <v>13893598892.74</v>
      </c>
      <c r="IU12" s="15">
        <v>19264245877.040001</v>
      </c>
      <c r="IV12" s="15">
        <v>8279282276.1000004</v>
      </c>
      <c r="IW12" s="15">
        <v>7999294783.1599998</v>
      </c>
      <c r="IX12" s="15">
        <v>109313332067.08</v>
      </c>
      <c r="IY12" s="15">
        <v>5327430097.9899998</v>
      </c>
      <c r="IZ12" s="15">
        <v>301546840186.75</v>
      </c>
      <c r="JA12" s="15">
        <v>6128847493.8100004</v>
      </c>
      <c r="JB12" s="15">
        <v>34329070567</v>
      </c>
      <c r="JC12" s="15">
        <v>15263174083.48</v>
      </c>
      <c r="JD12" s="15">
        <v>14465920215.02</v>
      </c>
      <c r="JE12" s="15">
        <v>9020923093</v>
      </c>
      <c r="JF12" s="15">
        <v>17078551750.08</v>
      </c>
      <c r="JG12" s="15">
        <v>11871899459.620001</v>
      </c>
      <c r="JH12" s="15">
        <v>11691801437.27</v>
      </c>
      <c r="JI12" s="15">
        <v>18507015978.709999</v>
      </c>
      <c r="JJ12" s="15">
        <v>13680479707</v>
      </c>
      <c r="JK12" s="15">
        <v>6649360532.6800003</v>
      </c>
      <c r="JL12" s="15">
        <v>16801008107.34</v>
      </c>
      <c r="JM12" s="15">
        <v>7193153805.3400002</v>
      </c>
      <c r="JN12" s="15">
        <v>7387552777.6499996</v>
      </c>
      <c r="JO12" s="15">
        <v>279273257113.25</v>
      </c>
      <c r="JP12" s="15">
        <v>7652246135.25</v>
      </c>
      <c r="JQ12" s="15">
        <v>8885362626</v>
      </c>
      <c r="JR12" s="15">
        <v>7645992464.1300001</v>
      </c>
      <c r="JS12" s="15">
        <v>31687211028.630001</v>
      </c>
      <c r="JT12" s="15">
        <v>31128703247.490002</v>
      </c>
      <c r="JU12" s="15">
        <v>37786951331.440002</v>
      </c>
      <c r="JV12" s="15">
        <v>8692210913.2399998</v>
      </c>
      <c r="JW12" s="15">
        <v>44237647543.169998</v>
      </c>
      <c r="JX12" s="15">
        <v>12412057513.67</v>
      </c>
      <c r="JY12" s="15">
        <v>6694233605.7700005</v>
      </c>
      <c r="JZ12" s="15">
        <v>5021866528.54</v>
      </c>
      <c r="KA12" s="15">
        <v>19902753846.75</v>
      </c>
      <c r="KB12" s="15">
        <v>76421812437.570007</v>
      </c>
      <c r="KC12" s="15">
        <v>7172373601.1700001</v>
      </c>
      <c r="KD12" s="15">
        <v>26626679227.790001</v>
      </c>
      <c r="KE12" s="15">
        <v>10966141455</v>
      </c>
      <c r="KF12" s="15">
        <v>7866587629.5100002</v>
      </c>
      <c r="KG12" s="15">
        <v>14526427081.16</v>
      </c>
      <c r="KH12" s="15">
        <v>17677171196.169998</v>
      </c>
      <c r="KI12" s="15">
        <v>17364465578.57</v>
      </c>
      <c r="KJ12" s="15">
        <v>6954134988.9799995</v>
      </c>
      <c r="KK12" s="15">
        <v>9528013675.8700008</v>
      </c>
      <c r="KL12" s="15">
        <v>14887847579.33</v>
      </c>
      <c r="KM12" s="15">
        <v>6185479152.8400002</v>
      </c>
      <c r="KN12" s="15">
        <v>19946730646.169998</v>
      </c>
      <c r="KO12" s="15">
        <v>18248522657</v>
      </c>
      <c r="KP12" s="15">
        <v>6756323080.9399996</v>
      </c>
      <c r="KQ12" s="15">
        <v>33323973051.419998</v>
      </c>
      <c r="KR12" s="15">
        <v>2204883737445.3999</v>
      </c>
      <c r="KS12" s="15">
        <v>35482871925</v>
      </c>
      <c r="KT12" s="15">
        <v>25095941141</v>
      </c>
      <c r="KU12" s="15">
        <v>42741516785.949997</v>
      </c>
      <c r="KV12" s="15">
        <v>119699764328.11</v>
      </c>
      <c r="KW12" s="15">
        <v>25469714246</v>
      </c>
      <c r="KX12" s="15">
        <v>18132670209.330002</v>
      </c>
      <c r="KY12" s="15">
        <v>55598884809.099998</v>
      </c>
      <c r="KZ12" s="15">
        <v>26159631906.720001</v>
      </c>
      <c r="LA12" s="15">
        <v>12639616442.110001</v>
      </c>
      <c r="LB12" s="15">
        <v>45021094509</v>
      </c>
      <c r="LC12" s="15">
        <v>7952439471.6899996</v>
      </c>
      <c r="LD12" s="15">
        <v>1987754228</v>
      </c>
      <c r="LE12" s="15">
        <v>3144234002</v>
      </c>
      <c r="LF12" s="15">
        <v>6290675288</v>
      </c>
      <c r="LG12" s="15">
        <v>7735364690.6199999</v>
      </c>
      <c r="LH12" s="15">
        <v>34045774592.049999</v>
      </c>
      <c r="LI12" s="15">
        <v>6038699218.1099997</v>
      </c>
      <c r="LJ12" s="15">
        <v>25676772121.310001</v>
      </c>
      <c r="LK12" s="15">
        <v>11626797906.190001</v>
      </c>
      <c r="LL12" s="15">
        <v>33831281154</v>
      </c>
      <c r="LM12" s="15">
        <v>6166469736.0500002</v>
      </c>
      <c r="LN12" s="15">
        <v>9664603641.7399998</v>
      </c>
      <c r="LO12" s="15">
        <v>4890204901.0299997</v>
      </c>
      <c r="LP12" s="15">
        <v>20246930657</v>
      </c>
      <c r="LQ12" s="15">
        <v>3737939030.6300001</v>
      </c>
      <c r="LR12" s="15">
        <v>11923433453</v>
      </c>
      <c r="LS12" s="15">
        <v>28547558064.41</v>
      </c>
      <c r="LT12" s="15">
        <v>16437581332</v>
      </c>
      <c r="LU12" s="15">
        <v>7307474992.1300001</v>
      </c>
      <c r="LV12" s="15">
        <v>6759317367.7600002</v>
      </c>
      <c r="LW12" s="15">
        <v>9654361820.0200005</v>
      </c>
      <c r="LX12" s="15">
        <v>12952665349.690001</v>
      </c>
      <c r="LY12" s="15">
        <v>11450312095.280001</v>
      </c>
      <c r="LZ12" s="15">
        <v>12390685970</v>
      </c>
      <c r="MA12" s="15">
        <v>17813308708.75</v>
      </c>
      <c r="MB12" s="15">
        <v>16923208588.950001</v>
      </c>
      <c r="MC12" s="15">
        <v>7778793132</v>
      </c>
      <c r="MD12" s="15">
        <v>7182389018.4300003</v>
      </c>
      <c r="ME12" s="15">
        <v>5548816148</v>
      </c>
      <c r="MF12" s="15">
        <v>7341759775.2399998</v>
      </c>
      <c r="MG12" s="15">
        <v>112976214594.88</v>
      </c>
      <c r="MH12" s="15">
        <v>7121760339.9499998</v>
      </c>
      <c r="MI12" s="15">
        <v>11192438369</v>
      </c>
      <c r="MJ12" s="15">
        <v>12827649165.950001</v>
      </c>
      <c r="MK12" s="15">
        <v>15892581454.43</v>
      </c>
      <c r="ML12" s="15">
        <v>6809177583.5600004</v>
      </c>
      <c r="MM12" s="15">
        <v>11148600807.860001</v>
      </c>
      <c r="MN12" s="15">
        <v>17837585327</v>
      </c>
      <c r="MO12" s="15">
        <v>11576620860</v>
      </c>
      <c r="MP12" s="15">
        <v>12393329501.709999</v>
      </c>
      <c r="MQ12" s="15">
        <v>8564641055.0600004</v>
      </c>
      <c r="MR12" s="15">
        <v>13227648069.49</v>
      </c>
      <c r="MS12" s="15">
        <v>13062979248</v>
      </c>
      <c r="MT12" s="15">
        <v>18334585988.290001</v>
      </c>
      <c r="MU12" s="15">
        <v>9668160952.5499992</v>
      </c>
      <c r="MV12" s="15">
        <v>16262723224.49</v>
      </c>
      <c r="MW12" s="15">
        <v>13151104713.540001</v>
      </c>
      <c r="MX12" s="15">
        <v>12606362170</v>
      </c>
      <c r="MY12" s="15">
        <v>11728540575.27</v>
      </c>
      <c r="MZ12" s="15">
        <v>12744920033.32</v>
      </c>
      <c r="NA12" s="15">
        <v>19802228543.27</v>
      </c>
      <c r="NB12" s="15">
        <v>18412824248.599998</v>
      </c>
      <c r="NC12" s="15">
        <v>20940886353.529999</v>
      </c>
      <c r="ND12" s="15">
        <v>40581637683</v>
      </c>
      <c r="NE12" s="15">
        <v>7146570068.1000004</v>
      </c>
      <c r="NF12" s="15">
        <v>16392565982.4</v>
      </c>
      <c r="NG12" s="15">
        <v>4419688718.3199997</v>
      </c>
      <c r="NH12" s="15">
        <v>5683327333</v>
      </c>
      <c r="NI12" s="15">
        <v>7195484052</v>
      </c>
      <c r="NJ12" s="15">
        <v>12367654339</v>
      </c>
      <c r="NK12" s="15">
        <v>11636039463.309999</v>
      </c>
      <c r="NL12" s="15">
        <v>6904596860</v>
      </c>
      <c r="NM12" s="16">
        <v>6751495557</v>
      </c>
      <c r="NN12" s="15">
        <v>3197325812.5300002</v>
      </c>
      <c r="NO12" s="15">
        <v>11074110675.33</v>
      </c>
      <c r="NP12" s="15">
        <v>6629760969.8699999</v>
      </c>
      <c r="NQ12" s="15">
        <v>2114695024.7</v>
      </c>
      <c r="NR12" s="15">
        <v>3855424091.27</v>
      </c>
      <c r="NS12" s="15">
        <v>1730857747</v>
      </c>
      <c r="NT12" s="15">
        <v>2523239253.8299999</v>
      </c>
      <c r="NU12" s="15">
        <v>2624086907</v>
      </c>
      <c r="NV12" s="15">
        <v>2046268377.5599999</v>
      </c>
      <c r="NW12" s="15">
        <v>2187689400.27</v>
      </c>
      <c r="NX12" s="15">
        <v>33876068583.25</v>
      </c>
      <c r="NY12" s="15">
        <v>283521572583.5</v>
      </c>
      <c r="NZ12" s="15">
        <v>6714674466</v>
      </c>
      <c r="OA12" s="15">
        <v>15838962538.75</v>
      </c>
      <c r="OB12" s="15">
        <v>19965637636.290001</v>
      </c>
      <c r="OC12" s="15">
        <v>8844765032.4599991</v>
      </c>
      <c r="OD12" s="15">
        <v>10930113516.57</v>
      </c>
      <c r="OE12" s="15">
        <v>11174588064.68</v>
      </c>
      <c r="OF12" s="15">
        <v>29000313357.779999</v>
      </c>
      <c r="OG12" s="15">
        <v>26929511279.900002</v>
      </c>
      <c r="OH12" s="15">
        <v>68389154060.93</v>
      </c>
      <c r="OI12" s="15">
        <v>6802027929</v>
      </c>
      <c r="OJ12" s="15">
        <v>8394763107.5600004</v>
      </c>
      <c r="OK12" s="15">
        <v>11679491394.4</v>
      </c>
      <c r="OL12" s="15">
        <v>16798587340.5</v>
      </c>
      <c r="OM12" s="15">
        <v>21774036754.549999</v>
      </c>
      <c r="ON12" s="15">
        <v>10813730679.940001</v>
      </c>
      <c r="OO12" s="15">
        <v>16036075607.84</v>
      </c>
      <c r="OP12" s="15">
        <v>2853986801.3299999</v>
      </c>
      <c r="OQ12" s="15">
        <v>7659594337</v>
      </c>
      <c r="OR12" s="15">
        <v>3905445807.02</v>
      </c>
      <c r="OS12" s="15">
        <v>37896303538.82</v>
      </c>
      <c r="OT12" s="15">
        <v>8988518219</v>
      </c>
      <c r="OU12" s="15">
        <v>8881866544.2000008</v>
      </c>
      <c r="OV12" s="15">
        <v>21123606066</v>
      </c>
      <c r="OW12" s="15">
        <v>27585235720.82</v>
      </c>
      <c r="OX12" s="15">
        <v>18590110746.59</v>
      </c>
      <c r="OY12" s="15">
        <v>8972491197.2199993</v>
      </c>
      <c r="OZ12" s="15">
        <v>8746022849.1000004</v>
      </c>
      <c r="PA12" s="15">
        <v>12211281672.790001</v>
      </c>
      <c r="PB12" s="15">
        <v>17590670429.849998</v>
      </c>
      <c r="PC12" s="15">
        <v>12200860371.99</v>
      </c>
      <c r="PD12" s="15">
        <v>16732570577.5</v>
      </c>
      <c r="PE12" s="15">
        <v>17679033112.130001</v>
      </c>
      <c r="PF12" s="15">
        <v>14805518379</v>
      </c>
      <c r="PG12" s="15">
        <v>10282376593.799999</v>
      </c>
      <c r="PH12" s="15">
        <v>9015173711.7999992</v>
      </c>
      <c r="PI12" s="15">
        <v>9877584838.3099995</v>
      </c>
      <c r="PJ12" s="15">
        <v>40631291979.019997</v>
      </c>
      <c r="PK12" s="15">
        <v>7788045879.3000002</v>
      </c>
      <c r="PL12" s="15">
        <v>8545552684</v>
      </c>
      <c r="PM12" s="15">
        <v>5618582864.8400002</v>
      </c>
      <c r="PN12" s="15">
        <v>9674445494.5</v>
      </c>
      <c r="PO12" s="15">
        <v>14770944295</v>
      </c>
      <c r="PP12" s="15">
        <v>8582615341.7200003</v>
      </c>
      <c r="PQ12" s="15">
        <v>4775589188.8000002</v>
      </c>
      <c r="PR12" s="15">
        <v>11511713914.93</v>
      </c>
      <c r="PS12" s="15">
        <v>13226175973.07</v>
      </c>
      <c r="PT12" s="15">
        <v>4049937350.5</v>
      </c>
      <c r="PU12" s="15">
        <v>7411591968.6000004</v>
      </c>
      <c r="PV12" s="15">
        <v>19343891102.5</v>
      </c>
      <c r="PW12" s="15">
        <v>10867613364</v>
      </c>
      <c r="PX12" s="15">
        <v>10931371913</v>
      </c>
      <c r="PY12" s="15">
        <v>5844372117.4399996</v>
      </c>
      <c r="PZ12" s="15">
        <v>14541070164</v>
      </c>
      <c r="QA12" s="15">
        <v>3292715730.3400002</v>
      </c>
      <c r="QB12" s="15">
        <v>288512820979</v>
      </c>
      <c r="QC12" s="15">
        <v>66955347972.300003</v>
      </c>
      <c r="QD12" s="15">
        <v>26439225868.330002</v>
      </c>
      <c r="QE12" s="15">
        <v>37304429730</v>
      </c>
      <c r="QF12" s="15">
        <v>42376187887.449997</v>
      </c>
      <c r="QG12" s="15">
        <v>29037228213</v>
      </c>
      <c r="QH12" s="15">
        <v>24020825937</v>
      </c>
      <c r="QI12" s="15">
        <v>16036028039.75</v>
      </c>
      <c r="QJ12" s="15">
        <v>17066757097</v>
      </c>
      <c r="QK12" s="15">
        <v>7628772197</v>
      </c>
      <c r="QL12" s="15">
        <v>5321679688.9499998</v>
      </c>
      <c r="QM12" s="15">
        <v>4112030492</v>
      </c>
      <c r="QN12" s="15">
        <v>14206887568.84</v>
      </c>
      <c r="QO12" s="15">
        <v>19196356189.720001</v>
      </c>
      <c r="QP12" s="15">
        <v>32605281977</v>
      </c>
      <c r="QQ12" s="15">
        <v>136784806088</v>
      </c>
      <c r="QR12" s="15">
        <v>44042417925.589996</v>
      </c>
      <c r="QS12" s="15">
        <v>105679345983</v>
      </c>
      <c r="QT12" s="15">
        <v>44171296431.800003</v>
      </c>
      <c r="QU12" s="15">
        <v>42788845849.5</v>
      </c>
      <c r="QV12" s="15">
        <v>5833242955.8000002</v>
      </c>
      <c r="QW12" s="15">
        <v>6121955542</v>
      </c>
      <c r="QX12" s="15">
        <v>0</v>
      </c>
      <c r="QY12" s="15">
        <v>11137184217.68</v>
      </c>
      <c r="QZ12" s="15">
        <v>5508917308</v>
      </c>
      <c r="RA12" s="15">
        <v>8969220043</v>
      </c>
      <c r="RB12" s="15">
        <v>4094778515</v>
      </c>
      <c r="RC12" s="15">
        <v>6604669095</v>
      </c>
      <c r="RD12" s="15">
        <v>14040459198</v>
      </c>
      <c r="RE12" s="15">
        <v>20903185614</v>
      </c>
      <c r="RF12" s="15">
        <v>4782247969</v>
      </c>
      <c r="RG12" s="15">
        <v>16029473054</v>
      </c>
      <c r="RH12" s="15">
        <v>12767281396</v>
      </c>
      <c r="RI12" s="15">
        <v>13944390897.48</v>
      </c>
      <c r="RJ12" s="15">
        <v>5436886334</v>
      </c>
      <c r="RK12" s="15">
        <v>8823871615</v>
      </c>
      <c r="RL12" s="15">
        <v>8300516424</v>
      </c>
      <c r="RM12" s="15">
        <v>197749999.99000001</v>
      </c>
      <c r="RN12" s="15">
        <v>6929485727</v>
      </c>
      <c r="RO12" s="15">
        <v>4472486001.1599998</v>
      </c>
      <c r="RP12" s="15">
        <v>7657565289</v>
      </c>
      <c r="RQ12" s="15">
        <v>59351033758.540001</v>
      </c>
      <c r="RR12" s="15">
        <v>35556353891.989998</v>
      </c>
      <c r="RS12" s="15">
        <v>41926624565.150002</v>
      </c>
      <c r="RT12" s="15">
        <v>155319997260.41</v>
      </c>
      <c r="RU12" s="15">
        <v>64160452674.110001</v>
      </c>
      <c r="RV12" s="15">
        <v>17920805241</v>
      </c>
      <c r="RW12" s="15">
        <v>211008630471.63</v>
      </c>
      <c r="RX12" s="15">
        <v>24891379954.09</v>
      </c>
      <c r="RY12" s="15">
        <v>54082679408.440002</v>
      </c>
      <c r="RZ12" s="15">
        <v>33083862633.189999</v>
      </c>
      <c r="SA12" s="15">
        <v>12794069029.98</v>
      </c>
      <c r="SB12" s="15">
        <v>62524965816.730003</v>
      </c>
      <c r="SC12" s="15">
        <v>8187581407.9700003</v>
      </c>
      <c r="SD12" s="15">
        <v>16626385111.35</v>
      </c>
      <c r="SE12" s="15">
        <v>18613129642.610001</v>
      </c>
      <c r="SF12" s="15">
        <v>44610480947.580002</v>
      </c>
      <c r="SG12" s="15">
        <v>12426400386.42</v>
      </c>
      <c r="SH12" s="15">
        <v>5554386158</v>
      </c>
      <c r="SI12" s="15">
        <v>8356583565.4099998</v>
      </c>
      <c r="SJ12" s="15">
        <v>10137985123.41</v>
      </c>
      <c r="SK12" s="15">
        <v>13145509442</v>
      </c>
      <c r="SL12" s="15">
        <v>8897846189.6700001</v>
      </c>
      <c r="SM12" s="15">
        <v>24441539017.549999</v>
      </c>
      <c r="SN12" s="15">
        <v>4884011508</v>
      </c>
      <c r="SO12" s="15">
        <v>324291749137.27002</v>
      </c>
      <c r="SP12" s="15">
        <v>37828470759.470001</v>
      </c>
      <c r="SQ12" s="15">
        <v>11274630327</v>
      </c>
      <c r="SR12" s="15">
        <v>8637518157.8899994</v>
      </c>
      <c r="SS12" s="15">
        <v>27935544594.470001</v>
      </c>
      <c r="ST12" s="15">
        <v>11525677210.25</v>
      </c>
      <c r="SU12" s="15">
        <v>5314162777.3900003</v>
      </c>
      <c r="SV12" s="15">
        <v>6382745983.4799995</v>
      </c>
      <c r="SW12" s="15">
        <v>619900677680.43005</v>
      </c>
      <c r="SX12" s="15">
        <v>26970216674.93</v>
      </c>
      <c r="SY12" s="15">
        <v>16398609332</v>
      </c>
      <c r="SZ12" s="15">
        <v>30676934769.889999</v>
      </c>
      <c r="TA12" s="15">
        <v>24768309180.150002</v>
      </c>
      <c r="TB12" s="15">
        <v>12401897533</v>
      </c>
      <c r="TC12" s="15">
        <v>9184867365.8600006</v>
      </c>
      <c r="TD12" s="15">
        <v>15981301708</v>
      </c>
      <c r="TE12" s="15">
        <v>8823618502.9799995</v>
      </c>
      <c r="TF12" s="15">
        <v>12186436020</v>
      </c>
      <c r="TG12" s="15">
        <v>5293699706</v>
      </c>
      <c r="TH12" s="15">
        <v>2544607353.0599999</v>
      </c>
      <c r="TI12" s="15">
        <v>29929047568.02</v>
      </c>
      <c r="TJ12" s="15">
        <v>4830582652</v>
      </c>
      <c r="TK12" s="15">
        <v>8461548831</v>
      </c>
      <c r="TL12" s="15">
        <v>11183426119.49</v>
      </c>
      <c r="TM12" s="15">
        <v>11530502805.700001</v>
      </c>
      <c r="TN12" s="15">
        <v>8107222953</v>
      </c>
      <c r="TO12" s="15">
        <v>5478710200.2600002</v>
      </c>
      <c r="TP12" s="15">
        <v>12423729271.34</v>
      </c>
      <c r="TQ12" s="15">
        <v>4652751715</v>
      </c>
      <c r="TR12" s="15">
        <v>47750426777.980003</v>
      </c>
      <c r="TS12" s="15">
        <v>30375670421.310001</v>
      </c>
      <c r="TT12" s="15">
        <v>12366141783.4</v>
      </c>
      <c r="TU12" s="15">
        <v>8837728053.1200008</v>
      </c>
      <c r="TV12" s="15">
        <v>16626870385.01</v>
      </c>
      <c r="TW12" s="15">
        <v>23889945764.57</v>
      </c>
    </row>
    <row r="13" spans="1:543" ht="15" x14ac:dyDescent="0.25">
      <c r="A13" s="14" t="s">
        <v>558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0</v>
      </c>
      <c r="DO13" s="15">
        <v>0</v>
      </c>
      <c r="DP13" s="15">
        <v>0</v>
      </c>
      <c r="DQ13" s="15">
        <v>0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0</v>
      </c>
      <c r="DY13" s="15">
        <v>0</v>
      </c>
      <c r="DZ13" s="15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15">
        <v>0</v>
      </c>
      <c r="FG13" s="15">
        <v>0</v>
      </c>
      <c r="FH13" s="15">
        <v>0</v>
      </c>
      <c r="FI13" s="15">
        <v>0</v>
      </c>
      <c r="FJ13" s="15">
        <v>0</v>
      </c>
      <c r="FK13" s="15">
        <v>0</v>
      </c>
      <c r="FL13" s="15">
        <v>0</v>
      </c>
      <c r="FM13" s="15">
        <v>0</v>
      </c>
      <c r="FN13" s="15">
        <v>0</v>
      </c>
      <c r="FO13" s="15">
        <v>0</v>
      </c>
      <c r="FP13" s="15">
        <v>0</v>
      </c>
      <c r="FQ13" s="15">
        <v>0</v>
      </c>
      <c r="FR13" s="15">
        <v>0</v>
      </c>
      <c r="FS13" s="15">
        <v>0</v>
      </c>
      <c r="FT13" s="15">
        <v>0</v>
      </c>
      <c r="FU13" s="15">
        <v>0</v>
      </c>
      <c r="FV13" s="15">
        <v>0</v>
      </c>
      <c r="FW13" s="15">
        <v>0</v>
      </c>
      <c r="FX13" s="15">
        <v>0</v>
      </c>
      <c r="FY13" s="15">
        <v>0</v>
      </c>
      <c r="FZ13" s="15">
        <v>0</v>
      </c>
      <c r="GA13" s="15">
        <v>0</v>
      </c>
      <c r="GB13" s="15">
        <v>0</v>
      </c>
      <c r="GC13" s="15">
        <v>0</v>
      </c>
      <c r="GD13" s="15">
        <v>0</v>
      </c>
      <c r="GE13" s="15">
        <v>0</v>
      </c>
      <c r="GF13" s="15">
        <v>0</v>
      </c>
      <c r="GG13" s="15">
        <v>0</v>
      </c>
      <c r="GH13" s="15">
        <v>0</v>
      </c>
      <c r="GI13" s="15">
        <v>0</v>
      </c>
      <c r="GJ13" s="15">
        <v>0</v>
      </c>
      <c r="GK13" s="15">
        <v>0</v>
      </c>
      <c r="GL13" s="15">
        <v>0</v>
      </c>
      <c r="GM13" s="15">
        <v>0</v>
      </c>
      <c r="GN13" s="15">
        <v>0</v>
      </c>
      <c r="GO13" s="15">
        <v>0</v>
      </c>
      <c r="GP13" s="15">
        <v>0</v>
      </c>
      <c r="GQ13" s="15">
        <v>0</v>
      </c>
      <c r="GR13" s="15">
        <v>0</v>
      </c>
      <c r="GS13" s="15">
        <v>0</v>
      </c>
      <c r="GT13" s="15">
        <v>0</v>
      </c>
      <c r="GU13" s="15">
        <v>0</v>
      </c>
      <c r="GV13" s="15">
        <v>0</v>
      </c>
      <c r="GW13" s="15">
        <v>0</v>
      </c>
      <c r="GX13" s="15">
        <v>0</v>
      </c>
      <c r="GY13" s="15">
        <v>0</v>
      </c>
      <c r="GZ13" s="15">
        <v>0</v>
      </c>
      <c r="HA13" s="15">
        <v>0</v>
      </c>
      <c r="HB13" s="15">
        <v>0</v>
      </c>
      <c r="HC13" s="15">
        <v>0</v>
      </c>
      <c r="HD13" s="15">
        <v>0</v>
      </c>
      <c r="HE13" s="15">
        <v>0</v>
      </c>
      <c r="HF13" s="15">
        <v>0</v>
      </c>
      <c r="HG13" s="15">
        <v>0</v>
      </c>
      <c r="HH13" s="15">
        <v>0</v>
      </c>
      <c r="HI13" s="15">
        <v>0</v>
      </c>
      <c r="HJ13" s="15">
        <v>0</v>
      </c>
      <c r="HK13" s="15">
        <v>0</v>
      </c>
      <c r="HL13" s="15">
        <v>0</v>
      </c>
      <c r="HM13" s="15">
        <v>0</v>
      </c>
      <c r="HN13" s="15">
        <v>0</v>
      </c>
      <c r="HO13" s="15">
        <v>0</v>
      </c>
      <c r="HP13" s="15">
        <v>0</v>
      </c>
      <c r="HQ13" s="15">
        <v>0</v>
      </c>
      <c r="HR13" s="15">
        <v>0</v>
      </c>
      <c r="HS13" s="15">
        <v>0</v>
      </c>
      <c r="HT13" s="15">
        <v>0</v>
      </c>
      <c r="HU13" s="15">
        <v>0</v>
      </c>
      <c r="HV13" s="15">
        <v>0</v>
      </c>
      <c r="HW13" s="15">
        <v>0</v>
      </c>
      <c r="HX13" s="15">
        <v>0</v>
      </c>
      <c r="HY13" s="15">
        <v>0</v>
      </c>
      <c r="HZ13" s="15">
        <v>0</v>
      </c>
      <c r="IA13" s="15">
        <v>0</v>
      </c>
      <c r="IB13" s="15">
        <v>0</v>
      </c>
      <c r="IC13" s="15">
        <v>0</v>
      </c>
      <c r="ID13" s="15">
        <v>0</v>
      </c>
      <c r="IE13" s="15">
        <v>0</v>
      </c>
      <c r="IF13" s="15">
        <v>0</v>
      </c>
      <c r="IG13" s="15">
        <v>0</v>
      </c>
      <c r="IH13" s="15">
        <v>0</v>
      </c>
      <c r="II13" s="15">
        <v>0</v>
      </c>
      <c r="IJ13" s="15">
        <v>0</v>
      </c>
      <c r="IK13" s="15">
        <v>0</v>
      </c>
      <c r="IL13" s="15">
        <v>0</v>
      </c>
      <c r="IM13" s="15">
        <v>0</v>
      </c>
      <c r="IN13" s="15">
        <v>0</v>
      </c>
      <c r="IO13" s="15">
        <v>0</v>
      </c>
      <c r="IP13" s="15">
        <v>0</v>
      </c>
      <c r="IQ13" s="15">
        <v>0</v>
      </c>
      <c r="IR13" s="15">
        <v>0</v>
      </c>
      <c r="IS13" s="15">
        <v>0</v>
      </c>
      <c r="IT13" s="15">
        <v>0</v>
      </c>
      <c r="IU13" s="15">
        <v>0</v>
      </c>
      <c r="IV13" s="15">
        <v>0</v>
      </c>
      <c r="IW13" s="15">
        <v>0</v>
      </c>
      <c r="IX13" s="15">
        <v>0</v>
      </c>
      <c r="IY13" s="15">
        <v>0</v>
      </c>
      <c r="IZ13" s="15">
        <v>0</v>
      </c>
      <c r="JA13" s="15">
        <v>0</v>
      </c>
      <c r="JB13" s="15">
        <v>0</v>
      </c>
      <c r="JC13" s="15">
        <v>0</v>
      </c>
      <c r="JD13" s="15">
        <v>0</v>
      </c>
      <c r="JE13" s="15">
        <v>0</v>
      </c>
      <c r="JF13" s="15">
        <v>0</v>
      </c>
      <c r="JG13" s="15">
        <v>0</v>
      </c>
      <c r="JH13" s="15">
        <v>0</v>
      </c>
      <c r="JI13" s="15">
        <v>0</v>
      </c>
      <c r="JJ13" s="15">
        <v>0</v>
      </c>
      <c r="JK13" s="15">
        <v>0</v>
      </c>
      <c r="JL13" s="15">
        <v>0</v>
      </c>
      <c r="JM13" s="15">
        <v>0</v>
      </c>
      <c r="JN13" s="15">
        <v>0</v>
      </c>
      <c r="JO13" s="15">
        <v>0</v>
      </c>
      <c r="JP13" s="15">
        <v>0</v>
      </c>
      <c r="JQ13" s="15">
        <v>0</v>
      </c>
      <c r="JR13" s="15">
        <v>0</v>
      </c>
      <c r="JS13" s="15">
        <v>0</v>
      </c>
      <c r="JT13" s="15">
        <v>0</v>
      </c>
      <c r="JU13" s="15">
        <v>0</v>
      </c>
      <c r="JV13" s="15">
        <v>0</v>
      </c>
      <c r="JW13" s="15">
        <v>0</v>
      </c>
      <c r="JX13" s="15">
        <v>0</v>
      </c>
      <c r="JY13" s="15">
        <v>0</v>
      </c>
      <c r="JZ13" s="15">
        <v>0</v>
      </c>
      <c r="KA13" s="15">
        <v>0</v>
      </c>
      <c r="KB13" s="15">
        <v>0</v>
      </c>
      <c r="KC13" s="15">
        <v>0</v>
      </c>
      <c r="KD13" s="15">
        <v>0</v>
      </c>
      <c r="KE13" s="15">
        <v>0</v>
      </c>
      <c r="KF13" s="15">
        <v>0</v>
      </c>
      <c r="KG13" s="15">
        <v>0</v>
      </c>
      <c r="KH13" s="15">
        <v>0</v>
      </c>
      <c r="KI13" s="15">
        <v>0</v>
      </c>
      <c r="KJ13" s="15">
        <v>0</v>
      </c>
      <c r="KK13" s="15">
        <v>0</v>
      </c>
      <c r="KL13" s="15">
        <v>0</v>
      </c>
      <c r="KM13" s="15">
        <v>0</v>
      </c>
      <c r="KN13" s="15">
        <v>0</v>
      </c>
      <c r="KO13" s="15">
        <v>0</v>
      </c>
      <c r="KP13" s="15">
        <v>0</v>
      </c>
      <c r="KQ13" s="15">
        <v>0</v>
      </c>
      <c r="KR13" s="15">
        <v>0</v>
      </c>
      <c r="KS13" s="15">
        <v>0</v>
      </c>
      <c r="KT13" s="15">
        <v>0</v>
      </c>
      <c r="KU13" s="15">
        <v>0</v>
      </c>
      <c r="KV13" s="15">
        <v>0</v>
      </c>
      <c r="KW13" s="15">
        <v>0</v>
      </c>
      <c r="KX13" s="15">
        <v>0</v>
      </c>
      <c r="KY13" s="15">
        <v>0</v>
      </c>
      <c r="KZ13" s="15">
        <v>0</v>
      </c>
      <c r="LA13" s="15">
        <v>0</v>
      </c>
      <c r="LB13" s="15">
        <v>0</v>
      </c>
      <c r="LC13" s="15">
        <v>0</v>
      </c>
      <c r="LD13" s="15">
        <v>0</v>
      </c>
      <c r="LE13" s="15">
        <v>0</v>
      </c>
      <c r="LF13" s="15">
        <v>0</v>
      </c>
      <c r="LG13" s="15">
        <v>0</v>
      </c>
      <c r="LH13" s="15">
        <v>0</v>
      </c>
      <c r="LI13" s="15">
        <v>0</v>
      </c>
      <c r="LJ13" s="15">
        <v>0</v>
      </c>
      <c r="LK13" s="15">
        <v>0</v>
      </c>
      <c r="LL13" s="15">
        <v>0</v>
      </c>
      <c r="LM13" s="15">
        <v>0</v>
      </c>
      <c r="LN13" s="15">
        <v>0</v>
      </c>
      <c r="LO13" s="15">
        <v>0</v>
      </c>
      <c r="LP13" s="15">
        <v>0</v>
      </c>
      <c r="LQ13" s="15">
        <v>0</v>
      </c>
      <c r="LR13" s="15">
        <v>0</v>
      </c>
      <c r="LS13" s="15">
        <v>0</v>
      </c>
      <c r="LT13" s="15">
        <v>0</v>
      </c>
      <c r="LU13" s="15">
        <v>0</v>
      </c>
      <c r="LV13" s="15">
        <v>0</v>
      </c>
      <c r="LW13" s="15">
        <v>0</v>
      </c>
      <c r="LX13" s="15">
        <v>0</v>
      </c>
      <c r="LY13" s="15">
        <v>0</v>
      </c>
      <c r="LZ13" s="15">
        <v>0</v>
      </c>
      <c r="MA13" s="15">
        <v>0</v>
      </c>
      <c r="MB13" s="15">
        <v>0</v>
      </c>
      <c r="MC13" s="15">
        <v>0</v>
      </c>
      <c r="MD13" s="15">
        <v>0</v>
      </c>
      <c r="ME13" s="15">
        <v>0</v>
      </c>
      <c r="MF13" s="15">
        <v>0</v>
      </c>
      <c r="MG13" s="15">
        <v>0</v>
      </c>
      <c r="MH13" s="15">
        <v>0</v>
      </c>
      <c r="MI13" s="15">
        <v>0</v>
      </c>
      <c r="MJ13" s="15">
        <v>0</v>
      </c>
      <c r="MK13" s="15">
        <v>0</v>
      </c>
      <c r="ML13" s="15">
        <v>0</v>
      </c>
      <c r="MM13" s="15">
        <v>0</v>
      </c>
      <c r="MN13" s="15">
        <v>0</v>
      </c>
      <c r="MO13" s="15">
        <v>0</v>
      </c>
      <c r="MP13" s="15">
        <v>0</v>
      </c>
      <c r="MQ13" s="15">
        <v>0</v>
      </c>
      <c r="MR13" s="15">
        <v>0</v>
      </c>
      <c r="MS13" s="15">
        <v>0</v>
      </c>
      <c r="MT13" s="15">
        <v>0</v>
      </c>
      <c r="MU13" s="15">
        <v>0</v>
      </c>
      <c r="MV13" s="15">
        <v>0</v>
      </c>
      <c r="MW13" s="15">
        <v>0</v>
      </c>
      <c r="MX13" s="15">
        <v>0</v>
      </c>
      <c r="MY13" s="15">
        <v>0</v>
      </c>
      <c r="MZ13" s="15">
        <v>0</v>
      </c>
      <c r="NA13" s="15">
        <v>0</v>
      </c>
      <c r="NB13" s="15">
        <v>0</v>
      </c>
      <c r="NC13" s="15">
        <v>0</v>
      </c>
      <c r="ND13" s="15">
        <v>0</v>
      </c>
      <c r="NE13" s="15">
        <v>0</v>
      </c>
      <c r="NF13" s="15">
        <v>0</v>
      </c>
      <c r="NG13" s="15">
        <v>0</v>
      </c>
      <c r="NH13" s="15">
        <v>0</v>
      </c>
      <c r="NI13" s="15">
        <v>0</v>
      </c>
      <c r="NJ13" s="15">
        <v>0</v>
      </c>
      <c r="NK13" s="15">
        <v>0</v>
      </c>
      <c r="NL13" s="15">
        <v>0</v>
      </c>
      <c r="NM13" s="15"/>
      <c r="NN13" s="15">
        <v>0</v>
      </c>
      <c r="NO13" s="15">
        <v>0</v>
      </c>
      <c r="NP13" s="15">
        <v>0</v>
      </c>
      <c r="NQ13" s="15">
        <v>0</v>
      </c>
      <c r="NR13" s="15">
        <v>0</v>
      </c>
      <c r="NS13" s="15">
        <v>0</v>
      </c>
      <c r="NT13" s="15">
        <v>0</v>
      </c>
      <c r="NU13" s="15">
        <v>0</v>
      </c>
      <c r="NV13" s="15">
        <v>0</v>
      </c>
      <c r="NW13" s="15">
        <v>0</v>
      </c>
      <c r="NX13" s="15">
        <v>0</v>
      </c>
      <c r="NY13" s="15">
        <v>0</v>
      </c>
      <c r="NZ13" s="15">
        <v>0</v>
      </c>
      <c r="OA13" s="15">
        <v>0</v>
      </c>
      <c r="OB13" s="15">
        <v>0</v>
      </c>
      <c r="OC13" s="15">
        <v>0</v>
      </c>
      <c r="OD13" s="15">
        <v>0</v>
      </c>
      <c r="OE13" s="15">
        <v>0</v>
      </c>
      <c r="OF13" s="15">
        <v>0</v>
      </c>
      <c r="OG13" s="15">
        <v>0</v>
      </c>
      <c r="OH13" s="15">
        <v>0</v>
      </c>
      <c r="OI13" s="15">
        <v>0</v>
      </c>
      <c r="OJ13" s="15">
        <v>0</v>
      </c>
      <c r="OK13" s="15">
        <v>0</v>
      </c>
      <c r="OL13" s="15">
        <v>0</v>
      </c>
      <c r="OM13" s="15">
        <v>0</v>
      </c>
      <c r="ON13" s="15">
        <v>0</v>
      </c>
      <c r="OO13" s="15">
        <v>0</v>
      </c>
      <c r="OP13" s="15">
        <v>0</v>
      </c>
      <c r="OQ13" s="15">
        <v>0</v>
      </c>
      <c r="OR13" s="15">
        <v>0</v>
      </c>
      <c r="OS13" s="15">
        <v>0</v>
      </c>
      <c r="OT13" s="15">
        <v>0</v>
      </c>
      <c r="OU13" s="15">
        <v>0</v>
      </c>
      <c r="OV13" s="15">
        <v>0</v>
      </c>
      <c r="OW13" s="15">
        <v>0</v>
      </c>
      <c r="OX13" s="15">
        <v>0</v>
      </c>
      <c r="OY13" s="15">
        <v>0</v>
      </c>
      <c r="OZ13" s="15">
        <v>0</v>
      </c>
      <c r="PA13" s="15">
        <v>0</v>
      </c>
      <c r="PB13" s="15">
        <v>0</v>
      </c>
      <c r="PC13" s="15">
        <v>0</v>
      </c>
      <c r="PD13" s="15">
        <v>0</v>
      </c>
      <c r="PE13" s="15">
        <v>0</v>
      </c>
      <c r="PF13" s="15">
        <v>0</v>
      </c>
      <c r="PG13" s="15">
        <v>0</v>
      </c>
      <c r="PH13" s="15">
        <v>0</v>
      </c>
      <c r="PI13" s="15">
        <v>0</v>
      </c>
      <c r="PJ13" s="15">
        <v>0</v>
      </c>
      <c r="PK13" s="15">
        <v>0</v>
      </c>
      <c r="PL13" s="15">
        <v>0</v>
      </c>
      <c r="PM13" s="15">
        <v>0</v>
      </c>
      <c r="PN13" s="15">
        <v>0</v>
      </c>
      <c r="PO13" s="15">
        <v>0</v>
      </c>
      <c r="PP13" s="15">
        <v>0</v>
      </c>
      <c r="PQ13" s="15">
        <v>0</v>
      </c>
      <c r="PR13" s="15">
        <v>0</v>
      </c>
      <c r="PS13" s="15">
        <v>0</v>
      </c>
      <c r="PT13" s="15">
        <v>0</v>
      </c>
      <c r="PU13" s="15">
        <v>0</v>
      </c>
      <c r="PV13" s="15">
        <v>0</v>
      </c>
      <c r="PW13" s="15">
        <v>0</v>
      </c>
      <c r="PX13" s="15">
        <v>0</v>
      </c>
      <c r="PY13" s="15">
        <v>0</v>
      </c>
      <c r="PZ13" s="15">
        <v>0</v>
      </c>
      <c r="QA13" s="15">
        <v>0</v>
      </c>
      <c r="QB13" s="15">
        <v>0</v>
      </c>
      <c r="QC13" s="15">
        <v>0</v>
      </c>
      <c r="QD13" s="15">
        <v>0</v>
      </c>
      <c r="QE13" s="15">
        <v>0</v>
      </c>
      <c r="QF13" s="15">
        <v>0</v>
      </c>
      <c r="QG13" s="15">
        <v>0</v>
      </c>
      <c r="QH13" s="15">
        <v>0</v>
      </c>
      <c r="QI13" s="15">
        <v>0</v>
      </c>
      <c r="QJ13" s="15">
        <v>0</v>
      </c>
      <c r="QK13" s="15">
        <v>0</v>
      </c>
      <c r="QL13" s="15">
        <v>0</v>
      </c>
      <c r="QM13" s="15">
        <v>0</v>
      </c>
      <c r="QN13" s="15">
        <v>0</v>
      </c>
      <c r="QO13" s="15">
        <v>0</v>
      </c>
      <c r="QP13" s="15">
        <v>0</v>
      </c>
      <c r="QQ13" s="15">
        <v>0</v>
      </c>
      <c r="QR13" s="15">
        <v>0</v>
      </c>
      <c r="QS13" s="15">
        <v>0</v>
      </c>
      <c r="QT13" s="15">
        <v>0</v>
      </c>
      <c r="QU13" s="15">
        <v>0</v>
      </c>
      <c r="QV13" s="15">
        <v>0</v>
      </c>
      <c r="QW13" s="15">
        <v>0</v>
      </c>
      <c r="QX13" s="15">
        <v>0</v>
      </c>
      <c r="QY13" s="15">
        <v>0</v>
      </c>
      <c r="QZ13" s="15">
        <v>0</v>
      </c>
      <c r="RA13" s="15">
        <v>0</v>
      </c>
      <c r="RB13" s="15">
        <v>0</v>
      </c>
      <c r="RC13" s="15">
        <v>0</v>
      </c>
      <c r="RD13" s="15">
        <v>0</v>
      </c>
      <c r="RE13" s="15">
        <v>0</v>
      </c>
      <c r="RF13" s="15">
        <v>0</v>
      </c>
      <c r="RG13" s="15">
        <v>0</v>
      </c>
      <c r="RH13" s="15">
        <v>0</v>
      </c>
      <c r="RI13" s="15">
        <v>0</v>
      </c>
      <c r="RJ13" s="15">
        <v>0</v>
      </c>
      <c r="RK13" s="15">
        <v>0</v>
      </c>
      <c r="RL13" s="15">
        <v>0</v>
      </c>
      <c r="RM13" s="15">
        <v>0</v>
      </c>
      <c r="RN13" s="15">
        <v>0</v>
      </c>
      <c r="RO13" s="15">
        <v>0</v>
      </c>
      <c r="RP13" s="15">
        <v>0</v>
      </c>
      <c r="RQ13" s="15">
        <v>0</v>
      </c>
      <c r="RR13" s="15">
        <v>0</v>
      </c>
      <c r="RS13" s="15">
        <v>0</v>
      </c>
      <c r="RT13" s="15">
        <v>0</v>
      </c>
      <c r="RU13" s="15">
        <v>0</v>
      </c>
      <c r="RV13" s="15">
        <v>0</v>
      </c>
      <c r="RW13" s="15">
        <v>0</v>
      </c>
      <c r="RX13" s="15">
        <v>0</v>
      </c>
      <c r="RY13" s="15">
        <v>0</v>
      </c>
      <c r="RZ13" s="15">
        <v>0</v>
      </c>
      <c r="SA13" s="15">
        <v>0</v>
      </c>
      <c r="SB13" s="15">
        <v>0</v>
      </c>
      <c r="SC13" s="15">
        <v>0</v>
      </c>
      <c r="SD13" s="15">
        <v>0</v>
      </c>
      <c r="SE13" s="15">
        <v>0</v>
      </c>
      <c r="SF13" s="15">
        <v>0</v>
      </c>
      <c r="SG13" s="15">
        <v>0</v>
      </c>
      <c r="SH13" s="15">
        <v>0</v>
      </c>
      <c r="SI13" s="15">
        <v>0</v>
      </c>
      <c r="SJ13" s="15">
        <v>0</v>
      </c>
      <c r="SK13" s="15">
        <v>0</v>
      </c>
      <c r="SL13" s="15">
        <v>0</v>
      </c>
      <c r="SM13" s="15">
        <v>0</v>
      </c>
      <c r="SN13" s="15">
        <v>0</v>
      </c>
      <c r="SO13" s="15">
        <v>0</v>
      </c>
      <c r="SP13" s="15">
        <v>0</v>
      </c>
      <c r="SQ13" s="15">
        <v>0</v>
      </c>
      <c r="SR13" s="15">
        <v>0</v>
      </c>
      <c r="SS13" s="15">
        <v>0</v>
      </c>
      <c r="ST13" s="15">
        <v>0</v>
      </c>
      <c r="SU13" s="15">
        <v>0</v>
      </c>
      <c r="SV13" s="15">
        <v>0</v>
      </c>
      <c r="SW13" s="15">
        <v>0</v>
      </c>
      <c r="SX13" s="15">
        <v>0</v>
      </c>
      <c r="SY13" s="15">
        <v>0</v>
      </c>
      <c r="SZ13" s="15">
        <v>0</v>
      </c>
      <c r="TA13" s="15">
        <v>0</v>
      </c>
      <c r="TB13" s="15">
        <v>0</v>
      </c>
      <c r="TC13" s="15">
        <v>0</v>
      </c>
      <c r="TD13" s="15">
        <v>0</v>
      </c>
      <c r="TE13" s="15">
        <v>0</v>
      </c>
      <c r="TF13" s="15">
        <v>0</v>
      </c>
      <c r="TG13" s="15">
        <v>0</v>
      </c>
      <c r="TH13" s="15">
        <v>0</v>
      </c>
      <c r="TI13" s="15">
        <v>0</v>
      </c>
      <c r="TJ13" s="15">
        <v>0</v>
      </c>
      <c r="TK13" s="15">
        <v>0</v>
      </c>
      <c r="TL13" s="15">
        <v>0</v>
      </c>
      <c r="TM13" s="15">
        <v>0</v>
      </c>
      <c r="TN13" s="15">
        <v>0</v>
      </c>
      <c r="TO13" s="15">
        <v>0</v>
      </c>
      <c r="TP13" s="15">
        <v>0</v>
      </c>
      <c r="TQ13" s="15">
        <v>0</v>
      </c>
      <c r="TR13" s="15">
        <v>0</v>
      </c>
      <c r="TS13" s="15">
        <v>0</v>
      </c>
      <c r="TT13" s="15">
        <v>0</v>
      </c>
      <c r="TU13" s="15">
        <v>0</v>
      </c>
      <c r="TV13" s="15">
        <v>0</v>
      </c>
      <c r="TW13" s="15">
        <v>0</v>
      </c>
    </row>
    <row r="14" spans="1:543" ht="15" x14ac:dyDescent="0.25">
      <c r="A14" s="14" t="s">
        <v>559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/>
      <c r="H14" s="15">
        <v>0</v>
      </c>
      <c r="I14" s="15">
        <v>0</v>
      </c>
      <c r="J14" s="15">
        <v>18059540286.220001</v>
      </c>
      <c r="K14" s="15">
        <v>0</v>
      </c>
      <c r="L14" s="15">
        <v>0</v>
      </c>
      <c r="M14" s="15">
        <v>0</v>
      </c>
      <c r="N14" s="15">
        <v>164170951.63999999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81388500</v>
      </c>
      <c r="X14" s="15">
        <v>0</v>
      </c>
      <c r="Y14" s="15">
        <v>0</v>
      </c>
      <c r="Z14" s="15">
        <v>2406690266</v>
      </c>
      <c r="AA14" s="15">
        <v>0</v>
      </c>
      <c r="AB14" s="15">
        <v>0</v>
      </c>
      <c r="AC14" s="15">
        <v>0</v>
      </c>
      <c r="AD14" s="15">
        <v>2000000</v>
      </c>
      <c r="AE14" s="15">
        <v>0</v>
      </c>
      <c r="AF14" s="15">
        <v>409356419.08999997</v>
      </c>
      <c r="AG14" s="15">
        <v>1500000</v>
      </c>
      <c r="AH14" s="15">
        <v>0</v>
      </c>
      <c r="AI14" s="15">
        <v>0</v>
      </c>
      <c r="AJ14" s="15">
        <v>0</v>
      </c>
      <c r="AK14" s="15">
        <v>65150000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524979490.23000002</v>
      </c>
      <c r="AT14" s="15">
        <v>0</v>
      </c>
      <c r="AU14" s="15">
        <v>417916666.67000002</v>
      </c>
      <c r="AV14" s="15">
        <v>0</v>
      </c>
      <c r="AW14" s="15">
        <v>0</v>
      </c>
      <c r="AX14" s="15">
        <v>358920974</v>
      </c>
      <c r="AY14" s="15">
        <v>233171749.44</v>
      </c>
      <c r="AZ14" s="15">
        <v>0</v>
      </c>
      <c r="BA14" s="15">
        <v>110250000</v>
      </c>
      <c r="BB14" s="15">
        <v>75704166.670000002</v>
      </c>
      <c r="BC14" s="15">
        <v>0</v>
      </c>
      <c r="BD14" s="15">
        <v>0</v>
      </c>
      <c r="BE14" s="15">
        <v>0</v>
      </c>
      <c r="BF14" s="15">
        <v>0</v>
      </c>
      <c r="BG14" s="15">
        <v>180071830.97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14583333.33</v>
      </c>
      <c r="BY14" s="15">
        <v>0</v>
      </c>
      <c r="BZ14" s="15">
        <v>163816512.41999999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982645319.75</v>
      </c>
      <c r="CP14" s="15">
        <v>0</v>
      </c>
      <c r="CQ14" s="15">
        <v>8473217383.6400003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  <c r="DP14" s="15">
        <v>0</v>
      </c>
      <c r="DQ14" s="15">
        <v>0</v>
      </c>
      <c r="DR14" s="15">
        <v>0</v>
      </c>
      <c r="DS14" s="15">
        <v>0</v>
      </c>
      <c r="DT14" s="15">
        <v>1185580083.3399999</v>
      </c>
      <c r="DU14" s="15">
        <v>248001711.59</v>
      </c>
      <c r="DV14" s="15">
        <v>0</v>
      </c>
      <c r="DW14" s="15">
        <v>0</v>
      </c>
      <c r="DX14" s="15">
        <v>0</v>
      </c>
      <c r="DY14" s="15">
        <v>0</v>
      </c>
      <c r="DZ14" s="15">
        <v>27798066</v>
      </c>
      <c r="EA14" s="15">
        <v>202926043</v>
      </c>
      <c r="EB14" s="15">
        <v>0</v>
      </c>
      <c r="EC14" s="15">
        <v>0</v>
      </c>
      <c r="ED14" s="15">
        <v>0</v>
      </c>
      <c r="EE14" s="15">
        <v>7650324109.1499996</v>
      </c>
      <c r="EF14" s="15">
        <v>0</v>
      </c>
      <c r="EG14" s="15">
        <v>0</v>
      </c>
      <c r="EH14" s="15">
        <v>0</v>
      </c>
      <c r="EI14" s="15">
        <v>0</v>
      </c>
      <c r="EJ14" s="15">
        <v>0</v>
      </c>
      <c r="EK14" s="15">
        <v>0</v>
      </c>
      <c r="EL14" s="15">
        <v>0</v>
      </c>
      <c r="EM14" s="15">
        <v>0</v>
      </c>
      <c r="EN14" s="15">
        <v>1720070710.97</v>
      </c>
      <c r="EO14" s="15">
        <v>0</v>
      </c>
      <c r="EP14" s="15">
        <v>0</v>
      </c>
      <c r="EQ14" s="15">
        <v>0</v>
      </c>
      <c r="ER14" s="15">
        <v>0</v>
      </c>
      <c r="ES14" s="15">
        <v>9631649716.5499992</v>
      </c>
      <c r="ET14" s="15">
        <v>233889610831</v>
      </c>
      <c r="EU14" s="15">
        <v>11966613798.35</v>
      </c>
      <c r="EV14" s="15">
        <v>0</v>
      </c>
      <c r="EW14" s="15">
        <v>0</v>
      </c>
      <c r="EX14" s="15">
        <v>19691667</v>
      </c>
      <c r="EY14" s="15">
        <v>0</v>
      </c>
      <c r="EZ14" s="15">
        <v>85000000000</v>
      </c>
      <c r="FA14" s="15">
        <v>1015711700.6799999</v>
      </c>
      <c r="FB14" s="15">
        <v>1300668170.8299999</v>
      </c>
      <c r="FC14" s="15">
        <v>0</v>
      </c>
      <c r="FD14" s="15">
        <v>456000654.81999999</v>
      </c>
      <c r="FE14" s="15">
        <v>-2727712250</v>
      </c>
      <c r="FF14" s="15">
        <v>0</v>
      </c>
      <c r="FG14" s="15">
        <v>0</v>
      </c>
      <c r="FH14" s="15">
        <v>0</v>
      </c>
      <c r="FI14" s="15">
        <v>38055839802</v>
      </c>
      <c r="FJ14" s="15">
        <v>289729166.70999998</v>
      </c>
      <c r="FK14" s="15">
        <v>0</v>
      </c>
      <c r="FL14" s="15">
        <v>0</v>
      </c>
      <c r="FM14" s="15">
        <v>0</v>
      </c>
      <c r="FN14" s="15">
        <v>0</v>
      </c>
      <c r="FO14" s="15">
        <v>231700439.50999999</v>
      </c>
      <c r="FP14" s="15">
        <v>0</v>
      </c>
      <c r="FQ14" s="15">
        <v>3426347675</v>
      </c>
      <c r="FR14" s="15">
        <v>793880069.61000001</v>
      </c>
      <c r="FS14" s="15">
        <v>0</v>
      </c>
      <c r="FT14" s="15">
        <v>0</v>
      </c>
      <c r="FU14" s="15">
        <v>646493177.77999997</v>
      </c>
      <c r="FV14" s="15">
        <v>0</v>
      </c>
      <c r="FW14" s="15">
        <v>0</v>
      </c>
      <c r="FX14" s="15">
        <v>0</v>
      </c>
      <c r="FY14" s="15">
        <v>0</v>
      </c>
      <c r="FZ14" s="15">
        <v>0</v>
      </c>
      <c r="GA14" s="15">
        <v>0</v>
      </c>
      <c r="GB14" s="15">
        <v>0</v>
      </c>
      <c r="GC14" s="15">
        <v>0</v>
      </c>
      <c r="GD14" s="15">
        <v>0</v>
      </c>
      <c r="GE14" s="15">
        <v>0</v>
      </c>
      <c r="GF14" s="15">
        <v>0</v>
      </c>
      <c r="GG14" s="15">
        <v>0</v>
      </c>
      <c r="GH14" s="15">
        <v>0</v>
      </c>
      <c r="GI14" s="15">
        <v>0</v>
      </c>
      <c r="GJ14" s="15">
        <v>0</v>
      </c>
      <c r="GK14" s="15">
        <v>0</v>
      </c>
      <c r="GL14" s="15">
        <v>0</v>
      </c>
      <c r="GM14" s="15">
        <v>0</v>
      </c>
      <c r="GN14" s="15">
        <v>0</v>
      </c>
      <c r="GO14" s="15">
        <v>0</v>
      </c>
      <c r="GP14" s="15">
        <v>0</v>
      </c>
      <c r="GQ14" s="15">
        <v>0</v>
      </c>
      <c r="GR14" s="15">
        <v>0</v>
      </c>
      <c r="GS14" s="15">
        <v>0</v>
      </c>
      <c r="GT14" s="15">
        <v>0</v>
      </c>
      <c r="GU14" s="15">
        <v>0</v>
      </c>
      <c r="GV14" s="15">
        <v>0</v>
      </c>
      <c r="GW14" s="15">
        <v>0</v>
      </c>
      <c r="GX14" s="15">
        <v>0</v>
      </c>
      <c r="GY14" s="15">
        <v>0</v>
      </c>
      <c r="GZ14" s="15">
        <v>0</v>
      </c>
      <c r="HA14" s="15">
        <v>0</v>
      </c>
      <c r="HB14" s="15">
        <v>0</v>
      </c>
      <c r="HC14" s="15">
        <v>0</v>
      </c>
      <c r="HD14" s="15">
        <v>0</v>
      </c>
      <c r="HE14" s="15">
        <v>2484324212.3299999</v>
      </c>
      <c r="HF14" s="15">
        <v>0</v>
      </c>
      <c r="HG14" s="15">
        <v>0</v>
      </c>
      <c r="HH14" s="15">
        <v>0</v>
      </c>
      <c r="HI14" s="15">
        <v>0</v>
      </c>
      <c r="HJ14" s="15">
        <v>0</v>
      </c>
      <c r="HK14" s="15">
        <v>0</v>
      </c>
      <c r="HL14" s="15">
        <v>0</v>
      </c>
      <c r="HM14" s="15">
        <v>0</v>
      </c>
      <c r="HN14" s="15">
        <v>0</v>
      </c>
      <c r="HO14" s="15">
        <v>0</v>
      </c>
      <c r="HP14" s="15">
        <v>0</v>
      </c>
      <c r="HQ14" s="15">
        <v>0</v>
      </c>
      <c r="HR14" s="15">
        <v>0</v>
      </c>
      <c r="HS14" s="15">
        <v>0</v>
      </c>
      <c r="HT14" s="15">
        <v>0</v>
      </c>
      <c r="HU14" s="15">
        <v>0</v>
      </c>
      <c r="HV14" s="15">
        <v>0</v>
      </c>
      <c r="HW14" s="15">
        <v>0</v>
      </c>
      <c r="HX14" s="15">
        <v>0</v>
      </c>
      <c r="HY14" s="15">
        <v>0</v>
      </c>
      <c r="HZ14" s="15">
        <v>0</v>
      </c>
      <c r="IA14" s="15">
        <v>0</v>
      </c>
      <c r="IB14" s="15">
        <v>0</v>
      </c>
      <c r="IC14" s="15">
        <v>0</v>
      </c>
      <c r="ID14" s="15">
        <v>0</v>
      </c>
      <c r="IE14" s="15">
        <v>0</v>
      </c>
      <c r="IF14" s="15">
        <v>0</v>
      </c>
      <c r="IG14" s="15">
        <v>0</v>
      </c>
      <c r="IH14" s="15">
        <v>0</v>
      </c>
      <c r="II14" s="15">
        <v>0</v>
      </c>
      <c r="IJ14" s="15">
        <v>0</v>
      </c>
      <c r="IK14" s="15">
        <v>0</v>
      </c>
      <c r="IL14" s="15">
        <v>0</v>
      </c>
      <c r="IM14" s="15">
        <v>0</v>
      </c>
      <c r="IN14" s="15">
        <v>0</v>
      </c>
      <c r="IO14" s="15">
        <v>0</v>
      </c>
      <c r="IP14" s="15">
        <v>0</v>
      </c>
      <c r="IQ14" s="15">
        <v>0</v>
      </c>
      <c r="IR14" s="15">
        <v>0</v>
      </c>
      <c r="IS14" s="15">
        <v>0</v>
      </c>
      <c r="IT14" s="15">
        <v>0</v>
      </c>
      <c r="IU14" s="15">
        <v>0</v>
      </c>
      <c r="IV14" s="15">
        <v>0</v>
      </c>
      <c r="IW14" s="15">
        <v>0</v>
      </c>
      <c r="IX14" s="15">
        <v>0</v>
      </c>
      <c r="IY14" s="15">
        <v>0</v>
      </c>
      <c r="IZ14" s="15">
        <v>0</v>
      </c>
      <c r="JA14" s="15">
        <v>0</v>
      </c>
      <c r="JB14" s="15">
        <v>0</v>
      </c>
      <c r="JC14" s="15">
        <v>0</v>
      </c>
      <c r="JD14" s="15">
        <v>0</v>
      </c>
      <c r="JE14" s="15">
        <v>0</v>
      </c>
      <c r="JF14" s="15">
        <v>250399983.28</v>
      </c>
      <c r="JG14" s="15">
        <v>0</v>
      </c>
      <c r="JH14" s="15">
        <v>0</v>
      </c>
      <c r="JI14" s="15">
        <v>0</v>
      </c>
      <c r="JJ14" s="15">
        <v>0</v>
      </c>
      <c r="JK14" s="15">
        <v>0</v>
      </c>
      <c r="JL14" s="15">
        <v>0</v>
      </c>
      <c r="JM14" s="15">
        <v>0</v>
      </c>
      <c r="JN14" s="15">
        <v>0</v>
      </c>
      <c r="JO14" s="15">
        <v>0</v>
      </c>
      <c r="JP14" s="15">
        <v>0</v>
      </c>
      <c r="JQ14" s="15">
        <v>0</v>
      </c>
      <c r="JR14" s="15">
        <v>0</v>
      </c>
      <c r="JS14" s="15">
        <v>0</v>
      </c>
      <c r="JT14" s="15">
        <v>0</v>
      </c>
      <c r="JU14" s="15">
        <v>0</v>
      </c>
      <c r="JV14" s="15">
        <v>0</v>
      </c>
      <c r="JW14" s="15">
        <v>0</v>
      </c>
      <c r="JX14" s="15">
        <v>0</v>
      </c>
      <c r="JY14" s="15">
        <v>0</v>
      </c>
      <c r="JZ14" s="15">
        <v>0</v>
      </c>
      <c r="KA14" s="15">
        <v>0</v>
      </c>
      <c r="KB14" s="15">
        <v>0</v>
      </c>
      <c r="KC14" s="15">
        <v>0</v>
      </c>
      <c r="KD14" s="15">
        <v>71286000</v>
      </c>
      <c r="KE14" s="15">
        <v>0</v>
      </c>
      <c r="KF14" s="15">
        <v>0</v>
      </c>
      <c r="KG14" s="15">
        <v>0</v>
      </c>
      <c r="KH14" s="15">
        <v>0</v>
      </c>
      <c r="KI14" s="15">
        <v>0</v>
      </c>
      <c r="KJ14" s="15">
        <v>0</v>
      </c>
      <c r="KK14" s="15">
        <v>0</v>
      </c>
      <c r="KL14" s="15">
        <v>0</v>
      </c>
      <c r="KM14" s="15">
        <v>0</v>
      </c>
      <c r="KN14" s="15">
        <v>0</v>
      </c>
      <c r="KO14" s="15">
        <v>0</v>
      </c>
      <c r="KP14" s="15">
        <v>0</v>
      </c>
      <c r="KQ14" s="15">
        <v>0</v>
      </c>
      <c r="KR14" s="15">
        <v>715134750</v>
      </c>
      <c r="KS14" s="15">
        <v>0</v>
      </c>
      <c r="KT14" s="15">
        <v>0</v>
      </c>
      <c r="KU14" s="15">
        <v>6358192988</v>
      </c>
      <c r="KV14" s="15">
        <v>0</v>
      </c>
      <c r="KW14" s="15">
        <v>0</v>
      </c>
      <c r="KX14" s="15">
        <v>0</v>
      </c>
      <c r="KY14" s="15">
        <v>0</v>
      </c>
      <c r="KZ14" s="15">
        <v>0.01</v>
      </c>
      <c r="LA14" s="15">
        <v>0</v>
      </c>
      <c r="LB14" s="15">
        <v>0</v>
      </c>
      <c r="LC14" s="15">
        <v>0</v>
      </c>
      <c r="LD14" s="15">
        <v>0</v>
      </c>
      <c r="LE14" s="15">
        <v>0</v>
      </c>
      <c r="LF14" s="15">
        <v>0</v>
      </c>
      <c r="LG14" s="15">
        <v>0</v>
      </c>
      <c r="LH14" s="15">
        <v>0</v>
      </c>
      <c r="LI14" s="15">
        <v>0</v>
      </c>
      <c r="LJ14" s="15">
        <v>35035416.920000002</v>
      </c>
      <c r="LK14" s="15">
        <v>0</v>
      </c>
      <c r="LL14" s="15">
        <v>0</v>
      </c>
      <c r="LM14" s="15">
        <v>166533333.33000001</v>
      </c>
      <c r="LN14" s="15">
        <v>0</v>
      </c>
      <c r="LO14" s="15">
        <v>0</v>
      </c>
      <c r="LP14" s="15">
        <v>0</v>
      </c>
      <c r="LQ14" s="15">
        <v>0</v>
      </c>
      <c r="LR14" s="15">
        <v>0</v>
      </c>
      <c r="LS14" s="15">
        <v>0</v>
      </c>
      <c r="LT14" s="15">
        <v>0</v>
      </c>
      <c r="LU14" s="15">
        <v>0</v>
      </c>
      <c r="LV14" s="15">
        <v>0</v>
      </c>
      <c r="LW14" s="15">
        <v>0</v>
      </c>
      <c r="LX14" s="15">
        <v>0</v>
      </c>
      <c r="LY14" s="15">
        <v>0</v>
      </c>
      <c r="LZ14" s="15">
        <v>0</v>
      </c>
      <c r="MA14" s="15">
        <v>0</v>
      </c>
      <c r="MB14" s="15">
        <v>0</v>
      </c>
      <c r="MC14" s="15">
        <v>0</v>
      </c>
      <c r="MD14" s="15">
        <v>1293259191.22</v>
      </c>
      <c r="ME14" s="15">
        <v>0</v>
      </c>
      <c r="MF14" s="15">
        <v>0</v>
      </c>
      <c r="MG14" s="15">
        <v>0</v>
      </c>
      <c r="MH14" s="15">
        <v>0</v>
      </c>
      <c r="MI14" s="15">
        <v>0</v>
      </c>
      <c r="MJ14" s="15">
        <v>0</v>
      </c>
      <c r="MK14" s="15">
        <v>0</v>
      </c>
      <c r="ML14" s="15">
        <v>0</v>
      </c>
      <c r="MM14" s="15">
        <v>2644925021</v>
      </c>
      <c r="MN14" s="15">
        <v>8146678991.4700003</v>
      </c>
      <c r="MO14" s="15">
        <v>0</v>
      </c>
      <c r="MP14" s="15">
        <v>0</v>
      </c>
      <c r="MQ14" s="15">
        <v>0</v>
      </c>
      <c r="MR14" s="15">
        <v>0</v>
      </c>
      <c r="MS14" s="15">
        <v>0</v>
      </c>
      <c r="MT14" s="15">
        <v>0</v>
      </c>
      <c r="MU14" s="15">
        <v>0</v>
      </c>
      <c r="MV14" s="15">
        <v>0</v>
      </c>
      <c r="MW14" s="15">
        <v>0</v>
      </c>
      <c r="MX14" s="15">
        <v>0</v>
      </c>
      <c r="MY14" s="15">
        <v>0</v>
      </c>
      <c r="MZ14" s="15">
        <v>0</v>
      </c>
      <c r="NA14" s="15">
        <v>0</v>
      </c>
      <c r="NB14" s="15">
        <v>0</v>
      </c>
      <c r="NC14" s="15">
        <v>0</v>
      </c>
      <c r="ND14" s="15">
        <v>0.01</v>
      </c>
      <c r="NE14" s="15">
        <v>0</v>
      </c>
      <c r="NF14" s="15">
        <v>164994351969.67001</v>
      </c>
      <c r="NG14" s="15">
        <v>0</v>
      </c>
      <c r="NH14" s="15">
        <v>0</v>
      </c>
      <c r="NI14" s="15">
        <v>0</v>
      </c>
      <c r="NJ14" s="15">
        <v>0</v>
      </c>
      <c r="NK14" s="15">
        <v>0</v>
      </c>
      <c r="NL14" s="15"/>
      <c r="NM14" s="15"/>
      <c r="NN14" s="15">
        <v>21582942516.59</v>
      </c>
      <c r="NO14" s="15">
        <v>0</v>
      </c>
      <c r="NP14" s="15">
        <v>0</v>
      </c>
      <c r="NQ14" s="15">
        <v>0</v>
      </c>
      <c r="NR14" s="15">
        <v>0</v>
      </c>
      <c r="NS14" s="15">
        <v>0</v>
      </c>
      <c r="NT14" s="15">
        <v>0</v>
      </c>
      <c r="NU14" s="15">
        <v>0</v>
      </c>
      <c r="NV14" s="15">
        <v>0</v>
      </c>
      <c r="NW14" s="15">
        <v>0</v>
      </c>
      <c r="NX14" s="15">
        <v>0</v>
      </c>
      <c r="NY14" s="15">
        <v>0</v>
      </c>
      <c r="NZ14" s="15">
        <v>0</v>
      </c>
      <c r="OA14" s="15">
        <v>0</v>
      </c>
      <c r="OB14" s="15">
        <v>0</v>
      </c>
      <c r="OC14" s="15">
        <v>0</v>
      </c>
      <c r="OD14" s="15">
        <v>0</v>
      </c>
      <c r="OE14" s="15">
        <v>0</v>
      </c>
      <c r="OF14" s="15">
        <v>24116164.379999999</v>
      </c>
      <c r="OG14" s="15">
        <v>0</v>
      </c>
      <c r="OH14" s="15">
        <v>0</v>
      </c>
      <c r="OI14" s="15">
        <v>49000000</v>
      </c>
      <c r="OJ14" s="15">
        <v>0</v>
      </c>
      <c r="OK14" s="15">
        <v>0</v>
      </c>
      <c r="OL14" s="15">
        <v>135487666.66999999</v>
      </c>
      <c r="OM14" s="15">
        <v>0</v>
      </c>
      <c r="ON14" s="15">
        <v>0</v>
      </c>
      <c r="OO14" s="15">
        <v>0</v>
      </c>
      <c r="OP14" s="15">
        <v>0</v>
      </c>
      <c r="OQ14" s="15">
        <v>0</v>
      </c>
      <c r="OR14" s="15">
        <v>0</v>
      </c>
      <c r="OS14" s="15">
        <v>0</v>
      </c>
      <c r="OT14" s="15">
        <v>0</v>
      </c>
      <c r="OU14" s="15">
        <v>0</v>
      </c>
      <c r="OV14" s="15">
        <v>6183169193.6099997</v>
      </c>
      <c r="OW14" s="15">
        <v>0</v>
      </c>
      <c r="OX14" s="15">
        <v>0</v>
      </c>
      <c r="OY14" s="15">
        <v>478358650</v>
      </c>
      <c r="OZ14" s="15">
        <v>0</v>
      </c>
      <c r="PA14" s="15">
        <v>0</v>
      </c>
      <c r="PB14" s="15">
        <v>0</v>
      </c>
      <c r="PC14" s="15">
        <v>0</v>
      </c>
      <c r="PD14" s="15">
        <v>70284906</v>
      </c>
      <c r="PE14" s="15">
        <v>0</v>
      </c>
      <c r="PF14" s="15">
        <v>0</v>
      </c>
      <c r="PG14" s="15">
        <v>0</v>
      </c>
      <c r="PH14" s="15">
        <v>0</v>
      </c>
      <c r="PI14" s="15">
        <v>0</v>
      </c>
      <c r="PJ14" s="15">
        <v>35000000000</v>
      </c>
      <c r="PK14" s="15">
        <v>0</v>
      </c>
      <c r="PL14" s="15">
        <v>0</v>
      </c>
      <c r="PM14" s="15">
        <v>0</v>
      </c>
      <c r="PN14" s="15">
        <v>0</v>
      </c>
      <c r="PO14" s="15">
        <v>0</v>
      </c>
      <c r="PP14" s="15">
        <v>44437767</v>
      </c>
      <c r="PQ14" s="15">
        <v>0</v>
      </c>
      <c r="PR14" s="15">
        <v>0</v>
      </c>
      <c r="PS14" s="15">
        <v>0</v>
      </c>
      <c r="PT14" s="15">
        <v>6380980335.3199997</v>
      </c>
      <c r="PU14" s="15">
        <v>0</v>
      </c>
      <c r="PV14" s="15">
        <v>0</v>
      </c>
      <c r="PW14" s="15">
        <v>20000000</v>
      </c>
      <c r="PX14" s="15">
        <v>0</v>
      </c>
      <c r="PY14" s="15">
        <v>0</v>
      </c>
      <c r="PZ14" s="15">
        <v>0</v>
      </c>
      <c r="QA14" s="15">
        <v>52083333.329999998</v>
      </c>
      <c r="QB14" s="15">
        <v>0</v>
      </c>
      <c r="QC14" s="15">
        <v>0</v>
      </c>
      <c r="QD14" s="15">
        <v>0</v>
      </c>
      <c r="QE14" s="15">
        <v>0</v>
      </c>
      <c r="QF14" s="15">
        <v>14643307771.290001</v>
      </c>
      <c r="QG14" s="15">
        <v>0</v>
      </c>
      <c r="QH14" s="15">
        <v>0</v>
      </c>
      <c r="QI14" s="15">
        <v>0</v>
      </c>
      <c r="QJ14" s="15">
        <v>0</v>
      </c>
      <c r="QK14" s="15">
        <v>0</v>
      </c>
      <c r="QL14" s="15">
        <v>0</v>
      </c>
      <c r="QM14" s="15">
        <v>0</v>
      </c>
      <c r="QN14" s="15">
        <v>0</v>
      </c>
      <c r="QO14" s="15">
        <v>0</v>
      </c>
      <c r="QP14" s="15">
        <v>0</v>
      </c>
      <c r="QQ14" s="15">
        <v>0</v>
      </c>
      <c r="QR14" s="15">
        <v>0</v>
      </c>
      <c r="QS14" s="15">
        <v>0</v>
      </c>
      <c r="QT14" s="15">
        <v>0</v>
      </c>
      <c r="QU14" s="15">
        <v>0</v>
      </c>
      <c r="QV14" s="15">
        <v>0</v>
      </c>
      <c r="QW14" s="15">
        <v>0</v>
      </c>
      <c r="QX14" s="15">
        <v>0</v>
      </c>
      <c r="QY14" s="15">
        <v>0</v>
      </c>
      <c r="QZ14" s="15">
        <v>0</v>
      </c>
      <c r="RA14" s="15"/>
      <c r="RB14" s="15">
        <v>0</v>
      </c>
      <c r="RC14" s="15">
        <v>3406802963</v>
      </c>
      <c r="RD14" s="15">
        <v>1065008074</v>
      </c>
      <c r="RE14" s="15">
        <v>0</v>
      </c>
      <c r="RF14" s="15">
        <v>64166666.670000002</v>
      </c>
      <c r="RG14" s="15">
        <v>0</v>
      </c>
      <c r="RH14" s="15">
        <v>0</v>
      </c>
      <c r="RI14" s="15">
        <v>0</v>
      </c>
      <c r="RJ14" s="15">
        <v>0</v>
      </c>
      <c r="RK14" s="15">
        <v>41666666</v>
      </c>
      <c r="RL14" s="15">
        <v>0</v>
      </c>
      <c r="RM14" s="15">
        <v>16515264705.33</v>
      </c>
      <c r="RN14" s="15">
        <v>0</v>
      </c>
      <c r="RO14" s="15">
        <v>496325000.00999999</v>
      </c>
      <c r="RP14" s="15">
        <v>797800060</v>
      </c>
      <c r="RQ14" s="15">
        <v>0</v>
      </c>
      <c r="RR14" s="15">
        <v>0</v>
      </c>
      <c r="RS14" s="15">
        <v>16666666.67</v>
      </c>
      <c r="RT14" s="15">
        <v>-145107194276.60999</v>
      </c>
      <c r="RU14" s="15">
        <v>0</v>
      </c>
      <c r="RV14" s="15">
        <v>0</v>
      </c>
      <c r="RW14" s="15">
        <v>386946013.26999998</v>
      </c>
      <c r="RX14" s="15">
        <v>598567767.24000001</v>
      </c>
      <c r="RY14" s="15">
        <v>-718510744244.56006</v>
      </c>
      <c r="RZ14" s="15">
        <v>0</v>
      </c>
      <c r="SA14" s="15">
        <v>0</v>
      </c>
      <c r="SB14" s="15">
        <v>4521666.67</v>
      </c>
      <c r="SC14" s="15">
        <v>270185734.17000002</v>
      </c>
      <c r="SD14" s="15">
        <v>0</v>
      </c>
      <c r="SE14" s="15">
        <v>22916666.670000002</v>
      </c>
      <c r="SF14" s="15">
        <v>0</v>
      </c>
      <c r="SG14" s="15">
        <v>0</v>
      </c>
      <c r="SH14" s="15">
        <v>0</v>
      </c>
      <c r="SI14" s="15">
        <v>0</v>
      </c>
      <c r="SJ14" s="15">
        <v>0</v>
      </c>
      <c r="SK14" s="15">
        <v>0</v>
      </c>
      <c r="SL14" s="15">
        <v>0</v>
      </c>
      <c r="SM14" s="15">
        <v>0</v>
      </c>
      <c r="SN14" s="15">
        <v>0</v>
      </c>
      <c r="SO14" s="15">
        <v>0</v>
      </c>
      <c r="SP14" s="15">
        <v>0</v>
      </c>
      <c r="SQ14" s="15">
        <v>0</v>
      </c>
      <c r="SR14" s="15">
        <v>0</v>
      </c>
      <c r="SS14" s="15">
        <v>0</v>
      </c>
      <c r="ST14" s="15">
        <v>0</v>
      </c>
      <c r="SU14" s="15">
        <v>0</v>
      </c>
      <c r="SV14" s="15">
        <v>0</v>
      </c>
      <c r="SW14" s="15">
        <v>0</v>
      </c>
      <c r="SX14" s="15">
        <v>0</v>
      </c>
      <c r="SY14" s="15">
        <v>0</v>
      </c>
      <c r="SZ14" s="15">
        <v>0</v>
      </c>
      <c r="TA14" s="15">
        <v>0</v>
      </c>
      <c r="TB14" s="15">
        <v>0</v>
      </c>
      <c r="TC14" s="15">
        <v>0</v>
      </c>
      <c r="TD14" s="15">
        <v>0</v>
      </c>
      <c r="TE14" s="15">
        <v>0</v>
      </c>
      <c r="TF14" s="15">
        <v>28500000</v>
      </c>
      <c r="TG14" s="15" t="s">
        <v>552</v>
      </c>
      <c r="TH14" s="15">
        <v>0</v>
      </c>
      <c r="TI14" s="15">
        <v>0</v>
      </c>
      <c r="TJ14" s="15">
        <v>0</v>
      </c>
      <c r="TK14" s="15">
        <v>150618398.66</v>
      </c>
      <c r="TL14" s="15">
        <v>119440304.37</v>
      </c>
      <c r="TM14" s="15">
        <v>0</v>
      </c>
      <c r="TN14" s="15">
        <v>0</v>
      </c>
      <c r="TO14" s="15">
        <v>0</v>
      </c>
      <c r="TP14" s="15">
        <v>4499592842.25</v>
      </c>
      <c r="TQ14" s="15" t="s">
        <v>552</v>
      </c>
      <c r="TR14" s="15">
        <v>0</v>
      </c>
      <c r="TS14" s="15">
        <v>0</v>
      </c>
      <c r="TT14" s="15">
        <v>0</v>
      </c>
      <c r="TU14" s="15">
        <v>0</v>
      </c>
      <c r="TV14" s="15">
        <v>0</v>
      </c>
      <c r="TW14" s="15">
        <v>0</v>
      </c>
    </row>
    <row r="15" spans="1:543" s="7" customFormat="1" x14ac:dyDescent="0.2">
      <c r="A15" s="8" t="s">
        <v>560</v>
      </c>
      <c r="B15" s="9">
        <f>SUM(B16:B17)</f>
        <v>1380311553759.53</v>
      </c>
      <c r="C15" s="9">
        <f t="shared" ref="C15:BN15" si="18">SUM(C16:C17)</f>
        <v>42480162836.629997</v>
      </c>
      <c r="D15" s="9">
        <f t="shared" si="18"/>
        <v>109614740057.50999</v>
      </c>
      <c r="E15" s="9">
        <f t="shared" si="18"/>
        <v>25821932321</v>
      </c>
      <c r="F15" s="9">
        <f t="shared" si="18"/>
        <v>12363258649.58</v>
      </c>
      <c r="G15" s="9">
        <f t="shared" si="18"/>
        <v>36929032518.650002</v>
      </c>
      <c r="H15" s="9">
        <f t="shared" si="18"/>
        <v>19856540317.75</v>
      </c>
      <c r="I15" s="9">
        <f t="shared" si="18"/>
        <v>24653168346.32</v>
      </c>
      <c r="J15" s="9">
        <f t="shared" si="18"/>
        <v>190932105436.70001</v>
      </c>
      <c r="K15" s="9">
        <f t="shared" si="18"/>
        <v>41168210138</v>
      </c>
      <c r="L15" s="9">
        <f t="shared" si="18"/>
        <v>51486718112</v>
      </c>
      <c r="M15" s="9">
        <f t="shared" si="18"/>
        <v>209804525203</v>
      </c>
      <c r="N15" s="9">
        <f t="shared" si="18"/>
        <v>97086484240.699997</v>
      </c>
      <c r="O15" s="9">
        <f t="shared" si="18"/>
        <v>24631124367</v>
      </c>
      <c r="P15" s="9">
        <f t="shared" si="18"/>
        <v>16212584233.540001</v>
      </c>
      <c r="Q15" s="9">
        <f t="shared" si="18"/>
        <v>31460381397</v>
      </c>
      <c r="R15" s="9">
        <f t="shared" si="18"/>
        <v>21274640604.869999</v>
      </c>
      <c r="S15" s="9">
        <f t="shared" si="18"/>
        <v>5525000000</v>
      </c>
      <c r="T15" s="9">
        <f t="shared" si="18"/>
        <v>28400000000</v>
      </c>
      <c r="U15" s="9">
        <f t="shared" si="18"/>
        <v>11750000000</v>
      </c>
      <c r="V15" s="9">
        <f t="shared" si="18"/>
        <v>79731134192.509995</v>
      </c>
      <c r="W15" s="9">
        <f t="shared" si="18"/>
        <v>44006472560.440002</v>
      </c>
      <c r="X15" s="9">
        <f t="shared" si="18"/>
        <v>9000000000</v>
      </c>
      <c r="Y15" s="9">
        <f t="shared" si="18"/>
        <v>3000000000</v>
      </c>
      <c r="Z15" s="9">
        <f t="shared" si="18"/>
        <v>2643232669499.2998</v>
      </c>
      <c r="AA15" s="9">
        <f t="shared" si="18"/>
        <v>53228002976.889999</v>
      </c>
      <c r="AB15" s="9">
        <f t="shared" si="18"/>
        <v>60190291189.860001</v>
      </c>
      <c r="AC15" s="9">
        <f t="shared" si="18"/>
        <v>61763204346.239998</v>
      </c>
      <c r="AD15" s="9">
        <f t="shared" si="18"/>
        <v>36319950969.190002</v>
      </c>
      <c r="AE15" s="9">
        <f t="shared" si="18"/>
        <v>35014365191</v>
      </c>
      <c r="AF15" s="9">
        <f t="shared" si="18"/>
        <v>19143380000</v>
      </c>
      <c r="AG15" s="9">
        <f t="shared" si="18"/>
        <v>40550098894</v>
      </c>
      <c r="AH15" s="9">
        <f t="shared" si="18"/>
        <v>65195173988.790001</v>
      </c>
      <c r="AI15" s="9">
        <f t="shared" si="18"/>
        <v>42608170000</v>
      </c>
      <c r="AJ15" s="9">
        <f t="shared" si="18"/>
        <v>118499184973.03999</v>
      </c>
      <c r="AK15" s="9">
        <f t="shared" si="18"/>
        <v>39900965879.300003</v>
      </c>
      <c r="AL15" s="9">
        <f t="shared" si="18"/>
        <v>49576321223.5</v>
      </c>
      <c r="AM15" s="9">
        <f t="shared" si="18"/>
        <v>15716234634.93</v>
      </c>
      <c r="AN15" s="9">
        <f t="shared" si="18"/>
        <v>20733872910.419998</v>
      </c>
      <c r="AO15" s="9">
        <f t="shared" si="18"/>
        <v>324308344048.53003</v>
      </c>
      <c r="AP15" s="9">
        <f t="shared" si="18"/>
        <v>456032452514</v>
      </c>
      <c r="AQ15" s="9">
        <f t="shared" si="18"/>
        <v>30882832429.099998</v>
      </c>
      <c r="AR15" s="9">
        <f t="shared" si="18"/>
        <v>44147819467.080002</v>
      </c>
      <c r="AS15" s="9">
        <f t="shared" si="18"/>
        <v>66004008426</v>
      </c>
      <c r="AT15" s="9">
        <f t="shared" si="18"/>
        <v>35624467019.349998</v>
      </c>
      <c r="AU15" s="9">
        <f t="shared" si="18"/>
        <v>22955971573.25</v>
      </c>
      <c r="AV15" s="9">
        <f t="shared" si="18"/>
        <v>50243379948</v>
      </c>
      <c r="AW15" s="9">
        <f t="shared" si="18"/>
        <v>10725512570.27</v>
      </c>
      <c r="AX15" s="9">
        <f t="shared" si="18"/>
        <v>10243481585</v>
      </c>
      <c r="AY15" s="9">
        <f t="shared" si="18"/>
        <v>5804257411.9799995</v>
      </c>
      <c r="AZ15" s="9">
        <f t="shared" si="18"/>
        <v>11916760397</v>
      </c>
      <c r="BA15" s="9">
        <f t="shared" si="18"/>
        <v>9593965500</v>
      </c>
      <c r="BB15" s="9">
        <f t="shared" si="18"/>
        <v>3093061656</v>
      </c>
      <c r="BC15" s="9">
        <f t="shared" si="18"/>
        <v>5000000000</v>
      </c>
      <c r="BD15" s="9">
        <f t="shared" si="18"/>
        <v>4000000000</v>
      </c>
      <c r="BE15" s="9">
        <f t="shared" si="18"/>
        <v>2500000000</v>
      </c>
      <c r="BF15" s="9">
        <f t="shared" si="18"/>
        <v>2000000000</v>
      </c>
      <c r="BG15" s="9">
        <f t="shared" si="18"/>
        <v>0</v>
      </c>
      <c r="BH15" s="9">
        <f t="shared" si="18"/>
        <v>1073919789828.09</v>
      </c>
      <c r="BI15" s="9">
        <f t="shared" si="18"/>
        <v>19870469361</v>
      </c>
      <c r="BJ15" s="9">
        <f t="shared" si="18"/>
        <v>70853399710.300003</v>
      </c>
      <c r="BK15" s="9">
        <f t="shared" si="18"/>
        <v>83219956661.860001</v>
      </c>
      <c r="BL15" s="9">
        <f t="shared" si="18"/>
        <v>95481378000</v>
      </c>
      <c r="BM15" s="9">
        <f t="shared" si="18"/>
        <v>86877526791.320007</v>
      </c>
      <c r="BN15" s="9">
        <f t="shared" si="18"/>
        <v>68161123289.82</v>
      </c>
      <c r="BO15" s="9">
        <f t="shared" ref="BO15:DZ15" si="19">SUM(BO16:BO17)</f>
        <v>100936518106.35001</v>
      </c>
      <c r="BP15" s="9">
        <f t="shared" si="19"/>
        <v>72406896532.089996</v>
      </c>
      <c r="BQ15" s="9">
        <f t="shared" si="19"/>
        <v>130611553053.67999</v>
      </c>
      <c r="BR15" s="9">
        <f t="shared" si="19"/>
        <v>48226919336.880005</v>
      </c>
      <c r="BS15" s="9">
        <f t="shared" si="19"/>
        <v>61445174461.82</v>
      </c>
      <c r="BT15" s="9">
        <f t="shared" si="19"/>
        <v>89864868777.669998</v>
      </c>
      <c r="BU15" s="9">
        <f t="shared" si="19"/>
        <v>73914932625</v>
      </c>
      <c r="BV15" s="9">
        <f t="shared" si="19"/>
        <v>99393513746.25</v>
      </c>
      <c r="BW15" s="9">
        <f t="shared" si="19"/>
        <v>106790943667.75999</v>
      </c>
      <c r="BX15" s="9">
        <f t="shared" si="19"/>
        <v>35762846500</v>
      </c>
      <c r="BY15" s="9">
        <f t="shared" si="19"/>
        <v>58370744148.5</v>
      </c>
      <c r="BZ15" s="9">
        <f t="shared" si="19"/>
        <v>21236000000</v>
      </c>
      <c r="CA15" s="9">
        <f t="shared" si="19"/>
        <v>36718633265.650002</v>
      </c>
      <c r="CB15" s="9">
        <f t="shared" si="19"/>
        <v>1484043946187.5498</v>
      </c>
      <c r="CC15" s="9">
        <f t="shared" si="19"/>
        <v>519622790517.26001</v>
      </c>
      <c r="CD15" s="9">
        <f t="shared" si="19"/>
        <v>117719308803.48</v>
      </c>
      <c r="CE15" s="9">
        <f t="shared" si="19"/>
        <v>116027814757.86</v>
      </c>
      <c r="CF15" s="9">
        <f t="shared" si="19"/>
        <v>233657851987.10999</v>
      </c>
      <c r="CG15" s="9">
        <f t="shared" si="19"/>
        <v>19838178594.360001</v>
      </c>
      <c r="CH15" s="9">
        <f t="shared" si="19"/>
        <v>60639239854.650002</v>
      </c>
      <c r="CI15" s="9">
        <f t="shared" si="19"/>
        <v>77520785818.679993</v>
      </c>
      <c r="CJ15" s="9">
        <f t="shared" si="19"/>
        <v>83129909702</v>
      </c>
      <c r="CK15" s="9">
        <f t="shared" si="19"/>
        <v>923123043452.39001</v>
      </c>
      <c r="CL15" s="9">
        <f t="shared" si="19"/>
        <v>93353244362.860001</v>
      </c>
      <c r="CM15" s="9">
        <f t="shared" si="19"/>
        <v>84512258345</v>
      </c>
      <c r="CN15" s="9">
        <f t="shared" si="19"/>
        <v>60129095000</v>
      </c>
      <c r="CO15" s="9">
        <f t="shared" si="19"/>
        <v>314986990086.76001</v>
      </c>
      <c r="CP15" s="9">
        <f t="shared" si="19"/>
        <v>64714420714.169998</v>
      </c>
      <c r="CQ15" s="9">
        <f t="shared" si="19"/>
        <v>12286650000</v>
      </c>
      <c r="CR15" s="9">
        <f t="shared" si="19"/>
        <v>138115165055.5</v>
      </c>
      <c r="CS15" s="9">
        <f t="shared" si="19"/>
        <v>53473849919.18</v>
      </c>
      <c r="CT15" s="9">
        <f t="shared" si="19"/>
        <v>106848401087</v>
      </c>
      <c r="CU15" s="9">
        <f t="shared" si="19"/>
        <v>71330182483.839996</v>
      </c>
      <c r="CV15" s="9">
        <f t="shared" si="19"/>
        <v>136805498750.71001</v>
      </c>
      <c r="CW15" s="9">
        <f t="shared" si="19"/>
        <v>39414357000</v>
      </c>
      <c r="CX15" s="9">
        <f t="shared" si="19"/>
        <v>81495701996</v>
      </c>
      <c r="CY15" s="9">
        <f t="shared" si="19"/>
        <v>127849223743.97</v>
      </c>
      <c r="CZ15" s="9">
        <f t="shared" si="19"/>
        <v>62500000000</v>
      </c>
      <c r="DA15" s="9">
        <f t="shared" si="19"/>
        <v>1001167487465.65</v>
      </c>
      <c r="DB15" s="9">
        <f t="shared" si="19"/>
        <v>82521150677.690002</v>
      </c>
      <c r="DC15" s="9">
        <f t="shared" si="19"/>
        <v>731787068503.60999</v>
      </c>
      <c r="DD15" s="9">
        <f t="shared" si="19"/>
        <v>35830848507.07</v>
      </c>
      <c r="DE15" s="9">
        <f t="shared" si="19"/>
        <v>346824012809.76001</v>
      </c>
      <c r="DF15" s="9">
        <f t="shared" si="19"/>
        <v>125856179718.66</v>
      </c>
      <c r="DG15" s="9">
        <f t="shared" si="19"/>
        <v>81290465857.360001</v>
      </c>
      <c r="DH15" s="9">
        <f t="shared" si="19"/>
        <v>1027572700505.47</v>
      </c>
      <c r="DI15" s="9">
        <f t="shared" si="19"/>
        <v>69730423463.589996</v>
      </c>
      <c r="DJ15" s="9">
        <f t="shared" si="19"/>
        <v>45889110000</v>
      </c>
      <c r="DK15" s="9">
        <f t="shared" si="19"/>
        <v>45233479820.449997</v>
      </c>
      <c r="DL15" s="9">
        <f t="shared" si="19"/>
        <v>80643210342.729996</v>
      </c>
      <c r="DM15" s="9">
        <f t="shared" si="19"/>
        <v>26446468323</v>
      </c>
      <c r="DN15" s="9">
        <f t="shared" si="19"/>
        <v>16675203165.59</v>
      </c>
      <c r="DO15" s="9">
        <f t="shared" si="19"/>
        <v>40743866828.040001</v>
      </c>
      <c r="DP15" s="9">
        <f t="shared" si="19"/>
        <v>44084283482.260002</v>
      </c>
      <c r="DQ15" s="9">
        <f t="shared" si="19"/>
        <v>0</v>
      </c>
      <c r="DR15" s="9">
        <f t="shared" si="19"/>
        <v>0</v>
      </c>
      <c r="DS15" s="9">
        <f t="shared" si="19"/>
        <v>278149358545.07001</v>
      </c>
      <c r="DT15" s="9">
        <f t="shared" si="19"/>
        <v>46352112074.419998</v>
      </c>
      <c r="DU15" s="9">
        <f t="shared" si="19"/>
        <v>10325000000</v>
      </c>
      <c r="DV15" s="9">
        <f t="shared" si="19"/>
        <v>34824156490.589996</v>
      </c>
      <c r="DW15" s="9">
        <f t="shared" si="19"/>
        <v>40374875077.57</v>
      </c>
      <c r="DX15" s="9">
        <f t="shared" si="19"/>
        <v>15973850000</v>
      </c>
      <c r="DY15" s="9">
        <f t="shared" si="19"/>
        <v>14212409594.129999</v>
      </c>
      <c r="DZ15" s="9">
        <f t="shared" si="19"/>
        <v>29708676495.389999</v>
      </c>
      <c r="EA15" s="9">
        <f t="shared" ref="EA15:GL15" si="20">SUM(EA16:EA17)</f>
        <v>35857727823.949997</v>
      </c>
      <c r="EB15" s="9">
        <f t="shared" si="20"/>
        <v>35710929748</v>
      </c>
      <c r="EC15" s="9">
        <f t="shared" si="20"/>
        <v>48854047279.919998</v>
      </c>
      <c r="ED15" s="9">
        <f t="shared" si="20"/>
        <v>371155516533.71002</v>
      </c>
      <c r="EE15" s="9">
        <f t="shared" si="20"/>
        <v>30021984301.299999</v>
      </c>
      <c r="EF15" s="9">
        <f t="shared" si="20"/>
        <v>29177126531.099998</v>
      </c>
      <c r="EG15" s="9">
        <f t="shared" si="20"/>
        <v>20549069406.18</v>
      </c>
      <c r="EH15" s="9">
        <f t="shared" si="20"/>
        <v>36412081799.720001</v>
      </c>
      <c r="EI15" s="9">
        <f t="shared" si="20"/>
        <v>16541966265.9</v>
      </c>
      <c r="EJ15" s="9">
        <f t="shared" si="20"/>
        <v>28773498391.549999</v>
      </c>
      <c r="EK15" s="9">
        <f t="shared" si="20"/>
        <v>17236488194.299999</v>
      </c>
      <c r="EL15" s="9">
        <f t="shared" si="20"/>
        <v>16974450055.969999</v>
      </c>
      <c r="EM15" s="9">
        <f t="shared" si="20"/>
        <v>99889603390.940002</v>
      </c>
      <c r="EN15" s="9">
        <f t="shared" si="20"/>
        <v>11081457352.030001</v>
      </c>
      <c r="EO15" s="9">
        <f t="shared" si="20"/>
        <v>1153000000</v>
      </c>
      <c r="EP15" s="9">
        <f t="shared" si="20"/>
        <v>13853133552</v>
      </c>
      <c r="EQ15" s="9">
        <f t="shared" si="20"/>
        <v>5056016280</v>
      </c>
      <c r="ER15" s="9">
        <f t="shared" si="20"/>
        <v>17402000000</v>
      </c>
      <c r="ES15" s="9">
        <f t="shared" si="20"/>
        <v>500000000</v>
      </c>
      <c r="ET15" s="9">
        <f t="shared" si="20"/>
        <v>28608880033985</v>
      </c>
      <c r="EU15" s="9">
        <f t="shared" si="20"/>
        <v>6126551621622.6797</v>
      </c>
      <c r="EV15" s="9">
        <f t="shared" si="20"/>
        <v>277217519354.22998</v>
      </c>
      <c r="EW15" s="9">
        <f t="shared" si="20"/>
        <v>708772971191.52002</v>
      </c>
      <c r="EX15" s="9">
        <f t="shared" si="20"/>
        <v>813754264103.36011</v>
      </c>
      <c r="EY15" s="9">
        <f t="shared" si="20"/>
        <v>65785189599.809998</v>
      </c>
      <c r="EZ15" s="9">
        <f t="shared" si="20"/>
        <v>128973927910.39</v>
      </c>
      <c r="FA15" s="9">
        <f t="shared" si="20"/>
        <v>117637857446.49001</v>
      </c>
      <c r="FB15" s="9">
        <f t="shared" si="20"/>
        <v>106764584269.49001</v>
      </c>
      <c r="FC15" s="9">
        <f t="shared" si="20"/>
        <v>253935061501.98999</v>
      </c>
      <c r="FD15" s="9">
        <f t="shared" si="20"/>
        <v>94621628454.700012</v>
      </c>
      <c r="FE15" s="9">
        <f t="shared" si="20"/>
        <v>59468672841</v>
      </c>
      <c r="FF15" s="9">
        <f t="shared" si="20"/>
        <v>54447530305.169998</v>
      </c>
      <c r="FG15" s="9">
        <f t="shared" si="20"/>
        <v>29609503748</v>
      </c>
      <c r="FH15" s="9">
        <f t="shared" si="20"/>
        <v>151082218328.09</v>
      </c>
      <c r="FI15" s="9">
        <f t="shared" si="20"/>
        <v>131943957568.25999</v>
      </c>
      <c r="FJ15" s="9">
        <f t="shared" si="20"/>
        <v>50341377117.050003</v>
      </c>
      <c r="FK15" s="9">
        <f t="shared" si="20"/>
        <v>131845213135.75999</v>
      </c>
      <c r="FL15" s="9">
        <f t="shared" si="20"/>
        <v>1075102119904.75</v>
      </c>
      <c r="FM15" s="9">
        <f t="shared" si="20"/>
        <v>238851176674.59</v>
      </c>
      <c r="FN15" s="9">
        <f t="shared" si="20"/>
        <v>480209067143.14001</v>
      </c>
      <c r="FO15" s="9">
        <f t="shared" si="20"/>
        <v>72217336075.649994</v>
      </c>
      <c r="FP15" s="9">
        <f t="shared" si="20"/>
        <v>243090339817</v>
      </c>
      <c r="FQ15" s="9">
        <f t="shared" si="20"/>
        <v>73724201369</v>
      </c>
      <c r="FR15" s="9">
        <f t="shared" si="20"/>
        <v>69705223093.929993</v>
      </c>
      <c r="FS15" s="9">
        <f t="shared" si="20"/>
        <v>71083016334</v>
      </c>
      <c r="FT15" s="9">
        <f t="shared" si="20"/>
        <v>40491568004.650002</v>
      </c>
      <c r="FU15" s="9">
        <f t="shared" si="20"/>
        <v>31584549170.950001</v>
      </c>
      <c r="FV15" s="9">
        <f t="shared" si="20"/>
        <v>0</v>
      </c>
      <c r="FW15" s="9">
        <f t="shared" si="20"/>
        <v>4938525484029.6504</v>
      </c>
      <c r="FX15" s="9">
        <f t="shared" si="20"/>
        <v>93688558386.5</v>
      </c>
      <c r="FY15" s="9">
        <f t="shared" si="20"/>
        <v>214646152155.02002</v>
      </c>
      <c r="FZ15" s="9">
        <f t="shared" si="20"/>
        <v>89357425422.940002</v>
      </c>
      <c r="GA15" s="9">
        <f t="shared" si="20"/>
        <v>63389554595.080002</v>
      </c>
      <c r="GB15" s="9">
        <f t="shared" si="20"/>
        <v>188664311740.85999</v>
      </c>
      <c r="GC15" s="9">
        <f t="shared" si="20"/>
        <v>90047530332.850006</v>
      </c>
      <c r="GD15" s="9">
        <f t="shared" si="20"/>
        <v>643956672236.69995</v>
      </c>
      <c r="GE15" s="9">
        <f t="shared" si="20"/>
        <v>143592494512.56</v>
      </c>
      <c r="GF15" s="9">
        <f t="shared" si="20"/>
        <v>152250574469.70999</v>
      </c>
      <c r="GG15" s="9">
        <f t="shared" si="20"/>
        <v>122436640686.45</v>
      </c>
      <c r="GH15" s="9">
        <f t="shared" si="20"/>
        <v>160938614652.07999</v>
      </c>
      <c r="GI15" s="9">
        <f t="shared" si="20"/>
        <v>92013406088</v>
      </c>
      <c r="GJ15" s="9">
        <f t="shared" si="20"/>
        <v>132590768570.58</v>
      </c>
      <c r="GK15" s="9">
        <f t="shared" si="20"/>
        <v>123767913031</v>
      </c>
      <c r="GL15" s="9">
        <f t="shared" si="20"/>
        <v>117180163019.07001</v>
      </c>
      <c r="GM15" s="9">
        <f t="shared" ref="GM15:IX15" si="21">SUM(GM16:GM17)</f>
        <v>202614723690.22</v>
      </c>
      <c r="GN15" s="9">
        <f t="shared" si="21"/>
        <v>123583021510.32001</v>
      </c>
      <c r="GO15" s="9">
        <f t="shared" si="21"/>
        <v>64895345175.989998</v>
      </c>
      <c r="GP15" s="9">
        <f t="shared" si="21"/>
        <v>179076556883.72</v>
      </c>
      <c r="GQ15" s="9">
        <f t="shared" si="21"/>
        <v>184902786911.79999</v>
      </c>
      <c r="GR15" s="9">
        <f t="shared" si="21"/>
        <v>110527081574.77</v>
      </c>
      <c r="GS15" s="9">
        <f t="shared" si="21"/>
        <v>111960651436.44</v>
      </c>
      <c r="GT15" s="9">
        <f t="shared" si="21"/>
        <v>96875078654.570007</v>
      </c>
      <c r="GU15" s="9">
        <f t="shared" si="21"/>
        <v>176448011422.44</v>
      </c>
      <c r="GV15" s="9">
        <f t="shared" si="21"/>
        <v>186109313300.22</v>
      </c>
      <c r="GW15" s="9">
        <f t="shared" si="21"/>
        <v>148021722955.12</v>
      </c>
      <c r="GX15" s="9">
        <f t="shared" si="21"/>
        <v>142746126454.14999</v>
      </c>
      <c r="GY15" s="9">
        <f t="shared" si="21"/>
        <v>153983497308.57999</v>
      </c>
      <c r="GZ15" s="9">
        <f t="shared" si="21"/>
        <v>192718252817.47</v>
      </c>
      <c r="HA15" s="9">
        <f t="shared" si="21"/>
        <v>89338735769.75</v>
      </c>
      <c r="HB15" s="9">
        <f t="shared" si="21"/>
        <v>74494325969.220001</v>
      </c>
      <c r="HC15" s="9">
        <f t="shared" si="21"/>
        <v>131590315868.01001</v>
      </c>
      <c r="HD15" s="9">
        <f t="shared" si="21"/>
        <v>498980813796</v>
      </c>
      <c r="HE15" s="9">
        <f t="shared" si="21"/>
        <v>388327518291.69</v>
      </c>
      <c r="HF15" s="9">
        <f t="shared" si="21"/>
        <v>44973989967.43</v>
      </c>
      <c r="HG15" s="9">
        <f t="shared" si="21"/>
        <v>838352343727.84998</v>
      </c>
      <c r="HH15" s="9">
        <f t="shared" si="21"/>
        <v>229152262959</v>
      </c>
      <c r="HI15" s="9">
        <f t="shared" si="21"/>
        <v>164271596137.07999</v>
      </c>
      <c r="HJ15" s="9">
        <f t="shared" si="21"/>
        <v>139752134617.44</v>
      </c>
      <c r="HK15" s="9">
        <f t="shared" si="21"/>
        <v>382932613919.82001</v>
      </c>
      <c r="HL15" s="9">
        <f t="shared" si="21"/>
        <v>354519021839.70001</v>
      </c>
      <c r="HM15" s="9">
        <f t="shared" si="21"/>
        <v>6281027790824.0205</v>
      </c>
      <c r="HN15" s="9">
        <f t="shared" si="21"/>
        <v>145765091642.73001</v>
      </c>
      <c r="HO15" s="9">
        <f t="shared" si="21"/>
        <v>132740652637.03999</v>
      </c>
      <c r="HP15" s="9">
        <f t="shared" si="21"/>
        <v>23846257582.779999</v>
      </c>
      <c r="HQ15" s="9">
        <f t="shared" si="21"/>
        <v>390476791206.21997</v>
      </c>
      <c r="HR15" s="9">
        <f t="shared" si="21"/>
        <v>31931090388.259998</v>
      </c>
      <c r="HS15" s="9">
        <f t="shared" si="21"/>
        <v>223525282495.64001</v>
      </c>
      <c r="HT15" s="9">
        <f t="shared" si="21"/>
        <v>104824333372.53</v>
      </c>
      <c r="HU15" s="9">
        <f t="shared" si="21"/>
        <v>89207135861.289993</v>
      </c>
      <c r="HV15" s="9">
        <f t="shared" si="21"/>
        <v>116513061029.48</v>
      </c>
      <c r="HW15" s="9">
        <f t="shared" si="21"/>
        <v>750523105596.34998</v>
      </c>
      <c r="HX15" s="9">
        <f t="shared" si="21"/>
        <v>37561519154.169998</v>
      </c>
      <c r="HY15" s="9">
        <f t="shared" si="21"/>
        <v>70765108638.119995</v>
      </c>
      <c r="HZ15" s="9">
        <f t="shared" si="21"/>
        <v>103710240197.41</v>
      </c>
      <c r="IA15" s="9">
        <f t="shared" si="21"/>
        <v>181090410972.31</v>
      </c>
      <c r="IB15" s="9">
        <f t="shared" si="21"/>
        <v>50423602270.970001</v>
      </c>
      <c r="IC15" s="9">
        <f t="shared" si="21"/>
        <v>39740012227.520004</v>
      </c>
      <c r="ID15" s="9">
        <f t="shared" si="21"/>
        <v>80371062435.759995</v>
      </c>
      <c r="IE15" s="9">
        <f t="shared" si="21"/>
        <v>26344894445.82</v>
      </c>
      <c r="IF15" s="9">
        <f t="shared" si="21"/>
        <v>54634462623.959999</v>
      </c>
      <c r="IG15" s="9">
        <f t="shared" si="21"/>
        <v>82672092651.520004</v>
      </c>
      <c r="IH15" s="9">
        <f t="shared" si="21"/>
        <v>27242723359.860001</v>
      </c>
      <c r="II15" s="9">
        <f t="shared" si="21"/>
        <v>57467760889.669998</v>
      </c>
      <c r="IJ15" s="9">
        <f t="shared" si="21"/>
        <v>100275276616.87</v>
      </c>
      <c r="IK15" s="9">
        <f t="shared" si="21"/>
        <v>481006363793.59003</v>
      </c>
      <c r="IL15" s="9">
        <f t="shared" si="21"/>
        <v>46423205802.580002</v>
      </c>
      <c r="IM15" s="9">
        <f t="shared" si="21"/>
        <v>182536191373.57001</v>
      </c>
      <c r="IN15" s="9">
        <f t="shared" si="21"/>
        <v>57197750779.410004</v>
      </c>
      <c r="IO15" s="9">
        <f t="shared" si="21"/>
        <v>99346005706.570007</v>
      </c>
      <c r="IP15" s="9">
        <f t="shared" si="21"/>
        <v>107060225460.84</v>
      </c>
      <c r="IQ15" s="9">
        <f t="shared" si="21"/>
        <v>23317398473.470001</v>
      </c>
      <c r="IR15" s="9">
        <f t="shared" si="21"/>
        <v>190447189864.85999</v>
      </c>
      <c r="IS15" s="9">
        <f t="shared" si="21"/>
        <v>145062240037.42999</v>
      </c>
      <c r="IT15" s="9">
        <f t="shared" si="21"/>
        <v>267589635215</v>
      </c>
      <c r="IU15" s="9">
        <f t="shared" si="21"/>
        <v>48481099247.230003</v>
      </c>
      <c r="IV15" s="9">
        <f t="shared" si="21"/>
        <v>45273071546.93</v>
      </c>
      <c r="IW15" s="9">
        <f t="shared" si="21"/>
        <v>14177746819.939999</v>
      </c>
      <c r="IX15" s="9">
        <f t="shared" si="21"/>
        <v>2000099076265.3</v>
      </c>
      <c r="IY15" s="9">
        <f t="shared" ref="IY15:LJ15" si="22">SUM(IY16:IY17)</f>
        <v>22760573286</v>
      </c>
      <c r="IZ15" s="9">
        <f t="shared" si="22"/>
        <v>1058844189347.04</v>
      </c>
      <c r="JA15" s="9">
        <f t="shared" si="22"/>
        <v>17815000000</v>
      </c>
      <c r="JB15" s="9">
        <f t="shared" si="22"/>
        <v>34486879056.639999</v>
      </c>
      <c r="JC15" s="9">
        <f t="shared" si="22"/>
        <v>99656594346.199997</v>
      </c>
      <c r="JD15" s="9">
        <f t="shared" si="22"/>
        <v>42818187629.949997</v>
      </c>
      <c r="JE15" s="9">
        <f t="shared" si="22"/>
        <v>14735000000</v>
      </c>
      <c r="JF15" s="9">
        <f t="shared" si="22"/>
        <v>34425834255.480003</v>
      </c>
      <c r="JG15" s="9">
        <f t="shared" si="22"/>
        <v>47749368006.160004</v>
      </c>
      <c r="JH15" s="9">
        <f t="shared" si="22"/>
        <v>107099933492.3</v>
      </c>
      <c r="JI15" s="9">
        <f t="shared" si="22"/>
        <v>317581454789.19</v>
      </c>
      <c r="JJ15" s="9">
        <f t="shared" si="22"/>
        <v>56245293467.580002</v>
      </c>
      <c r="JK15" s="9">
        <f t="shared" si="22"/>
        <v>169047128748</v>
      </c>
      <c r="JL15" s="9">
        <f t="shared" si="22"/>
        <v>17441073299.799999</v>
      </c>
      <c r="JM15" s="9">
        <f t="shared" si="22"/>
        <v>12000000000</v>
      </c>
      <c r="JN15" s="9">
        <f t="shared" si="22"/>
        <v>48623078630</v>
      </c>
      <c r="JO15" s="9">
        <f t="shared" si="22"/>
        <v>469191061905.40002</v>
      </c>
      <c r="JP15" s="9">
        <f t="shared" si="22"/>
        <v>38634230388</v>
      </c>
      <c r="JQ15" s="9">
        <f t="shared" si="22"/>
        <v>49906338101</v>
      </c>
      <c r="JR15" s="9">
        <f t="shared" si="22"/>
        <v>135782737577</v>
      </c>
      <c r="JS15" s="9">
        <f t="shared" si="22"/>
        <v>106776210151</v>
      </c>
      <c r="JT15" s="9">
        <f t="shared" si="22"/>
        <v>72670489434.970001</v>
      </c>
      <c r="JU15" s="9">
        <f t="shared" si="22"/>
        <v>40733549197.910004</v>
      </c>
      <c r="JV15" s="9">
        <f t="shared" si="22"/>
        <v>35340472337.190002</v>
      </c>
      <c r="JW15" s="9">
        <f t="shared" si="22"/>
        <v>42591271167.470001</v>
      </c>
      <c r="JX15" s="9">
        <f t="shared" si="22"/>
        <v>68251016609.769997</v>
      </c>
      <c r="JY15" s="9">
        <f t="shared" si="22"/>
        <v>43540607899</v>
      </c>
      <c r="JZ15" s="9">
        <f t="shared" si="22"/>
        <v>51350506514.800003</v>
      </c>
      <c r="KA15" s="9">
        <f t="shared" si="22"/>
        <v>31899271172.029999</v>
      </c>
      <c r="KB15" s="9">
        <f t="shared" si="22"/>
        <v>38681053842</v>
      </c>
      <c r="KC15" s="9">
        <f t="shared" si="22"/>
        <v>41619910595</v>
      </c>
      <c r="KD15" s="9">
        <f t="shared" si="22"/>
        <v>920280758669.08997</v>
      </c>
      <c r="KE15" s="9">
        <f t="shared" si="22"/>
        <v>1108021659578.1899</v>
      </c>
      <c r="KF15" s="9">
        <f t="shared" si="22"/>
        <v>170176026858.76999</v>
      </c>
      <c r="KG15" s="9">
        <f t="shared" si="22"/>
        <v>85932060478.100006</v>
      </c>
      <c r="KH15" s="9">
        <f t="shared" si="22"/>
        <v>123223968765.03999</v>
      </c>
      <c r="KI15" s="9">
        <f t="shared" si="22"/>
        <v>136150248885.35001</v>
      </c>
      <c r="KJ15" s="9">
        <f t="shared" si="22"/>
        <v>109215752457.99001</v>
      </c>
      <c r="KK15" s="9">
        <f t="shared" si="22"/>
        <v>196075870226.26999</v>
      </c>
      <c r="KL15" s="9">
        <f t="shared" si="22"/>
        <v>105710194346.31</v>
      </c>
      <c r="KM15" s="9">
        <f t="shared" si="22"/>
        <v>124478257636.09</v>
      </c>
      <c r="KN15" s="9">
        <f t="shared" si="22"/>
        <v>117260642043</v>
      </c>
      <c r="KO15" s="9">
        <f t="shared" si="22"/>
        <v>701009546203.64001</v>
      </c>
      <c r="KP15" s="9">
        <f t="shared" si="22"/>
        <v>221345171688.35999</v>
      </c>
      <c r="KQ15" s="9">
        <f t="shared" si="22"/>
        <v>126828799250.27</v>
      </c>
      <c r="KR15" s="9">
        <f t="shared" si="22"/>
        <v>2277501235381.3398</v>
      </c>
      <c r="KS15" s="9">
        <f t="shared" si="22"/>
        <v>486233746790.5</v>
      </c>
      <c r="KT15" s="9">
        <f t="shared" si="22"/>
        <v>652667727020.56995</v>
      </c>
      <c r="KU15" s="9">
        <f t="shared" si="22"/>
        <v>99352265092.059998</v>
      </c>
      <c r="KV15" s="9">
        <f t="shared" si="22"/>
        <v>112663180695.97</v>
      </c>
      <c r="KW15" s="9">
        <f t="shared" si="22"/>
        <v>182851358735.82999</v>
      </c>
      <c r="KX15" s="9">
        <f t="shared" si="22"/>
        <v>495981642338.58002</v>
      </c>
      <c r="KY15" s="9">
        <f t="shared" si="22"/>
        <v>203029136971.54001</v>
      </c>
      <c r="KZ15" s="9">
        <f t="shared" si="22"/>
        <v>434119386846.42999</v>
      </c>
      <c r="LA15" s="9">
        <f t="shared" si="22"/>
        <v>101862895049.62</v>
      </c>
      <c r="LB15" s="9">
        <f t="shared" si="22"/>
        <v>2057527828.01</v>
      </c>
      <c r="LC15" s="9">
        <f t="shared" si="22"/>
        <v>450749323686.31</v>
      </c>
      <c r="LD15" s="9">
        <f t="shared" si="22"/>
        <v>55275195075.120003</v>
      </c>
      <c r="LE15" s="9">
        <f t="shared" si="22"/>
        <v>35016740998.239998</v>
      </c>
      <c r="LF15" s="9">
        <f t="shared" si="22"/>
        <v>12286650000</v>
      </c>
      <c r="LG15" s="9">
        <f t="shared" si="22"/>
        <v>52782756886.400002</v>
      </c>
      <c r="LH15" s="9">
        <f t="shared" si="22"/>
        <v>173096373456.37</v>
      </c>
      <c r="LI15" s="9">
        <f t="shared" si="22"/>
        <v>4246717790.6399999</v>
      </c>
      <c r="LJ15" s="9">
        <f t="shared" si="22"/>
        <v>5433115621.1499996</v>
      </c>
      <c r="LK15" s="9">
        <f t="shared" ref="LK15:NV15" si="23">SUM(LK16:LK17)</f>
        <v>37287595274</v>
      </c>
      <c r="LL15" s="9">
        <f t="shared" si="23"/>
        <v>6522656000.1700001</v>
      </c>
      <c r="LM15" s="9">
        <f t="shared" si="23"/>
        <v>14839721523.59</v>
      </c>
      <c r="LN15" s="9">
        <f t="shared" si="23"/>
        <v>10000000000</v>
      </c>
      <c r="LO15" s="9">
        <f t="shared" si="23"/>
        <v>5001000000</v>
      </c>
      <c r="LP15" s="9">
        <f t="shared" si="23"/>
        <v>3000000000</v>
      </c>
      <c r="LQ15" s="9">
        <f t="shared" si="23"/>
        <v>1001300000</v>
      </c>
      <c r="LR15" s="9">
        <f t="shared" si="23"/>
        <v>3387203931</v>
      </c>
      <c r="LS15" s="9">
        <f t="shared" si="23"/>
        <v>208592982332.01001</v>
      </c>
      <c r="LT15" s="9">
        <f t="shared" si="23"/>
        <v>18103783560</v>
      </c>
      <c r="LU15" s="9">
        <f t="shared" si="23"/>
        <v>19301931550</v>
      </c>
      <c r="LV15" s="9">
        <f t="shared" si="23"/>
        <v>18464535823.919998</v>
      </c>
      <c r="LW15" s="9">
        <f t="shared" si="23"/>
        <v>43378036202.440002</v>
      </c>
      <c r="LX15" s="9">
        <f t="shared" si="23"/>
        <v>19324149035.98</v>
      </c>
      <c r="LY15" s="9">
        <f t="shared" si="23"/>
        <v>9148503163.9500008</v>
      </c>
      <c r="LZ15" s="9">
        <f t="shared" si="23"/>
        <v>31224770771.029999</v>
      </c>
      <c r="MA15" s="9">
        <f t="shared" si="23"/>
        <v>75317856586.059998</v>
      </c>
      <c r="MB15" s="9">
        <f t="shared" si="23"/>
        <v>8390000000</v>
      </c>
      <c r="MC15" s="9">
        <f t="shared" si="23"/>
        <v>41361515285.760002</v>
      </c>
      <c r="MD15" s="9">
        <f t="shared" si="23"/>
        <v>6295236845</v>
      </c>
      <c r="ME15" s="9">
        <f t="shared" si="23"/>
        <v>10156709052.200001</v>
      </c>
      <c r="MF15" s="9">
        <f t="shared" si="23"/>
        <v>4000000000</v>
      </c>
      <c r="MG15" s="9">
        <f t="shared" si="23"/>
        <v>952248471942.73999</v>
      </c>
      <c r="MH15" s="9">
        <f t="shared" si="23"/>
        <v>17715859762.84</v>
      </c>
      <c r="MI15" s="9">
        <f t="shared" si="23"/>
        <v>54223472453.330002</v>
      </c>
      <c r="MJ15" s="9">
        <f t="shared" si="23"/>
        <v>30109448025.110001</v>
      </c>
      <c r="MK15" s="9">
        <f t="shared" si="23"/>
        <v>7215000001</v>
      </c>
      <c r="ML15" s="9">
        <f t="shared" si="23"/>
        <v>99815671409</v>
      </c>
      <c r="MM15" s="9">
        <f t="shared" si="23"/>
        <v>55144796229.129997</v>
      </c>
      <c r="MN15" s="9">
        <f t="shared" si="23"/>
        <v>25719194143.380001</v>
      </c>
      <c r="MO15" s="9">
        <f t="shared" si="23"/>
        <v>46087902689</v>
      </c>
      <c r="MP15" s="9">
        <f t="shared" si="23"/>
        <v>7096147334.1999998</v>
      </c>
      <c r="MQ15" s="9">
        <f t="shared" si="23"/>
        <v>49035044896.589996</v>
      </c>
      <c r="MR15" s="9">
        <f t="shared" si="23"/>
        <v>35956750984</v>
      </c>
      <c r="MS15" s="9">
        <f t="shared" si="23"/>
        <v>98434508991.190002</v>
      </c>
      <c r="MT15" s="9">
        <f t="shared" si="23"/>
        <v>79942402778.589996</v>
      </c>
      <c r="MU15" s="9">
        <f t="shared" si="23"/>
        <v>24920176215.860001</v>
      </c>
      <c r="MV15" s="9">
        <f t="shared" si="23"/>
        <v>14940478669.860001</v>
      </c>
      <c r="MW15" s="9">
        <f t="shared" si="23"/>
        <v>53403419754</v>
      </c>
      <c r="MX15" s="9">
        <f t="shared" si="23"/>
        <v>34214182198.720001</v>
      </c>
      <c r="MY15" s="9">
        <f t="shared" si="23"/>
        <v>21283774247.630001</v>
      </c>
      <c r="MZ15" s="9">
        <f t="shared" si="23"/>
        <v>69018603114.369995</v>
      </c>
      <c r="NA15" s="9">
        <f t="shared" si="23"/>
        <v>28359617285</v>
      </c>
      <c r="NB15" s="9">
        <f t="shared" si="23"/>
        <v>36554119528.910004</v>
      </c>
      <c r="NC15" s="9">
        <f t="shared" si="23"/>
        <v>47234366645</v>
      </c>
      <c r="ND15" s="9">
        <f t="shared" si="23"/>
        <v>706906953541.10999</v>
      </c>
      <c r="NE15" s="9">
        <f t="shared" si="23"/>
        <v>10500000000</v>
      </c>
      <c r="NF15" s="9">
        <f t="shared" si="23"/>
        <v>244951321751.76999</v>
      </c>
      <c r="NG15" s="9">
        <f t="shared" si="23"/>
        <v>21945683058</v>
      </c>
      <c r="NH15" s="9">
        <f t="shared" si="23"/>
        <v>18207670418.139999</v>
      </c>
      <c r="NI15" s="9">
        <f t="shared" si="23"/>
        <v>55741835287.150002</v>
      </c>
      <c r="NJ15" s="9">
        <f t="shared" si="23"/>
        <v>16470076141.790001</v>
      </c>
      <c r="NK15" s="9">
        <f t="shared" si="23"/>
        <v>91600558403.199997</v>
      </c>
      <c r="NL15" s="9">
        <f t="shared" si="23"/>
        <v>58064762321</v>
      </c>
      <c r="NM15" s="9">
        <f t="shared" si="23"/>
        <v>18815992102.470001</v>
      </c>
      <c r="NN15" s="9">
        <f t="shared" si="23"/>
        <v>55791689630.040001</v>
      </c>
      <c r="NO15" s="9">
        <f t="shared" si="23"/>
        <v>41949408235.120003</v>
      </c>
      <c r="NP15" s="9">
        <f t="shared" si="23"/>
        <v>33176500208</v>
      </c>
      <c r="NQ15" s="9">
        <f t="shared" si="23"/>
        <v>6127500000</v>
      </c>
      <c r="NR15" s="9">
        <f t="shared" si="23"/>
        <v>16628387839.68</v>
      </c>
      <c r="NS15" s="9">
        <f t="shared" si="23"/>
        <v>2500000000</v>
      </c>
      <c r="NT15" s="9">
        <f t="shared" si="23"/>
        <v>6958970000</v>
      </c>
      <c r="NU15" s="9">
        <f t="shared" si="23"/>
        <v>1500000000</v>
      </c>
      <c r="NV15" s="9">
        <f t="shared" si="23"/>
        <v>0</v>
      </c>
      <c r="NW15" s="9">
        <f t="shared" ref="NW15:QH15" si="24">SUM(NW16:NW17)</f>
        <v>1000000000</v>
      </c>
      <c r="NX15" s="9">
        <f t="shared" si="24"/>
        <v>1218989484013.6199</v>
      </c>
      <c r="NY15" s="9">
        <f t="shared" si="24"/>
        <v>1644518405341.0701</v>
      </c>
      <c r="NZ15" s="9">
        <f t="shared" si="24"/>
        <v>51428347860.600006</v>
      </c>
      <c r="OA15" s="9">
        <f t="shared" si="24"/>
        <v>125131332054.89999</v>
      </c>
      <c r="OB15" s="9">
        <f t="shared" si="24"/>
        <v>99107666882.190002</v>
      </c>
      <c r="OC15" s="9">
        <f t="shared" si="24"/>
        <v>42426560075.869995</v>
      </c>
      <c r="OD15" s="9">
        <f t="shared" si="24"/>
        <v>100690653166.02</v>
      </c>
      <c r="OE15" s="9">
        <f t="shared" si="24"/>
        <v>45960790961.279999</v>
      </c>
      <c r="OF15" s="9">
        <f t="shared" si="24"/>
        <v>94381741312.360001</v>
      </c>
      <c r="OG15" s="9">
        <f t="shared" si="24"/>
        <v>361504959161</v>
      </c>
      <c r="OH15" s="9">
        <f t="shared" si="24"/>
        <v>1056169071660.1101</v>
      </c>
      <c r="OI15" s="9">
        <f t="shared" si="24"/>
        <v>71392453642.610001</v>
      </c>
      <c r="OJ15" s="9">
        <f t="shared" si="24"/>
        <v>101299570596.56</v>
      </c>
      <c r="OK15" s="9">
        <f t="shared" si="24"/>
        <v>234727951332.57001</v>
      </c>
      <c r="OL15" s="9">
        <f t="shared" si="24"/>
        <v>129870611784.39999</v>
      </c>
      <c r="OM15" s="9">
        <f t="shared" si="24"/>
        <v>207817301606.57999</v>
      </c>
      <c r="ON15" s="9">
        <f t="shared" si="24"/>
        <v>110937841980.88</v>
      </c>
      <c r="OO15" s="9">
        <f t="shared" si="24"/>
        <v>136931095151.63</v>
      </c>
      <c r="OP15" s="9">
        <f t="shared" si="24"/>
        <v>12757506051</v>
      </c>
      <c r="OQ15" s="9">
        <f t="shared" si="24"/>
        <v>268527641707.67001</v>
      </c>
      <c r="OR15" s="9">
        <f t="shared" si="24"/>
        <v>45422214891</v>
      </c>
      <c r="OS15" s="9">
        <f t="shared" si="24"/>
        <v>649949763870.91003</v>
      </c>
      <c r="OT15" s="9">
        <f t="shared" si="24"/>
        <v>17618874617.32</v>
      </c>
      <c r="OU15" s="9">
        <f t="shared" si="24"/>
        <v>44726631832.260002</v>
      </c>
      <c r="OV15" s="9">
        <f t="shared" si="24"/>
        <v>27668732392</v>
      </c>
      <c r="OW15" s="9">
        <f t="shared" si="24"/>
        <v>55981004684</v>
      </c>
      <c r="OX15" s="9">
        <f t="shared" si="24"/>
        <v>142819019852.06</v>
      </c>
      <c r="OY15" s="9">
        <f t="shared" si="24"/>
        <v>35777184940.769997</v>
      </c>
      <c r="OZ15" s="9">
        <f t="shared" si="24"/>
        <v>61795188385.300003</v>
      </c>
      <c r="PA15" s="9">
        <f t="shared" si="24"/>
        <v>33107134541</v>
      </c>
      <c r="PB15" s="9">
        <f t="shared" si="24"/>
        <v>33429788153.169998</v>
      </c>
      <c r="PC15" s="9">
        <f t="shared" si="24"/>
        <v>58419357359</v>
      </c>
      <c r="PD15" s="9">
        <f t="shared" si="24"/>
        <v>107044576892.17</v>
      </c>
      <c r="PE15" s="9">
        <f t="shared" si="24"/>
        <v>69764962003.830002</v>
      </c>
      <c r="PF15" s="9">
        <f t="shared" si="24"/>
        <v>64286049970.769997</v>
      </c>
      <c r="PG15" s="9">
        <f t="shared" si="24"/>
        <v>141754858914.67001</v>
      </c>
      <c r="PH15" s="9">
        <f t="shared" si="24"/>
        <v>39885538297.5</v>
      </c>
      <c r="PI15" s="9">
        <f t="shared" si="24"/>
        <v>26000000000</v>
      </c>
      <c r="PJ15" s="9">
        <f t="shared" si="24"/>
        <v>32856951230.220001</v>
      </c>
      <c r="PK15" s="9">
        <f t="shared" si="24"/>
        <v>35314233539</v>
      </c>
      <c r="PL15" s="9">
        <f t="shared" si="24"/>
        <v>31568911916.09</v>
      </c>
      <c r="PM15" s="9">
        <f t="shared" si="24"/>
        <v>40399404279</v>
      </c>
      <c r="PN15" s="9">
        <f t="shared" si="24"/>
        <v>28758040771</v>
      </c>
      <c r="PO15" s="9">
        <f t="shared" si="24"/>
        <v>10000000000</v>
      </c>
      <c r="PP15" s="9">
        <f t="shared" si="24"/>
        <v>414587755382.23999</v>
      </c>
      <c r="PQ15" s="9">
        <f t="shared" si="24"/>
        <v>31253943853</v>
      </c>
      <c r="PR15" s="9">
        <f t="shared" si="24"/>
        <v>30168137633.400002</v>
      </c>
      <c r="PS15" s="9">
        <f t="shared" si="24"/>
        <v>16942599720.02</v>
      </c>
      <c r="PT15" s="9">
        <f t="shared" si="24"/>
        <v>10477590553.83</v>
      </c>
      <c r="PU15" s="9">
        <f t="shared" si="24"/>
        <v>18219284330</v>
      </c>
      <c r="PV15" s="9">
        <f t="shared" si="24"/>
        <v>5891000000</v>
      </c>
      <c r="PW15" s="9">
        <f t="shared" si="24"/>
        <v>15960994849</v>
      </c>
      <c r="PX15" s="9">
        <f t="shared" si="24"/>
        <v>21088213123.41</v>
      </c>
      <c r="PY15" s="9">
        <f t="shared" si="24"/>
        <v>8258000000</v>
      </c>
      <c r="PZ15" s="9">
        <f t="shared" si="24"/>
        <v>12598509326.059999</v>
      </c>
      <c r="QA15" s="9">
        <f t="shared" si="24"/>
        <v>13692838604.110001</v>
      </c>
      <c r="QB15" s="9">
        <f t="shared" si="24"/>
        <v>884011613538</v>
      </c>
      <c r="QC15" s="9">
        <f t="shared" si="24"/>
        <v>32864998205</v>
      </c>
      <c r="QD15" s="9">
        <f t="shared" si="24"/>
        <v>118113475781.59999</v>
      </c>
      <c r="QE15" s="9">
        <f t="shared" si="24"/>
        <v>39010000000</v>
      </c>
      <c r="QF15" s="9">
        <f t="shared" si="24"/>
        <v>76577537930.770004</v>
      </c>
      <c r="QG15" s="9">
        <f t="shared" si="24"/>
        <v>76730000000</v>
      </c>
      <c r="QH15" s="9">
        <f t="shared" si="24"/>
        <v>25292845411.619999</v>
      </c>
      <c r="QI15" s="9">
        <f t="shared" ref="QI15:ST15" si="25">SUM(QI16:QI17)</f>
        <v>18500000000</v>
      </c>
      <c r="QJ15" s="9">
        <f t="shared" si="25"/>
        <v>42750000000</v>
      </c>
      <c r="QK15" s="9">
        <f t="shared" si="25"/>
        <v>90213388570</v>
      </c>
      <c r="QL15" s="9">
        <f t="shared" si="25"/>
        <v>64497235880</v>
      </c>
      <c r="QM15" s="9">
        <f t="shared" si="25"/>
        <v>42500000000</v>
      </c>
      <c r="QN15" s="9">
        <f t="shared" si="25"/>
        <v>20000000000</v>
      </c>
      <c r="QO15" s="9">
        <f t="shared" si="25"/>
        <v>12959472799</v>
      </c>
      <c r="QP15" s="9">
        <f t="shared" si="25"/>
        <v>47000000000</v>
      </c>
      <c r="QQ15" s="9">
        <f t="shared" si="25"/>
        <v>32096103758</v>
      </c>
      <c r="QR15" s="9">
        <f t="shared" si="25"/>
        <v>18000000000</v>
      </c>
      <c r="QS15" s="9">
        <f t="shared" si="25"/>
        <v>27640000000</v>
      </c>
      <c r="QT15" s="9">
        <f t="shared" si="25"/>
        <v>41000000000</v>
      </c>
      <c r="QU15" s="9">
        <f t="shared" si="25"/>
        <v>21000000000</v>
      </c>
      <c r="QV15" s="9">
        <f t="shared" si="25"/>
        <v>16993525519</v>
      </c>
      <c r="QW15" s="9">
        <f t="shared" si="25"/>
        <v>18000000000</v>
      </c>
      <c r="QX15" s="9">
        <f t="shared" si="25"/>
        <v>5183789120</v>
      </c>
      <c r="QY15" s="9">
        <f t="shared" si="25"/>
        <v>7095000000</v>
      </c>
      <c r="QZ15" s="9">
        <f t="shared" si="25"/>
        <v>12500000000</v>
      </c>
      <c r="RA15" s="9">
        <f t="shared" si="25"/>
        <v>16665000000</v>
      </c>
      <c r="RB15" s="9">
        <f t="shared" si="25"/>
        <v>13370000000</v>
      </c>
      <c r="RC15" s="9">
        <f t="shared" si="25"/>
        <v>17000000000</v>
      </c>
      <c r="RD15" s="9">
        <f t="shared" si="25"/>
        <v>8735156478</v>
      </c>
      <c r="RE15" s="9">
        <f t="shared" si="25"/>
        <v>4500000000</v>
      </c>
      <c r="RF15" s="9">
        <f t="shared" si="25"/>
        <v>7578452337</v>
      </c>
      <c r="RG15" s="9">
        <f t="shared" si="25"/>
        <v>7183444100</v>
      </c>
      <c r="RH15" s="9">
        <f t="shared" si="25"/>
        <v>47562964208.18</v>
      </c>
      <c r="RI15" s="9">
        <f t="shared" si="25"/>
        <v>10392145852.700001</v>
      </c>
      <c r="RJ15" s="9">
        <f t="shared" si="25"/>
        <v>37615960462.660004</v>
      </c>
      <c r="RK15" s="9">
        <f t="shared" si="25"/>
        <v>44748880147</v>
      </c>
      <c r="RL15" s="9">
        <f t="shared" si="25"/>
        <v>40947299984</v>
      </c>
      <c r="RM15" s="9">
        <f t="shared" si="25"/>
        <v>5055867644.3599997</v>
      </c>
      <c r="RN15" s="9">
        <f t="shared" si="25"/>
        <v>9631100636</v>
      </c>
      <c r="RO15" s="9">
        <f t="shared" si="25"/>
        <v>3509593042</v>
      </c>
      <c r="RP15" s="9">
        <f t="shared" si="25"/>
        <v>1000000000</v>
      </c>
      <c r="RQ15" s="9">
        <f t="shared" si="25"/>
        <v>890955888859.25</v>
      </c>
      <c r="RR15" s="9">
        <f t="shared" si="25"/>
        <v>97608713066.580002</v>
      </c>
      <c r="RS15" s="9">
        <f t="shared" si="25"/>
        <v>57292970886.760002</v>
      </c>
      <c r="RT15" s="9">
        <f t="shared" si="25"/>
        <v>182340851116.69</v>
      </c>
      <c r="RU15" s="9">
        <f t="shared" si="25"/>
        <v>567537542445.53003</v>
      </c>
      <c r="RV15" s="9">
        <f t="shared" si="25"/>
        <v>331950645616</v>
      </c>
      <c r="RW15" s="9">
        <f t="shared" si="25"/>
        <v>118563306955.64</v>
      </c>
      <c r="RX15" s="9">
        <f t="shared" si="25"/>
        <v>0</v>
      </c>
      <c r="RY15" s="9">
        <f t="shared" si="25"/>
        <v>21780000000</v>
      </c>
      <c r="RZ15" s="9">
        <f t="shared" si="25"/>
        <v>82237317816.270004</v>
      </c>
      <c r="SA15" s="9">
        <f t="shared" si="25"/>
        <v>65653486920.190002</v>
      </c>
      <c r="SB15" s="9">
        <f t="shared" si="25"/>
        <v>65540301866.970001</v>
      </c>
      <c r="SC15" s="9">
        <f t="shared" si="25"/>
        <v>121251878830.53</v>
      </c>
      <c r="SD15" s="9">
        <f t="shared" si="25"/>
        <v>36438424763</v>
      </c>
      <c r="SE15" s="9">
        <f t="shared" si="25"/>
        <v>58114432615.870003</v>
      </c>
      <c r="SF15" s="9">
        <f t="shared" si="25"/>
        <v>44641114653.550003</v>
      </c>
      <c r="SG15" s="9">
        <f t="shared" si="25"/>
        <v>47347453151</v>
      </c>
      <c r="SH15" s="9">
        <f t="shared" si="25"/>
        <v>51666215394.129997</v>
      </c>
      <c r="SI15" s="9">
        <f t="shared" si="25"/>
        <v>52525120471.989998</v>
      </c>
      <c r="SJ15" s="9">
        <f t="shared" si="25"/>
        <v>48493935375.830002</v>
      </c>
      <c r="SK15" s="9">
        <f t="shared" si="25"/>
        <v>59573038649.68</v>
      </c>
      <c r="SL15" s="9">
        <f t="shared" si="25"/>
        <v>42207773746.379997</v>
      </c>
      <c r="SM15" s="9">
        <f t="shared" si="25"/>
        <v>67204829289.110001</v>
      </c>
      <c r="SN15" s="9">
        <f t="shared" si="25"/>
        <v>12000000000</v>
      </c>
      <c r="SO15" s="9">
        <f t="shared" si="25"/>
        <v>67934682558.599998</v>
      </c>
      <c r="SP15" s="9">
        <f t="shared" si="25"/>
        <v>62772238026.949997</v>
      </c>
      <c r="SQ15" s="9">
        <f t="shared" si="25"/>
        <v>4029350040.5500002</v>
      </c>
      <c r="SR15" s="9">
        <f t="shared" si="25"/>
        <v>33532448926.84</v>
      </c>
      <c r="SS15" s="9">
        <f t="shared" si="25"/>
        <v>90218941417.880005</v>
      </c>
      <c r="ST15" s="9">
        <f t="shared" si="25"/>
        <v>36297651184</v>
      </c>
      <c r="SU15" s="9">
        <f t="shared" ref="SU15:TW15" si="26">SUM(SU16:SU17)</f>
        <v>15795361791.25</v>
      </c>
      <c r="SV15" s="9">
        <f t="shared" si="26"/>
        <v>86313538021</v>
      </c>
      <c r="SW15" s="9">
        <f t="shared" si="26"/>
        <v>274146536708.72</v>
      </c>
      <c r="SX15" s="9">
        <f t="shared" si="26"/>
        <v>66351756774.239998</v>
      </c>
      <c r="SY15" s="9">
        <f t="shared" si="26"/>
        <v>82541542641</v>
      </c>
      <c r="SZ15" s="9">
        <f t="shared" si="26"/>
        <v>29775000000</v>
      </c>
      <c r="TA15" s="9">
        <f t="shared" si="26"/>
        <v>12465500000</v>
      </c>
      <c r="TB15" s="9">
        <f t="shared" si="26"/>
        <v>82212500000</v>
      </c>
      <c r="TC15" s="9">
        <f t="shared" si="26"/>
        <v>39333750380</v>
      </c>
      <c r="TD15" s="9">
        <f t="shared" si="26"/>
        <v>42500000000</v>
      </c>
      <c r="TE15" s="9">
        <f t="shared" si="26"/>
        <v>24000000000</v>
      </c>
      <c r="TF15" s="9">
        <f t="shared" si="26"/>
        <v>31227677514</v>
      </c>
      <c r="TG15" s="9">
        <f t="shared" si="26"/>
        <v>14000000000</v>
      </c>
      <c r="TH15" s="9">
        <f t="shared" si="26"/>
        <v>17250000000</v>
      </c>
      <c r="TI15" s="9">
        <f t="shared" si="26"/>
        <v>3500000000</v>
      </c>
      <c r="TJ15" s="9">
        <f t="shared" si="26"/>
        <v>11000000000</v>
      </c>
      <c r="TK15" s="9">
        <f t="shared" si="26"/>
        <v>10000000000</v>
      </c>
      <c r="TL15" s="9">
        <f t="shared" si="26"/>
        <v>12077123684.780001</v>
      </c>
      <c r="TM15" s="9">
        <f t="shared" si="26"/>
        <v>17408993452.139999</v>
      </c>
      <c r="TN15" s="9">
        <f t="shared" si="26"/>
        <v>26300475271.82</v>
      </c>
      <c r="TO15" s="9">
        <f t="shared" si="26"/>
        <v>12575293493</v>
      </c>
      <c r="TP15" s="9">
        <f t="shared" si="26"/>
        <v>10118404166.68</v>
      </c>
      <c r="TQ15" s="9">
        <f t="shared" si="26"/>
        <v>0</v>
      </c>
      <c r="TR15" s="9">
        <f t="shared" si="26"/>
        <v>150000000000</v>
      </c>
      <c r="TS15" s="9">
        <f t="shared" si="26"/>
        <v>297296470318.03998</v>
      </c>
      <c r="TT15" s="9">
        <f t="shared" si="26"/>
        <v>110602191858</v>
      </c>
      <c r="TU15" s="9">
        <f t="shared" si="26"/>
        <v>98645399983.380005</v>
      </c>
      <c r="TV15" s="9">
        <f t="shared" si="26"/>
        <v>127923884461.51001</v>
      </c>
      <c r="TW15" s="9">
        <f t="shared" si="26"/>
        <v>100100000000</v>
      </c>
    </row>
    <row r="16" spans="1:543" ht="15" x14ac:dyDescent="0.25">
      <c r="A16" s="14" t="s">
        <v>561</v>
      </c>
      <c r="B16" s="15">
        <v>498600000</v>
      </c>
      <c r="C16" s="15">
        <v>0</v>
      </c>
      <c r="D16" s="15">
        <v>1724403655</v>
      </c>
      <c r="E16" s="15">
        <v>0</v>
      </c>
      <c r="F16" s="15">
        <v>76875900</v>
      </c>
      <c r="G16" s="15">
        <v>0</v>
      </c>
      <c r="H16" s="15">
        <v>0</v>
      </c>
      <c r="I16" s="15">
        <v>0</v>
      </c>
      <c r="J16" s="15">
        <v>12972283883</v>
      </c>
      <c r="K16" s="15">
        <v>0</v>
      </c>
      <c r="L16" s="15">
        <v>0</v>
      </c>
      <c r="M16" s="15">
        <v>0</v>
      </c>
      <c r="N16" s="15">
        <v>4184554996</v>
      </c>
      <c r="O16" s="15">
        <v>1341122104</v>
      </c>
      <c r="P16" s="15">
        <v>0</v>
      </c>
      <c r="Q16" s="15">
        <v>124500000</v>
      </c>
      <c r="R16" s="15">
        <v>512500000</v>
      </c>
      <c r="S16" s="15">
        <v>25000000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26818780639</v>
      </c>
      <c r="AA16" s="15">
        <v>21881536433.77</v>
      </c>
      <c r="AB16" s="15">
        <v>0</v>
      </c>
      <c r="AC16" s="15">
        <v>0</v>
      </c>
      <c r="AD16" s="15">
        <v>2806392662</v>
      </c>
      <c r="AE16" s="15">
        <v>0</v>
      </c>
      <c r="AF16" s="15">
        <v>0</v>
      </c>
      <c r="AG16" s="15">
        <v>0</v>
      </c>
      <c r="AH16" s="15">
        <v>4899780556.8500004</v>
      </c>
      <c r="AI16" s="15">
        <v>0</v>
      </c>
      <c r="AJ16" s="15">
        <v>0</v>
      </c>
      <c r="AK16" s="15">
        <v>0</v>
      </c>
      <c r="AL16" s="15">
        <v>3522788739</v>
      </c>
      <c r="AM16" s="15">
        <v>0</v>
      </c>
      <c r="AN16" s="15">
        <v>0</v>
      </c>
      <c r="AO16" s="15">
        <v>0</v>
      </c>
      <c r="AP16" s="15">
        <v>7548041010</v>
      </c>
      <c r="AQ16" s="15">
        <v>1904000000</v>
      </c>
      <c r="AR16" s="15">
        <v>0</v>
      </c>
      <c r="AS16" s="15">
        <v>0</v>
      </c>
      <c r="AT16" s="15">
        <v>2947216765.3699999</v>
      </c>
      <c r="AU16" s="15">
        <v>3397408576</v>
      </c>
      <c r="AV16" s="15">
        <v>0</v>
      </c>
      <c r="AW16" s="15">
        <v>355348000</v>
      </c>
      <c r="AX16" s="15">
        <v>0</v>
      </c>
      <c r="AY16" s="15">
        <v>0</v>
      </c>
      <c r="AZ16" s="15">
        <v>0</v>
      </c>
      <c r="BA16" s="15">
        <v>289705500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2728764302</v>
      </c>
      <c r="BI16" s="15">
        <v>500500285.5</v>
      </c>
      <c r="BJ16" s="15">
        <v>324547235.30000001</v>
      </c>
      <c r="BK16" s="15">
        <v>99045000</v>
      </c>
      <c r="BL16" s="15">
        <v>0</v>
      </c>
      <c r="BM16" s="15">
        <v>0</v>
      </c>
      <c r="BN16" s="15">
        <v>0</v>
      </c>
      <c r="BO16" s="15">
        <v>4321046422.3500004</v>
      </c>
      <c r="BP16" s="15">
        <v>0</v>
      </c>
      <c r="BQ16" s="15">
        <v>0</v>
      </c>
      <c r="BR16" s="15">
        <v>818512040.39999998</v>
      </c>
      <c r="BS16" s="15">
        <v>1697148175</v>
      </c>
      <c r="BT16" s="15">
        <v>890766175</v>
      </c>
      <c r="BU16" s="15">
        <v>16448850754</v>
      </c>
      <c r="BV16" s="15">
        <v>2090579655</v>
      </c>
      <c r="BW16" s="15">
        <v>2474146980</v>
      </c>
      <c r="BX16" s="15">
        <v>722947500</v>
      </c>
      <c r="BY16" s="15">
        <v>344595063.25</v>
      </c>
      <c r="BZ16" s="15">
        <v>0</v>
      </c>
      <c r="CA16" s="15">
        <v>0</v>
      </c>
      <c r="CB16" s="15">
        <v>5913925993.4099998</v>
      </c>
      <c r="CC16" s="15">
        <v>703097395.25999999</v>
      </c>
      <c r="CD16" s="15">
        <v>16022514702.219999</v>
      </c>
      <c r="CE16" s="15">
        <v>0</v>
      </c>
      <c r="CF16" s="15">
        <v>48025182107.550003</v>
      </c>
      <c r="CG16" s="15">
        <v>1379578594.3599999</v>
      </c>
      <c r="CH16" s="15">
        <v>218402100</v>
      </c>
      <c r="CI16" s="15">
        <v>0</v>
      </c>
      <c r="CJ16" s="15">
        <v>8788650743</v>
      </c>
      <c r="CK16" s="15">
        <v>0</v>
      </c>
      <c r="CL16" s="15">
        <v>310000000</v>
      </c>
      <c r="CM16" s="15">
        <v>0</v>
      </c>
      <c r="CN16" s="15">
        <v>129095000</v>
      </c>
      <c r="CO16" s="15">
        <v>12188327347.01</v>
      </c>
      <c r="CP16" s="15">
        <v>0</v>
      </c>
      <c r="CQ16" s="15">
        <v>188350000</v>
      </c>
      <c r="CR16" s="15">
        <v>2880950952.5</v>
      </c>
      <c r="CS16" s="15">
        <v>138188041.75</v>
      </c>
      <c r="CT16" s="15">
        <v>0</v>
      </c>
      <c r="CU16" s="15">
        <v>0</v>
      </c>
      <c r="CV16" s="15">
        <v>0</v>
      </c>
      <c r="CW16" s="15">
        <v>900000000</v>
      </c>
      <c r="CX16" s="15">
        <v>0</v>
      </c>
      <c r="CY16" s="15">
        <v>19547363.98</v>
      </c>
      <c r="CZ16" s="15">
        <v>0</v>
      </c>
      <c r="DA16" s="15">
        <v>0</v>
      </c>
      <c r="DB16" s="15">
        <v>424328837</v>
      </c>
      <c r="DC16" s="15">
        <v>2092056977</v>
      </c>
      <c r="DD16" s="15">
        <v>0</v>
      </c>
      <c r="DE16" s="15">
        <v>0</v>
      </c>
      <c r="DF16" s="15">
        <v>0</v>
      </c>
      <c r="DG16" s="15">
        <v>296050000</v>
      </c>
      <c r="DH16" s="15">
        <v>0</v>
      </c>
      <c r="DI16" s="15">
        <v>0</v>
      </c>
      <c r="DJ16" s="15">
        <v>0</v>
      </c>
      <c r="DK16" s="15">
        <v>0</v>
      </c>
      <c r="DL16" s="15">
        <v>0</v>
      </c>
      <c r="DM16" s="15">
        <v>0</v>
      </c>
      <c r="DN16" s="15">
        <v>0</v>
      </c>
      <c r="DO16" s="15">
        <v>190000000</v>
      </c>
      <c r="DP16" s="15">
        <v>292124000</v>
      </c>
      <c r="DQ16" s="15">
        <v>0</v>
      </c>
      <c r="DR16" s="15">
        <v>0</v>
      </c>
      <c r="DS16" s="15">
        <v>457720800</v>
      </c>
      <c r="DT16" s="15">
        <v>0</v>
      </c>
      <c r="DU16" s="15">
        <v>0</v>
      </c>
      <c r="DV16" s="15">
        <v>2072941223</v>
      </c>
      <c r="DW16" s="15">
        <v>15977930350</v>
      </c>
      <c r="DX16" s="15">
        <v>2143850000</v>
      </c>
      <c r="DY16" s="15">
        <v>0</v>
      </c>
      <c r="DZ16" s="15">
        <v>1176485808</v>
      </c>
      <c r="EA16" s="15">
        <v>0</v>
      </c>
      <c r="EB16" s="15">
        <v>0</v>
      </c>
      <c r="EC16" s="15">
        <v>1530000000</v>
      </c>
      <c r="ED16" s="15">
        <v>14593193612</v>
      </c>
      <c r="EE16" s="15">
        <v>551103737</v>
      </c>
      <c r="EF16" s="15">
        <v>726925000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15">
        <v>0</v>
      </c>
      <c r="EM16" s="15">
        <v>1667889035.98</v>
      </c>
      <c r="EN16" s="15">
        <v>0</v>
      </c>
      <c r="EO16" s="15">
        <v>0</v>
      </c>
      <c r="EP16" s="15">
        <v>0</v>
      </c>
      <c r="EQ16" s="15">
        <v>2056016280</v>
      </c>
      <c r="ER16" s="15">
        <v>8402000000</v>
      </c>
      <c r="ES16" s="15">
        <v>0</v>
      </c>
      <c r="ET16" s="15">
        <v>70545184800</v>
      </c>
      <c r="EU16" s="15">
        <v>218900000000</v>
      </c>
      <c r="EV16" s="15">
        <v>4361199625</v>
      </c>
      <c r="EW16" s="15">
        <v>0</v>
      </c>
      <c r="EX16" s="15">
        <v>4519794443.1800003</v>
      </c>
      <c r="EY16" s="15">
        <v>0</v>
      </c>
      <c r="EZ16" s="15">
        <v>128973927910.39</v>
      </c>
      <c r="FA16" s="15">
        <v>9114339593</v>
      </c>
      <c r="FB16" s="15">
        <v>0</v>
      </c>
      <c r="FC16" s="15">
        <v>19044533882.490002</v>
      </c>
      <c r="FD16" s="15">
        <v>4476087050.3500004</v>
      </c>
      <c r="FE16" s="15">
        <v>0</v>
      </c>
      <c r="FF16" s="15">
        <v>1344960000</v>
      </c>
      <c r="FG16" s="15">
        <v>0</v>
      </c>
      <c r="FH16" s="15">
        <v>759880900</v>
      </c>
      <c r="FI16" s="15">
        <v>370940800</v>
      </c>
      <c r="FJ16" s="15">
        <v>1420440240</v>
      </c>
      <c r="FK16" s="15">
        <v>2097356851.3399999</v>
      </c>
      <c r="FL16" s="15">
        <v>395805587</v>
      </c>
      <c r="FM16" s="15">
        <v>7716972983.4799995</v>
      </c>
      <c r="FN16" s="15">
        <v>63742100</v>
      </c>
      <c r="FO16" s="15">
        <v>0</v>
      </c>
      <c r="FP16" s="15">
        <v>0</v>
      </c>
      <c r="FQ16" s="15">
        <v>4130000000</v>
      </c>
      <c r="FR16" s="15">
        <v>6590963989.7299995</v>
      </c>
      <c r="FS16" s="15">
        <v>37712974</v>
      </c>
      <c r="FT16" s="15">
        <v>0</v>
      </c>
      <c r="FU16" s="15">
        <v>0</v>
      </c>
      <c r="FV16" s="15">
        <v>0</v>
      </c>
      <c r="FW16" s="15">
        <v>0</v>
      </c>
      <c r="FX16" s="15">
        <v>334080780</v>
      </c>
      <c r="FY16" s="15">
        <v>6636842673.6999998</v>
      </c>
      <c r="FZ16" s="15">
        <v>104000000</v>
      </c>
      <c r="GA16" s="15">
        <v>0</v>
      </c>
      <c r="GB16" s="15">
        <v>2487500000</v>
      </c>
      <c r="GC16" s="15">
        <v>0</v>
      </c>
      <c r="GD16" s="15">
        <v>0</v>
      </c>
      <c r="GE16" s="15">
        <v>0</v>
      </c>
      <c r="GF16" s="15">
        <v>0</v>
      </c>
      <c r="GG16" s="15">
        <v>0</v>
      </c>
      <c r="GH16" s="15">
        <v>0</v>
      </c>
      <c r="GI16" s="15">
        <v>111608000</v>
      </c>
      <c r="GJ16" s="15">
        <v>0</v>
      </c>
      <c r="GK16" s="15">
        <v>0</v>
      </c>
      <c r="GL16" s="15">
        <v>311683480</v>
      </c>
      <c r="GM16" s="15">
        <v>255273593.75</v>
      </c>
      <c r="GN16" s="15">
        <v>476449450</v>
      </c>
      <c r="GO16" s="15">
        <v>571450000</v>
      </c>
      <c r="GP16" s="15">
        <v>13110000</v>
      </c>
      <c r="GQ16" s="15">
        <v>0</v>
      </c>
      <c r="GR16" s="15">
        <v>12739295434</v>
      </c>
      <c r="GS16" s="15">
        <v>0</v>
      </c>
      <c r="GT16" s="15">
        <v>0</v>
      </c>
      <c r="GU16" s="15">
        <v>0</v>
      </c>
      <c r="GV16" s="15">
        <v>0</v>
      </c>
      <c r="GW16" s="15">
        <v>0</v>
      </c>
      <c r="GX16" s="15">
        <v>841160008.39999998</v>
      </c>
      <c r="GY16" s="15">
        <v>8259767000</v>
      </c>
      <c r="GZ16" s="15">
        <v>0</v>
      </c>
      <c r="HA16" s="15">
        <v>0</v>
      </c>
      <c r="HB16" s="15">
        <v>3189422237.5</v>
      </c>
      <c r="HC16" s="15">
        <v>1667574172.8</v>
      </c>
      <c r="HD16" s="15">
        <v>5919895206</v>
      </c>
      <c r="HE16" s="15">
        <v>285271099.89999998</v>
      </c>
      <c r="HF16" s="15">
        <v>0</v>
      </c>
      <c r="HG16" s="15">
        <v>6290805575.5</v>
      </c>
      <c r="HH16" s="15">
        <v>0</v>
      </c>
      <c r="HI16" s="15">
        <v>0</v>
      </c>
      <c r="HJ16" s="15">
        <v>0</v>
      </c>
      <c r="HK16" s="15">
        <v>49400865052.959999</v>
      </c>
      <c r="HL16" s="15">
        <v>0</v>
      </c>
      <c r="HM16" s="15">
        <v>201038978980.78</v>
      </c>
      <c r="HN16" s="15">
        <v>22500000</v>
      </c>
      <c r="HO16" s="15">
        <v>443769500</v>
      </c>
      <c r="HP16" s="15">
        <v>0</v>
      </c>
      <c r="HQ16" s="15">
        <v>0</v>
      </c>
      <c r="HR16" s="15">
        <v>0</v>
      </c>
      <c r="HS16" s="15">
        <v>0</v>
      </c>
      <c r="HT16" s="15">
        <v>0</v>
      </c>
      <c r="HU16" s="15">
        <v>0</v>
      </c>
      <c r="HV16" s="15">
        <v>20778845945.639999</v>
      </c>
      <c r="HW16" s="15">
        <v>9104250000</v>
      </c>
      <c r="HX16" s="15">
        <v>0</v>
      </c>
      <c r="HY16" s="15">
        <v>386883600.37</v>
      </c>
      <c r="HZ16" s="15">
        <v>4695379479.7700005</v>
      </c>
      <c r="IA16" s="15">
        <v>6732899439.1899996</v>
      </c>
      <c r="IB16" s="15">
        <v>0</v>
      </c>
      <c r="IC16" s="15">
        <v>175931093.75999999</v>
      </c>
      <c r="ID16" s="15">
        <v>0</v>
      </c>
      <c r="IE16" s="15">
        <v>8237733854.1400003</v>
      </c>
      <c r="IF16" s="15">
        <v>9082589250</v>
      </c>
      <c r="IG16" s="15">
        <v>0</v>
      </c>
      <c r="IH16" s="15">
        <v>1783955400</v>
      </c>
      <c r="II16" s="15">
        <v>4511838020.6700001</v>
      </c>
      <c r="IJ16" s="15">
        <v>5618568824.1700001</v>
      </c>
      <c r="IK16" s="15">
        <v>8839946040.5900002</v>
      </c>
      <c r="IL16" s="15">
        <v>1030061233</v>
      </c>
      <c r="IM16" s="15">
        <v>0</v>
      </c>
      <c r="IN16" s="15">
        <v>0</v>
      </c>
      <c r="IO16" s="15">
        <v>0</v>
      </c>
      <c r="IP16" s="15">
        <v>0</v>
      </c>
      <c r="IQ16" s="15">
        <v>4029732138.6300001</v>
      </c>
      <c r="IR16" s="15">
        <v>8672396208.7800007</v>
      </c>
      <c r="IS16" s="15">
        <v>17249282067.540001</v>
      </c>
      <c r="IT16" s="15">
        <v>0</v>
      </c>
      <c r="IU16" s="15">
        <v>0</v>
      </c>
      <c r="IV16" s="15">
        <v>0</v>
      </c>
      <c r="IW16" s="15">
        <v>3950314630.9699998</v>
      </c>
      <c r="IX16" s="15">
        <v>0</v>
      </c>
      <c r="IY16" s="15">
        <v>0</v>
      </c>
      <c r="IZ16" s="15">
        <v>0</v>
      </c>
      <c r="JA16" s="15">
        <v>0</v>
      </c>
      <c r="JB16" s="15">
        <v>2015268480</v>
      </c>
      <c r="JC16" s="15">
        <v>0</v>
      </c>
      <c r="JD16" s="15">
        <v>0</v>
      </c>
      <c r="JE16" s="15">
        <v>0</v>
      </c>
      <c r="JF16" s="15">
        <v>29573610.829999998</v>
      </c>
      <c r="JG16" s="15">
        <v>0</v>
      </c>
      <c r="JH16" s="15">
        <v>0</v>
      </c>
      <c r="JI16" s="15">
        <v>0</v>
      </c>
      <c r="JJ16" s="15">
        <v>0</v>
      </c>
      <c r="JK16" s="15">
        <v>0</v>
      </c>
      <c r="JL16" s="15">
        <v>0</v>
      </c>
      <c r="JM16" s="15">
        <v>0</v>
      </c>
      <c r="JN16" s="15">
        <v>48623078630</v>
      </c>
      <c r="JO16" s="15">
        <v>0</v>
      </c>
      <c r="JP16" s="15">
        <v>39275750</v>
      </c>
      <c r="JQ16" s="15">
        <v>423978000</v>
      </c>
      <c r="JR16" s="15">
        <v>1627665875</v>
      </c>
      <c r="JS16" s="15">
        <v>5212601803</v>
      </c>
      <c r="JT16" s="15">
        <v>0</v>
      </c>
      <c r="JU16" s="15">
        <v>0</v>
      </c>
      <c r="JV16" s="15">
        <v>402109620</v>
      </c>
      <c r="JW16" s="15">
        <v>0</v>
      </c>
      <c r="JX16" s="15">
        <v>0</v>
      </c>
      <c r="JY16" s="15">
        <v>2002000000</v>
      </c>
      <c r="JZ16" s="15">
        <v>33106499.93</v>
      </c>
      <c r="KA16" s="15">
        <v>0</v>
      </c>
      <c r="KB16" s="15">
        <v>38681053842</v>
      </c>
      <c r="KC16" s="15">
        <v>0</v>
      </c>
      <c r="KD16" s="15">
        <v>1293136141</v>
      </c>
      <c r="KE16" s="15">
        <v>0</v>
      </c>
      <c r="KF16" s="15">
        <v>0</v>
      </c>
      <c r="KG16" s="15">
        <v>83057500</v>
      </c>
      <c r="KH16" s="15">
        <v>0</v>
      </c>
      <c r="KI16" s="15">
        <v>123265000</v>
      </c>
      <c r="KJ16" s="15">
        <v>0</v>
      </c>
      <c r="KK16" s="15">
        <v>0</v>
      </c>
      <c r="KL16" s="15">
        <v>15391474416</v>
      </c>
      <c r="KM16" s="15">
        <v>49637500</v>
      </c>
      <c r="KN16" s="15">
        <v>0</v>
      </c>
      <c r="KO16" s="15">
        <v>356019849.29000002</v>
      </c>
      <c r="KP16" s="15">
        <v>262500000</v>
      </c>
      <c r="KQ16" s="15">
        <v>0</v>
      </c>
      <c r="KR16" s="15">
        <v>0</v>
      </c>
      <c r="KS16" s="15">
        <v>0</v>
      </c>
      <c r="KT16" s="15">
        <v>21938293169</v>
      </c>
      <c r="KU16" s="15">
        <v>35896069352.330002</v>
      </c>
      <c r="KV16" s="15">
        <v>1152257693</v>
      </c>
      <c r="KW16" s="15">
        <v>514176701.82999998</v>
      </c>
      <c r="KX16" s="15">
        <v>2880888554.6500001</v>
      </c>
      <c r="KY16" s="15">
        <v>5000224939.9099998</v>
      </c>
      <c r="KZ16" s="15">
        <v>3338534270.79</v>
      </c>
      <c r="LA16" s="15">
        <v>8108948447.8699999</v>
      </c>
      <c r="LB16" s="15">
        <v>2057527828.01</v>
      </c>
      <c r="LC16" s="15">
        <v>944147700</v>
      </c>
      <c r="LD16" s="15">
        <v>0</v>
      </c>
      <c r="LE16" s="15">
        <v>0</v>
      </c>
      <c r="LF16" s="15">
        <v>188350000</v>
      </c>
      <c r="LG16" s="15">
        <v>6104842011</v>
      </c>
      <c r="LH16" s="15">
        <v>0</v>
      </c>
      <c r="LI16" s="15">
        <v>0</v>
      </c>
      <c r="LJ16" s="15">
        <v>0</v>
      </c>
      <c r="LK16" s="15">
        <v>0</v>
      </c>
      <c r="LL16" s="15">
        <v>0</v>
      </c>
      <c r="LM16" s="15">
        <v>268190190</v>
      </c>
      <c r="LN16" s="15">
        <v>0</v>
      </c>
      <c r="LO16" s="15">
        <v>0</v>
      </c>
      <c r="LP16" s="15">
        <v>0</v>
      </c>
      <c r="LQ16" s="15">
        <v>0</v>
      </c>
      <c r="LR16" s="15">
        <v>0</v>
      </c>
      <c r="LS16" s="15">
        <v>0</v>
      </c>
      <c r="LT16" s="15">
        <v>1861000000</v>
      </c>
      <c r="LU16" s="15">
        <v>0</v>
      </c>
      <c r="LV16" s="15">
        <v>512918550</v>
      </c>
      <c r="LW16" s="15">
        <v>0</v>
      </c>
      <c r="LX16" s="15">
        <v>0</v>
      </c>
      <c r="LY16" s="15">
        <v>0</v>
      </c>
      <c r="LZ16" s="15">
        <v>0</v>
      </c>
      <c r="MA16" s="15">
        <v>156019471.19999999</v>
      </c>
      <c r="MB16" s="15">
        <v>0</v>
      </c>
      <c r="MC16" s="15">
        <v>964069408.22000003</v>
      </c>
      <c r="MD16" s="15">
        <v>0</v>
      </c>
      <c r="ME16" s="15">
        <v>0</v>
      </c>
      <c r="MF16" s="15">
        <v>0</v>
      </c>
      <c r="MG16" s="15">
        <v>0</v>
      </c>
      <c r="MH16" s="15">
        <v>706655042</v>
      </c>
      <c r="MI16" s="15">
        <v>1256873695.3299999</v>
      </c>
      <c r="MJ16" s="15">
        <v>0</v>
      </c>
      <c r="MK16" s="15">
        <v>0</v>
      </c>
      <c r="ML16" s="15">
        <v>0</v>
      </c>
      <c r="MM16" s="15">
        <v>0</v>
      </c>
      <c r="MN16" s="15">
        <v>5000000000</v>
      </c>
      <c r="MO16" s="15">
        <v>1260219415</v>
      </c>
      <c r="MP16" s="15">
        <v>0</v>
      </c>
      <c r="MQ16" s="15">
        <v>0</v>
      </c>
      <c r="MR16" s="15">
        <v>0</v>
      </c>
      <c r="MS16" s="15">
        <v>0</v>
      </c>
      <c r="MT16" s="15">
        <v>1250034296.5899999</v>
      </c>
      <c r="MU16" s="15">
        <v>0</v>
      </c>
      <c r="MV16" s="15">
        <v>14640335</v>
      </c>
      <c r="MW16" s="15">
        <v>568370250</v>
      </c>
      <c r="MX16" s="15">
        <v>0</v>
      </c>
      <c r="MY16" s="15">
        <v>0</v>
      </c>
      <c r="MZ16" s="15">
        <v>819753981</v>
      </c>
      <c r="NA16" s="15">
        <v>4280263500</v>
      </c>
      <c r="NB16" s="15">
        <v>0</v>
      </c>
      <c r="NC16" s="15">
        <v>1334491025</v>
      </c>
      <c r="ND16" s="15">
        <v>958662250</v>
      </c>
      <c r="NE16" s="15">
        <v>0</v>
      </c>
      <c r="NF16" s="15">
        <v>0</v>
      </c>
      <c r="NG16" s="15">
        <v>5000000000</v>
      </c>
      <c r="NH16" s="15">
        <v>96075921.5</v>
      </c>
      <c r="NI16" s="15">
        <v>0</v>
      </c>
      <c r="NJ16" s="15">
        <v>1278706234</v>
      </c>
      <c r="NK16" s="15">
        <v>476648300</v>
      </c>
      <c r="NL16" s="15">
        <v>2600000000</v>
      </c>
      <c r="NM16" s="15">
        <v>0</v>
      </c>
      <c r="NN16" s="15">
        <v>0</v>
      </c>
      <c r="NO16" s="15">
        <v>41949408235.120003</v>
      </c>
      <c r="NP16" s="15">
        <v>0</v>
      </c>
      <c r="NQ16" s="15">
        <v>0</v>
      </c>
      <c r="NR16" s="15">
        <v>-551612160.32000005</v>
      </c>
      <c r="NS16" s="15">
        <v>0</v>
      </c>
      <c r="NT16" s="15">
        <v>0</v>
      </c>
      <c r="NU16" s="15">
        <v>0</v>
      </c>
      <c r="NV16" s="15">
        <v>0</v>
      </c>
      <c r="NW16" s="15">
        <v>0</v>
      </c>
      <c r="NX16" s="15">
        <v>74722302840.139999</v>
      </c>
      <c r="NY16" s="15">
        <v>23133877020</v>
      </c>
      <c r="NZ16" s="15">
        <v>545857940.44000006</v>
      </c>
      <c r="OA16" s="15">
        <v>98936210</v>
      </c>
      <c r="OB16" s="15">
        <v>0</v>
      </c>
      <c r="OC16" s="15">
        <v>1280669416.0999999</v>
      </c>
      <c r="OD16" s="15">
        <v>0</v>
      </c>
      <c r="OE16" s="15">
        <v>2750000000</v>
      </c>
      <c r="OF16" s="15">
        <v>1873262740</v>
      </c>
      <c r="OG16" s="15">
        <v>4637234000</v>
      </c>
      <c r="OH16" s="15">
        <v>130392162962.32001</v>
      </c>
      <c r="OI16" s="15">
        <v>1046843192</v>
      </c>
      <c r="OJ16" s="15">
        <v>0</v>
      </c>
      <c r="OK16" s="15">
        <v>6139353212.5</v>
      </c>
      <c r="OL16" s="15">
        <v>531154000</v>
      </c>
      <c r="OM16" s="15">
        <v>0</v>
      </c>
      <c r="ON16" s="15">
        <v>0</v>
      </c>
      <c r="OO16" s="15">
        <v>0</v>
      </c>
      <c r="OP16" s="15">
        <v>845135657</v>
      </c>
      <c r="OQ16" s="15">
        <v>13303713763</v>
      </c>
      <c r="OR16" s="15">
        <v>0</v>
      </c>
      <c r="OS16" s="15">
        <v>5967477792</v>
      </c>
      <c r="OT16" s="15">
        <v>483203595</v>
      </c>
      <c r="OU16" s="15">
        <v>43336700</v>
      </c>
      <c r="OV16" s="15">
        <v>0</v>
      </c>
      <c r="OW16" s="15">
        <v>4696276075</v>
      </c>
      <c r="OX16" s="15">
        <v>16111613537.700001</v>
      </c>
      <c r="OY16" s="15">
        <v>0</v>
      </c>
      <c r="OZ16" s="15">
        <v>61795188385.300003</v>
      </c>
      <c r="PA16" s="15">
        <v>13363130000</v>
      </c>
      <c r="PB16" s="15">
        <v>7123684842.0100002</v>
      </c>
      <c r="PC16" s="15">
        <v>1573929618</v>
      </c>
      <c r="PD16" s="15">
        <v>9052300044</v>
      </c>
      <c r="PE16" s="15">
        <v>2927515000</v>
      </c>
      <c r="PF16" s="15">
        <v>1514461393.77</v>
      </c>
      <c r="PG16" s="15">
        <v>820831600</v>
      </c>
      <c r="PH16" s="15">
        <v>5699750377</v>
      </c>
      <c r="PI16" s="15">
        <v>0</v>
      </c>
      <c r="PJ16" s="15">
        <v>9856951230.2199993</v>
      </c>
      <c r="PK16" s="15">
        <v>2314233539</v>
      </c>
      <c r="PL16" s="15">
        <v>5065707206.0900002</v>
      </c>
      <c r="PM16" s="15">
        <v>399404279</v>
      </c>
      <c r="PN16" s="15">
        <v>1758040771</v>
      </c>
      <c r="PO16" s="15">
        <v>0</v>
      </c>
      <c r="PP16" s="15">
        <v>34435353821.010002</v>
      </c>
      <c r="PQ16" s="15">
        <v>363042000</v>
      </c>
      <c r="PR16" s="15">
        <v>0</v>
      </c>
      <c r="PS16" s="15" t="s">
        <v>552</v>
      </c>
      <c r="PT16" s="15">
        <v>0</v>
      </c>
      <c r="PU16" s="15">
        <v>0</v>
      </c>
      <c r="PV16" s="15">
        <v>0</v>
      </c>
      <c r="PW16" s="15">
        <v>0</v>
      </c>
      <c r="PX16" s="15">
        <v>0</v>
      </c>
      <c r="PY16" s="15">
        <v>0</v>
      </c>
      <c r="PZ16" s="15">
        <v>0</v>
      </c>
      <c r="QA16" s="15">
        <v>778207274.66999996</v>
      </c>
      <c r="QB16" s="15">
        <v>36395781663</v>
      </c>
      <c r="QC16" s="15">
        <v>0</v>
      </c>
      <c r="QD16" s="15">
        <v>43348377.759999998</v>
      </c>
      <c r="QE16" s="15">
        <v>0</v>
      </c>
      <c r="QF16" s="15">
        <v>0</v>
      </c>
      <c r="QG16" s="15">
        <v>0</v>
      </c>
      <c r="QH16" s="15">
        <v>0</v>
      </c>
      <c r="QI16" s="15">
        <v>0</v>
      </c>
      <c r="QJ16" s="15">
        <v>0</v>
      </c>
      <c r="QK16" s="15">
        <v>0</v>
      </c>
      <c r="QL16" s="15">
        <v>0</v>
      </c>
      <c r="QM16" s="15">
        <v>0</v>
      </c>
      <c r="QN16" s="15">
        <v>0</v>
      </c>
      <c r="QO16" s="15">
        <v>0</v>
      </c>
      <c r="QP16" s="15">
        <v>0</v>
      </c>
      <c r="QQ16" s="15">
        <v>0</v>
      </c>
      <c r="QR16" s="15">
        <v>0</v>
      </c>
      <c r="QS16" s="15">
        <v>640000000</v>
      </c>
      <c r="QT16" s="15">
        <v>0</v>
      </c>
      <c r="QU16" s="15">
        <v>0</v>
      </c>
      <c r="QV16" s="15">
        <v>0</v>
      </c>
      <c r="QW16" s="15">
        <v>0</v>
      </c>
      <c r="QX16" s="15">
        <v>0</v>
      </c>
      <c r="QY16" s="15">
        <v>7095000000</v>
      </c>
      <c r="QZ16" s="15">
        <v>0</v>
      </c>
      <c r="RA16" s="15">
        <v>0</v>
      </c>
      <c r="RB16" s="15">
        <v>0</v>
      </c>
      <c r="RC16" s="15">
        <v>0</v>
      </c>
      <c r="RD16" s="15">
        <v>0</v>
      </c>
      <c r="RE16" s="15">
        <v>0</v>
      </c>
      <c r="RF16" s="15">
        <v>910597895</v>
      </c>
      <c r="RG16" s="15">
        <v>0</v>
      </c>
      <c r="RH16" s="15">
        <v>0</v>
      </c>
      <c r="RI16" s="15">
        <v>1477608879.3699999</v>
      </c>
      <c r="RJ16" s="15">
        <v>808201760.65999997</v>
      </c>
      <c r="RK16" s="15">
        <v>0</v>
      </c>
      <c r="RL16" s="15">
        <v>0</v>
      </c>
      <c r="RM16" s="15">
        <v>0</v>
      </c>
      <c r="RN16" s="15">
        <v>0</v>
      </c>
      <c r="RO16" s="15">
        <v>0</v>
      </c>
      <c r="RP16" s="15">
        <v>0</v>
      </c>
      <c r="RQ16" s="15">
        <v>0</v>
      </c>
      <c r="RR16" s="15">
        <v>0</v>
      </c>
      <c r="RS16" s="15">
        <v>700000000</v>
      </c>
      <c r="RT16" s="15">
        <v>0</v>
      </c>
      <c r="RU16" s="15">
        <v>63720740892</v>
      </c>
      <c r="RV16" s="15">
        <v>5412396123</v>
      </c>
      <c r="RW16" s="15">
        <v>0</v>
      </c>
      <c r="RX16" s="15">
        <v>0</v>
      </c>
      <c r="RY16" s="15">
        <v>0</v>
      </c>
      <c r="RZ16" s="15">
        <v>4442275109</v>
      </c>
      <c r="SA16" s="15">
        <v>17246202194.959999</v>
      </c>
      <c r="SB16" s="15">
        <v>0</v>
      </c>
      <c r="SC16" s="15">
        <v>0</v>
      </c>
      <c r="SD16" s="15">
        <v>0</v>
      </c>
      <c r="SE16" s="15">
        <v>6500000000</v>
      </c>
      <c r="SF16" s="15">
        <v>4562575838.5500002</v>
      </c>
      <c r="SG16" s="15">
        <v>0</v>
      </c>
      <c r="SH16" s="15">
        <v>0</v>
      </c>
      <c r="SI16" s="15">
        <v>0</v>
      </c>
      <c r="SJ16" s="15">
        <v>462078021.82999998</v>
      </c>
      <c r="SK16" s="15">
        <v>97500000</v>
      </c>
      <c r="SL16" s="15">
        <v>542275012</v>
      </c>
      <c r="SM16" s="15">
        <v>0</v>
      </c>
      <c r="SN16" s="15">
        <v>0</v>
      </c>
      <c r="SO16" s="15">
        <v>4507667200.5</v>
      </c>
      <c r="SP16" s="15">
        <v>2409913649.9499998</v>
      </c>
      <c r="SQ16" s="15">
        <v>951363703.54999995</v>
      </c>
      <c r="SR16" s="15">
        <v>40858950</v>
      </c>
      <c r="SS16" s="15">
        <v>22221929790</v>
      </c>
      <c r="ST16" s="15">
        <v>0</v>
      </c>
      <c r="SU16" s="15">
        <v>714288693.25</v>
      </c>
      <c r="SV16" s="15">
        <v>1488487250</v>
      </c>
      <c r="SW16" s="15">
        <v>0</v>
      </c>
      <c r="SX16" s="15">
        <v>0</v>
      </c>
      <c r="SY16" s="15">
        <v>0</v>
      </c>
      <c r="SZ16" s="15">
        <v>0</v>
      </c>
      <c r="TA16" s="15">
        <v>0</v>
      </c>
      <c r="TB16" s="15">
        <v>0</v>
      </c>
      <c r="TC16" s="15">
        <v>333750380</v>
      </c>
      <c r="TD16" s="15">
        <v>0</v>
      </c>
      <c r="TE16" s="15">
        <v>0</v>
      </c>
      <c r="TF16" s="15">
        <v>1227677514</v>
      </c>
      <c r="TG16" s="15">
        <v>0</v>
      </c>
      <c r="TH16" s="15">
        <v>0</v>
      </c>
      <c r="TI16" s="15">
        <v>0</v>
      </c>
      <c r="TJ16" s="15">
        <v>0</v>
      </c>
      <c r="TK16" s="15">
        <v>0</v>
      </c>
      <c r="TL16" s="15">
        <v>0</v>
      </c>
      <c r="TM16" s="15">
        <v>0</v>
      </c>
      <c r="TN16" s="15">
        <v>0</v>
      </c>
      <c r="TO16" s="15">
        <v>0</v>
      </c>
      <c r="TP16" s="15">
        <v>70404166.680000007</v>
      </c>
      <c r="TQ16" s="15">
        <v>0</v>
      </c>
      <c r="TR16" s="15">
        <v>0</v>
      </c>
      <c r="TS16" s="15">
        <v>4999018012.04</v>
      </c>
      <c r="TT16" s="15">
        <v>1873012174</v>
      </c>
      <c r="TU16" s="15">
        <v>0</v>
      </c>
      <c r="TV16" s="15">
        <v>2778002847.71</v>
      </c>
      <c r="TW16" s="15">
        <v>0</v>
      </c>
    </row>
    <row r="17" spans="1:543" ht="15" x14ac:dyDescent="0.25">
      <c r="A17" s="14" t="s">
        <v>562</v>
      </c>
      <c r="B17" s="15">
        <v>1379812953759.53</v>
      </c>
      <c r="C17" s="15">
        <v>42480162836.629997</v>
      </c>
      <c r="D17" s="15">
        <v>107890336402.50999</v>
      </c>
      <c r="E17" s="15">
        <v>25821932321</v>
      </c>
      <c r="F17" s="15">
        <v>12286382749.58</v>
      </c>
      <c r="G17" s="15">
        <v>36929032518.650002</v>
      </c>
      <c r="H17" s="15">
        <v>19856540317.75</v>
      </c>
      <c r="I17" s="15">
        <v>24653168346.32</v>
      </c>
      <c r="J17" s="15">
        <v>177959821553.70001</v>
      </c>
      <c r="K17" s="15">
        <v>41168210138</v>
      </c>
      <c r="L17" s="15">
        <v>51486718112</v>
      </c>
      <c r="M17" s="15">
        <v>209804525203</v>
      </c>
      <c r="N17" s="15">
        <v>92901929244.699997</v>
      </c>
      <c r="O17" s="15">
        <v>23290002263</v>
      </c>
      <c r="P17" s="15">
        <v>16212584233.540001</v>
      </c>
      <c r="Q17" s="15">
        <v>31335881397</v>
      </c>
      <c r="R17" s="15">
        <v>20762140604.869999</v>
      </c>
      <c r="S17" s="15">
        <v>5500000000</v>
      </c>
      <c r="T17" s="15">
        <v>28400000000</v>
      </c>
      <c r="U17" s="15">
        <v>11750000000</v>
      </c>
      <c r="V17" s="15">
        <v>79731134192.509995</v>
      </c>
      <c r="W17" s="15">
        <v>44006472560.440002</v>
      </c>
      <c r="X17" s="15">
        <v>9000000000</v>
      </c>
      <c r="Y17" s="15">
        <v>3000000000</v>
      </c>
      <c r="Z17" s="15">
        <v>2616413888860.2998</v>
      </c>
      <c r="AA17" s="15">
        <v>31346466543.119999</v>
      </c>
      <c r="AB17" s="15">
        <v>60190291189.860001</v>
      </c>
      <c r="AC17" s="15">
        <v>61763204346.239998</v>
      </c>
      <c r="AD17" s="15">
        <v>33513558307.189999</v>
      </c>
      <c r="AE17" s="15">
        <v>35014365191</v>
      </c>
      <c r="AF17" s="15">
        <v>19143380000</v>
      </c>
      <c r="AG17" s="15">
        <v>40550098894</v>
      </c>
      <c r="AH17" s="15">
        <v>60295393431.940002</v>
      </c>
      <c r="AI17" s="15">
        <v>42608170000</v>
      </c>
      <c r="AJ17" s="15">
        <v>118499184973.03999</v>
      </c>
      <c r="AK17" s="15">
        <v>39900965879.300003</v>
      </c>
      <c r="AL17" s="15">
        <v>46053532484.5</v>
      </c>
      <c r="AM17" s="15">
        <v>15716234634.93</v>
      </c>
      <c r="AN17" s="15">
        <v>20733872910.419998</v>
      </c>
      <c r="AO17" s="15">
        <v>324308344048.53003</v>
      </c>
      <c r="AP17" s="15">
        <v>448484411504</v>
      </c>
      <c r="AQ17" s="15">
        <v>28978832429.099998</v>
      </c>
      <c r="AR17" s="15">
        <v>44147819467.080002</v>
      </c>
      <c r="AS17" s="15">
        <v>66004008426</v>
      </c>
      <c r="AT17" s="15">
        <v>32677250253.98</v>
      </c>
      <c r="AU17" s="15">
        <v>19558562997.25</v>
      </c>
      <c r="AV17" s="15">
        <v>50243379948</v>
      </c>
      <c r="AW17" s="15">
        <v>10370164570.27</v>
      </c>
      <c r="AX17" s="15">
        <v>10243481585</v>
      </c>
      <c r="AY17" s="15">
        <v>5804257411.9799995</v>
      </c>
      <c r="AZ17" s="15">
        <v>11916760397</v>
      </c>
      <c r="BA17" s="15">
        <v>9304260000</v>
      </c>
      <c r="BB17" s="15">
        <v>3093061656</v>
      </c>
      <c r="BC17" s="15">
        <v>5000000000</v>
      </c>
      <c r="BD17" s="15">
        <v>4000000000</v>
      </c>
      <c r="BE17" s="15">
        <v>2500000000</v>
      </c>
      <c r="BF17" s="15">
        <v>2000000000</v>
      </c>
      <c r="BG17" s="15">
        <v>0</v>
      </c>
      <c r="BH17" s="15">
        <v>1071191025526.09</v>
      </c>
      <c r="BI17" s="15">
        <v>19369969075.5</v>
      </c>
      <c r="BJ17" s="15">
        <v>70528852475</v>
      </c>
      <c r="BK17" s="15">
        <v>83120911661.860001</v>
      </c>
      <c r="BL17" s="15">
        <v>95481378000</v>
      </c>
      <c r="BM17" s="15">
        <v>86877526791.320007</v>
      </c>
      <c r="BN17" s="15">
        <v>68161123289.82</v>
      </c>
      <c r="BO17" s="15">
        <v>96615471684</v>
      </c>
      <c r="BP17" s="15">
        <v>72406896532.089996</v>
      </c>
      <c r="BQ17" s="15">
        <v>130611553053.67999</v>
      </c>
      <c r="BR17" s="15">
        <v>47408407296.480003</v>
      </c>
      <c r="BS17" s="15">
        <v>59748026286.82</v>
      </c>
      <c r="BT17" s="15">
        <v>88974102602.669998</v>
      </c>
      <c r="BU17" s="15">
        <v>57466081871</v>
      </c>
      <c r="BV17" s="15">
        <v>97302934091.25</v>
      </c>
      <c r="BW17" s="15">
        <v>104316796687.75999</v>
      </c>
      <c r="BX17" s="15">
        <v>35039899000</v>
      </c>
      <c r="BY17" s="15">
        <v>58026149085.25</v>
      </c>
      <c r="BZ17" s="15">
        <v>21236000000</v>
      </c>
      <c r="CA17" s="15">
        <v>36718633265.650002</v>
      </c>
      <c r="CB17" s="15">
        <v>1478130020194.1399</v>
      </c>
      <c r="CC17" s="15">
        <v>518919693122</v>
      </c>
      <c r="CD17" s="15">
        <v>101696794101.25999</v>
      </c>
      <c r="CE17" s="15">
        <v>116027814757.86</v>
      </c>
      <c r="CF17" s="15">
        <v>185632669879.56</v>
      </c>
      <c r="CG17" s="15">
        <v>18458600000</v>
      </c>
      <c r="CH17" s="15">
        <v>60420837754.650002</v>
      </c>
      <c r="CI17" s="15">
        <v>77520785818.679993</v>
      </c>
      <c r="CJ17" s="15">
        <v>74341258959</v>
      </c>
      <c r="CK17" s="15">
        <v>923123043452.39001</v>
      </c>
      <c r="CL17" s="15">
        <v>93043244362.860001</v>
      </c>
      <c r="CM17" s="15">
        <v>84512258345</v>
      </c>
      <c r="CN17" s="15">
        <v>60000000000</v>
      </c>
      <c r="CO17" s="15">
        <v>302798662739.75</v>
      </c>
      <c r="CP17" s="15">
        <v>64714420714.169998</v>
      </c>
      <c r="CQ17" s="15">
        <v>12098300000</v>
      </c>
      <c r="CR17" s="15">
        <v>135234214103</v>
      </c>
      <c r="CS17" s="15">
        <v>53335661877.43</v>
      </c>
      <c r="CT17" s="15">
        <v>106848401087</v>
      </c>
      <c r="CU17" s="15">
        <v>71330182483.839996</v>
      </c>
      <c r="CV17" s="15">
        <v>136805498750.71001</v>
      </c>
      <c r="CW17" s="15">
        <v>38514357000</v>
      </c>
      <c r="CX17" s="15">
        <v>81495701996</v>
      </c>
      <c r="CY17" s="15">
        <v>127829676379.99001</v>
      </c>
      <c r="CZ17" s="15">
        <v>62500000000</v>
      </c>
      <c r="DA17" s="15">
        <v>1001167487465.65</v>
      </c>
      <c r="DB17" s="15">
        <v>82096821840.690002</v>
      </c>
      <c r="DC17" s="15">
        <v>729695011526.60999</v>
      </c>
      <c r="DD17" s="15">
        <v>35830848507.07</v>
      </c>
      <c r="DE17" s="15">
        <v>346824012809.76001</v>
      </c>
      <c r="DF17" s="15">
        <v>125856179718.66</v>
      </c>
      <c r="DG17" s="15">
        <v>80994415857.360001</v>
      </c>
      <c r="DH17" s="15">
        <v>1027572700505.47</v>
      </c>
      <c r="DI17" s="15">
        <v>69730423463.589996</v>
      </c>
      <c r="DJ17" s="15">
        <v>45889110000</v>
      </c>
      <c r="DK17" s="15">
        <v>45233479820.449997</v>
      </c>
      <c r="DL17" s="15">
        <v>80643210342.729996</v>
      </c>
      <c r="DM17" s="15">
        <v>26446468323</v>
      </c>
      <c r="DN17" s="15">
        <v>16675203165.59</v>
      </c>
      <c r="DO17" s="15">
        <v>40553866828.040001</v>
      </c>
      <c r="DP17" s="15">
        <v>43792159482.260002</v>
      </c>
      <c r="DQ17" s="15">
        <v>0</v>
      </c>
      <c r="DR17" s="15">
        <v>0</v>
      </c>
      <c r="DS17" s="15">
        <v>277691637745.07001</v>
      </c>
      <c r="DT17" s="15">
        <v>46352112074.419998</v>
      </c>
      <c r="DU17" s="15">
        <v>10325000000</v>
      </c>
      <c r="DV17" s="15">
        <v>32751215267.59</v>
      </c>
      <c r="DW17" s="15">
        <v>24396944727.57</v>
      </c>
      <c r="DX17" s="15">
        <v>13830000000</v>
      </c>
      <c r="DY17" s="15">
        <v>14212409594.129999</v>
      </c>
      <c r="DZ17" s="15">
        <v>28532190687.389999</v>
      </c>
      <c r="EA17" s="15">
        <v>35857727823.949997</v>
      </c>
      <c r="EB17" s="15">
        <v>35710929748</v>
      </c>
      <c r="EC17" s="15">
        <v>47324047279.919998</v>
      </c>
      <c r="ED17" s="15">
        <v>356562322921.71002</v>
      </c>
      <c r="EE17" s="15">
        <v>29470880564.299999</v>
      </c>
      <c r="EF17" s="15">
        <v>28450201531.099998</v>
      </c>
      <c r="EG17" s="15">
        <v>20549069406.18</v>
      </c>
      <c r="EH17" s="15">
        <v>36412081799.720001</v>
      </c>
      <c r="EI17" s="15">
        <v>16541966265.9</v>
      </c>
      <c r="EJ17" s="15">
        <v>28773498391.549999</v>
      </c>
      <c r="EK17" s="15">
        <v>17236488194.299999</v>
      </c>
      <c r="EL17" s="15">
        <v>16974450055.969999</v>
      </c>
      <c r="EM17" s="15">
        <v>98221714354.960007</v>
      </c>
      <c r="EN17" s="15">
        <v>11081457352.030001</v>
      </c>
      <c r="EO17" s="15">
        <v>1153000000</v>
      </c>
      <c r="EP17" s="15">
        <v>13853133552</v>
      </c>
      <c r="EQ17" s="15">
        <v>3000000000</v>
      </c>
      <c r="ER17" s="15">
        <v>9000000000</v>
      </c>
      <c r="ES17" s="15">
        <v>500000000</v>
      </c>
      <c r="ET17" s="15">
        <v>28538334849185</v>
      </c>
      <c r="EU17" s="15">
        <v>5907651621622.6797</v>
      </c>
      <c r="EV17" s="15">
        <v>272856319729.23001</v>
      </c>
      <c r="EW17" s="15">
        <v>708772971191.52002</v>
      </c>
      <c r="EX17" s="15">
        <v>809234469660.18005</v>
      </c>
      <c r="EY17" s="15">
        <v>65785189599.809998</v>
      </c>
      <c r="EZ17" s="15">
        <v>0</v>
      </c>
      <c r="FA17" s="15">
        <v>108523517853.49001</v>
      </c>
      <c r="FB17" s="15">
        <v>106764584269.49001</v>
      </c>
      <c r="FC17" s="15">
        <v>234890527619.5</v>
      </c>
      <c r="FD17" s="15">
        <v>90145541404.350006</v>
      </c>
      <c r="FE17" s="15">
        <v>59468672841</v>
      </c>
      <c r="FF17" s="15">
        <v>53102570305.169998</v>
      </c>
      <c r="FG17" s="15">
        <v>29609503748</v>
      </c>
      <c r="FH17" s="15">
        <v>150322337428.09</v>
      </c>
      <c r="FI17" s="15">
        <v>131573016768.25999</v>
      </c>
      <c r="FJ17" s="15">
        <v>48920936877.050003</v>
      </c>
      <c r="FK17" s="15">
        <v>129747856284.42</v>
      </c>
      <c r="FL17" s="15">
        <v>1074706314317.75</v>
      </c>
      <c r="FM17" s="15">
        <v>231134203691.10999</v>
      </c>
      <c r="FN17" s="15">
        <v>480145325043.14001</v>
      </c>
      <c r="FO17" s="15">
        <v>72217336075.649994</v>
      </c>
      <c r="FP17" s="15">
        <v>243090339817</v>
      </c>
      <c r="FQ17" s="15">
        <v>69594201369</v>
      </c>
      <c r="FR17" s="15">
        <v>63114259104.199997</v>
      </c>
      <c r="FS17" s="15">
        <v>71045303360</v>
      </c>
      <c r="FT17" s="15">
        <v>40491568004.650002</v>
      </c>
      <c r="FU17" s="15">
        <v>31584549170.950001</v>
      </c>
      <c r="FV17" s="15">
        <v>0</v>
      </c>
      <c r="FW17" s="15">
        <v>4938525484029.6504</v>
      </c>
      <c r="FX17" s="15">
        <v>93354477606.5</v>
      </c>
      <c r="FY17" s="15">
        <v>208009309481.32001</v>
      </c>
      <c r="FZ17" s="15">
        <v>89253425422.940002</v>
      </c>
      <c r="GA17" s="15">
        <v>63389554595.080002</v>
      </c>
      <c r="GB17" s="15">
        <v>186176811740.85999</v>
      </c>
      <c r="GC17" s="15">
        <v>90047530332.850006</v>
      </c>
      <c r="GD17" s="15">
        <v>643956672236.69995</v>
      </c>
      <c r="GE17" s="15">
        <v>143592494512.56</v>
      </c>
      <c r="GF17" s="15">
        <v>152250574469.70999</v>
      </c>
      <c r="GG17" s="15">
        <v>122436640686.45</v>
      </c>
      <c r="GH17" s="15">
        <v>160938614652.07999</v>
      </c>
      <c r="GI17" s="15">
        <v>91901798088</v>
      </c>
      <c r="GJ17" s="15">
        <v>132590768570.58</v>
      </c>
      <c r="GK17" s="15">
        <v>123767913031</v>
      </c>
      <c r="GL17" s="15">
        <v>116868479539.07001</v>
      </c>
      <c r="GM17" s="15">
        <v>202359450096.47</v>
      </c>
      <c r="GN17" s="15">
        <v>123106572060.32001</v>
      </c>
      <c r="GO17" s="15">
        <v>64323895175.989998</v>
      </c>
      <c r="GP17" s="15">
        <v>179063446883.72</v>
      </c>
      <c r="GQ17" s="15">
        <v>184902786911.79999</v>
      </c>
      <c r="GR17" s="15">
        <v>97787786140.770004</v>
      </c>
      <c r="GS17" s="15">
        <v>111960651436.44</v>
      </c>
      <c r="GT17" s="15">
        <v>96875078654.570007</v>
      </c>
      <c r="GU17" s="15">
        <v>176448011422.44</v>
      </c>
      <c r="GV17" s="15">
        <v>186109313300.22</v>
      </c>
      <c r="GW17" s="15">
        <v>148021722955.12</v>
      </c>
      <c r="GX17" s="15">
        <v>141904966445.75</v>
      </c>
      <c r="GY17" s="15">
        <v>145723730308.57999</v>
      </c>
      <c r="GZ17" s="15">
        <v>192718252817.47</v>
      </c>
      <c r="HA17" s="15">
        <v>89338735769.75</v>
      </c>
      <c r="HB17" s="15">
        <v>71304903731.720001</v>
      </c>
      <c r="HC17" s="15">
        <v>129922741695.21001</v>
      </c>
      <c r="HD17" s="15">
        <v>493060918590</v>
      </c>
      <c r="HE17" s="15">
        <v>388042247191.78998</v>
      </c>
      <c r="HF17" s="15">
        <v>44973989967.43</v>
      </c>
      <c r="HG17" s="15">
        <v>832061538152.34998</v>
      </c>
      <c r="HH17" s="15">
        <v>229152262959</v>
      </c>
      <c r="HI17" s="15">
        <v>164271596137.07999</v>
      </c>
      <c r="HJ17" s="15">
        <v>139752134617.44</v>
      </c>
      <c r="HK17" s="15">
        <v>333531748866.85999</v>
      </c>
      <c r="HL17" s="15">
        <v>354519021839.70001</v>
      </c>
      <c r="HM17" s="15">
        <v>6079988811843.2402</v>
      </c>
      <c r="HN17" s="15">
        <v>145742591642.73001</v>
      </c>
      <c r="HO17" s="15">
        <v>132296883137.03999</v>
      </c>
      <c r="HP17" s="15">
        <v>23846257582.779999</v>
      </c>
      <c r="HQ17" s="15">
        <v>390476791206.21997</v>
      </c>
      <c r="HR17" s="15">
        <v>31931090388.259998</v>
      </c>
      <c r="HS17" s="15">
        <v>223525282495.64001</v>
      </c>
      <c r="HT17" s="15">
        <v>104824333372.53</v>
      </c>
      <c r="HU17" s="15">
        <v>89207135861.289993</v>
      </c>
      <c r="HV17" s="15">
        <v>95734215083.839996</v>
      </c>
      <c r="HW17" s="15">
        <v>741418855596.34998</v>
      </c>
      <c r="HX17" s="15">
        <v>37561519154.169998</v>
      </c>
      <c r="HY17" s="15">
        <v>70378225037.75</v>
      </c>
      <c r="HZ17" s="15">
        <v>99014860717.639999</v>
      </c>
      <c r="IA17" s="15">
        <v>174357511533.12</v>
      </c>
      <c r="IB17" s="15">
        <v>50423602270.970001</v>
      </c>
      <c r="IC17" s="15">
        <v>39564081133.760002</v>
      </c>
      <c r="ID17" s="15">
        <v>80371062435.759995</v>
      </c>
      <c r="IE17" s="15">
        <v>18107160591.68</v>
      </c>
      <c r="IF17" s="15">
        <v>45551873373.959999</v>
      </c>
      <c r="IG17" s="15">
        <v>82672092651.520004</v>
      </c>
      <c r="IH17" s="15">
        <v>25458767959.860001</v>
      </c>
      <c r="II17" s="15">
        <v>52955922869</v>
      </c>
      <c r="IJ17" s="15">
        <v>94656707792.699997</v>
      </c>
      <c r="IK17" s="15">
        <v>472166417753</v>
      </c>
      <c r="IL17" s="15">
        <v>45393144569.580002</v>
      </c>
      <c r="IM17" s="15">
        <v>182536191373.57001</v>
      </c>
      <c r="IN17" s="15">
        <v>57197750779.410004</v>
      </c>
      <c r="IO17" s="15">
        <v>99346005706.570007</v>
      </c>
      <c r="IP17" s="15">
        <v>107060225460.84</v>
      </c>
      <c r="IQ17" s="15">
        <v>19287666334.84</v>
      </c>
      <c r="IR17" s="15">
        <v>181774793656.07999</v>
      </c>
      <c r="IS17" s="15">
        <v>127812957969.89</v>
      </c>
      <c r="IT17" s="15">
        <v>267589635215</v>
      </c>
      <c r="IU17" s="15">
        <v>48481099247.230003</v>
      </c>
      <c r="IV17" s="15">
        <v>45273071546.93</v>
      </c>
      <c r="IW17" s="15">
        <v>10227432188.969999</v>
      </c>
      <c r="IX17" s="15">
        <v>2000099076265.3</v>
      </c>
      <c r="IY17" s="15">
        <v>22760573286</v>
      </c>
      <c r="IZ17" s="15">
        <v>1058844189347.04</v>
      </c>
      <c r="JA17" s="15">
        <v>17815000000</v>
      </c>
      <c r="JB17" s="15">
        <v>32471610576.639999</v>
      </c>
      <c r="JC17" s="15">
        <v>99656594346.199997</v>
      </c>
      <c r="JD17" s="15">
        <v>42818187629.949997</v>
      </c>
      <c r="JE17" s="15">
        <v>14735000000</v>
      </c>
      <c r="JF17" s="15">
        <v>34396260644.650002</v>
      </c>
      <c r="JG17" s="15">
        <v>47749368006.160004</v>
      </c>
      <c r="JH17" s="15">
        <v>107099933492.3</v>
      </c>
      <c r="JI17" s="15">
        <v>317581454789.19</v>
      </c>
      <c r="JJ17" s="15">
        <v>56245293467.580002</v>
      </c>
      <c r="JK17" s="15">
        <v>169047128748</v>
      </c>
      <c r="JL17" s="15">
        <v>17441073299.799999</v>
      </c>
      <c r="JM17" s="15">
        <v>12000000000</v>
      </c>
      <c r="JN17" s="15">
        <v>0</v>
      </c>
      <c r="JO17" s="15">
        <v>469191061905.40002</v>
      </c>
      <c r="JP17" s="15">
        <v>38594954638</v>
      </c>
      <c r="JQ17" s="15">
        <v>49482360101</v>
      </c>
      <c r="JR17" s="15">
        <v>134155071702</v>
      </c>
      <c r="JS17" s="15">
        <v>101563608348</v>
      </c>
      <c r="JT17" s="15">
        <v>72670489434.970001</v>
      </c>
      <c r="JU17" s="15">
        <v>40733549197.910004</v>
      </c>
      <c r="JV17" s="15">
        <v>34938362717.190002</v>
      </c>
      <c r="JW17" s="15">
        <v>42591271167.470001</v>
      </c>
      <c r="JX17" s="15">
        <v>68251016609.769997</v>
      </c>
      <c r="JY17" s="15">
        <v>41538607899</v>
      </c>
      <c r="JZ17" s="15">
        <v>51317400014.870003</v>
      </c>
      <c r="KA17" s="15">
        <v>31899271172.029999</v>
      </c>
      <c r="KB17" s="15">
        <v>0</v>
      </c>
      <c r="KC17" s="15">
        <v>41619910595</v>
      </c>
      <c r="KD17" s="15">
        <v>918987622528.08997</v>
      </c>
      <c r="KE17" s="15">
        <v>1108021659578.1899</v>
      </c>
      <c r="KF17" s="15">
        <v>170176026858.76999</v>
      </c>
      <c r="KG17" s="15">
        <v>85849002978.100006</v>
      </c>
      <c r="KH17" s="15">
        <v>123223968765.03999</v>
      </c>
      <c r="KI17" s="15">
        <v>136026983885.35001</v>
      </c>
      <c r="KJ17" s="15">
        <v>109215752457.99001</v>
      </c>
      <c r="KK17" s="15">
        <v>196075870226.26999</v>
      </c>
      <c r="KL17" s="15">
        <v>90318719930.309998</v>
      </c>
      <c r="KM17" s="15">
        <v>124428620136.09</v>
      </c>
      <c r="KN17" s="15">
        <v>117260642043</v>
      </c>
      <c r="KO17" s="15">
        <v>700653526354.34998</v>
      </c>
      <c r="KP17" s="15">
        <v>221082671688.35999</v>
      </c>
      <c r="KQ17" s="15">
        <v>126828799250.27</v>
      </c>
      <c r="KR17" s="15">
        <v>2277501235381.3398</v>
      </c>
      <c r="KS17" s="15">
        <v>486233746790.5</v>
      </c>
      <c r="KT17" s="15">
        <v>630729433851.56995</v>
      </c>
      <c r="KU17" s="15">
        <v>63456195739.730003</v>
      </c>
      <c r="KV17" s="15">
        <v>111510923002.97</v>
      </c>
      <c r="KW17" s="15">
        <v>182337182034</v>
      </c>
      <c r="KX17" s="15">
        <v>493100753783.92999</v>
      </c>
      <c r="KY17" s="15">
        <v>198028912031.63</v>
      </c>
      <c r="KZ17" s="15">
        <v>430780852575.64001</v>
      </c>
      <c r="LA17" s="15">
        <v>93753946601.75</v>
      </c>
      <c r="LB17" s="15">
        <v>0</v>
      </c>
      <c r="LC17" s="15">
        <v>449805175986.31</v>
      </c>
      <c r="LD17" s="15">
        <v>55275195075.120003</v>
      </c>
      <c r="LE17" s="15">
        <v>35016740998.239998</v>
      </c>
      <c r="LF17" s="15">
        <v>12098300000</v>
      </c>
      <c r="LG17" s="15">
        <v>46677914875.400002</v>
      </c>
      <c r="LH17" s="15">
        <v>173096373456.37</v>
      </c>
      <c r="LI17" s="15">
        <v>4246717790.6399999</v>
      </c>
      <c r="LJ17" s="15">
        <v>5433115621.1499996</v>
      </c>
      <c r="LK17" s="15">
        <v>37287595274</v>
      </c>
      <c r="LL17" s="15">
        <v>6522656000.1700001</v>
      </c>
      <c r="LM17" s="15">
        <v>14571531333.59</v>
      </c>
      <c r="LN17" s="15">
        <v>10000000000</v>
      </c>
      <c r="LO17" s="15">
        <v>5001000000</v>
      </c>
      <c r="LP17" s="15">
        <v>3000000000</v>
      </c>
      <c r="LQ17" s="15">
        <v>1001300000</v>
      </c>
      <c r="LR17" s="15">
        <v>3387203931</v>
      </c>
      <c r="LS17" s="15">
        <v>208592982332.01001</v>
      </c>
      <c r="LT17" s="15">
        <v>16242783560</v>
      </c>
      <c r="LU17" s="15">
        <v>19301931550</v>
      </c>
      <c r="LV17" s="15">
        <v>17951617273.919998</v>
      </c>
      <c r="LW17" s="15">
        <v>43378036202.440002</v>
      </c>
      <c r="LX17" s="15">
        <v>19324149035.98</v>
      </c>
      <c r="LY17" s="15">
        <v>9148503163.9500008</v>
      </c>
      <c r="LZ17" s="15">
        <v>31224770771.029999</v>
      </c>
      <c r="MA17" s="15">
        <v>75161837114.860001</v>
      </c>
      <c r="MB17" s="15">
        <v>8390000000</v>
      </c>
      <c r="MC17" s="15">
        <v>40397445877.540001</v>
      </c>
      <c r="MD17" s="15">
        <v>6295236845</v>
      </c>
      <c r="ME17" s="15">
        <v>10156709052.200001</v>
      </c>
      <c r="MF17" s="15">
        <v>4000000000</v>
      </c>
      <c r="MG17" s="15">
        <v>952248471942.73999</v>
      </c>
      <c r="MH17" s="15">
        <v>17009204720.84</v>
      </c>
      <c r="MI17" s="15">
        <v>52966598758</v>
      </c>
      <c r="MJ17" s="15">
        <v>30109448025.110001</v>
      </c>
      <c r="MK17" s="15">
        <v>7215000001</v>
      </c>
      <c r="ML17" s="15">
        <v>99815671409</v>
      </c>
      <c r="MM17" s="15">
        <v>55144796229.129997</v>
      </c>
      <c r="MN17" s="15">
        <v>20719194143.380001</v>
      </c>
      <c r="MO17" s="15">
        <v>44827683274</v>
      </c>
      <c r="MP17" s="15">
        <v>7096147334.1999998</v>
      </c>
      <c r="MQ17" s="15">
        <v>49035044896.589996</v>
      </c>
      <c r="MR17" s="15">
        <v>35956750984</v>
      </c>
      <c r="MS17" s="15">
        <v>98434508991.190002</v>
      </c>
      <c r="MT17" s="15">
        <v>78692368482</v>
      </c>
      <c r="MU17" s="15">
        <v>24920176215.860001</v>
      </c>
      <c r="MV17" s="15">
        <v>14925838334.860001</v>
      </c>
      <c r="MW17" s="15">
        <v>52835049504</v>
      </c>
      <c r="MX17" s="15">
        <v>34214182198.720001</v>
      </c>
      <c r="MY17" s="15">
        <v>21283774247.630001</v>
      </c>
      <c r="MZ17" s="15">
        <v>68198849133.370003</v>
      </c>
      <c r="NA17" s="15">
        <v>24079353785</v>
      </c>
      <c r="NB17" s="15">
        <v>36554119528.910004</v>
      </c>
      <c r="NC17" s="15">
        <v>45899875620</v>
      </c>
      <c r="ND17" s="15">
        <v>705948291291.10999</v>
      </c>
      <c r="NE17" s="15">
        <v>10500000000</v>
      </c>
      <c r="NF17" s="15">
        <v>244951321751.76999</v>
      </c>
      <c r="NG17" s="15">
        <v>16945683058</v>
      </c>
      <c r="NH17" s="15">
        <v>18111594496.639999</v>
      </c>
      <c r="NI17" s="15">
        <v>55741835287.150002</v>
      </c>
      <c r="NJ17" s="15">
        <v>15191369907.790001</v>
      </c>
      <c r="NK17" s="15">
        <v>91123910103.199997</v>
      </c>
      <c r="NL17" s="15">
        <v>55464762321</v>
      </c>
      <c r="NM17" s="16">
        <v>18815992102.470001</v>
      </c>
      <c r="NN17" s="15">
        <v>55791689630.040001</v>
      </c>
      <c r="NO17" s="15">
        <v>0</v>
      </c>
      <c r="NP17" s="15">
        <v>33176500208</v>
      </c>
      <c r="NQ17" s="15">
        <v>6127500000</v>
      </c>
      <c r="NR17" s="15">
        <v>17180000000</v>
      </c>
      <c r="NS17" s="15">
        <v>2500000000</v>
      </c>
      <c r="NT17" s="15">
        <v>6958970000</v>
      </c>
      <c r="NU17" s="15">
        <v>1500000000</v>
      </c>
      <c r="NV17" s="15">
        <v>0</v>
      </c>
      <c r="NW17" s="15">
        <v>1000000000</v>
      </c>
      <c r="NX17" s="15">
        <v>1144267181173.48</v>
      </c>
      <c r="NY17" s="15">
        <v>1621384528321.0701</v>
      </c>
      <c r="NZ17" s="15">
        <v>50882489920.160004</v>
      </c>
      <c r="OA17" s="15">
        <v>125032395844.89999</v>
      </c>
      <c r="OB17" s="15">
        <v>99107666882.190002</v>
      </c>
      <c r="OC17" s="15">
        <v>41145890659.769997</v>
      </c>
      <c r="OD17" s="15">
        <v>100690653166.02</v>
      </c>
      <c r="OE17" s="15">
        <v>43210790961.279999</v>
      </c>
      <c r="OF17" s="15">
        <v>92508478572.360001</v>
      </c>
      <c r="OG17" s="15">
        <v>356867725161</v>
      </c>
      <c r="OH17" s="15">
        <v>925776908697.79004</v>
      </c>
      <c r="OI17" s="15">
        <v>70345610450.610001</v>
      </c>
      <c r="OJ17" s="15">
        <v>101299570596.56</v>
      </c>
      <c r="OK17" s="15">
        <v>228588598120.07001</v>
      </c>
      <c r="OL17" s="15">
        <v>129339457784.39999</v>
      </c>
      <c r="OM17" s="15">
        <v>207817301606.57999</v>
      </c>
      <c r="ON17" s="15">
        <v>110937841980.88</v>
      </c>
      <c r="OO17" s="15">
        <v>136931095151.63</v>
      </c>
      <c r="OP17" s="15">
        <v>11912370394</v>
      </c>
      <c r="OQ17" s="15">
        <v>255223927944.67001</v>
      </c>
      <c r="OR17" s="15">
        <v>45422214891</v>
      </c>
      <c r="OS17" s="15">
        <v>643982286078.91003</v>
      </c>
      <c r="OT17" s="15">
        <v>17135671022.32</v>
      </c>
      <c r="OU17" s="15">
        <v>44683295132.260002</v>
      </c>
      <c r="OV17" s="15">
        <v>27668732392</v>
      </c>
      <c r="OW17" s="15">
        <v>51284728609</v>
      </c>
      <c r="OX17" s="15">
        <v>126707406314.36</v>
      </c>
      <c r="OY17" s="15">
        <v>35777184940.769997</v>
      </c>
      <c r="OZ17" s="15">
        <v>0</v>
      </c>
      <c r="PA17" s="15">
        <v>19744004541</v>
      </c>
      <c r="PB17" s="15">
        <v>26306103311.16</v>
      </c>
      <c r="PC17" s="15">
        <v>56845427741</v>
      </c>
      <c r="PD17" s="15">
        <v>97992276848.169998</v>
      </c>
      <c r="PE17" s="15">
        <v>66837447003.830002</v>
      </c>
      <c r="PF17" s="15">
        <v>62771588577</v>
      </c>
      <c r="PG17" s="15">
        <v>140934027314.67001</v>
      </c>
      <c r="PH17" s="15">
        <v>34185787920.5</v>
      </c>
      <c r="PI17" s="15">
        <v>26000000000</v>
      </c>
      <c r="PJ17" s="15">
        <v>23000000000</v>
      </c>
      <c r="PK17" s="15">
        <v>33000000000</v>
      </c>
      <c r="PL17" s="15">
        <v>26503204710</v>
      </c>
      <c r="PM17" s="15">
        <v>40000000000</v>
      </c>
      <c r="PN17" s="15">
        <v>27000000000</v>
      </c>
      <c r="PO17" s="15">
        <v>10000000000</v>
      </c>
      <c r="PP17" s="15">
        <v>380152401561.22998</v>
      </c>
      <c r="PQ17" s="15">
        <v>30890901853</v>
      </c>
      <c r="PR17" s="15">
        <v>30168137633.400002</v>
      </c>
      <c r="PS17" s="15">
        <v>16942599720.02</v>
      </c>
      <c r="PT17" s="15">
        <v>10477590553.83</v>
      </c>
      <c r="PU17" s="15">
        <v>18219284330</v>
      </c>
      <c r="PV17" s="15">
        <v>5891000000</v>
      </c>
      <c r="PW17" s="15">
        <v>15960994849</v>
      </c>
      <c r="PX17" s="15">
        <v>21088213123.41</v>
      </c>
      <c r="PY17" s="15">
        <v>8258000000</v>
      </c>
      <c r="PZ17" s="15">
        <v>12598509326.059999</v>
      </c>
      <c r="QA17" s="15">
        <v>12914631329.440001</v>
      </c>
      <c r="QB17" s="15">
        <v>847615831875</v>
      </c>
      <c r="QC17" s="15">
        <v>32864998205</v>
      </c>
      <c r="QD17" s="15">
        <v>118070127403.84</v>
      </c>
      <c r="QE17" s="15">
        <v>39010000000</v>
      </c>
      <c r="QF17" s="15">
        <v>76577537930.770004</v>
      </c>
      <c r="QG17" s="15">
        <v>76730000000</v>
      </c>
      <c r="QH17" s="15">
        <v>25292845411.619999</v>
      </c>
      <c r="QI17" s="15">
        <v>18500000000</v>
      </c>
      <c r="QJ17" s="15">
        <v>42750000000</v>
      </c>
      <c r="QK17" s="15">
        <v>90213388570</v>
      </c>
      <c r="QL17" s="15">
        <v>64497235880</v>
      </c>
      <c r="QM17" s="15">
        <v>42500000000</v>
      </c>
      <c r="QN17" s="15">
        <v>20000000000</v>
      </c>
      <c r="QO17" s="15">
        <v>12959472799</v>
      </c>
      <c r="QP17" s="15">
        <v>47000000000</v>
      </c>
      <c r="QQ17" s="15">
        <v>32096103758</v>
      </c>
      <c r="QR17" s="15">
        <v>18000000000</v>
      </c>
      <c r="QS17" s="15">
        <v>27000000000</v>
      </c>
      <c r="QT17" s="15">
        <v>41000000000</v>
      </c>
      <c r="QU17" s="15">
        <v>21000000000</v>
      </c>
      <c r="QV17" s="15">
        <v>16993525519</v>
      </c>
      <c r="QW17" s="15">
        <v>18000000000</v>
      </c>
      <c r="QX17" s="15">
        <v>5183789120</v>
      </c>
      <c r="QY17" s="15">
        <v>0</v>
      </c>
      <c r="QZ17" s="15">
        <v>12500000000</v>
      </c>
      <c r="RA17" s="15">
        <v>16665000000</v>
      </c>
      <c r="RB17" s="15">
        <v>13370000000</v>
      </c>
      <c r="RC17" s="15">
        <v>17000000000</v>
      </c>
      <c r="RD17" s="15">
        <v>8735156478</v>
      </c>
      <c r="RE17" s="15">
        <v>4500000000</v>
      </c>
      <c r="RF17" s="15">
        <v>6667854442</v>
      </c>
      <c r="RG17" s="15">
        <v>7183444100</v>
      </c>
      <c r="RH17" s="15">
        <v>47562964208.18</v>
      </c>
      <c r="RI17" s="15">
        <v>8914536973.3299999</v>
      </c>
      <c r="RJ17" s="15">
        <v>36807758702</v>
      </c>
      <c r="RK17" s="15">
        <v>44748880147</v>
      </c>
      <c r="RL17" s="15">
        <v>40947299984</v>
      </c>
      <c r="RM17" s="15">
        <v>5055867644.3599997</v>
      </c>
      <c r="RN17" s="15">
        <v>9631100636</v>
      </c>
      <c r="RO17" s="15">
        <v>3509593042</v>
      </c>
      <c r="RP17" s="15">
        <v>1000000000</v>
      </c>
      <c r="RQ17" s="15">
        <v>890955888859.25</v>
      </c>
      <c r="RR17" s="15">
        <v>97608713066.580002</v>
      </c>
      <c r="RS17" s="15">
        <v>56592970886.760002</v>
      </c>
      <c r="RT17" s="15">
        <v>182340851116.69</v>
      </c>
      <c r="RU17" s="15">
        <v>503816801553.53003</v>
      </c>
      <c r="RV17" s="15">
        <v>326538249493</v>
      </c>
      <c r="RW17" s="15">
        <v>118563306955.64</v>
      </c>
      <c r="RX17" s="15">
        <v>0</v>
      </c>
      <c r="RY17" s="15">
        <v>21780000000</v>
      </c>
      <c r="RZ17" s="15">
        <v>77795042707.270004</v>
      </c>
      <c r="SA17" s="15">
        <v>48407284725.230003</v>
      </c>
      <c r="SB17" s="15">
        <v>65540301866.970001</v>
      </c>
      <c r="SC17" s="15">
        <v>121251878830.53</v>
      </c>
      <c r="SD17" s="15">
        <v>36438424763</v>
      </c>
      <c r="SE17" s="15">
        <v>51614432615.870003</v>
      </c>
      <c r="SF17" s="15">
        <v>40078538815</v>
      </c>
      <c r="SG17" s="15">
        <v>47347453151</v>
      </c>
      <c r="SH17" s="15">
        <v>51666215394.129997</v>
      </c>
      <c r="SI17" s="15">
        <v>52525120471.989998</v>
      </c>
      <c r="SJ17" s="15">
        <v>48031857354</v>
      </c>
      <c r="SK17" s="15">
        <v>59475538649.68</v>
      </c>
      <c r="SL17" s="15">
        <v>41665498734.379997</v>
      </c>
      <c r="SM17" s="15">
        <v>67204829289.110001</v>
      </c>
      <c r="SN17" s="15">
        <v>12000000000</v>
      </c>
      <c r="SO17" s="15">
        <v>63427015358.099998</v>
      </c>
      <c r="SP17" s="15">
        <v>60362324377</v>
      </c>
      <c r="SQ17" s="15">
        <v>3077986337</v>
      </c>
      <c r="SR17" s="15">
        <v>33491589976.84</v>
      </c>
      <c r="SS17" s="15">
        <v>67997011627.879997</v>
      </c>
      <c r="ST17" s="15">
        <v>36297651184</v>
      </c>
      <c r="SU17" s="15">
        <v>15081073098</v>
      </c>
      <c r="SV17" s="15">
        <v>84825050771</v>
      </c>
      <c r="SW17" s="15">
        <v>274146536708.72</v>
      </c>
      <c r="SX17" s="15">
        <v>66351756774.239998</v>
      </c>
      <c r="SY17" s="15">
        <v>82541542641</v>
      </c>
      <c r="SZ17" s="15">
        <v>29775000000</v>
      </c>
      <c r="TA17" s="15">
        <v>12465500000</v>
      </c>
      <c r="TB17" s="15">
        <v>82212500000</v>
      </c>
      <c r="TC17" s="15">
        <v>39000000000</v>
      </c>
      <c r="TD17" s="15">
        <v>42500000000</v>
      </c>
      <c r="TE17" s="15">
        <v>24000000000</v>
      </c>
      <c r="TF17" s="15">
        <v>30000000000</v>
      </c>
      <c r="TG17" s="15">
        <v>14000000000</v>
      </c>
      <c r="TH17" s="15">
        <v>17250000000</v>
      </c>
      <c r="TI17" s="15">
        <v>3500000000</v>
      </c>
      <c r="TJ17" s="15">
        <v>11000000000</v>
      </c>
      <c r="TK17" s="15">
        <v>10000000000</v>
      </c>
      <c r="TL17" s="15">
        <v>12077123684.780001</v>
      </c>
      <c r="TM17" s="15">
        <v>17408993452.139999</v>
      </c>
      <c r="TN17" s="15">
        <v>26300475271.82</v>
      </c>
      <c r="TO17" s="15">
        <v>12575293493</v>
      </c>
      <c r="TP17" s="15">
        <v>10048000000</v>
      </c>
      <c r="TQ17" s="15">
        <v>0</v>
      </c>
      <c r="TR17" s="15">
        <v>150000000000</v>
      </c>
      <c r="TS17" s="15">
        <v>292297452306</v>
      </c>
      <c r="TT17" s="15">
        <v>108729179684</v>
      </c>
      <c r="TU17" s="15">
        <v>98645399983.380005</v>
      </c>
      <c r="TV17" s="15">
        <v>125145881613.8</v>
      </c>
      <c r="TW17" s="15">
        <v>100100000000</v>
      </c>
    </row>
    <row r="18" spans="1:543" x14ac:dyDescent="0.2">
      <c r="A18" s="8" t="s">
        <v>563</v>
      </c>
      <c r="B18" s="9">
        <f>SUM(B19:B25)</f>
        <v>14608434741334.988</v>
      </c>
      <c r="C18" s="9">
        <f t="shared" ref="C18:BN18" si="27">SUM(C19:C25)</f>
        <v>2609439028878.9697</v>
      </c>
      <c r="D18" s="9">
        <f t="shared" si="27"/>
        <v>2009399766492.2</v>
      </c>
      <c r="E18" s="9">
        <f t="shared" si="27"/>
        <v>2137733809851.5298</v>
      </c>
      <c r="F18" s="9">
        <f t="shared" si="27"/>
        <v>1214660035522.3901</v>
      </c>
      <c r="G18" s="9">
        <f t="shared" si="27"/>
        <v>1820750731527</v>
      </c>
      <c r="H18" s="9">
        <f t="shared" si="27"/>
        <v>2505034194558.0801</v>
      </c>
      <c r="I18" s="9">
        <f t="shared" si="27"/>
        <v>2557561902603</v>
      </c>
      <c r="J18" s="9">
        <f t="shared" si="27"/>
        <v>3901741852187</v>
      </c>
      <c r="K18" s="9">
        <f t="shared" si="27"/>
        <v>2039373549579.6602</v>
      </c>
      <c r="L18" s="9">
        <f t="shared" si="27"/>
        <v>2310956112875</v>
      </c>
      <c r="M18" s="9">
        <f t="shared" si="27"/>
        <v>1002850407615.96</v>
      </c>
      <c r="N18" s="9">
        <f t="shared" si="27"/>
        <v>3509538380658.8101</v>
      </c>
      <c r="O18" s="9">
        <f t="shared" si="27"/>
        <v>1177529965429.3896</v>
      </c>
      <c r="P18" s="9">
        <f t="shared" si="27"/>
        <v>1278520177158.4802</v>
      </c>
      <c r="Q18" s="9">
        <f t="shared" si="27"/>
        <v>1361939179519.3301</v>
      </c>
      <c r="R18" s="9">
        <f t="shared" si="27"/>
        <v>1757783755225.7603</v>
      </c>
      <c r="S18" s="9">
        <f t="shared" si="27"/>
        <v>1482167051789.0701</v>
      </c>
      <c r="T18" s="9">
        <f t="shared" si="27"/>
        <v>1864065903976</v>
      </c>
      <c r="U18" s="9">
        <f t="shared" si="27"/>
        <v>1545155872775.0999</v>
      </c>
      <c r="V18" s="9">
        <f t="shared" si="27"/>
        <v>1643691660568.3301</v>
      </c>
      <c r="W18" s="9">
        <f t="shared" si="27"/>
        <v>1338593226559.23</v>
      </c>
      <c r="X18" s="9">
        <f t="shared" si="27"/>
        <v>1467972162456.4902</v>
      </c>
      <c r="Y18" s="9">
        <f t="shared" si="27"/>
        <v>998852481192.44995</v>
      </c>
      <c r="Z18" s="9">
        <f t="shared" si="27"/>
        <v>8848728141283</v>
      </c>
      <c r="AA18" s="9">
        <f t="shared" si="27"/>
        <v>2820373254463.3701</v>
      </c>
      <c r="AB18" s="9">
        <f t="shared" si="27"/>
        <v>1623093873576.02</v>
      </c>
      <c r="AC18" s="9">
        <f t="shared" si="27"/>
        <v>5478493388074.3193</v>
      </c>
      <c r="AD18" s="9">
        <f t="shared" si="27"/>
        <v>1512726701426.73</v>
      </c>
      <c r="AE18" s="9">
        <f t="shared" si="27"/>
        <v>2245345990836.7803</v>
      </c>
      <c r="AF18" s="9">
        <f t="shared" si="27"/>
        <v>3531417253365.4097</v>
      </c>
      <c r="AG18" s="9">
        <f t="shared" si="27"/>
        <v>1629575994426</v>
      </c>
      <c r="AH18" s="9">
        <f t="shared" si="27"/>
        <v>1224599221760.8398</v>
      </c>
      <c r="AI18" s="9">
        <f t="shared" si="27"/>
        <v>2745485895911.3604</v>
      </c>
      <c r="AJ18" s="9">
        <f t="shared" si="27"/>
        <v>1400174323998.4302</v>
      </c>
      <c r="AK18" s="9">
        <f t="shared" si="27"/>
        <v>1206574834404.1104</v>
      </c>
      <c r="AL18" s="9">
        <f t="shared" si="27"/>
        <v>1833188206583</v>
      </c>
      <c r="AM18" s="9">
        <f t="shared" si="27"/>
        <v>1364122644388.55</v>
      </c>
      <c r="AN18" s="9">
        <f t="shared" si="27"/>
        <v>1094699530589.25</v>
      </c>
      <c r="AO18" s="9">
        <f t="shared" si="27"/>
        <v>28306436679037.313</v>
      </c>
      <c r="AP18" s="9">
        <f t="shared" si="27"/>
        <v>2259546385284</v>
      </c>
      <c r="AQ18" s="9">
        <f t="shared" si="27"/>
        <v>1339577469638.5601</v>
      </c>
      <c r="AR18" s="9">
        <f t="shared" si="27"/>
        <v>1089470012909.0295</v>
      </c>
      <c r="AS18" s="9">
        <f t="shared" si="27"/>
        <v>1379913665836.2898</v>
      </c>
      <c r="AT18" s="9">
        <f t="shared" si="27"/>
        <v>1008876013763.8501</v>
      </c>
      <c r="AU18" s="9">
        <f t="shared" si="27"/>
        <v>812340060146</v>
      </c>
      <c r="AV18" s="9">
        <f t="shared" si="27"/>
        <v>1359167467880.6499</v>
      </c>
      <c r="AW18" s="9">
        <f t="shared" si="27"/>
        <v>1553998749893.9302</v>
      </c>
      <c r="AX18" s="9">
        <f t="shared" si="27"/>
        <v>1497490730340.7598</v>
      </c>
      <c r="AY18" s="9">
        <f t="shared" si="27"/>
        <v>1450893786307.2698</v>
      </c>
      <c r="AZ18" s="9">
        <f t="shared" si="27"/>
        <v>1307770843079.6401</v>
      </c>
      <c r="BA18" s="9">
        <f t="shared" si="27"/>
        <v>1071105069125.1499</v>
      </c>
      <c r="BB18" s="9">
        <f t="shared" si="27"/>
        <v>1046965463850.73</v>
      </c>
      <c r="BC18" s="9">
        <f t="shared" si="27"/>
        <v>1023436918845.25</v>
      </c>
      <c r="BD18" s="9">
        <f t="shared" si="27"/>
        <v>2094576401264.8899</v>
      </c>
      <c r="BE18" s="9">
        <f t="shared" si="27"/>
        <v>1352187523366.72</v>
      </c>
      <c r="BF18" s="9">
        <f t="shared" si="27"/>
        <v>759254331599.57007</v>
      </c>
      <c r="BG18" s="9">
        <f t="shared" si="27"/>
        <v>1321384031522.55</v>
      </c>
      <c r="BH18" s="9">
        <f t="shared" si="27"/>
        <v>6504889173328.3691</v>
      </c>
      <c r="BI18" s="9">
        <f t="shared" si="27"/>
        <v>1249813476175.5098</v>
      </c>
      <c r="BJ18" s="9">
        <f t="shared" si="27"/>
        <v>1475056473211.3701</v>
      </c>
      <c r="BK18" s="9">
        <f t="shared" si="27"/>
        <v>1015929645945.3003</v>
      </c>
      <c r="BL18" s="9">
        <f t="shared" si="27"/>
        <v>997043095769.26001</v>
      </c>
      <c r="BM18" s="9">
        <f t="shared" si="27"/>
        <v>1458491398555.75</v>
      </c>
      <c r="BN18" s="9">
        <f t="shared" si="27"/>
        <v>1748774567598.0903</v>
      </c>
      <c r="BO18" s="9">
        <f t="shared" ref="BO18:DZ18" si="28">SUM(BO19:BO25)</f>
        <v>1342169126620</v>
      </c>
      <c r="BP18" s="9">
        <f t="shared" si="28"/>
        <v>1342660942356.7302</v>
      </c>
      <c r="BQ18" s="9">
        <f t="shared" si="28"/>
        <v>847988541598.66003</v>
      </c>
      <c r="BR18" s="9">
        <f t="shared" si="28"/>
        <v>1126195603964.75</v>
      </c>
      <c r="BS18" s="9">
        <f t="shared" si="28"/>
        <v>720768054835.82983</v>
      </c>
      <c r="BT18" s="9">
        <f t="shared" si="28"/>
        <v>6225845209492.9102</v>
      </c>
      <c r="BU18" s="9">
        <f t="shared" si="28"/>
        <v>803649674622</v>
      </c>
      <c r="BV18" s="9">
        <f t="shared" si="28"/>
        <v>483009419214.20007</v>
      </c>
      <c r="BW18" s="9">
        <f t="shared" si="28"/>
        <v>1047946182813.08</v>
      </c>
      <c r="BX18" s="9">
        <f t="shared" si="28"/>
        <v>693682625391.54993</v>
      </c>
      <c r="BY18" s="9">
        <f t="shared" si="28"/>
        <v>1700462605439.8203</v>
      </c>
      <c r="BZ18" s="9">
        <f t="shared" si="28"/>
        <v>1855789807994.8799</v>
      </c>
      <c r="CA18" s="9">
        <f t="shared" si="28"/>
        <v>1465785884718</v>
      </c>
      <c r="CB18" s="9">
        <f t="shared" si="28"/>
        <v>27849490579767.68</v>
      </c>
      <c r="CC18" s="9">
        <f t="shared" si="28"/>
        <v>8588657399844.4102</v>
      </c>
      <c r="CD18" s="9">
        <f t="shared" si="28"/>
        <v>3325423525393.1299</v>
      </c>
      <c r="CE18" s="9">
        <f t="shared" si="28"/>
        <v>2829877361805.8101</v>
      </c>
      <c r="CF18" s="9">
        <f t="shared" si="28"/>
        <v>4202016942973.5298</v>
      </c>
      <c r="CG18" s="9">
        <f t="shared" si="28"/>
        <v>2470108971356.0605</v>
      </c>
      <c r="CH18" s="9">
        <f t="shared" si="28"/>
        <v>3339590124689.1494</v>
      </c>
      <c r="CI18" s="9">
        <f t="shared" si="28"/>
        <v>5789825453887</v>
      </c>
      <c r="CJ18" s="9">
        <f t="shared" si="28"/>
        <v>2508538148761.8599</v>
      </c>
      <c r="CK18" s="9">
        <f t="shared" si="28"/>
        <v>5137753693961.9404</v>
      </c>
      <c r="CL18" s="9">
        <f t="shared" si="28"/>
        <v>2997828287598.9395</v>
      </c>
      <c r="CM18" s="9">
        <f t="shared" si="28"/>
        <v>4647362955815.3799</v>
      </c>
      <c r="CN18" s="9">
        <f t="shared" si="28"/>
        <v>2645873956324.9102</v>
      </c>
      <c r="CO18" s="9">
        <f t="shared" si="28"/>
        <v>4351091973074.3701</v>
      </c>
      <c r="CP18" s="9">
        <f t="shared" si="28"/>
        <v>1386372689520.5901</v>
      </c>
      <c r="CQ18" s="9">
        <f t="shared" si="28"/>
        <v>1043411593216.53</v>
      </c>
      <c r="CR18" s="9">
        <f t="shared" si="28"/>
        <v>1131007745812.8101</v>
      </c>
      <c r="CS18" s="9">
        <f t="shared" si="28"/>
        <v>1699851893758.3499</v>
      </c>
      <c r="CT18" s="9">
        <f t="shared" si="28"/>
        <v>1813923345890.8</v>
      </c>
      <c r="CU18" s="9">
        <f t="shared" si="28"/>
        <v>1830215767353.8701</v>
      </c>
      <c r="CV18" s="9">
        <f t="shared" si="28"/>
        <v>2473415996486.3301</v>
      </c>
      <c r="CW18" s="9">
        <f t="shared" si="28"/>
        <v>1691851736114.8401</v>
      </c>
      <c r="CX18" s="9">
        <f t="shared" si="28"/>
        <v>2012103327942.4294</v>
      </c>
      <c r="CY18" s="9">
        <f t="shared" si="28"/>
        <v>2256563755177.4707</v>
      </c>
      <c r="CZ18" s="9">
        <f t="shared" si="28"/>
        <v>1019130727327.21</v>
      </c>
      <c r="DA18" s="9">
        <f t="shared" si="28"/>
        <v>11135870709793.297</v>
      </c>
      <c r="DB18" s="9">
        <f t="shared" si="28"/>
        <v>2467210207594.9805</v>
      </c>
      <c r="DC18" s="9">
        <f t="shared" si="28"/>
        <v>4617044325424.3994</v>
      </c>
      <c r="DD18" s="9">
        <f t="shared" si="28"/>
        <v>3227880342049.041</v>
      </c>
      <c r="DE18" s="9">
        <f t="shared" si="28"/>
        <v>3744755487830.1602</v>
      </c>
      <c r="DF18" s="9">
        <f t="shared" si="28"/>
        <v>2757127396228.0601</v>
      </c>
      <c r="DG18" s="9">
        <f t="shared" si="28"/>
        <v>2082505969853.6201</v>
      </c>
      <c r="DH18" s="9">
        <f t="shared" si="28"/>
        <v>5775059817107.2207</v>
      </c>
      <c r="DI18" s="9">
        <f t="shared" si="28"/>
        <v>2219541700693.9199</v>
      </c>
      <c r="DJ18" s="9">
        <f t="shared" si="28"/>
        <v>1689195414910.7205</v>
      </c>
      <c r="DK18" s="9">
        <f t="shared" si="28"/>
        <v>2077109492523.1299</v>
      </c>
      <c r="DL18" s="9">
        <f t="shared" si="28"/>
        <v>3285731269114.2295</v>
      </c>
      <c r="DM18" s="9">
        <f t="shared" si="28"/>
        <v>2112401841211.7698</v>
      </c>
      <c r="DN18" s="9">
        <f t="shared" si="28"/>
        <v>1725104897376.0796</v>
      </c>
      <c r="DO18" s="9">
        <f t="shared" si="28"/>
        <v>2191164811529.02</v>
      </c>
      <c r="DP18" s="9">
        <f t="shared" si="28"/>
        <v>1590684353519.05</v>
      </c>
      <c r="DQ18" s="9">
        <f t="shared" si="28"/>
        <v>1139386370090.03</v>
      </c>
      <c r="DR18" s="9">
        <f t="shared" si="28"/>
        <v>1274367274316</v>
      </c>
      <c r="DS18" s="9">
        <f t="shared" si="28"/>
        <v>2891108770580.1201</v>
      </c>
      <c r="DT18" s="9">
        <f t="shared" si="28"/>
        <v>1021215735698.0999</v>
      </c>
      <c r="DU18" s="9">
        <f t="shared" si="28"/>
        <v>1259838230095.3599</v>
      </c>
      <c r="DV18" s="9">
        <f t="shared" si="28"/>
        <v>1251343951112.3499</v>
      </c>
      <c r="DW18" s="9">
        <f t="shared" si="28"/>
        <v>1590752671965.3899</v>
      </c>
      <c r="DX18" s="9">
        <f t="shared" si="28"/>
        <v>1126245462905.52</v>
      </c>
      <c r="DY18" s="9">
        <f t="shared" si="28"/>
        <v>1326968134331.0898</v>
      </c>
      <c r="DZ18" s="9">
        <f t="shared" si="28"/>
        <v>1239324842505.52</v>
      </c>
      <c r="EA18" s="9">
        <f t="shared" ref="EA18:GL18" si="29">SUM(EA19:EA25)</f>
        <v>1395003674356.5798</v>
      </c>
      <c r="EB18" s="9">
        <f t="shared" si="29"/>
        <v>978368803221.3501</v>
      </c>
      <c r="EC18" s="9">
        <f t="shared" si="29"/>
        <v>1013369661872.17</v>
      </c>
      <c r="ED18" s="9">
        <f t="shared" si="29"/>
        <v>4150376776460.5195</v>
      </c>
      <c r="EE18" s="9">
        <f t="shared" si="29"/>
        <v>1477604785042.7498</v>
      </c>
      <c r="EF18" s="9">
        <f t="shared" si="29"/>
        <v>2546114738310</v>
      </c>
      <c r="EG18" s="9">
        <f t="shared" si="29"/>
        <v>2505230508892.8008</v>
      </c>
      <c r="EH18" s="9">
        <f t="shared" si="29"/>
        <v>2152905341378.95</v>
      </c>
      <c r="EI18" s="9">
        <f t="shared" si="29"/>
        <v>1597318757628.8804</v>
      </c>
      <c r="EJ18" s="9">
        <f t="shared" si="29"/>
        <v>1874202949331.0898</v>
      </c>
      <c r="EK18" s="9">
        <f t="shared" si="29"/>
        <v>1865588061338.6602</v>
      </c>
      <c r="EL18" s="9">
        <f t="shared" si="29"/>
        <v>1648444006776.73</v>
      </c>
      <c r="EM18" s="9">
        <f t="shared" si="29"/>
        <v>3277513267128.6401</v>
      </c>
      <c r="EN18" s="9">
        <f t="shared" si="29"/>
        <v>1656926315587.0498</v>
      </c>
      <c r="EO18" s="9">
        <f t="shared" si="29"/>
        <v>1649213853743.7402</v>
      </c>
      <c r="EP18" s="9">
        <f t="shared" si="29"/>
        <v>1559355852883.74</v>
      </c>
      <c r="EQ18" s="9">
        <f t="shared" si="29"/>
        <v>1236385064018.6802</v>
      </c>
      <c r="ER18" s="9">
        <f t="shared" si="29"/>
        <v>1491320446597.6201</v>
      </c>
      <c r="ES18" s="9">
        <f t="shared" si="29"/>
        <v>952969161084.30005</v>
      </c>
      <c r="ET18" s="9">
        <f t="shared" si="29"/>
        <v>349621495480868</v>
      </c>
      <c r="EU18" s="9">
        <f t="shared" si="29"/>
        <v>15496786862380.918</v>
      </c>
      <c r="EV18" s="9">
        <f t="shared" si="29"/>
        <v>7607623027121</v>
      </c>
      <c r="EW18" s="9">
        <f t="shared" si="29"/>
        <v>8315141929602.3477</v>
      </c>
      <c r="EX18" s="9">
        <f t="shared" si="29"/>
        <v>15603984069228.521</v>
      </c>
      <c r="EY18" s="9">
        <f t="shared" si="29"/>
        <v>2948849888731</v>
      </c>
      <c r="EZ18" s="9">
        <f t="shared" si="29"/>
        <v>4397359469026.4302</v>
      </c>
      <c r="FA18" s="9">
        <f t="shared" si="29"/>
        <v>2859704222642.8403</v>
      </c>
      <c r="FB18" s="9">
        <f t="shared" si="29"/>
        <v>2870449483768.8599</v>
      </c>
      <c r="FC18" s="9">
        <f t="shared" si="29"/>
        <v>3770631694879.4595</v>
      </c>
      <c r="FD18" s="9">
        <f t="shared" si="29"/>
        <v>3479285442032.4688</v>
      </c>
      <c r="FE18" s="9">
        <f t="shared" si="29"/>
        <v>1927970307378</v>
      </c>
      <c r="FF18" s="9">
        <f t="shared" si="29"/>
        <v>3745290554879.0195</v>
      </c>
      <c r="FG18" s="9">
        <f t="shared" si="29"/>
        <v>2158961983378</v>
      </c>
      <c r="FH18" s="9">
        <f t="shared" si="29"/>
        <v>3909938962726.9307</v>
      </c>
      <c r="FI18" s="9">
        <f t="shared" si="29"/>
        <v>3116087881435.7012</v>
      </c>
      <c r="FJ18" s="9">
        <f t="shared" si="29"/>
        <v>2299997960640.8301</v>
      </c>
      <c r="FK18" s="9">
        <f t="shared" si="29"/>
        <v>3382034482205</v>
      </c>
      <c r="FL18" s="9">
        <f t="shared" si="29"/>
        <v>21568032703000.84</v>
      </c>
      <c r="FM18" s="9">
        <f t="shared" si="29"/>
        <v>8711937338500.4912</v>
      </c>
      <c r="FN18" s="9">
        <f t="shared" si="29"/>
        <v>6446230710928.8789</v>
      </c>
      <c r="FO18" s="9">
        <f t="shared" si="29"/>
        <v>2951484100438.04</v>
      </c>
      <c r="FP18" s="9">
        <f t="shared" si="29"/>
        <v>7162318664235.75</v>
      </c>
      <c r="FQ18" s="9">
        <f t="shared" si="29"/>
        <v>1297299156166</v>
      </c>
      <c r="FR18" s="9">
        <f t="shared" si="29"/>
        <v>2551123718092.3301</v>
      </c>
      <c r="FS18" s="9">
        <f t="shared" si="29"/>
        <v>1730839218502.3604</v>
      </c>
      <c r="FT18" s="9">
        <f t="shared" si="29"/>
        <v>1398696175696.1501</v>
      </c>
      <c r="FU18" s="9">
        <f t="shared" si="29"/>
        <v>2633224410770.4805</v>
      </c>
      <c r="FV18" s="9">
        <f t="shared" si="29"/>
        <v>1297856863888.9399</v>
      </c>
      <c r="FW18" s="9">
        <f t="shared" si="29"/>
        <v>22862202220507.438</v>
      </c>
      <c r="FX18" s="9">
        <f t="shared" si="29"/>
        <v>3428314187675</v>
      </c>
      <c r="FY18" s="9">
        <f t="shared" si="29"/>
        <v>4272597175495.9199</v>
      </c>
      <c r="FZ18" s="9">
        <f t="shared" si="29"/>
        <v>1919316265748.3098</v>
      </c>
      <c r="GA18" s="9">
        <f t="shared" si="29"/>
        <v>2072926002446.9502</v>
      </c>
      <c r="GB18" s="9">
        <f t="shared" si="29"/>
        <v>2175745700399.0708</v>
      </c>
      <c r="GC18" s="9">
        <f t="shared" si="29"/>
        <v>2480844941053.8799</v>
      </c>
      <c r="GD18" s="9">
        <f t="shared" si="29"/>
        <v>2831293456865.1597</v>
      </c>
      <c r="GE18" s="9">
        <f t="shared" si="29"/>
        <v>2854037279913.9297</v>
      </c>
      <c r="GF18" s="9">
        <f t="shared" si="29"/>
        <v>2196131060935.3101</v>
      </c>
      <c r="GG18" s="9">
        <f t="shared" si="29"/>
        <v>4634403659044.6504</v>
      </c>
      <c r="GH18" s="9">
        <f t="shared" si="29"/>
        <v>2307974401623.5</v>
      </c>
      <c r="GI18" s="9">
        <f t="shared" si="29"/>
        <v>3708978732467.1006</v>
      </c>
      <c r="GJ18" s="9">
        <f t="shared" si="29"/>
        <v>2338531742498.2798</v>
      </c>
      <c r="GK18" s="9">
        <f t="shared" si="29"/>
        <v>2836455459907.8105</v>
      </c>
      <c r="GL18" s="9">
        <f t="shared" si="29"/>
        <v>3049093008225.9697</v>
      </c>
      <c r="GM18" s="9">
        <f t="shared" ref="GM18:IX18" si="30">SUM(GM19:GM25)</f>
        <v>1837749116435.29</v>
      </c>
      <c r="GN18" s="9">
        <f t="shared" si="30"/>
        <v>5219411295261.8301</v>
      </c>
      <c r="GO18" s="9">
        <f t="shared" si="30"/>
        <v>1774353773692.5796</v>
      </c>
      <c r="GP18" s="9">
        <f t="shared" si="30"/>
        <v>2269979372918</v>
      </c>
      <c r="GQ18" s="9">
        <f t="shared" si="30"/>
        <v>1665088583801.1802</v>
      </c>
      <c r="GR18" s="9">
        <f t="shared" si="30"/>
        <v>1889430607346.1599</v>
      </c>
      <c r="GS18" s="9">
        <f t="shared" si="30"/>
        <v>1405833671818.6499</v>
      </c>
      <c r="GT18" s="9">
        <f t="shared" si="30"/>
        <v>2428541698565.8301</v>
      </c>
      <c r="GU18" s="9">
        <f t="shared" si="30"/>
        <v>2000053907444.2798</v>
      </c>
      <c r="GV18" s="9">
        <f t="shared" si="30"/>
        <v>3482972149009.5298</v>
      </c>
      <c r="GW18" s="9">
        <f t="shared" si="30"/>
        <v>2364856125371.8203</v>
      </c>
      <c r="GX18" s="9">
        <f t="shared" si="30"/>
        <v>2399820009280.2803</v>
      </c>
      <c r="GY18" s="9">
        <f t="shared" si="30"/>
        <v>2560635661613.3696</v>
      </c>
      <c r="GZ18" s="9">
        <f t="shared" si="30"/>
        <v>1868193140591.1299</v>
      </c>
      <c r="HA18" s="9">
        <f t="shared" si="30"/>
        <v>2500007190531.7998</v>
      </c>
      <c r="HB18" s="9">
        <f t="shared" si="30"/>
        <v>1933215367360.5698</v>
      </c>
      <c r="HC18" s="9">
        <f t="shared" si="30"/>
        <v>1537580025298.6794</v>
      </c>
      <c r="HD18" s="9">
        <f t="shared" si="30"/>
        <v>27003259372517</v>
      </c>
      <c r="HE18" s="9">
        <f t="shared" si="30"/>
        <v>5994841872356.4795</v>
      </c>
      <c r="HF18" s="9">
        <f t="shared" si="30"/>
        <v>1644314841427.6699</v>
      </c>
      <c r="HG18" s="9">
        <f t="shared" si="30"/>
        <v>4478669646379.9004</v>
      </c>
      <c r="HH18" s="9">
        <f t="shared" si="30"/>
        <v>2382007576606</v>
      </c>
      <c r="HI18" s="9">
        <f t="shared" si="30"/>
        <v>1696632204371.5098</v>
      </c>
      <c r="HJ18" s="9">
        <f t="shared" si="30"/>
        <v>1359793651681.4302</v>
      </c>
      <c r="HK18" s="9">
        <f t="shared" si="30"/>
        <v>3086475508407.4004</v>
      </c>
      <c r="HL18" s="9">
        <f t="shared" si="30"/>
        <v>3120573814351.6206</v>
      </c>
      <c r="HM18" s="9">
        <f t="shared" si="30"/>
        <v>19757664978357.891</v>
      </c>
      <c r="HN18" s="9">
        <f t="shared" si="30"/>
        <v>2458773934459.4502</v>
      </c>
      <c r="HO18" s="9">
        <f t="shared" si="30"/>
        <v>3396689641335.7896</v>
      </c>
      <c r="HP18" s="9">
        <f t="shared" si="30"/>
        <v>2895772731451.4697</v>
      </c>
      <c r="HQ18" s="9">
        <f t="shared" si="30"/>
        <v>3516769049874.4805</v>
      </c>
      <c r="HR18" s="9">
        <f t="shared" si="30"/>
        <v>2177761803459.2495</v>
      </c>
      <c r="HS18" s="9">
        <f t="shared" si="30"/>
        <v>4385641500113.0498</v>
      </c>
      <c r="HT18" s="9">
        <f t="shared" si="30"/>
        <v>3026304588003.6699</v>
      </c>
      <c r="HU18" s="9">
        <f t="shared" si="30"/>
        <v>2314512514599.8599</v>
      </c>
      <c r="HV18" s="9">
        <f t="shared" si="30"/>
        <v>2930031446487.8301</v>
      </c>
      <c r="HW18" s="9">
        <f t="shared" si="30"/>
        <v>2925686198550.3403</v>
      </c>
      <c r="HX18" s="9">
        <f t="shared" si="30"/>
        <v>1744311754595.48</v>
      </c>
      <c r="HY18" s="9">
        <f t="shared" si="30"/>
        <v>3303000399732.1709</v>
      </c>
      <c r="HZ18" s="9">
        <f t="shared" si="30"/>
        <v>1522594322102.4399</v>
      </c>
      <c r="IA18" s="9">
        <f t="shared" si="30"/>
        <v>4907468081629.7109</v>
      </c>
      <c r="IB18" s="9">
        <f t="shared" si="30"/>
        <v>4773784198309.1201</v>
      </c>
      <c r="IC18" s="9">
        <f t="shared" si="30"/>
        <v>2258662427514.1899</v>
      </c>
      <c r="ID18" s="9">
        <f t="shared" si="30"/>
        <v>2269042910795.1802</v>
      </c>
      <c r="IE18" s="9">
        <f t="shared" si="30"/>
        <v>1812834385319.1904</v>
      </c>
      <c r="IF18" s="9">
        <f t="shared" si="30"/>
        <v>2482251328563.9902</v>
      </c>
      <c r="IG18" s="9">
        <f t="shared" si="30"/>
        <v>2831878972915.2598</v>
      </c>
      <c r="IH18" s="9">
        <f t="shared" si="30"/>
        <v>2172289467454.2893</v>
      </c>
      <c r="II18" s="9">
        <f t="shared" si="30"/>
        <v>1907180444679.0405</v>
      </c>
      <c r="IJ18" s="9">
        <f t="shared" si="30"/>
        <v>2772541509580.3799</v>
      </c>
      <c r="IK18" s="9">
        <f t="shared" si="30"/>
        <v>5509241185482.5303</v>
      </c>
      <c r="IL18" s="9">
        <f t="shared" si="30"/>
        <v>2944113197152.6997</v>
      </c>
      <c r="IM18" s="9">
        <f t="shared" si="30"/>
        <v>2005125529575.72</v>
      </c>
      <c r="IN18" s="9">
        <f t="shared" si="30"/>
        <v>1801448079296.45</v>
      </c>
      <c r="IO18" s="9">
        <f t="shared" si="30"/>
        <v>3885312821197.3105</v>
      </c>
      <c r="IP18" s="9">
        <f t="shared" si="30"/>
        <v>2758703849540.6196</v>
      </c>
      <c r="IQ18" s="9">
        <f t="shared" si="30"/>
        <v>2087944941812.6997</v>
      </c>
      <c r="IR18" s="9">
        <f t="shared" si="30"/>
        <v>2509498112443.5298</v>
      </c>
      <c r="IS18" s="9">
        <f t="shared" si="30"/>
        <v>1821997338661.75</v>
      </c>
      <c r="IT18" s="9">
        <f t="shared" si="30"/>
        <v>5123854482152.6201</v>
      </c>
      <c r="IU18" s="9">
        <f t="shared" si="30"/>
        <v>1704317349511.27</v>
      </c>
      <c r="IV18" s="9">
        <f t="shared" si="30"/>
        <v>2304344438440.5601</v>
      </c>
      <c r="IW18" s="9">
        <f t="shared" si="30"/>
        <v>1139887285250.7498</v>
      </c>
      <c r="IX18" s="9">
        <f t="shared" si="30"/>
        <v>34091813049456.004</v>
      </c>
      <c r="IY18" s="9">
        <f t="shared" ref="IY18:LJ18" si="31">SUM(IY19:IY25)</f>
        <v>1461032545560.6001</v>
      </c>
      <c r="IZ18" s="9">
        <f t="shared" si="31"/>
        <v>4989142786495.0801</v>
      </c>
      <c r="JA18" s="9">
        <f t="shared" si="31"/>
        <v>1599178800866.4097</v>
      </c>
      <c r="JB18" s="9">
        <f t="shared" si="31"/>
        <v>2799776734158.0801</v>
      </c>
      <c r="JC18" s="9">
        <f t="shared" si="31"/>
        <v>2381955808323.6602</v>
      </c>
      <c r="JD18" s="9">
        <f t="shared" si="31"/>
        <v>2885100506243.5801</v>
      </c>
      <c r="JE18" s="9">
        <f t="shared" si="31"/>
        <v>1203689488804.02</v>
      </c>
      <c r="JF18" s="9">
        <f t="shared" si="31"/>
        <v>2036509707864.5601</v>
      </c>
      <c r="JG18" s="9">
        <f t="shared" si="31"/>
        <v>1730433842477.54</v>
      </c>
      <c r="JH18" s="9">
        <f t="shared" si="31"/>
        <v>3253020995788.3799</v>
      </c>
      <c r="JI18" s="9">
        <f t="shared" si="31"/>
        <v>1803063641235.0596</v>
      </c>
      <c r="JJ18" s="9">
        <f t="shared" si="31"/>
        <v>1154710345077.2102</v>
      </c>
      <c r="JK18" s="9">
        <f t="shared" si="31"/>
        <v>1286229260002.9001</v>
      </c>
      <c r="JL18" s="9">
        <f t="shared" si="31"/>
        <v>1679117600513.3701</v>
      </c>
      <c r="JM18" s="9">
        <f t="shared" si="31"/>
        <v>1095792640493.0598</v>
      </c>
      <c r="JN18" s="9">
        <f t="shared" si="31"/>
        <v>1837853469624.4504</v>
      </c>
      <c r="JO18" s="9">
        <f t="shared" si="31"/>
        <v>7943742564247.5811</v>
      </c>
      <c r="JP18" s="9">
        <f t="shared" si="31"/>
        <v>1406860757371.0103</v>
      </c>
      <c r="JQ18" s="9">
        <f t="shared" si="31"/>
        <v>2238387697667.1099</v>
      </c>
      <c r="JR18" s="9">
        <f t="shared" si="31"/>
        <v>2656293356820.3101</v>
      </c>
      <c r="JS18" s="9">
        <f t="shared" si="31"/>
        <v>2242163222910.1904</v>
      </c>
      <c r="JT18" s="9">
        <f t="shared" si="31"/>
        <v>2518750091692.3701</v>
      </c>
      <c r="JU18" s="9">
        <f t="shared" si="31"/>
        <v>2252530459909.3003</v>
      </c>
      <c r="JV18" s="9">
        <f t="shared" si="31"/>
        <v>2154584824216.51</v>
      </c>
      <c r="JW18" s="9">
        <f t="shared" si="31"/>
        <v>2681104719707.1201</v>
      </c>
      <c r="JX18" s="9">
        <f t="shared" si="31"/>
        <v>1590293345704.1902</v>
      </c>
      <c r="JY18" s="9">
        <f t="shared" si="31"/>
        <v>1491983835097.9897</v>
      </c>
      <c r="JZ18" s="9">
        <f t="shared" si="31"/>
        <v>1821318791018.2104</v>
      </c>
      <c r="KA18" s="9">
        <f t="shared" si="31"/>
        <v>1898457451123.0601</v>
      </c>
      <c r="KB18" s="9">
        <f t="shared" si="31"/>
        <v>2508136063093.5898</v>
      </c>
      <c r="KC18" s="9">
        <f t="shared" si="31"/>
        <v>1113168176892.7798</v>
      </c>
      <c r="KD18" s="9">
        <f t="shared" si="31"/>
        <v>9218868153516.4883</v>
      </c>
      <c r="KE18" s="9">
        <f t="shared" si="31"/>
        <v>1803852700658.5</v>
      </c>
      <c r="KF18" s="9">
        <f t="shared" si="31"/>
        <v>1654285001599.8801</v>
      </c>
      <c r="KG18" s="9">
        <f t="shared" si="31"/>
        <v>2225155244126.6904</v>
      </c>
      <c r="KH18" s="9">
        <f t="shared" si="31"/>
        <v>1686981335506.1501</v>
      </c>
      <c r="KI18" s="9">
        <f t="shared" si="31"/>
        <v>1770105948966.5</v>
      </c>
      <c r="KJ18" s="9">
        <f t="shared" si="31"/>
        <v>2394356720966.7002</v>
      </c>
      <c r="KK18" s="9">
        <f t="shared" si="31"/>
        <v>3027517603899.8203</v>
      </c>
      <c r="KL18" s="9">
        <f t="shared" si="31"/>
        <v>2534320221827.6196</v>
      </c>
      <c r="KM18" s="9">
        <f t="shared" si="31"/>
        <v>1893733838942.2903</v>
      </c>
      <c r="KN18" s="9">
        <f t="shared" si="31"/>
        <v>2072198904683.9194</v>
      </c>
      <c r="KO18" s="9">
        <f t="shared" si="31"/>
        <v>3146620615165.29</v>
      </c>
      <c r="KP18" s="9">
        <f t="shared" si="31"/>
        <v>1674720644305.1602</v>
      </c>
      <c r="KQ18" s="9">
        <f t="shared" si="31"/>
        <v>2654937442454.3701</v>
      </c>
      <c r="KR18" s="9">
        <f t="shared" si="31"/>
        <v>17175963871129.77</v>
      </c>
      <c r="KS18" s="9">
        <f t="shared" si="31"/>
        <v>6408773319046.5898</v>
      </c>
      <c r="KT18" s="9">
        <f t="shared" si="31"/>
        <v>16654642906402.992</v>
      </c>
      <c r="KU18" s="9">
        <f t="shared" si="31"/>
        <v>5546558065228.1797</v>
      </c>
      <c r="KV18" s="9">
        <f t="shared" si="31"/>
        <v>9444656145871.3594</v>
      </c>
      <c r="KW18" s="9">
        <f t="shared" si="31"/>
        <v>5606975638482.4805</v>
      </c>
      <c r="KX18" s="9">
        <f t="shared" si="31"/>
        <v>6606725354590.3604</v>
      </c>
      <c r="KY18" s="9">
        <f t="shared" si="31"/>
        <v>3783177199920</v>
      </c>
      <c r="KZ18" s="9">
        <f t="shared" si="31"/>
        <v>10762831488419.23</v>
      </c>
      <c r="LA18" s="9">
        <f t="shared" si="31"/>
        <v>3409071007931.2603</v>
      </c>
      <c r="LB18" s="9">
        <f t="shared" si="31"/>
        <v>1105541051450.1802</v>
      </c>
      <c r="LC18" s="9">
        <f t="shared" si="31"/>
        <v>4818416386846.1504</v>
      </c>
      <c r="LD18" s="9">
        <f t="shared" si="31"/>
        <v>1059696507575.2902</v>
      </c>
      <c r="LE18" s="9">
        <f t="shared" si="31"/>
        <v>1648415217631.8</v>
      </c>
      <c r="LF18" s="9">
        <f t="shared" si="31"/>
        <v>1043411593216.53</v>
      </c>
      <c r="LG18" s="9">
        <f t="shared" si="31"/>
        <v>1249055277214.8699</v>
      </c>
      <c r="LH18" s="9">
        <f t="shared" si="31"/>
        <v>2374516111778.5</v>
      </c>
      <c r="LI18" s="9">
        <f t="shared" si="31"/>
        <v>987100748246.06006</v>
      </c>
      <c r="LJ18" s="9">
        <f t="shared" si="31"/>
        <v>1255966420468.6899</v>
      </c>
      <c r="LK18" s="9">
        <f t="shared" ref="LK18:NV18" si="32">SUM(LK19:LK25)</f>
        <v>1186700947685.5801</v>
      </c>
      <c r="LL18" s="9">
        <f t="shared" si="32"/>
        <v>1152103484751.7302</v>
      </c>
      <c r="LM18" s="9">
        <f t="shared" si="32"/>
        <v>1069732883592.8101</v>
      </c>
      <c r="LN18" s="9">
        <f t="shared" si="32"/>
        <v>1163887762178.6299</v>
      </c>
      <c r="LO18" s="9">
        <f t="shared" si="32"/>
        <v>899179768629.75</v>
      </c>
      <c r="LP18" s="9">
        <f t="shared" si="32"/>
        <v>1195518007483.5103</v>
      </c>
      <c r="LQ18" s="9">
        <f t="shared" si="32"/>
        <v>844421234397.78003</v>
      </c>
      <c r="LR18" s="9">
        <f t="shared" si="32"/>
        <v>878390725237.53992</v>
      </c>
      <c r="LS18" s="9">
        <f t="shared" si="32"/>
        <v>3340425469444.6201</v>
      </c>
      <c r="LT18" s="9">
        <f t="shared" si="32"/>
        <v>1684942381288.3198</v>
      </c>
      <c r="LU18" s="9">
        <f t="shared" si="32"/>
        <v>2863602213174.8198</v>
      </c>
      <c r="LV18" s="9">
        <f t="shared" si="32"/>
        <v>1444890787349.4097</v>
      </c>
      <c r="LW18" s="9">
        <f t="shared" si="32"/>
        <v>1623806509041.8198</v>
      </c>
      <c r="LX18" s="9">
        <f t="shared" si="32"/>
        <v>1633027170935.5703</v>
      </c>
      <c r="LY18" s="9">
        <f t="shared" si="32"/>
        <v>1570142785127.5503</v>
      </c>
      <c r="LZ18" s="9">
        <f t="shared" si="32"/>
        <v>1754981467198.0503</v>
      </c>
      <c r="MA18" s="9">
        <f t="shared" si="32"/>
        <v>1921208662697.5703</v>
      </c>
      <c r="MB18" s="9">
        <f t="shared" si="32"/>
        <v>1695343737102.2903</v>
      </c>
      <c r="MC18" s="9">
        <f t="shared" si="32"/>
        <v>1469304827791.05</v>
      </c>
      <c r="MD18" s="9">
        <f t="shared" si="32"/>
        <v>1125152792999.8901</v>
      </c>
      <c r="ME18" s="9">
        <f t="shared" si="32"/>
        <v>580202939842.8999</v>
      </c>
      <c r="MF18" s="9">
        <f t="shared" si="32"/>
        <v>949989837006.2998</v>
      </c>
      <c r="MG18" s="9">
        <f t="shared" si="32"/>
        <v>7605612209360.749</v>
      </c>
      <c r="MH18" s="9">
        <f t="shared" si="32"/>
        <v>1797015675480.4199</v>
      </c>
      <c r="MI18" s="9">
        <f t="shared" si="32"/>
        <v>1769071716378.6201</v>
      </c>
      <c r="MJ18" s="9">
        <f t="shared" si="32"/>
        <v>2075774887678.3196</v>
      </c>
      <c r="MK18" s="9">
        <f t="shared" si="32"/>
        <v>1955150977572.96</v>
      </c>
      <c r="ML18" s="9">
        <f t="shared" si="32"/>
        <v>1555015973869.6101</v>
      </c>
      <c r="MM18" s="9">
        <f t="shared" si="32"/>
        <v>2783698823082.7402</v>
      </c>
      <c r="MN18" s="9">
        <f t="shared" si="32"/>
        <v>1599364586756.6404</v>
      </c>
      <c r="MO18" s="9">
        <f t="shared" si="32"/>
        <v>1884427885946.1599</v>
      </c>
      <c r="MP18" s="9">
        <f t="shared" si="32"/>
        <v>924531975729.29993</v>
      </c>
      <c r="MQ18" s="9">
        <f t="shared" si="32"/>
        <v>2015981258240.2302</v>
      </c>
      <c r="MR18" s="9">
        <f t="shared" si="32"/>
        <v>1820839540819.2905</v>
      </c>
      <c r="MS18" s="9">
        <f t="shared" si="32"/>
        <v>1429699378642.5203</v>
      </c>
      <c r="MT18" s="9">
        <f t="shared" si="32"/>
        <v>2270616185054.3398</v>
      </c>
      <c r="MU18" s="9">
        <f t="shared" si="32"/>
        <v>2170075384978.2703</v>
      </c>
      <c r="MV18" s="9">
        <f t="shared" si="32"/>
        <v>1366645024804.9302</v>
      </c>
      <c r="MW18" s="9">
        <f t="shared" si="32"/>
        <v>2015205303561.6299</v>
      </c>
      <c r="MX18" s="9">
        <f t="shared" si="32"/>
        <v>2371836715629.6895</v>
      </c>
      <c r="MY18" s="9">
        <f t="shared" si="32"/>
        <v>1742563025624.3398</v>
      </c>
      <c r="MZ18" s="9">
        <f t="shared" si="32"/>
        <v>1200786874043.5898</v>
      </c>
      <c r="NA18" s="9">
        <f t="shared" si="32"/>
        <v>1454726219695.5</v>
      </c>
      <c r="NB18" s="9">
        <f t="shared" si="32"/>
        <v>2620515039049.7197</v>
      </c>
      <c r="NC18" s="9">
        <f t="shared" si="32"/>
        <v>1731609575926.1101</v>
      </c>
      <c r="ND18" s="9">
        <f t="shared" si="32"/>
        <v>26641398721661.016</v>
      </c>
      <c r="NE18" s="9">
        <f t="shared" si="32"/>
        <v>1100733313528.4202</v>
      </c>
      <c r="NF18" s="9">
        <f t="shared" si="32"/>
        <v>7379359145143.9707</v>
      </c>
      <c r="NG18" s="9">
        <f t="shared" si="32"/>
        <v>1008520832221.5599</v>
      </c>
      <c r="NH18" s="9">
        <f t="shared" si="32"/>
        <v>1184839924211</v>
      </c>
      <c r="NI18" s="9">
        <f t="shared" si="32"/>
        <v>1595537385926.52</v>
      </c>
      <c r="NJ18" s="9">
        <f t="shared" si="32"/>
        <v>1709042096918.6802</v>
      </c>
      <c r="NK18" s="9">
        <f t="shared" si="32"/>
        <v>3792101909576.9502</v>
      </c>
      <c r="NL18" s="9">
        <f t="shared" si="32"/>
        <v>1511595941600.7803</v>
      </c>
      <c r="NM18" s="9">
        <f t="shared" si="32"/>
        <v>1388285896447.3</v>
      </c>
      <c r="NN18" s="9">
        <f t="shared" si="32"/>
        <v>1266945257193.6299</v>
      </c>
      <c r="NO18" s="9">
        <f t="shared" si="32"/>
        <v>1168964302546.1499</v>
      </c>
      <c r="NP18" s="9">
        <f t="shared" si="32"/>
        <v>1456774766884.9399</v>
      </c>
      <c r="NQ18" s="9">
        <f t="shared" si="32"/>
        <v>1267847253799.8701</v>
      </c>
      <c r="NR18" s="9">
        <f t="shared" si="32"/>
        <v>1192622929153.3</v>
      </c>
      <c r="NS18" s="9">
        <f t="shared" si="32"/>
        <v>543456618694</v>
      </c>
      <c r="NT18" s="9">
        <f t="shared" si="32"/>
        <v>553024187809.34009</v>
      </c>
      <c r="NU18" s="9">
        <f t="shared" si="32"/>
        <v>366115695234</v>
      </c>
      <c r="NV18" s="9">
        <f t="shared" si="32"/>
        <v>1048248058012.1198</v>
      </c>
      <c r="NW18" s="9">
        <f t="shared" ref="NW18:QH18" si="33">SUM(NW19:NW25)</f>
        <v>393789844344.99994</v>
      </c>
      <c r="NX18" s="9">
        <f t="shared" si="33"/>
        <v>5804095988552.7207</v>
      </c>
      <c r="NY18" s="9">
        <f t="shared" si="33"/>
        <v>7897319300367.1514</v>
      </c>
      <c r="NZ18" s="9">
        <f t="shared" si="33"/>
        <v>765124008190.34009</v>
      </c>
      <c r="OA18" s="9">
        <f t="shared" si="33"/>
        <v>1657188963425.3599</v>
      </c>
      <c r="OB18" s="9">
        <f t="shared" si="33"/>
        <v>1367956969308.9702</v>
      </c>
      <c r="OC18" s="9">
        <f t="shared" si="33"/>
        <v>1575868379431.5901</v>
      </c>
      <c r="OD18" s="9">
        <f t="shared" si="33"/>
        <v>1157723672956.2397</v>
      </c>
      <c r="OE18" s="9">
        <f t="shared" si="33"/>
        <v>722301392399.55994</v>
      </c>
      <c r="OF18" s="9">
        <f t="shared" si="33"/>
        <v>1620617002874.8201</v>
      </c>
      <c r="OG18" s="9">
        <f t="shared" si="33"/>
        <v>2134995956164.1504</v>
      </c>
      <c r="OH18" s="9">
        <f t="shared" si="33"/>
        <v>10263645306418.461</v>
      </c>
      <c r="OI18" s="9">
        <f t="shared" si="33"/>
        <v>1928407768593.1201</v>
      </c>
      <c r="OJ18" s="9">
        <f t="shared" si="33"/>
        <v>1111266560510.0701</v>
      </c>
      <c r="OK18" s="9">
        <f t="shared" si="33"/>
        <v>1530507708022.1199</v>
      </c>
      <c r="OL18" s="9">
        <f t="shared" si="33"/>
        <v>2053379466164.5698</v>
      </c>
      <c r="OM18" s="9">
        <f t="shared" si="33"/>
        <v>2141366235633.9302</v>
      </c>
      <c r="ON18" s="9">
        <f t="shared" si="33"/>
        <v>2562088420075.6797</v>
      </c>
      <c r="OO18" s="9">
        <f t="shared" si="33"/>
        <v>2194623595579.6899</v>
      </c>
      <c r="OP18" s="9">
        <f t="shared" si="33"/>
        <v>982225281863.43994</v>
      </c>
      <c r="OQ18" s="9">
        <f t="shared" si="33"/>
        <v>1571987920091.4099</v>
      </c>
      <c r="OR18" s="9">
        <f t="shared" si="33"/>
        <v>1034598031035.7502</v>
      </c>
      <c r="OS18" s="9">
        <f t="shared" si="33"/>
        <v>4232719574178.2705</v>
      </c>
      <c r="OT18" s="9">
        <f t="shared" si="33"/>
        <v>1156293877893</v>
      </c>
      <c r="OU18" s="9">
        <f t="shared" si="33"/>
        <v>1101442303626</v>
      </c>
      <c r="OV18" s="9">
        <f t="shared" si="33"/>
        <v>1086284467330.71</v>
      </c>
      <c r="OW18" s="9">
        <f t="shared" si="33"/>
        <v>872896726218</v>
      </c>
      <c r="OX18" s="9">
        <f t="shared" si="33"/>
        <v>1277278982773.8501</v>
      </c>
      <c r="OY18" s="9">
        <f t="shared" si="33"/>
        <v>614158142409.55994</v>
      </c>
      <c r="OZ18" s="9">
        <f t="shared" si="33"/>
        <v>1555978804648.2002</v>
      </c>
      <c r="PA18" s="9">
        <f t="shared" si="33"/>
        <v>1024078656157.85</v>
      </c>
      <c r="PB18" s="9">
        <f t="shared" si="33"/>
        <v>1182372153111.6699</v>
      </c>
      <c r="PC18" s="9">
        <f t="shared" si="33"/>
        <v>1233400246351.1699</v>
      </c>
      <c r="PD18" s="9">
        <f t="shared" si="33"/>
        <v>1754320671062.6704</v>
      </c>
      <c r="PE18" s="9">
        <f t="shared" si="33"/>
        <v>1169681096499.8401</v>
      </c>
      <c r="PF18" s="9">
        <f t="shared" si="33"/>
        <v>1248507113315</v>
      </c>
      <c r="PG18" s="9">
        <f t="shared" si="33"/>
        <v>1307964845506</v>
      </c>
      <c r="PH18" s="9">
        <f t="shared" si="33"/>
        <v>935217954945.18982</v>
      </c>
      <c r="PI18" s="9">
        <f t="shared" si="33"/>
        <v>1456215216704</v>
      </c>
      <c r="PJ18" s="9">
        <f t="shared" si="33"/>
        <v>1566248203261.77</v>
      </c>
      <c r="PK18" s="9">
        <f t="shared" si="33"/>
        <v>967029296089.71008</v>
      </c>
      <c r="PL18" s="9">
        <f t="shared" si="33"/>
        <v>855397116073.9502</v>
      </c>
      <c r="PM18" s="9">
        <f t="shared" si="33"/>
        <v>994175803781</v>
      </c>
      <c r="PN18" s="9">
        <f t="shared" si="33"/>
        <v>861928729085.47998</v>
      </c>
      <c r="PO18" s="9">
        <f t="shared" si="33"/>
        <v>512886952399.06</v>
      </c>
      <c r="PP18" s="9">
        <f t="shared" si="33"/>
        <v>3047244491602.3403</v>
      </c>
      <c r="PQ18" s="9">
        <f t="shared" si="33"/>
        <v>1177586251786.6401</v>
      </c>
      <c r="PR18" s="9">
        <f t="shared" si="33"/>
        <v>1627548939407.3003</v>
      </c>
      <c r="PS18" s="9">
        <f t="shared" si="33"/>
        <v>1037790882760.6001</v>
      </c>
      <c r="PT18" s="9">
        <f t="shared" si="33"/>
        <v>583509285838.82996</v>
      </c>
      <c r="PU18" s="9">
        <f t="shared" si="33"/>
        <v>1305925046567.8901</v>
      </c>
      <c r="PV18" s="9">
        <f t="shared" si="33"/>
        <v>889260105211.5</v>
      </c>
      <c r="PW18" s="9">
        <f t="shared" si="33"/>
        <v>1326379023131.76</v>
      </c>
      <c r="PX18" s="9">
        <f t="shared" si="33"/>
        <v>1111169141682.7</v>
      </c>
      <c r="PY18" s="9">
        <f t="shared" si="33"/>
        <v>706664809943.41016</v>
      </c>
      <c r="PZ18" s="9">
        <f t="shared" si="33"/>
        <v>895220249992.3999</v>
      </c>
      <c r="QA18" s="9">
        <f t="shared" si="33"/>
        <v>1114162847620.05</v>
      </c>
      <c r="QB18" s="9">
        <f t="shared" si="33"/>
        <v>12971512017915</v>
      </c>
      <c r="QC18" s="9">
        <f t="shared" si="33"/>
        <v>1119577337897.2</v>
      </c>
      <c r="QD18" s="9">
        <f t="shared" si="33"/>
        <v>1884540767899.77</v>
      </c>
      <c r="QE18" s="9">
        <f t="shared" si="33"/>
        <v>2250461763938</v>
      </c>
      <c r="QF18" s="9">
        <f t="shared" si="33"/>
        <v>4044561455935.5195</v>
      </c>
      <c r="QG18" s="9">
        <f t="shared" si="33"/>
        <v>3573096704217.6094</v>
      </c>
      <c r="QH18" s="9">
        <f t="shared" si="33"/>
        <v>1614303731145.96</v>
      </c>
      <c r="QI18" s="9">
        <f t="shared" ref="QI18:ST18" si="34">SUM(QI19:QI25)</f>
        <v>1253819709983.0601</v>
      </c>
      <c r="QJ18" s="9">
        <f t="shared" si="34"/>
        <v>1745802459615</v>
      </c>
      <c r="QK18" s="9">
        <f t="shared" si="34"/>
        <v>1334533064052.1099</v>
      </c>
      <c r="QL18" s="9">
        <f t="shared" si="34"/>
        <v>2185447460506.4795</v>
      </c>
      <c r="QM18" s="9">
        <f t="shared" si="34"/>
        <v>3288237418880</v>
      </c>
      <c r="QN18" s="9">
        <f t="shared" si="34"/>
        <v>1366499826870.6499</v>
      </c>
      <c r="QO18" s="9">
        <f t="shared" si="34"/>
        <v>1470997189606.29</v>
      </c>
      <c r="QP18" s="9">
        <f t="shared" si="34"/>
        <v>2088365585279</v>
      </c>
      <c r="QQ18" s="9">
        <f t="shared" si="34"/>
        <v>1945964098489.8701</v>
      </c>
      <c r="QR18" s="9">
        <f t="shared" si="34"/>
        <v>2429247273605.5801</v>
      </c>
      <c r="QS18" s="9">
        <f t="shared" si="34"/>
        <v>2704371682844</v>
      </c>
      <c r="QT18" s="9">
        <f t="shared" si="34"/>
        <v>1884422892426.71</v>
      </c>
      <c r="QU18" s="9">
        <f t="shared" si="34"/>
        <v>1623856385735.1401</v>
      </c>
      <c r="QV18" s="9">
        <f t="shared" si="34"/>
        <v>1891577920085.1299</v>
      </c>
      <c r="QW18" s="9">
        <f t="shared" si="34"/>
        <v>2012946369175</v>
      </c>
      <c r="QX18" s="9">
        <f t="shared" si="34"/>
        <v>2392256261903</v>
      </c>
      <c r="QY18" s="9">
        <f t="shared" si="34"/>
        <v>1509053922740.6499</v>
      </c>
      <c r="QZ18" s="9">
        <f t="shared" si="34"/>
        <v>1822085335315</v>
      </c>
      <c r="RA18" s="9">
        <f t="shared" si="34"/>
        <v>1595057193649</v>
      </c>
      <c r="RB18" s="9">
        <f t="shared" si="34"/>
        <v>1317150671413</v>
      </c>
      <c r="RC18" s="9">
        <f t="shared" si="34"/>
        <v>1699583382222.6699</v>
      </c>
      <c r="RD18" s="9">
        <f t="shared" si="34"/>
        <v>2037719702970</v>
      </c>
      <c r="RE18" s="9">
        <f t="shared" si="34"/>
        <v>1230716436792</v>
      </c>
      <c r="RF18" s="9">
        <f t="shared" si="34"/>
        <v>2644727500629.77</v>
      </c>
      <c r="RG18" s="9">
        <f t="shared" si="34"/>
        <v>1451856281333.8799</v>
      </c>
      <c r="RH18" s="9">
        <f t="shared" si="34"/>
        <v>1218172864562.45</v>
      </c>
      <c r="RI18" s="9">
        <f t="shared" si="34"/>
        <v>813109415850.55005</v>
      </c>
      <c r="RJ18" s="9">
        <f t="shared" si="34"/>
        <v>1612141258695.97</v>
      </c>
      <c r="RK18" s="9">
        <f t="shared" si="34"/>
        <v>1363431856568.0601</v>
      </c>
      <c r="RL18" s="9">
        <f t="shared" si="34"/>
        <v>1174156196231.8799</v>
      </c>
      <c r="RM18" s="9">
        <f t="shared" si="34"/>
        <v>1208273994658.4802</v>
      </c>
      <c r="RN18" s="9">
        <f t="shared" si="34"/>
        <v>1225609089253</v>
      </c>
      <c r="RO18" s="9">
        <f t="shared" si="34"/>
        <v>729525815276.84998</v>
      </c>
      <c r="RP18" s="9">
        <f t="shared" si="34"/>
        <v>535249601501.71997</v>
      </c>
      <c r="RQ18" s="9">
        <f t="shared" si="34"/>
        <v>8410823954417.6289</v>
      </c>
      <c r="RR18" s="9">
        <f t="shared" si="34"/>
        <v>4064283627886.6299</v>
      </c>
      <c r="RS18" s="9">
        <f t="shared" si="34"/>
        <v>2070688260348.2002</v>
      </c>
      <c r="RT18" s="9">
        <f t="shared" si="34"/>
        <v>2737613154149.8901</v>
      </c>
      <c r="RU18" s="9">
        <f t="shared" si="34"/>
        <v>7833279494344.5303</v>
      </c>
      <c r="RV18" s="9">
        <f t="shared" si="34"/>
        <v>2414989761561</v>
      </c>
      <c r="RW18" s="9">
        <f t="shared" si="34"/>
        <v>5536778231363.29</v>
      </c>
      <c r="RX18" s="9">
        <f t="shared" si="34"/>
        <v>2284759588883.4697</v>
      </c>
      <c r="RY18" s="9">
        <f t="shared" si="34"/>
        <v>17412498405928.148</v>
      </c>
      <c r="RZ18" s="9">
        <f t="shared" si="34"/>
        <v>3400008327539.1899</v>
      </c>
      <c r="SA18" s="9">
        <f t="shared" si="34"/>
        <v>1413928343897.2502</v>
      </c>
      <c r="SB18" s="9">
        <f t="shared" si="34"/>
        <v>1292360550013.9902</v>
      </c>
      <c r="SC18" s="9">
        <f t="shared" si="34"/>
        <v>1876905552103.0596</v>
      </c>
      <c r="SD18" s="9">
        <f t="shared" si="34"/>
        <v>979899014397.13025</v>
      </c>
      <c r="SE18" s="9">
        <f t="shared" si="34"/>
        <v>1085539431316.6403</v>
      </c>
      <c r="SF18" s="9">
        <f t="shared" si="34"/>
        <v>1033243365630</v>
      </c>
      <c r="SG18" s="9">
        <f t="shared" si="34"/>
        <v>1295813314906.5701</v>
      </c>
      <c r="SH18" s="9">
        <f t="shared" si="34"/>
        <v>1527697690883.2197</v>
      </c>
      <c r="SI18" s="9">
        <f t="shared" si="34"/>
        <v>986678710315.22986</v>
      </c>
      <c r="SJ18" s="9">
        <f t="shared" si="34"/>
        <v>1060753737192.3799</v>
      </c>
      <c r="SK18" s="9">
        <f t="shared" si="34"/>
        <v>1329937555407.3799</v>
      </c>
      <c r="SL18" s="9">
        <f t="shared" si="34"/>
        <v>936452344452.57996</v>
      </c>
      <c r="SM18" s="9">
        <f t="shared" si="34"/>
        <v>934192454564.99023</v>
      </c>
      <c r="SN18" s="9">
        <f t="shared" si="34"/>
        <v>802519828512.69995</v>
      </c>
      <c r="SO18" s="9">
        <f t="shared" si="34"/>
        <v>3149830069608.3096</v>
      </c>
      <c r="SP18" s="9">
        <f t="shared" si="34"/>
        <v>2265557944915.1201</v>
      </c>
      <c r="SQ18" s="9">
        <f t="shared" si="34"/>
        <v>1513149233828.04</v>
      </c>
      <c r="SR18" s="9">
        <f t="shared" si="34"/>
        <v>1873403693982.0996</v>
      </c>
      <c r="SS18" s="9">
        <f t="shared" si="34"/>
        <v>3196881841165.23</v>
      </c>
      <c r="ST18" s="9">
        <f t="shared" si="34"/>
        <v>1306393605345.8103</v>
      </c>
      <c r="SU18" s="9">
        <f t="shared" ref="SU18:TW18" si="35">SUM(SU19:SU25)</f>
        <v>1347908867426.7</v>
      </c>
      <c r="SV18" s="9">
        <f t="shared" si="35"/>
        <v>1849532342626</v>
      </c>
      <c r="SW18" s="9">
        <f t="shared" si="35"/>
        <v>7300070490525.5801</v>
      </c>
      <c r="SX18" s="9">
        <f t="shared" si="35"/>
        <v>2461654286681.29</v>
      </c>
      <c r="SY18" s="9">
        <f t="shared" si="35"/>
        <v>1723727587943.96</v>
      </c>
      <c r="SZ18" s="9">
        <f t="shared" si="35"/>
        <v>3124983287527.0005</v>
      </c>
      <c r="TA18" s="9">
        <f t="shared" si="35"/>
        <v>3503313864678.46</v>
      </c>
      <c r="TB18" s="9">
        <f t="shared" si="35"/>
        <v>2298539551303.2295</v>
      </c>
      <c r="TC18" s="9">
        <f t="shared" si="35"/>
        <v>1630885301317.9399</v>
      </c>
      <c r="TD18" s="9">
        <f t="shared" si="35"/>
        <v>4089226300421</v>
      </c>
      <c r="TE18" s="9">
        <f t="shared" si="35"/>
        <v>1554545536532.04</v>
      </c>
      <c r="TF18" s="9">
        <f t="shared" si="35"/>
        <v>1593148331538.3098</v>
      </c>
      <c r="TG18" s="9">
        <f t="shared" si="35"/>
        <v>1361795927706.01</v>
      </c>
      <c r="TH18" s="9">
        <f t="shared" si="35"/>
        <v>1795620896522.71</v>
      </c>
      <c r="TI18" s="9">
        <f t="shared" si="35"/>
        <v>538880966501.85992</v>
      </c>
      <c r="TJ18" s="9">
        <f t="shared" si="35"/>
        <v>677989987579.91992</v>
      </c>
      <c r="TK18" s="9">
        <f t="shared" si="35"/>
        <v>1782423713695.5901</v>
      </c>
      <c r="TL18" s="9">
        <f t="shared" si="35"/>
        <v>1421413271006.4502</v>
      </c>
      <c r="TM18" s="9">
        <f t="shared" si="35"/>
        <v>1798546234808.8901</v>
      </c>
      <c r="TN18" s="9">
        <f t="shared" si="35"/>
        <v>1460039067649.8198</v>
      </c>
      <c r="TO18" s="9">
        <f t="shared" si="35"/>
        <v>1093747593836.3298</v>
      </c>
      <c r="TP18" s="9">
        <f t="shared" si="35"/>
        <v>1433799027744.9202</v>
      </c>
      <c r="TQ18" s="9">
        <f t="shared" si="35"/>
        <v>821442117420.67004</v>
      </c>
      <c r="TR18" s="9">
        <f t="shared" si="35"/>
        <v>2408623823537.2002</v>
      </c>
      <c r="TS18" s="9">
        <f t="shared" si="35"/>
        <v>5628949707645.3896</v>
      </c>
      <c r="TT18" s="9">
        <f t="shared" si="35"/>
        <v>4929212003042.7197</v>
      </c>
      <c r="TU18" s="9">
        <f t="shared" si="35"/>
        <v>5315319075418.5801</v>
      </c>
      <c r="TV18" s="9">
        <f t="shared" si="35"/>
        <v>5357284515611.4199</v>
      </c>
      <c r="TW18" s="9">
        <f t="shared" si="35"/>
        <v>2700329828127.5303</v>
      </c>
    </row>
    <row r="19" spans="1:543" ht="15" x14ac:dyDescent="0.25">
      <c r="A19" s="19" t="s">
        <v>564</v>
      </c>
      <c r="B19" s="15">
        <v>3673006943811</v>
      </c>
      <c r="C19" s="15">
        <v>686883597312</v>
      </c>
      <c r="D19" s="15">
        <v>366414783332</v>
      </c>
      <c r="E19" s="15">
        <v>405730457343</v>
      </c>
      <c r="F19" s="15">
        <v>87666554831</v>
      </c>
      <c r="G19" s="15">
        <v>181929604918</v>
      </c>
      <c r="H19" s="15">
        <v>241057803814</v>
      </c>
      <c r="I19" s="15">
        <v>611650387054</v>
      </c>
      <c r="J19" s="15">
        <v>1590570255185.3301</v>
      </c>
      <c r="K19" s="15">
        <v>462532612973</v>
      </c>
      <c r="L19" s="15">
        <v>402110727878</v>
      </c>
      <c r="M19" s="15">
        <v>84515285666.479996</v>
      </c>
      <c r="N19" s="15">
        <v>1891833055619</v>
      </c>
      <c r="O19" s="15">
        <v>344051490753</v>
      </c>
      <c r="P19" s="15">
        <v>243343661747</v>
      </c>
      <c r="Q19" s="15">
        <v>309193367372</v>
      </c>
      <c r="R19" s="15">
        <v>211627189791.48001</v>
      </c>
      <c r="S19" s="15">
        <v>174683253775</v>
      </c>
      <c r="T19" s="15">
        <v>210379493131</v>
      </c>
      <c r="U19" s="15">
        <v>152527406172</v>
      </c>
      <c r="V19" s="15">
        <v>244394056229</v>
      </c>
      <c r="W19" s="15">
        <v>198314473170</v>
      </c>
      <c r="X19" s="15">
        <v>145162898859</v>
      </c>
      <c r="Y19" s="15">
        <v>54470875463</v>
      </c>
      <c r="Z19" s="15">
        <v>4277340160666</v>
      </c>
      <c r="AA19" s="15">
        <v>837589238141</v>
      </c>
      <c r="AB19" s="15">
        <v>380889117580</v>
      </c>
      <c r="AC19" s="15">
        <v>2321999485986</v>
      </c>
      <c r="AD19" s="15">
        <v>467065696367</v>
      </c>
      <c r="AE19" s="15">
        <v>790021927908.16003</v>
      </c>
      <c r="AF19" s="15">
        <v>594896936179.95996</v>
      </c>
      <c r="AG19" s="15">
        <v>305305390660</v>
      </c>
      <c r="AH19" s="15">
        <v>429758992070.5</v>
      </c>
      <c r="AI19" s="15">
        <v>588968573840</v>
      </c>
      <c r="AJ19" s="15">
        <v>171896851973.56</v>
      </c>
      <c r="AK19" s="15">
        <v>247631819711</v>
      </c>
      <c r="AL19" s="15">
        <v>845849170307</v>
      </c>
      <c r="AM19" s="15">
        <v>439029514254.09998</v>
      </c>
      <c r="AN19" s="15">
        <v>388022799239.46997</v>
      </c>
      <c r="AO19" s="15">
        <v>23414110751880.5</v>
      </c>
      <c r="AP19" s="15">
        <v>1500352015071</v>
      </c>
      <c r="AQ19" s="15">
        <v>421889772253</v>
      </c>
      <c r="AR19" s="15">
        <v>385839721854</v>
      </c>
      <c r="AS19" s="15">
        <v>520344712603.40997</v>
      </c>
      <c r="AT19" s="15">
        <v>301866771383</v>
      </c>
      <c r="AU19" s="15">
        <v>112177468781</v>
      </c>
      <c r="AV19" s="15">
        <v>115128966413</v>
      </c>
      <c r="AW19" s="15">
        <v>324675373077.84003</v>
      </c>
      <c r="AX19" s="15">
        <v>353544884121</v>
      </c>
      <c r="AY19" s="15">
        <v>678992557557.18994</v>
      </c>
      <c r="AZ19" s="15">
        <v>194776651576.45001</v>
      </c>
      <c r="BA19" s="15">
        <v>178595359933</v>
      </c>
      <c r="BB19" s="15">
        <v>51737154163</v>
      </c>
      <c r="BC19" s="15">
        <v>106620078213</v>
      </c>
      <c r="BD19" s="15">
        <v>525989731906</v>
      </c>
      <c r="BE19" s="15">
        <v>222875085180</v>
      </c>
      <c r="BF19" s="15">
        <v>24245780086</v>
      </c>
      <c r="BG19" s="15">
        <v>314973433644.15002</v>
      </c>
      <c r="BH19" s="15">
        <v>1607559865679.8799</v>
      </c>
      <c r="BI19" s="15">
        <v>117763851811</v>
      </c>
      <c r="BJ19" s="15">
        <v>279561075727</v>
      </c>
      <c r="BK19" s="15">
        <v>42974691700</v>
      </c>
      <c r="BL19" s="15">
        <v>188206514399</v>
      </c>
      <c r="BM19" s="15">
        <v>199153350037.67001</v>
      </c>
      <c r="BN19" s="15">
        <v>201890556096.34</v>
      </c>
      <c r="BO19" s="15">
        <v>151085247445</v>
      </c>
      <c r="BP19" s="15">
        <v>284146665014</v>
      </c>
      <c r="BQ19" s="15">
        <v>225855872418</v>
      </c>
      <c r="BR19" s="15">
        <v>470070340477</v>
      </c>
      <c r="BS19" s="15">
        <v>238021164805</v>
      </c>
      <c r="BT19" s="15">
        <v>3889875228925.3301</v>
      </c>
      <c r="BU19" s="15">
        <v>193659219526</v>
      </c>
      <c r="BV19" s="15">
        <v>128306198407</v>
      </c>
      <c r="BW19" s="15">
        <v>220682802488</v>
      </c>
      <c r="BX19" s="15">
        <v>102533886187.75</v>
      </c>
      <c r="BY19" s="15">
        <v>330607509121</v>
      </c>
      <c r="BZ19" s="15">
        <v>607050378855</v>
      </c>
      <c r="CA19" s="15">
        <v>188437819675</v>
      </c>
      <c r="CB19" s="15">
        <v>11866610816190.5</v>
      </c>
      <c r="CC19" s="15">
        <v>1010119701258.04</v>
      </c>
      <c r="CD19" s="15">
        <v>496333377241</v>
      </c>
      <c r="CE19" s="15">
        <v>680445435995.21997</v>
      </c>
      <c r="CF19" s="15">
        <v>317591846327</v>
      </c>
      <c r="CG19" s="15">
        <v>539580659100.21997</v>
      </c>
      <c r="CH19" s="15">
        <v>967722790856.20996</v>
      </c>
      <c r="CI19" s="15">
        <v>343112802330</v>
      </c>
      <c r="CJ19" s="15">
        <v>282407989617.07001</v>
      </c>
      <c r="CK19" s="15">
        <v>853283656676.68005</v>
      </c>
      <c r="CL19" s="15">
        <v>327740579783</v>
      </c>
      <c r="CM19" s="15">
        <v>1257337512359</v>
      </c>
      <c r="CN19" s="15">
        <v>151558203325.22</v>
      </c>
      <c r="CO19" s="15">
        <v>651861132359</v>
      </c>
      <c r="CP19" s="15">
        <v>55175553796.010002</v>
      </c>
      <c r="CQ19" s="15">
        <v>111771542070</v>
      </c>
      <c r="CR19" s="15">
        <v>93689902481</v>
      </c>
      <c r="CS19" s="15">
        <v>75796681970</v>
      </c>
      <c r="CT19" s="15">
        <v>154027715352</v>
      </c>
      <c r="CU19" s="15">
        <v>181528201585</v>
      </c>
      <c r="CV19" s="15">
        <v>132286676102.5</v>
      </c>
      <c r="CW19" s="15">
        <v>20037904062.279999</v>
      </c>
      <c r="CX19" s="15">
        <v>128183695819</v>
      </c>
      <c r="CY19" s="15">
        <v>481346826952</v>
      </c>
      <c r="CZ19" s="15">
        <v>77040642496.860001</v>
      </c>
      <c r="DA19" s="15">
        <v>3040766243650.02</v>
      </c>
      <c r="DB19" s="15">
        <v>85688975178.5</v>
      </c>
      <c r="DC19" s="15">
        <v>477380717557.46997</v>
      </c>
      <c r="DD19" s="15">
        <v>208155605065.04999</v>
      </c>
      <c r="DE19" s="15">
        <v>188707706848.51999</v>
      </c>
      <c r="DF19" s="15">
        <v>183354076894</v>
      </c>
      <c r="DG19" s="15">
        <v>346387738956</v>
      </c>
      <c r="DH19" s="15">
        <v>1308687592116</v>
      </c>
      <c r="DI19" s="15">
        <v>602090762161</v>
      </c>
      <c r="DJ19" s="15">
        <v>200638761713</v>
      </c>
      <c r="DK19" s="15">
        <v>134180823980</v>
      </c>
      <c r="DL19" s="15">
        <v>359038747714.96002</v>
      </c>
      <c r="DM19" s="15">
        <v>115350742175</v>
      </c>
      <c r="DN19" s="15">
        <v>209440816254</v>
      </c>
      <c r="DO19" s="15">
        <v>96509527792</v>
      </c>
      <c r="DP19" s="15">
        <v>145726518650</v>
      </c>
      <c r="DQ19" s="15">
        <v>57031393986</v>
      </c>
      <c r="DR19" s="15">
        <v>35514263776.949997</v>
      </c>
      <c r="DS19" s="15">
        <v>404529934931</v>
      </c>
      <c r="DT19" s="15">
        <v>158952786606</v>
      </c>
      <c r="DU19" s="15">
        <v>289520399945</v>
      </c>
      <c r="DV19" s="15">
        <v>241233985222.39999</v>
      </c>
      <c r="DW19" s="15">
        <v>539165142693</v>
      </c>
      <c r="DX19" s="15">
        <v>58424926837.32</v>
      </c>
      <c r="DY19" s="15">
        <v>116692796425</v>
      </c>
      <c r="DZ19" s="15">
        <v>128147688840.00999</v>
      </c>
      <c r="EA19" s="15">
        <v>281247057740</v>
      </c>
      <c r="EB19" s="15">
        <v>80429827438</v>
      </c>
      <c r="EC19" s="15">
        <v>83905415492.490005</v>
      </c>
      <c r="ED19" s="15">
        <v>540023871298.59998</v>
      </c>
      <c r="EE19" s="15">
        <v>125015275860</v>
      </c>
      <c r="EF19" s="15">
        <v>559950680975</v>
      </c>
      <c r="EG19" s="15">
        <v>164842814391.57001</v>
      </c>
      <c r="EH19" s="15">
        <v>137686392500</v>
      </c>
      <c r="EI19" s="15">
        <v>125318163554.89999</v>
      </c>
      <c r="EJ19" s="15">
        <v>77322507000</v>
      </c>
      <c r="EK19" s="15">
        <v>625037338589</v>
      </c>
      <c r="EL19" s="15">
        <v>143638728808</v>
      </c>
      <c r="EM19" s="15">
        <v>1391407570033</v>
      </c>
      <c r="EN19" s="15">
        <v>586713642099</v>
      </c>
      <c r="EO19" s="15">
        <v>71371432670</v>
      </c>
      <c r="EP19" s="15">
        <v>461605722620</v>
      </c>
      <c r="EQ19" s="15">
        <v>97462996950</v>
      </c>
      <c r="ER19" s="15">
        <v>109910837500</v>
      </c>
      <c r="ES19" s="15">
        <v>104518131499</v>
      </c>
      <c r="ET19" s="15">
        <v>295047301522144</v>
      </c>
      <c r="EU19" s="15">
        <v>8865243125715.5</v>
      </c>
      <c r="EV19" s="15">
        <v>2966947552217</v>
      </c>
      <c r="EW19" s="15">
        <v>2670978404336.1401</v>
      </c>
      <c r="EX19" s="15">
        <v>8440210220153.3203</v>
      </c>
      <c r="EY19" s="15">
        <v>267410467159.95999</v>
      </c>
      <c r="EZ19" s="15">
        <v>1152492665346</v>
      </c>
      <c r="FA19" s="15">
        <v>446827774837.5</v>
      </c>
      <c r="FB19" s="15">
        <v>583561064675.87</v>
      </c>
      <c r="FC19" s="15">
        <v>788239494896</v>
      </c>
      <c r="FD19" s="15">
        <v>1094508712204.2</v>
      </c>
      <c r="FE19" s="15">
        <v>657621564536</v>
      </c>
      <c r="FF19" s="15">
        <v>760095169775.07996</v>
      </c>
      <c r="FG19" s="15">
        <v>275895489918</v>
      </c>
      <c r="FH19" s="15">
        <v>1324591823358</v>
      </c>
      <c r="FI19" s="15">
        <v>456904891727</v>
      </c>
      <c r="FJ19" s="15">
        <v>360681434236.34998</v>
      </c>
      <c r="FK19" s="15">
        <v>490994462934.94</v>
      </c>
      <c r="FL19" s="15">
        <v>15571812877494</v>
      </c>
      <c r="FM19" s="15">
        <v>3697086547338</v>
      </c>
      <c r="FN19" s="15">
        <v>4777034955270.0801</v>
      </c>
      <c r="FO19" s="15">
        <v>1721050936645.8601</v>
      </c>
      <c r="FP19" s="15">
        <v>3425991616115.2402</v>
      </c>
      <c r="FQ19" s="15">
        <v>424302452905</v>
      </c>
      <c r="FR19" s="15">
        <v>1188428324791.24</v>
      </c>
      <c r="FS19" s="15">
        <v>795517398107</v>
      </c>
      <c r="FT19" s="15">
        <v>159209521551.5</v>
      </c>
      <c r="FU19" s="15">
        <v>568869850997</v>
      </c>
      <c r="FV19" s="15">
        <v>96522878691</v>
      </c>
      <c r="FW19" s="15">
        <v>14047602867753</v>
      </c>
      <c r="FX19" s="15">
        <v>1137255273491</v>
      </c>
      <c r="FY19" s="15">
        <v>2334569556143</v>
      </c>
      <c r="FZ19" s="15">
        <v>682419156925</v>
      </c>
      <c r="GA19" s="15">
        <v>587175468836</v>
      </c>
      <c r="GB19" s="15">
        <v>485962412564.70001</v>
      </c>
      <c r="GC19" s="15">
        <v>170072597339</v>
      </c>
      <c r="GD19" s="15">
        <v>790265815004.48999</v>
      </c>
      <c r="GE19" s="15">
        <v>658848258294</v>
      </c>
      <c r="GF19" s="15">
        <v>471573535791.45001</v>
      </c>
      <c r="GG19" s="15">
        <v>2077108557156.8201</v>
      </c>
      <c r="GH19" s="15">
        <v>784352892821</v>
      </c>
      <c r="GI19" s="15">
        <v>794498833026.29004</v>
      </c>
      <c r="GJ19" s="15">
        <v>738934375001</v>
      </c>
      <c r="GK19" s="15">
        <v>1291905063673</v>
      </c>
      <c r="GL19" s="15">
        <v>957185198019</v>
      </c>
      <c r="GM19" s="15">
        <v>571237721517</v>
      </c>
      <c r="GN19" s="15">
        <v>3417343838254</v>
      </c>
      <c r="GO19" s="15">
        <v>740883182396.10999</v>
      </c>
      <c r="GP19" s="15">
        <v>985525971671</v>
      </c>
      <c r="GQ19" s="15">
        <v>536235246727</v>
      </c>
      <c r="GR19" s="15">
        <v>435272087336.56</v>
      </c>
      <c r="GS19" s="15">
        <v>263145115908</v>
      </c>
      <c r="GT19" s="15">
        <v>928052439376</v>
      </c>
      <c r="GU19" s="15">
        <v>523670919747</v>
      </c>
      <c r="GV19" s="15">
        <v>2211948315709</v>
      </c>
      <c r="GW19" s="15">
        <v>637353841778</v>
      </c>
      <c r="GX19" s="15">
        <v>530553596450</v>
      </c>
      <c r="GY19" s="15">
        <v>1042431382804</v>
      </c>
      <c r="GZ19" s="15">
        <v>463856504122.84998</v>
      </c>
      <c r="HA19" s="15">
        <v>1561853532620.3999</v>
      </c>
      <c r="HB19" s="15">
        <v>1036968266647.37</v>
      </c>
      <c r="HC19" s="15">
        <v>681693118381.84998</v>
      </c>
      <c r="HD19" s="15">
        <v>23161757875350</v>
      </c>
      <c r="HE19" s="15">
        <v>4444028811213</v>
      </c>
      <c r="HF19" s="15">
        <v>707691928853</v>
      </c>
      <c r="HG19" s="15">
        <v>2126499974997</v>
      </c>
      <c r="HH19" s="15">
        <v>535067314152</v>
      </c>
      <c r="HI19" s="15">
        <v>433813205053</v>
      </c>
      <c r="HJ19" s="15">
        <v>279813591457</v>
      </c>
      <c r="HK19" s="15">
        <v>835173516329</v>
      </c>
      <c r="HL19" s="15">
        <v>1790212399483</v>
      </c>
      <c r="HM19" s="15">
        <v>11346222661718</v>
      </c>
      <c r="HN19" s="15">
        <v>798356641934</v>
      </c>
      <c r="HO19" s="15">
        <v>1172029448276.5</v>
      </c>
      <c r="HP19" s="15">
        <v>617684452985.76001</v>
      </c>
      <c r="HQ19" s="15">
        <v>649195178713</v>
      </c>
      <c r="HR19" s="15">
        <v>314023433144</v>
      </c>
      <c r="HS19" s="15">
        <v>2150928256799.04</v>
      </c>
      <c r="HT19" s="15">
        <v>667938910776.01001</v>
      </c>
      <c r="HU19" s="15">
        <v>668038173715.71997</v>
      </c>
      <c r="HV19" s="15">
        <v>553064988772.55005</v>
      </c>
      <c r="HW19" s="15">
        <v>777525688900</v>
      </c>
      <c r="HX19" s="15">
        <v>337930790218</v>
      </c>
      <c r="HY19" s="15">
        <v>276448239430</v>
      </c>
      <c r="HZ19" s="15">
        <v>344425062417</v>
      </c>
      <c r="IA19" s="15">
        <v>2028394855570.3799</v>
      </c>
      <c r="IB19" s="15">
        <v>2778668605013.21</v>
      </c>
      <c r="IC19" s="15">
        <v>317768212317.79999</v>
      </c>
      <c r="ID19" s="15">
        <v>388950372120.09998</v>
      </c>
      <c r="IE19" s="15">
        <v>461670553474.09003</v>
      </c>
      <c r="IF19" s="15">
        <v>570001042554.18994</v>
      </c>
      <c r="IG19" s="15">
        <v>572559448761</v>
      </c>
      <c r="IH19" s="15">
        <v>643329250796</v>
      </c>
      <c r="II19" s="15">
        <v>359876087258.70001</v>
      </c>
      <c r="IJ19" s="15">
        <v>355582470335</v>
      </c>
      <c r="IK19" s="15">
        <v>2293689356851.5601</v>
      </c>
      <c r="IL19" s="15">
        <v>1120929893506</v>
      </c>
      <c r="IM19" s="15">
        <v>330259830553</v>
      </c>
      <c r="IN19" s="15">
        <v>363561925553</v>
      </c>
      <c r="IO19" s="15">
        <v>1934627523436.1499</v>
      </c>
      <c r="IP19" s="15">
        <v>958547321488</v>
      </c>
      <c r="IQ19" s="15">
        <v>1248958285194</v>
      </c>
      <c r="IR19" s="15">
        <v>1013991312194.38</v>
      </c>
      <c r="IS19" s="15">
        <v>746929754829</v>
      </c>
      <c r="IT19" s="15">
        <v>2838174684519</v>
      </c>
      <c r="IU19" s="15">
        <v>664097886446.83997</v>
      </c>
      <c r="IV19" s="15">
        <v>1437718323829.6399</v>
      </c>
      <c r="IW19" s="15">
        <v>375750033868</v>
      </c>
      <c r="IX19" s="15">
        <v>27183937190461.301</v>
      </c>
      <c r="IY19" s="15">
        <v>552810090125</v>
      </c>
      <c r="IZ19" s="15">
        <v>2599062773997.3701</v>
      </c>
      <c r="JA19" s="15">
        <v>95070140150</v>
      </c>
      <c r="JB19" s="15">
        <v>248883979905.14999</v>
      </c>
      <c r="JC19" s="15">
        <v>234709844745.16</v>
      </c>
      <c r="JD19" s="15">
        <v>173261807138.69</v>
      </c>
      <c r="JE19" s="15">
        <v>199782490263.91</v>
      </c>
      <c r="JF19" s="15">
        <v>126777345855.69</v>
      </c>
      <c r="JG19" s="15">
        <v>355455801415.52002</v>
      </c>
      <c r="JH19" s="15">
        <v>1369207643914.76</v>
      </c>
      <c r="JI19" s="15">
        <v>585348661990.71997</v>
      </c>
      <c r="JJ19" s="15">
        <v>80591763806.029999</v>
      </c>
      <c r="JK19" s="15">
        <v>167059857357.35999</v>
      </c>
      <c r="JL19" s="15">
        <v>143819797525</v>
      </c>
      <c r="JM19" s="15">
        <v>79629680057.850006</v>
      </c>
      <c r="JN19" s="15">
        <v>110202161373.33</v>
      </c>
      <c r="JO19" s="15">
        <v>2021255773392.48</v>
      </c>
      <c r="JP19" s="15">
        <v>170117500439</v>
      </c>
      <c r="JQ19" s="15">
        <v>548517557838.40002</v>
      </c>
      <c r="JR19" s="15">
        <v>432274440059</v>
      </c>
      <c r="JS19" s="15">
        <v>466735512709.07001</v>
      </c>
      <c r="JT19" s="15">
        <v>811081869263.32996</v>
      </c>
      <c r="JU19" s="15">
        <v>1024658885756.22</v>
      </c>
      <c r="JV19" s="15">
        <v>586917445091.5</v>
      </c>
      <c r="JW19" s="15">
        <v>205049549405</v>
      </c>
      <c r="JX19" s="15">
        <v>57656580647.699997</v>
      </c>
      <c r="JY19" s="15">
        <v>249997541543</v>
      </c>
      <c r="JZ19" s="15">
        <v>431783652935</v>
      </c>
      <c r="KA19" s="15">
        <v>106000052622.58</v>
      </c>
      <c r="KB19" s="15">
        <v>274785822839</v>
      </c>
      <c r="KC19" s="15">
        <v>230063141260</v>
      </c>
      <c r="KD19" s="15">
        <v>3559990857021.8999</v>
      </c>
      <c r="KE19" s="15">
        <v>462519123963.10999</v>
      </c>
      <c r="KF19" s="15">
        <v>251367078155</v>
      </c>
      <c r="KG19" s="15">
        <v>558312254215</v>
      </c>
      <c r="KH19" s="15">
        <v>313282272839</v>
      </c>
      <c r="KI19" s="15">
        <v>352806173452.53998</v>
      </c>
      <c r="KJ19" s="15">
        <v>342650255040.01001</v>
      </c>
      <c r="KK19" s="15">
        <v>1149448792310</v>
      </c>
      <c r="KL19" s="15">
        <v>764587788480.35999</v>
      </c>
      <c r="KM19" s="15">
        <v>326963518285.10999</v>
      </c>
      <c r="KN19" s="15">
        <v>687811367939.06995</v>
      </c>
      <c r="KO19" s="15">
        <v>1485402213362</v>
      </c>
      <c r="KP19" s="15">
        <v>398235749217</v>
      </c>
      <c r="KQ19" s="15">
        <v>866981109680.58997</v>
      </c>
      <c r="KR19" s="15">
        <v>2446055825233.9502</v>
      </c>
      <c r="KS19" s="15">
        <v>884944103358.95996</v>
      </c>
      <c r="KT19" s="15">
        <v>2384541639756.3101</v>
      </c>
      <c r="KU19" s="15">
        <v>595434038110.76001</v>
      </c>
      <c r="KV19" s="15">
        <v>1572482620503</v>
      </c>
      <c r="KW19" s="15">
        <v>852908196512</v>
      </c>
      <c r="KX19" s="15">
        <v>2019383173117.5701</v>
      </c>
      <c r="KY19" s="15">
        <v>659961273527</v>
      </c>
      <c r="KZ19" s="15">
        <v>5424774785632</v>
      </c>
      <c r="LA19" s="15">
        <v>540299862652.45001</v>
      </c>
      <c r="LB19" s="15">
        <v>57609508180</v>
      </c>
      <c r="LC19" s="15">
        <v>2491329805941</v>
      </c>
      <c r="LD19" s="15">
        <v>16891694826</v>
      </c>
      <c r="LE19" s="15">
        <v>297396629570</v>
      </c>
      <c r="LF19" s="15">
        <v>111771542070</v>
      </c>
      <c r="LG19" s="15">
        <v>288972635011</v>
      </c>
      <c r="LH19" s="15">
        <v>1030543076518.33</v>
      </c>
      <c r="LI19" s="15">
        <v>146812326442</v>
      </c>
      <c r="LJ19" s="15">
        <v>284595601621.82001</v>
      </c>
      <c r="LK19" s="15">
        <v>399365942595</v>
      </c>
      <c r="LL19" s="15">
        <v>238072537101</v>
      </c>
      <c r="LM19" s="15">
        <v>50247225540</v>
      </c>
      <c r="LN19" s="15">
        <v>212029926966.51999</v>
      </c>
      <c r="LO19" s="15">
        <v>49377774357</v>
      </c>
      <c r="LP19" s="15">
        <v>79895924530.160004</v>
      </c>
      <c r="LQ19" s="15">
        <v>209392342338</v>
      </c>
      <c r="LR19" s="15">
        <v>15851313475</v>
      </c>
      <c r="LS19" s="15">
        <v>784138326573</v>
      </c>
      <c r="LT19" s="15">
        <v>238589095654.01999</v>
      </c>
      <c r="LU19" s="15">
        <v>1977172465345</v>
      </c>
      <c r="LV19" s="15">
        <v>131216770424.53999</v>
      </c>
      <c r="LW19" s="15">
        <v>221248798384</v>
      </c>
      <c r="LX19" s="15">
        <v>113661629980</v>
      </c>
      <c r="LY19" s="15">
        <v>231470820976.79001</v>
      </c>
      <c r="LZ19" s="15">
        <v>294997338424.20001</v>
      </c>
      <c r="MA19" s="15">
        <v>488154675216</v>
      </c>
      <c r="MB19" s="15">
        <v>157106023149</v>
      </c>
      <c r="MC19" s="15">
        <v>168843111414</v>
      </c>
      <c r="MD19" s="15">
        <v>81413930515</v>
      </c>
      <c r="ME19" s="15">
        <v>62123825281.080002</v>
      </c>
      <c r="MF19" s="15">
        <v>32771848947</v>
      </c>
      <c r="MG19" s="15">
        <v>4049770835596.2202</v>
      </c>
      <c r="MH19" s="15">
        <v>276269571831</v>
      </c>
      <c r="MI19" s="15">
        <v>194147523827</v>
      </c>
      <c r="MJ19" s="15">
        <v>618565434507.26001</v>
      </c>
      <c r="MK19" s="15">
        <v>469448561730</v>
      </c>
      <c r="ML19" s="15">
        <v>274756522088</v>
      </c>
      <c r="MM19" s="15">
        <v>598685806251.14001</v>
      </c>
      <c r="MN19" s="15">
        <v>138399924403</v>
      </c>
      <c r="MO19" s="15">
        <v>413996184740.5</v>
      </c>
      <c r="MP19" s="15">
        <v>165207514627.91</v>
      </c>
      <c r="MQ19" s="15">
        <v>547852590901.96002</v>
      </c>
      <c r="MR19" s="15">
        <v>91954013323.830002</v>
      </c>
      <c r="MS19" s="15">
        <v>452888660032.62</v>
      </c>
      <c r="MT19" s="15">
        <v>266498608378.48001</v>
      </c>
      <c r="MU19" s="15">
        <v>173956662589.51999</v>
      </c>
      <c r="MV19" s="15">
        <v>168027913775</v>
      </c>
      <c r="MW19" s="15">
        <v>349923632320</v>
      </c>
      <c r="MX19" s="15">
        <v>709860648443.02002</v>
      </c>
      <c r="MY19" s="15">
        <v>549503340153.21002</v>
      </c>
      <c r="MZ19" s="15">
        <v>227630156908</v>
      </c>
      <c r="NA19" s="15">
        <v>230038790979</v>
      </c>
      <c r="NB19" s="15">
        <v>685837462515.45996</v>
      </c>
      <c r="NC19" s="15">
        <v>522491319812.06</v>
      </c>
      <c r="ND19" s="15">
        <v>24340598682282</v>
      </c>
      <c r="NE19" s="15">
        <v>105114561663</v>
      </c>
      <c r="NF19" s="15">
        <v>4095964146916</v>
      </c>
      <c r="NG19" s="15">
        <v>154382439604.85001</v>
      </c>
      <c r="NH19" s="15">
        <v>102978850258</v>
      </c>
      <c r="NI19" s="15">
        <v>349155167977</v>
      </c>
      <c r="NJ19" s="15">
        <v>217257984780</v>
      </c>
      <c r="NK19" s="15">
        <v>2221582531150</v>
      </c>
      <c r="NL19" s="15">
        <v>621040246408</v>
      </c>
      <c r="NM19" s="15">
        <v>60932552730</v>
      </c>
      <c r="NN19" s="15">
        <v>78762365899</v>
      </c>
      <c r="NO19" s="15">
        <v>51337471413</v>
      </c>
      <c r="NP19" s="15">
        <v>97486110069.589996</v>
      </c>
      <c r="NQ19" s="15">
        <v>52679579811</v>
      </c>
      <c r="NR19" s="15">
        <v>78538591964.289993</v>
      </c>
      <c r="NS19" s="15">
        <v>12868387800</v>
      </c>
      <c r="NT19" s="15">
        <v>20956859326</v>
      </c>
      <c r="NU19" s="15">
        <v>424800000</v>
      </c>
      <c r="NV19" s="15">
        <v>568856707749.97998</v>
      </c>
      <c r="NW19" s="15">
        <v>67293191901.18</v>
      </c>
      <c r="NX19" s="15">
        <v>2879856373328.5</v>
      </c>
      <c r="NY19" s="15">
        <v>3704755284242.3501</v>
      </c>
      <c r="NZ19" s="15">
        <v>146980280391</v>
      </c>
      <c r="OA19" s="15">
        <v>470926834421.09998</v>
      </c>
      <c r="OB19" s="15">
        <v>192572719783.94</v>
      </c>
      <c r="OC19" s="15">
        <v>504680872240.90002</v>
      </c>
      <c r="OD19" s="15">
        <v>181910839355.5</v>
      </c>
      <c r="OE19" s="15">
        <v>87189426269</v>
      </c>
      <c r="OF19" s="15">
        <v>524722648517.41998</v>
      </c>
      <c r="OG19" s="15">
        <v>881736177971</v>
      </c>
      <c r="OH19" s="15">
        <v>6668735175180.2998</v>
      </c>
      <c r="OI19" s="15">
        <v>507990117271.66998</v>
      </c>
      <c r="OJ19" s="15">
        <v>81132176193</v>
      </c>
      <c r="OK19" s="15">
        <v>318076630472.84998</v>
      </c>
      <c r="OL19" s="15">
        <v>329417307191</v>
      </c>
      <c r="OM19" s="15">
        <v>326591773183</v>
      </c>
      <c r="ON19" s="15">
        <v>688674823709</v>
      </c>
      <c r="OO19" s="15">
        <v>829700139638</v>
      </c>
      <c r="OP19" s="15">
        <v>93774306862</v>
      </c>
      <c r="OQ19" s="15">
        <v>285998470138</v>
      </c>
      <c r="OR19" s="15">
        <v>90436977554.089996</v>
      </c>
      <c r="OS19" s="15">
        <v>1501593029918.48</v>
      </c>
      <c r="OT19" s="15">
        <v>84222253325</v>
      </c>
      <c r="OU19" s="15">
        <v>136782738400</v>
      </c>
      <c r="OV19" s="15">
        <v>133198673764</v>
      </c>
      <c r="OW19" s="15">
        <v>44120600187</v>
      </c>
      <c r="OX19" s="15">
        <v>65872436312</v>
      </c>
      <c r="OY19" s="15">
        <v>49374326270</v>
      </c>
      <c r="OZ19" s="15">
        <v>192121196956</v>
      </c>
      <c r="PA19" s="15">
        <v>37885686092.349998</v>
      </c>
      <c r="PB19" s="15">
        <v>215528230332.79999</v>
      </c>
      <c r="PC19" s="15">
        <v>54218059126</v>
      </c>
      <c r="PD19" s="15">
        <v>478902009609.64001</v>
      </c>
      <c r="PE19" s="15">
        <v>146769326410</v>
      </c>
      <c r="PF19" s="15">
        <v>99784567501</v>
      </c>
      <c r="PG19" s="15">
        <v>171646472737</v>
      </c>
      <c r="PH19" s="15">
        <v>49452516859</v>
      </c>
      <c r="PI19" s="15">
        <v>178587458331</v>
      </c>
      <c r="PJ19" s="15">
        <v>765293609660</v>
      </c>
      <c r="PK19" s="15">
        <v>53580475697</v>
      </c>
      <c r="PL19" s="15">
        <v>10802445680</v>
      </c>
      <c r="PM19" s="15">
        <v>69455565110</v>
      </c>
      <c r="PN19" s="15">
        <v>5150945839</v>
      </c>
      <c r="PO19" s="15">
        <v>41400565000</v>
      </c>
      <c r="PP19" s="15">
        <v>472566018727</v>
      </c>
      <c r="PQ19" s="15">
        <v>95501589877</v>
      </c>
      <c r="PR19" s="15">
        <v>91133149251.5</v>
      </c>
      <c r="PS19" s="15">
        <v>98652448857</v>
      </c>
      <c r="PT19" s="15">
        <v>34270993106.759998</v>
      </c>
      <c r="PU19" s="15">
        <v>200286673251</v>
      </c>
      <c r="PV19" s="15">
        <v>12279334600</v>
      </c>
      <c r="PW19" s="15">
        <v>22124522440</v>
      </c>
      <c r="PX19" s="15">
        <v>25888346760</v>
      </c>
      <c r="PY19" s="15">
        <v>58931042631</v>
      </c>
      <c r="PZ19" s="15">
        <v>583335000</v>
      </c>
      <c r="QA19" s="15">
        <v>40128312483</v>
      </c>
      <c r="QB19" s="15">
        <v>1387610080264</v>
      </c>
      <c r="QC19" s="15">
        <v>156226086950</v>
      </c>
      <c r="QD19" s="15">
        <v>221868048691</v>
      </c>
      <c r="QE19" s="15">
        <v>268767930557</v>
      </c>
      <c r="QF19" s="15">
        <v>609247528436</v>
      </c>
      <c r="QG19" s="15">
        <v>289699661081</v>
      </c>
      <c r="QH19" s="15">
        <v>126172287056</v>
      </c>
      <c r="QI19" s="15">
        <v>217761350300</v>
      </c>
      <c r="QJ19" s="15">
        <v>121311454000</v>
      </c>
      <c r="QK19" s="15">
        <v>66364194079</v>
      </c>
      <c r="QL19" s="15">
        <v>763609294530.23999</v>
      </c>
      <c r="QM19" s="15">
        <v>104616724347</v>
      </c>
      <c r="QN19" s="15">
        <v>58665684253.75</v>
      </c>
      <c r="QO19" s="15">
        <v>32060873000</v>
      </c>
      <c r="QP19" s="15">
        <v>49168954200</v>
      </c>
      <c r="QQ19" s="15">
        <v>101854455307</v>
      </c>
      <c r="QR19" s="15">
        <v>106267781576</v>
      </c>
      <c r="QS19" s="15">
        <v>126194756800</v>
      </c>
      <c r="QT19" s="15">
        <v>59567336179</v>
      </c>
      <c r="QU19" s="15">
        <v>82043066395</v>
      </c>
      <c r="QV19" s="15">
        <v>150372974894</v>
      </c>
      <c r="QW19" s="15">
        <v>25189450000</v>
      </c>
      <c r="QX19" s="15">
        <v>53373588300</v>
      </c>
      <c r="QY19" s="15">
        <v>79167047000</v>
      </c>
      <c r="QZ19" s="15">
        <v>78127686268</v>
      </c>
      <c r="RA19" s="15">
        <v>54262735780</v>
      </c>
      <c r="RB19" s="15">
        <v>88561674074</v>
      </c>
      <c r="RC19" s="15">
        <v>42000686670</v>
      </c>
      <c r="RD19" s="15">
        <v>159954953400</v>
      </c>
      <c r="RE19" s="15">
        <v>68791217500</v>
      </c>
      <c r="RF19" s="15">
        <v>155755813031.38</v>
      </c>
      <c r="RG19" s="15">
        <v>169247991242</v>
      </c>
      <c r="RH19" s="15">
        <v>238240845860</v>
      </c>
      <c r="RI19" s="15">
        <v>27104140997</v>
      </c>
      <c r="RJ19" s="15">
        <v>67129650200</v>
      </c>
      <c r="RK19" s="15">
        <v>92577093077.029999</v>
      </c>
      <c r="RL19" s="15">
        <v>223639728640</v>
      </c>
      <c r="RM19" s="15">
        <v>53114512790</v>
      </c>
      <c r="RN19" s="15">
        <v>117755090287</v>
      </c>
      <c r="RO19" s="15">
        <v>64221239703</v>
      </c>
      <c r="RP19" s="15">
        <v>10773390260</v>
      </c>
      <c r="RQ19" s="15">
        <v>4082334554413</v>
      </c>
      <c r="RR19" s="15">
        <v>541304561368.59998</v>
      </c>
      <c r="RS19" s="15">
        <v>252152192784.78</v>
      </c>
      <c r="RT19" s="15">
        <v>567751925448</v>
      </c>
      <c r="RU19" s="15">
        <v>2983534291315</v>
      </c>
      <c r="RV19" s="15">
        <v>667993770742</v>
      </c>
      <c r="RW19" s="15">
        <v>2454577165172.9199</v>
      </c>
      <c r="RX19" s="15">
        <v>1106596284690.5</v>
      </c>
      <c r="RY19" s="15">
        <v>13922818583604.4</v>
      </c>
      <c r="RZ19" s="15">
        <v>372119606315</v>
      </c>
      <c r="SA19" s="15">
        <v>248847565728.17999</v>
      </c>
      <c r="SB19" s="15">
        <v>98818352205.300003</v>
      </c>
      <c r="SC19" s="15">
        <v>483404354642.59998</v>
      </c>
      <c r="SD19" s="15">
        <v>53403993591</v>
      </c>
      <c r="SE19" s="15">
        <v>155898889278.04001</v>
      </c>
      <c r="SF19" s="15">
        <v>140544356183</v>
      </c>
      <c r="SG19" s="15">
        <v>188424148005</v>
      </c>
      <c r="SH19" s="15">
        <v>295982536034.29999</v>
      </c>
      <c r="SI19" s="15">
        <v>132289391808</v>
      </c>
      <c r="SJ19" s="15">
        <v>178056563346</v>
      </c>
      <c r="SK19" s="15">
        <v>484120379624</v>
      </c>
      <c r="SL19" s="15">
        <v>99957893113.039993</v>
      </c>
      <c r="SM19" s="15">
        <v>66655080402.910004</v>
      </c>
      <c r="SN19" s="15">
        <v>75502520989</v>
      </c>
      <c r="SO19" s="15">
        <v>272900563116.17999</v>
      </c>
      <c r="SP19" s="15">
        <v>314972180930</v>
      </c>
      <c r="SQ19" s="15">
        <v>104039891499</v>
      </c>
      <c r="SR19" s="15">
        <v>471383730754</v>
      </c>
      <c r="SS19" s="15">
        <v>699843419139.07996</v>
      </c>
      <c r="ST19" s="15">
        <v>402524020968</v>
      </c>
      <c r="SU19" s="15">
        <v>123546461180</v>
      </c>
      <c r="SV19" s="15">
        <v>341012788671</v>
      </c>
      <c r="SW19" s="15">
        <v>1197467120714</v>
      </c>
      <c r="SX19" s="15">
        <v>390216716281</v>
      </c>
      <c r="SY19" s="15">
        <v>546783732917.97998</v>
      </c>
      <c r="SZ19" s="15">
        <v>736849223272.01001</v>
      </c>
      <c r="TA19" s="15">
        <v>1848008739495</v>
      </c>
      <c r="TB19" s="15">
        <v>392350321162.28998</v>
      </c>
      <c r="TC19" s="15">
        <v>117980279600</v>
      </c>
      <c r="TD19" s="15">
        <v>83090735448</v>
      </c>
      <c r="TE19" s="15">
        <v>184011246331</v>
      </c>
      <c r="TF19" s="15">
        <v>180085824862</v>
      </c>
      <c r="TG19" s="15">
        <v>73698581846</v>
      </c>
      <c r="TH19" s="15">
        <v>22910793200</v>
      </c>
      <c r="TI19" s="15">
        <v>3664300000</v>
      </c>
      <c r="TJ19" s="15">
        <v>2500000000</v>
      </c>
      <c r="TK19" s="15">
        <v>283904629878</v>
      </c>
      <c r="TL19" s="15">
        <v>446018493393</v>
      </c>
      <c r="TM19" s="15">
        <v>491202690184</v>
      </c>
      <c r="TN19" s="15">
        <v>327671830095</v>
      </c>
      <c r="TO19" s="15">
        <v>124345159954.46001</v>
      </c>
      <c r="TP19" s="15">
        <v>141339104434</v>
      </c>
      <c r="TQ19" s="15">
        <v>30046414568</v>
      </c>
      <c r="TR19" s="15">
        <v>527914494334</v>
      </c>
      <c r="TS19" s="15">
        <v>1781391317028.3401</v>
      </c>
      <c r="TT19" s="15">
        <v>232781375655.48001</v>
      </c>
      <c r="TU19" s="15">
        <v>1443689804257.3701</v>
      </c>
      <c r="TV19" s="15">
        <v>1660551750250</v>
      </c>
      <c r="TW19" s="15">
        <v>92307161963.470001</v>
      </c>
    </row>
    <row r="20" spans="1:543" ht="15" x14ac:dyDescent="0.25">
      <c r="A20" s="19" t="s">
        <v>565</v>
      </c>
      <c r="B20" s="15">
        <v>2448640811219.0098</v>
      </c>
      <c r="C20" s="15">
        <v>249623779842.01999</v>
      </c>
      <c r="D20" s="15">
        <v>260834247129.67999</v>
      </c>
      <c r="E20" s="15">
        <v>311494449038</v>
      </c>
      <c r="F20" s="15">
        <v>302859861343.72998</v>
      </c>
      <c r="G20" s="15">
        <v>321248275208</v>
      </c>
      <c r="H20" s="15">
        <v>257472154935.97</v>
      </c>
      <c r="I20" s="15">
        <v>381614220518.03003</v>
      </c>
      <c r="J20" s="15">
        <v>496711059295.63</v>
      </c>
      <c r="K20" s="15">
        <v>258244304482.85001</v>
      </c>
      <c r="L20" s="15">
        <v>402871996847</v>
      </c>
      <c r="M20" s="15">
        <v>254268520810.38</v>
      </c>
      <c r="N20" s="15">
        <v>366713768807</v>
      </c>
      <c r="O20" s="15">
        <v>248413802042</v>
      </c>
      <c r="P20" s="15">
        <v>328108308132.28998</v>
      </c>
      <c r="Q20" s="15">
        <v>196508484151.12</v>
      </c>
      <c r="R20" s="15">
        <v>285536919733.92999</v>
      </c>
      <c r="S20" s="15">
        <v>254687835457.76999</v>
      </c>
      <c r="T20" s="15">
        <v>267328315067.67001</v>
      </c>
      <c r="U20" s="15">
        <v>264598394933.92001</v>
      </c>
      <c r="V20" s="15">
        <v>286861699910.96002</v>
      </c>
      <c r="W20" s="15">
        <v>281298412185.10999</v>
      </c>
      <c r="X20" s="15">
        <v>193146833073.51001</v>
      </c>
      <c r="Y20" s="15">
        <v>170523329222.45001</v>
      </c>
      <c r="Z20" s="15">
        <v>1327016555607</v>
      </c>
      <c r="AA20" s="15">
        <v>342917312683.09998</v>
      </c>
      <c r="AB20" s="15">
        <v>226641560939.75</v>
      </c>
      <c r="AC20" s="15">
        <v>468633688235.96997</v>
      </c>
      <c r="AD20" s="15">
        <v>288102698522</v>
      </c>
      <c r="AE20" s="15">
        <v>246275697867.45001</v>
      </c>
      <c r="AF20" s="15">
        <v>407111215445.69</v>
      </c>
      <c r="AG20" s="15">
        <v>263853637398</v>
      </c>
      <c r="AH20" s="15">
        <v>234184335173.04999</v>
      </c>
      <c r="AI20" s="15">
        <v>265887136487.01001</v>
      </c>
      <c r="AJ20" s="15">
        <v>263436057294.39999</v>
      </c>
      <c r="AK20" s="15">
        <v>271714609213.92999</v>
      </c>
      <c r="AL20" s="15">
        <v>239879201531</v>
      </c>
      <c r="AM20" s="15">
        <v>212659811757.85999</v>
      </c>
      <c r="AN20" s="15">
        <v>349288426985.85999</v>
      </c>
      <c r="AO20" s="15">
        <v>1258951595156.5701</v>
      </c>
      <c r="AP20" s="15">
        <v>210087195972</v>
      </c>
      <c r="AQ20" s="15">
        <v>298399688269.28003</v>
      </c>
      <c r="AR20" s="15">
        <v>260733482310.95001</v>
      </c>
      <c r="AS20" s="15">
        <v>274407271114.5</v>
      </c>
      <c r="AT20" s="15">
        <v>232476345419.5</v>
      </c>
      <c r="AU20" s="15">
        <v>200945328303</v>
      </c>
      <c r="AV20" s="15">
        <v>273927357205.59</v>
      </c>
      <c r="AW20" s="15">
        <v>273312350035</v>
      </c>
      <c r="AX20" s="15">
        <v>266056742984.16</v>
      </c>
      <c r="AY20" s="15">
        <v>195881895051.17999</v>
      </c>
      <c r="AZ20" s="15">
        <v>227337551309.22</v>
      </c>
      <c r="BA20" s="15">
        <v>191153961675</v>
      </c>
      <c r="BB20" s="15">
        <v>201267714486</v>
      </c>
      <c r="BC20" s="15">
        <v>266834084189.73001</v>
      </c>
      <c r="BD20" s="15">
        <v>298043737133.38</v>
      </c>
      <c r="BE20" s="15">
        <v>146739784879</v>
      </c>
      <c r="BF20" s="15">
        <v>90026085357.820007</v>
      </c>
      <c r="BG20" s="15">
        <v>139284435666.45999</v>
      </c>
      <c r="BH20" s="15">
        <v>723749300480.18994</v>
      </c>
      <c r="BI20" s="15">
        <v>276274788606.65997</v>
      </c>
      <c r="BJ20" s="15">
        <v>225537226914.48999</v>
      </c>
      <c r="BK20" s="15">
        <v>245258911205.89999</v>
      </c>
      <c r="BL20" s="15">
        <v>258779885090.39999</v>
      </c>
      <c r="BM20" s="15">
        <v>296335069045.58002</v>
      </c>
      <c r="BN20" s="15">
        <v>259817985855.32999</v>
      </c>
      <c r="BO20" s="15">
        <v>269693823356</v>
      </c>
      <c r="BP20" s="15">
        <v>237259982045.91</v>
      </c>
      <c r="BQ20" s="15">
        <v>248580356453.69</v>
      </c>
      <c r="BR20" s="15">
        <v>192813978165.10001</v>
      </c>
      <c r="BS20" s="15">
        <v>225126001364.38</v>
      </c>
      <c r="BT20" s="15">
        <v>549001209104.25</v>
      </c>
      <c r="BU20" s="15">
        <v>169679733780</v>
      </c>
      <c r="BV20" s="15">
        <v>200462581535.69</v>
      </c>
      <c r="BW20" s="15">
        <v>162391578851.69</v>
      </c>
      <c r="BX20" s="15">
        <v>147852338378.94</v>
      </c>
      <c r="BY20" s="15">
        <v>270792165155.20999</v>
      </c>
      <c r="BZ20" s="15">
        <v>199178482953.60001</v>
      </c>
      <c r="CA20" s="15">
        <v>201908712615</v>
      </c>
      <c r="CB20" s="15">
        <v>1837607871670.9199</v>
      </c>
      <c r="CC20" s="15">
        <v>1349762741113.3101</v>
      </c>
      <c r="CD20" s="15">
        <v>457799683680.38</v>
      </c>
      <c r="CE20" s="15">
        <v>380800090382.19</v>
      </c>
      <c r="CF20" s="15">
        <v>634292469723.14001</v>
      </c>
      <c r="CG20" s="15">
        <v>447076291681.89001</v>
      </c>
      <c r="CH20" s="15">
        <v>371370806500.01001</v>
      </c>
      <c r="CI20" s="15">
        <v>712863509494.18994</v>
      </c>
      <c r="CJ20" s="15">
        <v>523083085316.44</v>
      </c>
      <c r="CK20" s="15">
        <v>710460131648.93994</v>
      </c>
      <c r="CL20" s="15">
        <v>466828563579</v>
      </c>
      <c r="CM20" s="15">
        <v>586097839452</v>
      </c>
      <c r="CN20" s="15">
        <v>358905870578.07001</v>
      </c>
      <c r="CO20" s="15">
        <v>849221633177.94995</v>
      </c>
      <c r="CP20" s="15">
        <v>259004541112.39999</v>
      </c>
      <c r="CQ20" s="15">
        <v>272793956049.07999</v>
      </c>
      <c r="CR20" s="15">
        <v>275032035498.96997</v>
      </c>
      <c r="CS20" s="15">
        <v>354290677470.58002</v>
      </c>
      <c r="CT20" s="15">
        <v>352478755438.92999</v>
      </c>
      <c r="CU20" s="15">
        <v>313924794005.70001</v>
      </c>
      <c r="CV20" s="15">
        <v>327326378694.58002</v>
      </c>
      <c r="CW20" s="15">
        <v>262730563280.39001</v>
      </c>
      <c r="CX20" s="15">
        <v>317890631901.26001</v>
      </c>
      <c r="CY20" s="15">
        <v>503473427161.57001</v>
      </c>
      <c r="CZ20" s="15">
        <v>223984455746.82999</v>
      </c>
      <c r="DA20" s="15">
        <v>1369354779094.52</v>
      </c>
      <c r="DB20" s="15">
        <v>464320073439.17999</v>
      </c>
      <c r="DC20" s="15">
        <v>909687122606.67004</v>
      </c>
      <c r="DD20" s="15">
        <v>338277557240.41998</v>
      </c>
      <c r="DE20" s="15">
        <v>536030246494.73999</v>
      </c>
      <c r="DF20" s="15">
        <v>432116609838.57001</v>
      </c>
      <c r="DG20" s="15">
        <v>298237099650.17999</v>
      </c>
      <c r="DH20" s="15">
        <v>1034551145245.41</v>
      </c>
      <c r="DI20" s="15">
        <v>259141514024.63</v>
      </c>
      <c r="DJ20" s="15">
        <v>304375569027.26001</v>
      </c>
      <c r="DK20" s="15">
        <v>304203399999.15002</v>
      </c>
      <c r="DL20" s="15">
        <v>513830983733.92999</v>
      </c>
      <c r="DM20" s="15">
        <v>282732171854.23999</v>
      </c>
      <c r="DN20" s="15">
        <v>358266277244.95001</v>
      </c>
      <c r="DO20" s="15">
        <v>221621903039.73001</v>
      </c>
      <c r="DP20" s="15">
        <v>228207468640.91</v>
      </c>
      <c r="DQ20" s="15">
        <v>166243327437.89999</v>
      </c>
      <c r="DR20" s="15">
        <v>137897959376.64001</v>
      </c>
      <c r="DS20" s="15">
        <v>589646735479.38</v>
      </c>
      <c r="DT20" s="15">
        <v>210998992224.51999</v>
      </c>
      <c r="DU20" s="15">
        <v>198683124706.72</v>
      </c>
      <c r="DV20" s="15">
        <v>284482470338.65997</v>
      </c>
      <c r="DW20" s="15">
        <v>226707945719.35001</v>
      </c>
      <c r="DX20" s="15">
        <v>245128807079.25</v>
      </c>
      <c r="DY20" s="15">
        <v>253057428698.98001</v>
      </c>
      <c r="DZ20" s="15">
        <v>267824918777.37</v>
      </c>
      <c r="EA20" s="15">
        <v>227056055463.38</v>
      </c>
      <c r="EB20" s="15">
        <v>214831701840.17001</v>
      </c>
      <c r="EC20" s="15">
        <v>198050436657.03</v>
      </c>
      <c r="ED20" s="15">
        <v>854134368601.18994</v>
      </c>
      <c r="EE20" s="15">
        <v>245161982794.57999</v>
      </c>
      <c r="EF20" s="15">
        <v>277685591780</v>
      </c>
      <c r="EG20" s="15">
        <v>439773796947.51001</v>
      </c>
      <c r="EH20" s="15">
        <v>482995915844.75</v>
      </c>
      <c r="EI20" s="15">
        <v>440675399582.63</v>
      </c>
      <c r="EJ20" s="15">
        <v>301147164283.33002</v>
      </c>
      <c r="EK20" s="15">
        <v>310807297659.77002</v>
      </c>
      <c r="EL20" s="15">
        <v>318147483353</v>
      </c>
      <c r="EM20" s="15">
        <v>333589736948.78003</v>
      </c>
      <c r="EN20" s="15">
        <v>214140364356.04999</v>
      </c>
      <c r="EO20" s="15">
        <v>202836552819.60001</v>
      </c>
      <c r="EP20" s="15">
        <v>184250726464.64001</v>
      </c>
      <c r="EQ20" s="15">
        <v>175975501977.19</v>
      </c>
      <c r="ER20" s="15">
        <v>207294479638.67001</v>
      </c>
      <c r="ES20" s="15">
        <v>124556167385.5</v>
      </c>
      <c r="ET20" s="15">
        <v>20694146032418</v>
      </c>
      <c r="EU20" s="15">
        <v>2816907751954.6499</v>
      </c>
      <c r="EV20" s="15">
        <v>891087980675</v>
      </c>
      <c r="EW20" s="15">
        <v>1059131519658.42</v>
      </c>
      <c r="EX20" s="15">
        <v>1897367672251.3401</v>
      </c>
      <c r="EY20" s="15">
        <v>577419020293.37</v>
      </c>
      <c r="EZ20" s="15">
        <v>917976234366.64001</v>
      </c>
      <c r="FA20" s="15">
        <v>682423612461.43994</v>
      </c>
      <c r="FB20" s="15">
        <v>689061193599.37</v>
      </c>
      <c r="FC20" s="15">
        <v>787337130198.81995</v>
      </c>
      <c r="FD20" s="15">
        <v>794021391200.94995</v>
      </c>
      <c r="FE20" s="15">
        <v>348075171527</v>
      </c>
      <c r="FF20" s="15">
        <v>569780274650.63</v>
      </c>
      <c r="FG20" s="15">
        <v>587766133821</v>
      </c>
      <c r="FH20" s="15">
        <v>598605331423</v>
      </c>
      <c r="FI20" s="15">
        <v>955586343309</v>
      </c>
      <c r="FJ20" s="15">
        <v>576192737674.40002</v>
      </c>
      <c r="FK20" s="15">
        <v>711392825188.65002</v>
      </c>
      <c r="FL20" s="15">
        <v>1803483836942.55</v>
      </c>
      <c r="FM20" s="15">
        <v>1097832630250.72</v>
      </c>
      <c r="FN20" s="15">
        <v>482687944551</v>
      </c>
      <c r="FO20" s="15">
        <v>572511129486.87</v>
      </c>
      <c r="FP20" s="15">
        <v>909725998545.41003</v>
      </c>
      <c r="FQ20" s="15">
        <v>349697673049</v>
      </c>
      <c r="FR20" s="15">
        <v>539374126349.81</v>
      </c>
      <c r="FS20" s="15">
        <v>368894069142.33002</v>
      </c>
      <c r="FT20" s="15">
        <v>307704101570.15997</v>
      </c>
      <c r="FU20" s="15">
        <v>513214372087.67999</v>
      </c>
      <c r="FV20" s="15">
        <v>169036913793.73999</v>
      </c>
      <c r="FW20" s="15">
        <v>4137036035629</v>
      </c>
      <c r="FX20" s="15">
        <v>371299782399</v>
      </c>
      <c r="FY20" s="15">
        <v>701438053913.44995</v>
      </c>
      <c r="FZ20" s="15">
        <v>376964695395.79999</v>
      </c>
      <c r="GA20" s="15">
        <v>373412509228.23999</v>
      </c>
      <c r="GB20" s="15">
        <v>413744519978.40002</v>
      </c>
      <c r="GC20" s="15">
        <v>547922574378.03998</v>
      </c>
      <c r="GD20" s="15">
        <v>653967280349.93005</v>
      </c>
      <c r="GE20" s="15">
        <v>356309874447.27002</v>
      </c>
      <c r="GF20" s="15">
        <v>390114321832.54999</v>
      </c>
      <c r="GG20" s="15">
        <v>426616029945.90997</v>
      </c>
      <c r="GH20" s="15">
        <v>346630707164.53998</v>
      </c>
      <c r="GI20" s="15">
        <v>601232586558</v>
      </c>
      <c r="GJ20" s="15">
        <v>411656287240.46002</v>
      </c>
      <c r="GK20" s="15">
        <v>746367762112.43005</v>
      </c>
      <c r="GL20" s="15">
        <v>528701895347.46002</v>
      </c>
      <c r="GM20" s="15">
        <v>419198808997.59003</v>
      </c>
      <c r="GN20" s="15">
        <v>451805280517.35999</v>
      </c>
      <c r="GO20" s="15">
        <v>414366368008.85999</v>
      </c>
      <c r="GP20" s="15">
        <v>351664214435</v>
      </c>
      <c r="GQ20" s="15">
        <v>318044414219</v>
      </c>
      <c r="GR20" s="15">
        <v>364937122786.53003</v>
      </c>
      <c r="GS20" s="15">
        <v>309114005321.08002</v>
      </c>
      <c r="GT20" s="15">
        <v>449686539817</v>
      </c>
      <c r="GU20" s="15">
        <v>459754306477.5</v>
      </c>
      <c r="GV20" s="15">
        <v>361880341337.94</v>
      </c>
      <c r="GW20" s="15">
        <v>546484854131.09998</v>
      </c>
      <c r="GX20" s="15">
        <v>412081005472</v>
      </c>
      <c r="GY20" s="15">
        <v>467887575528.21002</v>
      </c>
      <c r="GZ20" s="15">
        <v>369465575959.13</v>
      </c>
      <c r="HA20" s="15">
        <v>424799734189.27002</v>
      </c>
      <c r="HB20" s="15">
        <v>319026949303.66998</v>
      </c>
      <c r="HC20" s="15">
        <v>340832886903.57001</v>
      </c>
      <c r="HD20" s="15">
        <v>1183657571902</v>
      </c>
      <c r="HE20" s="15">
        <v>445131145195.06</v>
      </c>
      <c r="HF20" s="15">
        <v>380126895269.34003</v>
      </c>
      <c r="HG20" s="15">
        <v>690971065355.80005</v>
      </c>
      <c r="HH20" s="15">
        <v>514461731544</v>
      </c>
      <c r="HI20" s="15">
        <v>361006217964.52002</v>
      </c>
      <c r="HJ20" s="15">
        <v>320119131958</v>
      </c>
      <c r="HK20" s="15">
        <v>619976890577.98999</v>
      </c>
      <c r="HL20" s="15">
        <v>529056371432.39001</v>
      </c>
      <c r="HM20" s="15">
        <v>5233072918474</v>
      </c>
      <c r="HN20" s="15">
        <v>485159569481.45001</v>
      </c>
      <c r="HO20" s="15">
        <v>686091107764.65002</v>
      </c>
      <c r="HP20" s="15">
        <v>437536623033.96997</v>
      </c>
      <c r="HQ20" s="15">
        <v>771907013989.53003</v>
      </c>
      <c r="HR20" s="15">
        <v>426228273799.25</v>
      </c>
      <c r="HS20" s="15">
        <v>573566186505.16003</v>
      </c>
      <c r="HT20" s="15">
        <v>843133264125.15002</v>
      </c>
      <c r="HU20" s="15">
        <v>577108055987.44995</v>
      </c>
      <c r="HV20" s="15">
        <v>472058456263.23999</v>
      </c>
      <c r="HW20" s="15">
        <v>622356883623</v>
      </c>
      <c r="HX20" s="15">
        <v>469724933411.53998</v>
      </c>
      <c r="HY20" s="15">
        <v>383299508540.60999</v>
      </c>
      <c r="HZ20" s="15">
        <v>402763732886.44</v>
      </c>
      <c r="IA20" s="15">
        <v>929817964723.58997</v>
      </c>
      <c r="IB20" s="15">
        <v>453762391821.14001</v>
      </c>
      <c r="IC20" s="15">
        <v>504377533698.28998</v>
      </c>
      <c r="ID20" s="15">
        <v>377830113701.95001</v>
      </c>
      <c r="IE20" s="15">
        <v>354362692062.22998</v>
      </c>
      <c r="IF20" s="15">
        <v>351366778673.57001</v>
      </c>
      <c r="IG20" s="15">
        <v>856649285277.17004</v>
      </c>
      <c r="IH20" s="15">
        <v>427090696869.78998</v>
      </c>
      <c r="II20" s="15">
        <v>483915932526.62</v>
      </c>
      <c r="IJ20" s="15">
        <v>480377969153.34998</v>
      </c>
      <c r="IK20" s="15">
        <v>347693909765.46997</v>
      </c>
      <c r="IL20" s="15">
        <v>400025176149.87</v>
      </c>
      <c r="IM20" s="15">
        <v>473456084112.03003</v>
      </c>
      <c r="IN20" s="15">
        <v>416997367737.59003</v>
      </c>
      <c r="IO20" s="15">
        <v>469039788387.83002</v>
      </c>
      <c r="IP20" s="15">
        <v>454402979484.21002</v>
      </c>
      <c r="IQ20" s="15">
        <v>315055120439.72998</v>
      </c>
      <c r="IR20" s="15">
        <v>566148462447.09998</v>
      </c>
      <c r="IS20" s="15">
        <v>392197738239.96997</v>
      </c>
      <c r="IT20" s="15">
        <v>556750085934.96997</v>
      </c>
      <c r="IU20" s="15">
        <v>406389383670.71002</v>
      </c>
      <c r="IV20" s="15">
        <v>262379141802.28</v>
      </c>
      <c r="IW20" s="15">
        <v>342759152757.34998</v>
      </c>
      <c r="IX20" s="15">
        <v>2332547044506.8301</v>
      </c>
      <c r="IY20" s="15">
        <v>279140403200.58002</v>
      </c>
      <c r="IZ20" s="15">
        <v>730691354322</v>
      </c>
      <c r="JA20" s="15">
        <v>275335525572.41998</v>
      </c>
      <c r="JB20" s="15">
        <v>233032048536.98001</v>
      </c>
      <c r="JC20" s="15">
        <v>284287850560.65002</v>
      </c>
      <c r="JD20" s="15">
        <v>515404856237.66998</v>
      </c>
      <c r="JE20" s="15">
        <v>237446940888.82999</v>
      </c>
      <c r="JF20" s="15">
        <v>328497417240.51001</v>
      </c>
      <c r="JG20" s="15">
        <v>436173453840.02002</v>
      </c>
      <c r="JH20" s="15">
        <v>368632972733.21997</v>
      </c>
      <c r="JI20" s="15">
        <v>331132136949.69</v>
      </c>
      <c r="JJ20" s="15">
        <v>292152732564.63</v>
      </c>
      <c r="JK20" s="15">
        <v>227449346314.35001</v>
      </c>
      <c r="JL20" s="15">
        <v>280771153917.59998</v>
      </c>
      <c r="JM20" s="15">
        <v>174013522881.14999</v>
      </c>
      <c r="JN20" s="15">
        <v>196937364107.01999</v>
      </c>
      <c r="JO20" s="15">
        <v>509910969084.71997</v>
      </c>
      <c r="JP20" s="15">
        <v>166230677414.56</v>
      </c>
      <c r="JQ20" s="15">
        <v>297208828451</v>
      </c>
      <c r="JR20" s="15">
        <v>294714500342</v>
      </c>
      <c r="JS20" s="15">
        <v>333830509767.79999</v>
      </c>
      <c r="JT20" s="15">
        <v>349709036376.97998</v>
      </c>
      <c r="JU20" s="15">
        <v>269851310352.06</v>
      </c>
      <c r="JV20" s="15">
        <v>288276670817.78003</v>
      </c>
      <c r="JW20" s="15">
        <v>263449761176.70999</v>
      </c>
      <c r="JX20" s="15">
        <v>234206974944.95999</v>
      </c>
      <c r="JY20" s="15">
        <v>270841958485.20999</v>
      </c>
      <c r="JZ20" s="15">
        <v>202799308756.10999</v>
      </c>
      <c r="KA20" s="15">
        <v>243039387902.09</v>
      </c>
      <c r="KB20" s="15">
        <v>388248488449.90997</v>
      </c>
      <c r="KC20" s="15">
        <v>215924473981.29999</v>
      </c>
      <c r="KD20" s="15">
        <v>1137941562826.4099</v>
      </c>
      <c r="KE20" s="15">
        <v>348279714553.10999</v>
      </c>
      <c r="KF20" s="15">
        <v>282957439885.09003</v>
      </c>
      <c r="KG20" s="15">
        <v>328389291184.62</v>
      </c>
      <c r="KH20" s="15">
        <v>271620172220.64999</v>
      </c>
      <c r="KI20" s="15">
        <v>243580422672.01999</v>
      </c>
      <c r="KJ20" s="15">
        <v>349566516319.52002</v>
      </c>
      <c r="KK20" s="15">
        <v>302020664896.20001</v>
      </c>
      <c r="KL20" s="15">
        <v>274260997820.03</v>
      </c>
      <c r="KM20" s="15">
        <v>242241111597.26999</v>
      </c>
      <c r="KN20" s="15">
        <v>312764676991.73999</v>
      </c>
      <c r="KO20" s="15">
        <v>359470494752.37</v>
      </c>
      <c r="KP20" s="15">
        <v>226640048767</v>
      </c>
      <c r="KQ20" s="15">
        <v>336845980437.70001</v>
      </c>
      <c r="KR20" s="15">
        <v>2125612570129.21</v>
      </c>
      <c r="KS20" s="15">
        <v>625600314981.95996</v>
      </c>
      <c r="KT20" s="15">
        <v>2132021627459.75</v>
      </c>
      <c r="KU20" s="15">
        <v>536896262636.59003</v>
      </c>
      <c r="KV20" s="15">
        <v>1319882132739.78</v>
      </c>
      <c r="KW20" s="15">
        <v>735377548381.34998</v>
      </c>
      <c r="KX20" s="15">
        <v>616980039780.27002</v>
      </c>
      <c r="KY20" s="15">
        <v>581496313019</v>
      </c>
      <c r="KZ20" s="15">
        <v>807554570451.18005</v>
      </c>
      <c r="LA20" s="15">
        <v>743014464488.83997</v>
      </c>
      <c r="LB20" s="15">
        <v>148811743760.07999</v>
      </c>
      <c r="LC20" s="15">
        <v>639367303352.68994</v>
      </c>
      <c r="LD20" s="15">
        <v>233759171968.42001</v>
      </c>
      <c r="LE20" s="15">
        <v>222690779317.75</v>
      </c>
      <c r="LF20" s="15">
        <v>272793956049.07999</v>
      </c>
      <c r="LG20" s="15">
        <v>263347895200.57999</v>
      </c>
      <c r="LH20" s="15">
        <v>382099145358.89001</v>
      </c>
      <c r="LI20" s="15">
        <v>210392767452.59</v>
      </c>
      <c r="LJ20" s="15">
        <v>168773659247.32999</v>
      </c>
      <c r="LK20" s="15">
        <v>133307861282.5</v>
      </c>
      <c r="LL20" s="15">
        <v>244706918776.39999</v>
      </c>
      <c r="LM20" s="15">
        <v>186203705750.81</v>
      </c>
      <c r="LN20" s="15">
        <v>240692236962</v>
      </c>
      <c r="LO20" s="15">
        <v>159837404958.69</v>
      </c>
      <c r="LP20" s="15">
        <v>123777061269</v>
      </c>
      <c r="LQ20" s="15">
        <v>158392854879.70001</v>
      </c>
      <c r="LR20" s="15">
        <v>134234356129.59</v>
      </c>
      <c r="LS20" s="15">
        <v>690760839892.26001</v>
      </c>
      <c r="LT20" s="15">
        <v>499080060427.47998</v>
      </c>
      <c r="LU20" s="15">
        <v>216475004296.75</v>
      </c>
      <c r="LV20" s="15">
        <v>267278612696.73999</v>
      </c>
      <c r="LW20" s="15">
        <v>329587087911.40002</v>
      </c>
      <c r="LX20" s="15">
        <v>344928262307.45001</v>
      </c>
      <c r="LY20" s="15">
        <v>270529564723.67001</v>
      </c>
      <c r="LZ20" s="15">
        <v>283839280782.15002</v>
      </c>
      <c r="MA20" s="15">
        <v>354992126951.33002</v>
      </c>
      <c r="MB20" s="15">
        <v>457782651793.12</v>
      </c>
      <c r="MC20" s="15">
        <v>319948972367.79999</v>
      </c>
      <c r="MD20" s="15">
        <v>302268480277.91998</v>
      </c>
      <c r="ME20" s="15">
        <v>128906465281.8</v>
      </c>
      <c r="MF20" s="15">
        <v>139150638314</v>
      </c>
      <c r="MG20" s="15">
        <v>1122773565649.74</v>
      </c>
      <c r="MH20" s="15">
        <v>264466910481.42001</v>
      </c>
      <c r="MI20" s="15">
        <v>256796690314.10999</v>
      </c>
      <c r="MJ20" s="15">
        <v>360526364993.15997</v>
      </c>
      <c r="MK20" s="15">
        <v>332713055654</v>
      </c>
      <c r="ML20" s="15">
        <v>224786888883.88</v>
      </c>
      <c r="MM20" s="15">
        <v>278962713547.85999</v>
      </c>
      <c r="MN20" s="15">
        <v>287786266379.75</v>
      </c>
      <c r="MO20" s="15">
        <v>274441960861.94</v>
      </c>
      <c r="MP20" s="15">
        <v>267614260356.01999</v>
      </c>
      <c r="MQ20" s="15">
        <v>295473395332.34003</v>
      </c>
      <c r="MR20" s="15">
        <v>394156926617.84998</v>
      </c>
      <c r="MS20" s="15">
        <v>268014571102.95999</v>
      </c>
      <c r="MT20" s="15">
        <v>395359611410.89001</v>
      </c>
      <c r="MU20" s="15">
        <v>263518701401.48999</v>
      </c>
      <c r="MV20" s="15">
        <v>387492462961</v>
      </c>
      <c r="MW20" s="15">
        <v>234441071419.41</v>
      </c>
      <c r="MX20" s="15">
        <v>242500541477.95999</v>
      </c>
      <c r="MY20" s="15">
        <v>295450997055.73999</v>
      </c>
      <c r="MZ20" s="15">
        <v>266211977994.89001</v>
      </c>
      <c r="NA20" s="15">
        <v>322993825562.54999</v>
      </c>
      <c r="NB20" s="15">
        <v>375009074847.46002</v>
      </c>
      <c r="NC20" s="15">
        <v>277203621018.97998</v>
      </c>
      <c r="ND20" s="15">
        <v>1118037141063.3401</v>
      </c>
      <c r="NE20" s="15">
        <v>207095435672.01001</v>
      </c>
      <c r="NF20" s="15">
        <v>468394571994.03003</v>
      </c>
      <c r="NG20" s="15">
        <v>206556687327.84</v>
      </c>
      <c r="NH20" s="15">
        <v>302039486309</v>
      </c>
      <c r="NI20" s="15">
        <v>313043754936.40997</v>
      </c>
      <c r="NJ20" s="15">
        <v>279596574361.16998</v>
      </c>
      <c r="NK20" s="15">
        <v>286144416168</v>
      </c>
      <c r="NL20" s="15">
        <v>290238995960.98999</v>
      </c>
      <c r="NM20" s="15">
        <v>312196866532.42999</v>
      </c>
      <c r="NN20" s="15">
        <v>184128538307.04001</v>
      </c>
      <c r="NO20" s="15">
        <v>300912669730.33002</v>
      </c>
      <c r="NP20" s="15">
        <v>245056237026.70001</v>
      </c>
      <c r="NQ20" s="15">
        <v>332071573845.75</v>
      </c>
      <c r="NR20" s="15">
        <v>179223549470.82999</v>
      </c>
      <c r="NS20" s="15">
        <v>126451906320</v>
      </c>
      <c r="NT20" s="15">
        <v>103917995832</v>
      </c>
      <c r="NU20" s="15">
        <v>29806047945</v>
      </c>
      <c r="NV20" s="15">
        <v>79244819356.440002</v>
      </c>
      <c r="NW20" s="15">
        <v>79151034220.589996</v>
      </c>
      <c r="NX20" s="15">
        <v>860874168740.70996</v>
      </c>
      <c r="NY20" s="15">
        <v>967691902310.93994</v>
      </c>
      <c r="NZ20" s="15">
        <v>189325547309.59</v>
      </c>
      <c r="OA20" s="15">
        <v>401562513110.15997</v>
      </c>
      <c r="OB20" s="15">
        <v>384584583778.46997</v>
      </c>
      <c r="OC20" s="15">
        <v>200150976795.57001</v>
      </c>
      <c r="OD20" s="15">
        <v>339793223647.87</v>
      </c>
      <c r="OE20" s="15">
        <v>264574164394.67999</v>
      </c>
      <c r="OF20" s="15">
        <v>287580059871.90002</v>
      </c>
      <c r="OG20" s="15">
        <v>445530536050</v>
      </c>
      <c r="OH20" s="15">
        <v>648387669377.63</v>
      </c>
      <c r="OI20" s="15">
        <v>415703186868.06</v>
      </c>
      <c r="OJ20" s="15">
        <v>197320910912.07001</v>
      </c>
      <c r="OK20" s="15">
        <v>372659517635.07001</v>
      </c>
      <c r="OL20" s="15">
        <v>307196873135.5</v>
      </c>
      <c r="OM20" s="15">
        <v>361145035625.14001</v>
      </c>
      <c r="ON20" s="15">
        <v>359110211431</v>
      </c>
      <c r="OO20" s="15">
        <v>395322024658.51001</v>
      </c>
      <c r="OP20" s="15">
        <v>178451735295.28</v>
      </c>
      <c r="OQ20" s="15">
        <v>227596430469.54999</v>
      </c>
      <c r="OR20" s="15">
        <v>223739874539.73001</v>
      </c>
      <c r="OS20" s="15">
        <v>428066390115.77002</v>
      </c>
      <c r="OT20" s="15">
        <v>267876190930</v>
      </c>
      <c r="OU20" s="15">
        <v>286626809662</v>
      </c>
      <c r="OV20" s="15">
        <v>223031136395.85001</v>
      </c>
      <c r="OW20" s="15">
        <v>177188633510</v>
      </c>
      <c r="OX20" s="15">
        <v>270510514100.47</v>
      </c>
      <c r="OY20" s="15">
        <v>172255023638.42001</v>
      </c>
      <c r="OZ20" s="15">
        <v>220418441625</v>
      </c>
      <c r="PA20" s="15">
        <v>237273868591.92001</v>
      </c>
      <c r="PB20" s="15">
        <v>252032672991.85999</v>
      </c>
      <c r="PC20" s="15">
        <v>255291131513.87</v>
      </c>
      <c r="PD20" s="15">
        <v>323763658388.70001</v>
      </c>
      <c r="PE20" s="15">
        <v>275366418350</v>
      </c>
      <c r="PF20" s="15">
        <v>221887022607</v>
      </c>
      <c r="PG20" s="15">
        <v>298461717430</v>
      </c>
      <c r="PH20" s="15">
        <v>207205620672.67999</v>
      </c>
      <c r="PI20" s="15">
        <v>149879577712</v>
      </c>
      <c r="PJ20" s="15">
        <v>128556911043.64</v>
      </c>
      <c r="PK20" s="15">
        <v>162676958510.25</v>
      </c>
      <c r="PL20" s="15">
        <v>166357500437.20999</v>
      </c>
      <c r="PM20" s="15">
        <v>127267903169</v>
      </c>
      <c r="PN20" s="15">
        <v>197052941832</v>
      </c>
      <c r="PO20" s="15">
        <v>92265501316</v>
      </c>
      <c r="PP20" s="15">
        <v>454101863797.65002</v>
      </c>
      <c r="PQ20" s="15">
        <v>257555787705.28</v>
      </c>
      <c r="PR20" s="15">
        <v>281998307988.39001</v>
      </c>
      <c r="PS20" s="15">
        <v>208785800177.04001</v>
      </c>
      <c r="PT20" s="15">
        <v>220673654259.51999</v>
      </c>
      <c r="PU20" s="15">
        <v>275584633779</v>
      </c>
      <c r="PV20" s="15">
        <v>232490527034.5</v>
      </c>
      <c r="PW20" s="15">
        <v>241622055131</v>
      </c>
      <c r="PX20" s="15">
        <v>239473037648</v>
      </c>
      <c r="PY20" s="15">
        <v>178219300153.64999</v>
      </c>
      <c r="PZ20" s="15">
        <v>196289670962.70001</v>
      </c>
      <c r="QA20" s="15">
        <v>234937239002.60001</v>
      </c>
      <c r="QB20" s="15">
        <v>1367487906692</v>
      </c>
      <c r="QC20" s="15">
        <v>308826888347.94</v>
      </c>
      <c r="QD20" s="15">
        <v>323569047677.90002</v>
      </c>
      <c r="QE20" s="15">
        <v>234996826366</v>
      </c>
      <c r="QF20" s="15">
        <v>592934551931.42004</v>
      </c>
      <c r="QG20" s="15">
        <v>665081508735.59998</v>
      </c>
      <c r="QH20" s="15">
        <v>349883426684.91998</v>
      </c>
      <c r="QI20" s="15">
        <v>362449761328.33002</v>
      </c>
      <c r="QJ20" s="15">
        <v>211705490036</v>
      </c>
      <c r="QK20" s="15">
        <v>381000443605.25</v>
      </c>
      <c r="QL20" s="15">
        <v>350274265939.45001</v>
      </c>
      <c r="QM20" s="15">
        <v>522709193307</v>
      </c>
      <c r="QN20" s="15">
        <v>262645220114.5</v>
      </c>
      <c r="QO20" s="15">
        <v>314970396041.63</v>
      </c>
      <c r="QP20" s="15">
        <v>295290430692</v>
      </c>
      <c r="QQ20" s="15">
        <v>119163957894.87</v>
      </c>
      <c r="QR20" s="15">
        <v>389953756527</v>
      </c>
      <c r="QS20" s="15">
        <v>427013207960</v>
      </c>
      <c r="QT20" s="15">
        <v>381727217443.75</v>
      </c>
      <c r="QU20" s="15">
        <v>362406971050.41998</v>
      </c>
      <c r="QV20" s="15">
        <v>326832033245.13</v>
      </c>
      <c r="QW20" s="15">
        <v>266667376242</v>
      </c>
      <c r="QX20" s="15">
        <v>283753227532</v>
      </c>
      <c r="QY20" s="15">
        <v>312276908658</v>
      </c>
      <c r="QZ20" s="15">
        <v>187523116707</v>
      </c>
      <c r="RA20" s="15">
        <v>149879713993</v>
      </c>
      <c r="RB20" s="15">
        <v>213672669218</v>
      </c>
      <c r="RC20" s="15">
        <v>181097389835.17001</v>
      </c>
      <c r="RD20" s="15">
        <v>221411950411</v>
      </c>
      <c r="RE20" s="15">
        <v>226613768538</v>
      </c>
      <c r="RF20" s="15">
        <v>372081989185.52002</v>
      </c>
      <c r="RG20" s="15">
        <v>165129466830</v>
      </c>
      <c r="RH20" s="15">
        <v>203073631004.70999</v>
      </c>
      <c r="RI20" s="15">
        <v>229795039244.07001</v>
      </c>
      <c r="RJ20" s="15">
        <v>147523940615.97</v>
      </c>
      <c r="RK20" s="15">
        <v>341823004465.90002</v>
      </c>
      <c r="RL20" s="15">
        <v>207291192005.88</v>
      </c>
      <c r="RM20" s="15">
        <v>233185901177.53</v>
      </c>
      <c r="RN20" s="15">
        <v>200114925017</v>
      </c>
      <c r="RO20" s="15">
        <v>181675551025.85001</v>
      </c>
      <c r="RP20" s="15">
        <v>119311590240.37</v>
      </c>
      <c r="RQ20" s="15">
        <v>1598125431319.5901</v>
      </c>
      <c r="RR20" s="15">
        <v>555483440203.28003</v>
      </c>
      <c r="RS20" s="15">
        <v>447101896342.20001</v>
      </c>
      <c r="RT20" s="15">
        <v>780615285894.43005</v>
      </c>
      <c r="RU20" s="15">
        <v>986746201587.55005</v>
      </c>
      <c r="RV20" s="15">
        <v>447699586415</v>
      </c>
      <c r="RW20" s="15">
        <v>1089614367721.49</v>
      </c>
      <c r="RX20" s="15">
        <v>260091464706.41</v>
      </c>
      <c r="RY20" s="15">
        <v>859282285399</v>
      </c>
      <c r="RZ20" s="15">
        <v>529400666385.40997</v>
      </c>
      <c r="SA20" s="15">
        <v>244506325036.54001</v>
      </c>
      <c r="SB20" s="15">
        <v>324516052110.39001</v>
      </c>
      <c r="SC20" s="15">
        <v>231740367038.84</v>
      </c>
      <c r="SD20" s="15">
        <v>304454828021.63</v>
      </c>
      <c r="SE20" s="15">
        <v>259253125761.19</v>
      </c>
      <c r="SF20" s="15">
        <v>223061554580</v>
      </c>
      <c r="SG20" s="15">
        <v>284533634661.57001</v>
      </c>
      <c r="SH20" s="15">
        <v>268132221589.78</v>
      </c>
      <c r="SI20" s="15">
        <v>202719467177.03</v>
      </c>
      <c r="SJ20" s="15">
        <v>263574956353.56</v>
      </c>
      <c r="SK20" s="15">
        <v>255213392032.14999</v>
      </c>
      <c r="SL20" s="15">
        <v>245894658626</v>
      </c>
      <c r="SM20" s="15">
        <v>215999556763.51001</v>
      </c>
      <c r="SN20" s="15">
        <v>200901818790.10001</v>
      </c>
      <c r="SO20" s="15">
        <v>889898861409.80005</v>
      </c>
      <c r="SP20" s="15">
        <v>351073516070.71002</v>
      </c>
      <c r="SQ20" s="15">
        <v>246153154066</v>
      </c>
      <c r="SR20" s="15">
        <v>236017324517.5</v>
      </c>
      <c r="SS20" s="15">
        <v>597998237109.81995</v>
      </c>
      <c r="ST20" s="15">
        <v>349784149179</v>
      </c>
      <c r="SU20" s="15">
        <v>207718916712.76001</v>
      </c>
      <c r="SV20" s="15">
        <v>324307050527</v>
      </c>
      <c r="SW20" s="15">
        <v>977969164257.44995</v>
      </c>
      <c r="SX20" s="15">
        <v>297158960526</v>
      </c>
      <c r="SY20" s="15">
        <v>281151084984.31</v>
      </c>
      <c r="SZ20" s="15">
        <v>305502217917.02002</v>
      </c>
      <c r="TA20" s="15">
        <v>227292878998.45999</v>
      </c>
      <c r="TB20" s="15">
        <v>443702498443.91998</v>
      </c>
      <c r="TC20" s="15">
        <v>252372990086.60999</v>
      </c>
      <c r="TD20" s="15">
        <v>599454986047</v>
      </c>
      <c r="TE20" s="15">
        <v>262072730409.17999</v>
      </c>
      <c r="TF20" s="15">
        <v>288668370723.94</v>
      </c>
      <c r="TG20" s="15">
        <v>208224248580.06</v>
      </c>
      <c r="TH20" s="15">
        <v>191516247319.48999</v>
      </c>
      <c r="TI20" s="15">
        <v>58126894366.370003</v>
      </c>
      <c r="TJ20" s="15">
        <v>88652547264.440002</v>
      </c>
      <c r="TK20" s="15">
        <v>390380083588.02002</v>
      </c>
      <c r="TL20" s="15">
        <v>235481899040.91</v>
      </c>
      <c r="TM20" s="15">
        <v>303711735746.09003</v>
      </c>
      <c r="TN20" s="15">
        <v>221636449473.35999</v>
      </c>
      <c r="TO20" s="15">
        <v>194602025303.45999</v>
      </c>
      <c r="TP20" s="15">
        <v>276374380910.14001</v>
      </c>
      <c r="TQ20" s="15">
        <v>149764176545.17001</v>
      </c>
      <c r="TR20" s="15">
        <v>500026372513.91998</v>
      </c>
      <c r="TS20" s="15">
        <v>362482185792.83002</v>
      </c>
      <c r="TT20" s="15">
        <v>423116294018.52002</v>
      </c>
      <c r="TU20" s="15">
        <v>457684447740.10999</v>
      </c>
      <c r="TV20" s="15">
        <v>464546180217.01001</v>
      </c>
      <c r="TW20" s="15">
        <v>226124803990.54001</v>
      </c>
    </row>
    <row r="21" spans="1:543" ht="15" x14ac:dyDescent="0.25">
      <c r="A21" s="19" t="s">
        <v>566</v>
      </c>
      <c r="B21" s="15">
        <v>3797680362375.4199</v>
      </c>
      <c r="C21" s="15">
        <v>683682513797</v>
      </c>
      <c r="D21" s="15">
        <v>815808793966.06995</v>
      </c>
      <c r="E21" s="15">
        <v>718813912388</v>
      </c>
      <c r="F21" s="15">
        <v>572405318005.57996</v>
      </c>
      <c r="G21" s="15">
        <v>635853985338</v>
      </c>
      <c r="H21" s="15">
        <v>741239665380.10999</v>
      </c>
      <c r="I21" s="15">
        <v>1136708464326.97</v>
      </c>
      <c r="J21" s="15">
        <v>1194723766976.1499</v>
      </c>
      <c r="K21" s="15">
        <v>755149420172.70996</v>
      </c>
      <c r="L21" s="15">
        <v>1030397236713</v>
      </c>
      <c r="M21" s="15">
        <v>507152554554.46997</v>
      </c>
      <c r="N21" s="15">
        <v>780304411081.95996</v>
      </c>
      <c r="O21" s="15">
        <v>420854975839.19</v>
      </c>
      <c r="P21" s="15">
        <v>474642350699.25</v>
      </c>
      <c r="Q21" s="15">
        <v>453523470376.17999</v>
      </c>
      <c r="R21" s="15">
        <v>653247142159.53003</v>
      </c>
      <c r="S21" s="15">
        <v>555194206972</v>
      </c>
      <c r="T21" s="15">
        <v>555953618054</v>
      </c>
      <c r="U21" s="15">
        <v>803696694948.47998</v>
      </c>
      <c r="V21" s="15">
        <v>554989618440</v>
      </c>
      <c r="W21" s="15">
        <v>561413997978.52002</v>
      </c>
      <c r="X21" s="15">
        <v>533775700863</v>
      </c>
      <c r="Y21" s="15">
        <v>395738005593</v>
      </c>
      <c r="Z21" s="15">
        <v>1549967305031</v>
      </c>
      <c r="AA21" s="15">
        <v>845311970651.94995</v>
      </c>
      <c r="AB21" s="15">
        <v>606934381413.40002</v>
      </c>
      <c r="AC21" s="15">
        <v>1250538166051.73</v>
      </c>
      <c r="AD21" s="15">
        <v>593574838794</v>
      </c>
      <c r="AE21" s="15">
        <v>748109188178.25</v>
      </c>
      <c r="AF21" s="15">
        <v>1154177536045.78</v>
      </c>
      <c r="AG21" s="15">
        <v>722141667729</v>
      </c>
      <c r="AH21" s="15">
        <v>576402103313.19995</v>
      </c>
      <c r="AI21" s="15">
        <v>1250898163571.3</v>
      </c>
      <c r="AJ21" s="15">
        <v>618756566020.12</v>
      </c>
      <c r="AK21" s="15">
        <v>431045244038.42999</v>
      </c>
      <c r="AL21" s="15">
        <v>564776565527</v>
      </c>
      <c r="AM21" s="15">
        <v>454716559697.70001</v>
      </c>
      <c r="AN21" s="15">
        <v>363468610628.03998</v>
      </c>
      <c r="AO21" s="15">
        <v>1403482876864.71</v>
      </c>
      <c r="AP21" s="15">
        <v>442390189465</v>
      </c>
      <c r="AQ21" s="15">
        <v>489348767920</v>
      </c>
      <c r="AR21" s="15">
        <v>469150086955.84998</v>
      </c>
      <c r="AS21" s="15">
        <v>456290360195.21002</v>
      </c>
      <c r="AT21" s="15">
        <v>323185103743.34998</v>
      </c>
      <c r="AU21" s="15">
        <v>389700883104</v>
      </c>
      <c r="AV21" s="15">
        <v>758642012592.47998</v>
      </c>
      <c r="AW21" s="15">
        <v>461464770215.13</v>
      </c>
      <c r="AX21" s="15">
        <v>409331118215.54999</v>
      </c>
      <c r="AY21" s="15">
        <v>433360633944.44</v>
      </c>
      <c r="AZ21" s="15">
        <v>423744915399.03998</v>
      </c>
      <c r="BA21" s="15">
        <v>365160645772.15002</v>
      </c>
      <c r="BB21" s="15">
        <v>719484062886</v>
      </c>
      <c r="BC21" s="15">
        <v>531944152084.07001</v>
      </c>
      <c r="BD21" s="15">
        <v>703277831822.65002</v>
      </c>
      <c r="BE21" s="15">
        <v>379743493262</v>
      </c>
      <c r="BF21" s="15">
        <v>236790297360</v>
      </c>
      <c r="BG21" s="15">
        <v>286651436403.15997</v>
      </c>
      <c r="BH21" s="15">
        <v>1266591526243.7</v>
      </c>
      <c r="BI21" s="15">
        <v>666852039671.22998</v>
      </c>
      <c r="BJ21" s="15">
        <v>696402977424.65002</v>
      </c>
      <c r="BK21" s="15">
        <v>442866210315.70001</v>
      </c>
      <c r="BL21" s="15">
        <v>680442821693.44995</v>
      </c>
      <c r="BM21" s="15">
        <v>525884270483</v>
      </c>
      <c r="BN21" s="15">
        <v>666100581095.23999</v>
      </c>
      <c r="BO21" s="15">
        <v>707741291095</v>
      </c>
      <c r="BP21" s="15">
        <v>646763479338.02002</v>
      </c>
      <c r="BQ21" s="15">
        <v>476840262657.34998</v>
      </c>
      <c r="BR21" s="15">
        <v>653610336268.87</v>
      </c>
      <c r="BS21" s="15">
        <v>326172661828</v>
      </c>
      <c r="BT21" s="15">
        <v>1382446120991.72</v>
      </c>
      <c r="BU21" s="15">
        <v>315355961610</v>
      </c>
      <c r="BV21" s="15">
        <v>285901168053.84003</v>
      </c>
      <c r="BW21" s="15">
        <v>399528343448.69</v>
      </c>
      <c r="BX21" s="15">
        <v>387157746789.59003</v>
      </c>
      <c r="BY21" s="15">
        <v>684089515806.07996</v>
      </c>
      <c r="BZ21" s="15">
        <v>536548184290.28003</v>
      </c>
      <c r="CA21" s="15">
        <v>468253289691</v>
      </c>
      <c r="CB21" s="15">
        <v>5271788936808.6201</v>
      </c>
      <c r="CC21" s="15">
        <v>2776339095048.3398</v>
      </c>
      <c r="CD21" s="15">
        <v>1229584368511.5601</v>
      </c>
      <c r="CE21" s="15">
        <v>1245436916406.4299</v>
      </c>
      <c r="CF21" s="15">
        <v>1688684915027.6001</v>
      </c>
      <c r="CG21" s="15">
        <v>995568515527.37</v>
      </c>
      <c r="CH21" s="15">
        <v>1084278759441.09</v>
      </c>
      <c r="CI21" s="15">
        <v>1644684834999.8799</v>
      </c>
      <c r="CJ21" s="15">
        <v>1311353484662.3999</v>
      </c>
      <c r="CK21" s="15">
        <v>2342601750634.3198</v>
      </c>
      <c r="CL21" s="15">
        <v>802753620708.71997</v>
      </c>
      <c r="CM21" s="15">
        <v>1229914082562</v>
      </c>
      <c r="CN21" s="15">
        <v>702888780658.93005</v>
      </c>
      <c r="CO21" s="15">
        <v>802945051431.97998</v>
      </c>
      <c r="CP21" s="15">
        <v>578145383134.01001</v>
      </c>
      <c r="CQ21" s="15">
        <v>343354185747.91998</v>
      </c>
      <c r="CR21" s="15">
        <v>504642296155.40002</v>
      </c>
      <c r="CS21" s="15">
        <v>733298695174.80005</v>
      </c>
      <c r="CT21" s="15">
        <v>686930228874.85999</v>
      </c>
      <c r="CU21" s="15">
        <v>738105616080.18005</v>
      </c>
      <c r="CV21" s="15">
        <v>760809503910.22998</v>
      </c>
      <c r="CW21" s="15">
        <v>499381838320.28003</v>
      </c>
      <c r="CX21" s="15">
        <v>823965919817.32996</v>
      </c>
      <c r="CY21" s="15">
        <v>871183176438.12</v>
      </c>
      <c r="CZ21" s="15">
        <v>253002970144.88</v>
      </c>
      <c r="DA21" s="15">
        <v>2508011838546.25</v>
      </c>
      <c r="DB21" s="15">
        <v>721272796566.85999</v>
      </c>
      <c r="DC21" s="15">
        <v>2152033845122.46</v>
      </c>
      <c r="DD21" s="15">
        <v>819434889691.81995</v>
      </c>
      <c r="DE21" s="15">
        <v>1450875399708.4299</v>
      </c>
      <c r="DF21" s="15">
        <v>952234186056.51001</v>
      </c>
      <c r="DG21" s="15">
        <v>556824678748.93005</v>
      </c>
      <c r="DH21" s="15">
        <v>1680423893312.1599</v>
      </c>
      <c r="DI21" s="15">
        <v>713042535395.73999</v>
      </c>
      <c r="DJ21" s="15">
        <v>631498401223.30005</v>
      </c>
      <c r="DK21" s="15">
        <v>716416531243.60999</v>
      </c>
      <c r="DL21" s="15">
        <v>1004951572255.55</v>
      </c>
      <c r="DM21" s="15">
        <v>678950926052.38</v>
      </c>
      <c r="DN21" s="15">
        <v>658785743783.81006</v>
      </c>
      <c r="DO21" s="15">
        <v>602742627526.54004</v>
      </c>
      <c r="DP21" s="15">
        <v>450959801867.34998</v>
      </c>
      <c r="DQ21" s="15">
        <v>168332233899.35001</v>
      </c>
      <c r="DR21" s="15">
        <v>201238806799.73999</v>
      </c>
      <c r="DS21" s="15">
        <v>767775072388.21997</v>
      </c>
      <c r="DT21" s="15">
        <v>467077378713.60999</v>
      </c>
      <c r="DU21" s="15">
        <v>458631965804</v>
      </c>
      <c r="DV21" s="15">
        <v>584764061171.07996</v>
      </c>
      <c r="DW21" s="15">
        <v>408362168562.37</v>
      </c>
      <c r="DX21" s="15">
        <v>531024842926.02002</v>
      </c>
      <c r="DY21" s="15">
        <v>380444736614.51001</v>
      </c>
      <c r="DZ21" s="15">
        <v>515498469662.26001</v>
      </c>
      <c r="EA21" s="15">
        <v>491786902883</v>
      </c>
      <c r="EB21" s="15">
        <v>434465661287.66998</v>
      </c>
      <c r="EC21" s="15">
        <v>356491500377.58002</v>
      </c>
      <c r="ED21" s="15">
        <v>959592334728.81006</v>
      </c>
      <c r="EE21" s="15">
        <v>509818291540.53998</v>
      </c>
      <c r="EF21" s="15">
        <v>793567407192</v>
      </c>
      <c r="EG21" s="15">
        <v>785912486477.64001</v>
      </c>
      <c r="EH21" s="15">
        <v>886288171241.68005</v>
      </c>
      <c r="EI21" s="15">
        <v>574597379647.38</v>
      </c>
      <c r="EJ21" s="15">
        <v>762665746001.93994</v>
      </c>
      <c r="EK21" s="15">
        <v>750123558393.39001</v>
      </c>
      <c r="EL21" s="15">
        <v>475920110963</v>
      </c>
      <c r="EM21" s="15">
        <v>747797512787.89001</v>
      </c>
      <c r="EN21" s="15">
        <v>482825991392</v>
      </c>
      <c r="EO21" s="15">
        <v>489748595540.78003</v>
      </c>
      <c r="EP21" s="15">
        <v>499905755049.04999</v>
      </c>
      <c r="EQ21" s="15">
        <v>445909037796.48999</v>
      </c>
      <c r="ER21" s="15">
        <v>527662502679.57001</v>
      </c>
      <c r="ES21" s="15">
        <v>281757068571</v>
      </c>
      <c r="ET21" s="15">
        <v>25196220526094</v>
      </c>
      <c r="EU21" s="15">
        <v>2778442415043.0898</v>
      </c>
      <c r="EV21" s="15">
        <v>2246220041170</v>
      </c>
      <c r="EW21" s="15">
        <v>3077179371974.8599</v>
      </c>
      <c r="EX21" s="15">
        <v>4136624123652.8198</v>
      </c>
      <c r="EY21" s="15">
        <v>1359568779383.97</v>
      </c>
      <c r="EZ21" s="15">
        <v>1762614465422.23</v>
      </c>
      <c r="FA21" s="15">
        <v>1547594853626.79</v>
      </c>
      <c r="FB21" s="15">
        <v>1432502946777.1001</v>
      </c>
      <c r="FC21" s="15">
        <v>1868730519266.54</v>
      </c>
      <c r="FD21" s="15">
        <v>1374442809872.95</v>
      </c>
      <c r="FE21" s="15">
        <v>1113852478910</v>
      </c>
      <c r="FF21" s="15">
        <v>1246039572710.21</v>
      </c>
      <c r="FG21" s="15">
        <v>854261166425</v>
      </c>
      <c r="FH21" s="15">
        <v>1265860277867.3201</v>
      </c>
      <c r="FI21" s="15">
        <v>1477905817652.3601</v>
      </c>
      <c r="FJ21" s="15">
        <v>831398672687.33997</v>
      </c>
      <c r="FK21" s="15">
        <v>1098338750806.0601</v>
      </c>
      <c r="FL21" s="15">
        <v>2932656514634.52</v>
      </c>
      <c r="FM21" s="15">
        <v>2694328300598.0801</v>
      </c>
      <c r="FN21" s="15">
        <v>811933746980.64001</v>
      </c>
      <c r="FO21" s="15">
        <v>742890016284.43005</v>
      </c>
      <c r="FP21" s="15">
        <v>1542864831672</v>
      </c>
      <c r="FQ21" s="15">
        <v>466238103952</v>
      </c>
      <c r="FR21" s="15">
        <v>686200633541.87</v>
      </c>
      <c r="FS21" s="15">
        <v>521010013515</v>
      </c>
      <c r="FT21" s="15">
        <v>527325735868.46997</v>
      </c>
      <c r="FU21" s="15">
        <v>1245016960959.5601</v>
      </c>
      <c r="FV21" s="15">
        <v>390473848977.03998</v>
      </c>
      <c r="FW21" s="15">
        <v>5220907723607</v>
      </c>
      <c r="FX21" s="15">
        <v>1363403647541</v>
      </c>
      <c r="FY21" s="15">
        <v>1292414298767.5601</v>
      </c>
      <c r="FZ21" s="15">
        <v>804381815682.32996</v>
      </c>
      <c r="GA21" s="15">
        <v>830283480313.71997</v>
      </c>
      <c r="GB21" s="15">
        <v>922478050640.12</v>
      </c>
      <c r="GC21" s="15">
        <v>964241332591</v>
      </c>
      <c r="GD21" s="15">
        <v>1276276758008.1299</v>
      </c>
      <c r="GE21" s="15">
        <v>929977501865.44995</v>
      </c>
      <c r="GF21" s="15">
        <v>787797051897.47998</v>
      </c>
      <c r="GG21" s="15">
        <v>1073414449721.35</v>
      </c>
      <c r="GH21" s="15">
        <v>935354319708</v>
      </c>
      <c r="GI21" s="15">
        <v>1506638846118</v>
      </c>
      <c r="GJ21" s="15">
        <v>966194818159.18005</v>
      </c>
      <c r="GK21" s="15">
        <v>761362497206.18005</v>
      </c>
      <c r="GL21" s="15">
        <v>1326256567789.6101</v>
      </c>
      <c r="GM21" s="15">
        <v>984174085711.35999</v>
      </c>
      <c r="GN21" s="15">
        <v>875417904901.82996</v>
      </c>
      <c r="GO21" s="15">
        <v>743255179739.21997</v>
      </c>
      <c r="GP21" s="15">
        <v>987056554385</v>
      </c>
      <c r="GQ21" s="15">
        <v>691134484713</v>
      </c>
      <c r="GR21" s="15">
        <v>858189634551.81995</v>
      </c>
      <c r="GS21" s="15">
        <v>576928698661.42004</v>
      </c>
      <c r="GT21" s="15">
        <v>967968875445</v>
      </c>
      <c r="GU21" s="15">
        <v>666860977576.98999</v>
      </c>
      <c r="GV21" s="15">
        <v>786078175735</v>
      </c>
      <c r="GW21" s="15">
        <v>946556922025</v>
      </c>
      <c r="GX21" s="15">
        <v>1052442639896.84</v>
      </c>
      <c r="GY21" s="15">
        <v>822410131214.46997</v>
      </c>
      <c r="GZ21" s="15">
        <v>773003988795.57996</v>
      </c>
      <c r="HA21" s="15">
        <v>601388084569.47998</v>
      </c>
      <c r="HB21" s="15">
        <v>633765742872.95996</v>
      </c>
      <c r="HC21" s="15">
        <v>335459946611.88</v>
      </c>
      <c r="HD21" s="15">
        <v>2112290283748</v>
      </c>
      <c r="HE21" s="15">
        <v>1279591031120.3</v>
      </c>
      <c r="HF21" s="15">
        <v>526927758339</v>
      </c>
      <c r="HG21" s="15">
        <v>1586592964602.0701</v>
      </c>
      <c r="HH21" s="15">
        <v>1261647454205</v>
      </c>
      <c r="HI21" s="15">
        <v>862477880948.13</v>
      </c>
      <c r="HJ21" s="15">
        <v>730836137271</v>
      </c>
      <c r="HK21" s="15">
        <v>1101606697677.8601</v>
      </c>
      <c r="HL21" s="15">
        <v>1034056979084.66</v>
      </c>
      <c r="HM21" s="15">
        <v>4681069535256.1904</v>
      </c>
      <c r="HN21" s="15">
        <v>1126873069898.97</v>
      </c>
      <c r="HO21" s="15">
        <v>1559286877573.3401</v>
      </c>
      <c r="HP21" s="15">
        <v>950590787644.20996</v>
      </c>
      <c r="HQ21" s="15">
        <v>1425555939615.6699</v>
      </c>
      <c r="HR21" s="15">
        <v>772686370016.20996</v>
      </c>
      <c r="HS21" s="15">
        <v>1449741884441.72</v>
      </c>
      <c r="HT21" s="15">
        <v>1611534325969.4399</v>
      </c>
      <c r="HU21" s="15">
        <v>937792253657.56995</v>
      </c>
      <c r="HV21" s="15">
        <v>1014368745160.08</v>
      </c>
      <c r="HW21" s="15">
        <v>1070986836150.4</v>
      </c>
      <c r="HX21" s="15">
        <v>892103450607.54004</v>
      </c>
      <c r="HY21" s="15">
        <v>775792088901.32996</v>
      </c>
      <c r="HZ21" s="15">
        <v>1041868603158</v>
      </c>
      <c r="IA21" s="15">
        <v>1702340824433.54</v>
      </c>
      <c r="IB21" s="15">
        <v>942593652906.53003</v>
      </c>
      <c r="IC21" s="15">
        <v>1054862830775.48</v>
      </c>
      <c r="ID21" s="15">
        <v>882984380490.92004</v>
      </c>
      <c r="IE21" s="15">
        <v>712527793227.06995</v>
      </c>
      <c r="IF21" s="15">
        <v>866983745631.03003</v>
      </c>
      <c r="IG21" s="15">
        <v>1359223794975.97</v>
      </c>
      <c r="IH21" s="15">
        <v>1201067480517.8899</v>
      </c>
      <c r="II21" s="15">
        <v>1077408063905.0699</v>
      </c>
      <c r="IJ21" s="15">
        <v>1106455062811.3401</v>
      </c>
      <c r="IK21" s="15">
        <v>1337641018143.21</v>
      </c>
      <c r="IL21" s="15">
        <v>901504383781.58997</v>
      </c>
      <c r="IM21" s="15">
        <v>772135438333.07996</v>
      </c>
      <c r="IN21" s="15">
        <v>758248810868.93994</v>
      </c>
      <c r="IO21" s="15">
        <v>1039641343769.36</v>
      </c>
      <c r="IP21" s="15">
        <v>699541790968.63</v>
      </c>
      <c r="IQ21" s="15">
        <v>647350721508.35999</v>
      </c>
      <c r="IR21" s="15">
        <v>921810626710.60999</v>
      </c>
      <c r="IS21" s="15">
        <v>715435055660.94995</v>
      </c>
      <c r="IT21" s="15">
        <v>1297395098893.22</v>
      </c>
      <c r="IU21" s="15">
        <v>397056103833.28003</v>
      </c>
      <c r="IV21" s="15">
        <v>508711116562.17999</v>
      </c>
      <c r="IW21" s="15">
        <v>476303431822.76001</v>
      </c>
      <c r="IX21" s="15">
        <v>3693185474140.75</v>
      </c>
      <c r="IY21" s="15">
        <v>466193176660.56</v>
      </c>
      <c r="IZ21" s="15">
        <v>986119645967.52002</v>
      </c>
      <c r="JA21" s="15">
        <v>768456103238.09998</v>
      </c>
      <c r="JB21" s="15">
        <v>960037452427.63</v>
      </c>
      <c r="JC21" s="15">
        <v>951400681107.94995</v>
      </c>
      <c r="JD21" s="15">
        <v>1167513985901.52</v>
      </c>
      <c r="JE21" s="15">
        <v>511979408660.59998</v>
      </c>
      <c r="JF21" s="15">
        <v>872923434105.51001</v>
      </c>
      <c r="JG21" s="15">
        <v>800111547405.47998</v>
      </c>
      <c r="JH21" s="15">
        <v>1058803966581</v>
      </c>
      <c r="JI21" s="15">
        <v>1115302641021.7</v>
      </c>
      <c r="JJ21" s="15">
        <v>573100074815.78003</v>
      </c>
      <c r="JK21" s="15">
        <v>655051608309.39001</v>
      </c>
      <c r="JL21" s="15">
        <v>608102298074.07996</v>
      </c>
      <c r="JM21" s="15">
        <v>416791675235.02002</v>
      </c>
      <c r="JN21" s="15">
        <v>599970218863.85999</v>
      </c>
      <c r="JO21" s="15">
        <v>1033598255504.09</v>
      </c>
      <c r="JP21" s="15">
        <v>684297689033.88</v>
      </c>
      <c r="JQ21" s="15">
        <v>750422005062.5</v>
      </c>
      <c r="JR21" s="15">
        <v>784434821744.72998</v>
      </c>
      <c r="JS21" s="15">
        <v>705008514920.29004</v>
      </c>
      <c r="JT21" s="15">
        <v>1087237096883.1801</v>
      </c>
      <c r="JU21" s="15">
        <v>564353600029.06995</v>
      </c>
      <c r="JV21" s="15">
        <v>789621319674.06006</v>
      </c>
      <c r="JW21" s="15">
        <v>782286416782.18994</v>
      </c>
      <c r="JX21" s="15">
        <v>575275242086.97998</v>
      </c>
      <c r="JY21" s="15">
        <v>682808728435.20996</v>
      </c>
      <c r="JZ21" s="15">
        <v>667374801714.94995</v>
      </c>
      <c r="KA21" s="15">
        <v>708144427453.52002</v>
      </c>
      <c r="KB21" s="15">
        <v>1160338621759.23</v>
      </c>
      <c r="KC21" s="15">
        <v>443724134267.12</v>
      </c>
      <c r="KD21" s="15">
        <v>3243997639918.1602</v>
      </c>
      <c r="KE21" s="15">
        <v>829063788999.18005</v>
      </c>
      <c r="KF21" s="15">
        <v>789468923406.90002</v>
      </c>
      <c r="KG21" s="15">
        <v>722412249485.90002</v>
      </c>
      <c r="KH21" s="15">
        <v>704058333804.89001</v>
      </c>
      <c r="KI21" s="15">
        <v>664921438414.77002</v>
      </c>
      <c r="KJ21" s="15">
        <v>871484292578.40002</v>
      </c>
      <c r="KK21" s="15">
        <v>595686107191.69995</v>
      </c>
      <c r="KL21" s="15">
        <v>682655262104.98999</v>
      </c>
      <c r="KM21" s="15">
        <v>738005448963.21997</v>
      </c>
      <c r="KN21" s="15">
        <v>657662619316.69995</v>
      </c>
      <c r="KO21" s="15">
        <v>757206060100.48999</v>
      </c>
      <c r="KP21" s="15">
        <v>743366020272</v>
      </c>
      <c r="KQ21" s="15">
        <v>691588076047.69995</v>
      </c>
      <c r="KR21" s="15">
        <v>6781315220756.71</v>
      </c>
      <c r="KS21" s="15">
        <v>2479200949027.7598</v>
      </c>
      <c r="KT21" s="15">
        <v>5598230445510.8301</v>
      </c>
      <c r="KU21" s="15">
        <v>1494911900993.71</v>
      </c>
      <c r="KV21" s="15">
        <v>3781057864044.9702</v>
      </c>
      <c r="KW21" s="15">
        <v>1606558147061.4099</v>
      </c>
      <c r="KX21" s="15">
        <v>2658415865390.5898</v>
      </c>
      <c r="KY21" s="15">
        <v>1598274098130</v>
      </c>
      <c r="KZ21" s="15">
        <v>2069537326381.23</v>
      </c>
      <c r="LA21" s="15">
        <v>1280706474671.6299</v>
      </c>
      <c r="LB21" s="15">
        <v>235930151675.56</v>
      </c>
      <c r="LC21" s="15">
        <v>830095135040.76001</v>
      </c>
      <c r="LD21" s="15">
        <v>371010300170.38</v>
      </c>
      <c r="LE21" s="15">
        <v>413785158474</v>
      </c>
      <c r="LF21" s="15">
        <v>343354185747.91998</v>
      </c>
      <c r="LG21" s="15">
        <v>314745145498</v>
      </c>
      <c r="LH21" s="15">
        <v>569103826821.60999</v>
      </c>
      <c r="LI21" s="15">
        <v>495032432329.96002</v>
      </c>
      <c r="LJ21" s="15">
        <v>422200770957</v>
      </c>
      <c r="LK21" s="15">
        <v>268766161192.45999</v>
      </c>
      <c r="LL21" s="15">
        <v>320955051304.34998</v>
      </c>
      <c r="LM21" s="15">
        <v>348896327954.12</v>
      </c>
      <c r="LN21" s="15">
        <v>358039278969.96002</v>
      </c>
      <c r="LO21" s="15">
        <v>320979889647.89001</v>
      </c>
      <c r="LP21" s="15">
        <v>331439722561</v>
      </c>
      <c r="LQ21" s="15">
        <v>258833990158</v>
      </c>
      <c r="LR21" s="15">
        <v>269499699735.10999</v>
      </c>
      <c r="LS21" s="15">
        <v>794901800575.84998</v>
      </c>
      <c r="LT21" s="15">
        <v>698291472782.16003</v>
      </c>
      <c r="LU21" s="15">
        <v>410683626856.51001</v>
      </c>
      <c r="LV21" s="15">
        <v>664068827666.94995</v>
      </c>
      <c r="LW21" s="15">
        <v>673607446194.58997</v>
      </c>
      <c r="LX21" s="15">
        <v>902494414163.03003</v>
      </c>
      <c r="LY21" s="15">
        <v>543950733771.15002</v>
      </c>
      <c r="LZ21" s="15">
        <v>738561698545.84998</v>
      </c>
      <c r="MA21" s="15">
        <v>693205086681.25</v>
      </c>
      <c r="MB21" s="15">
        <v>744412260231.66003</v>
      </c>
      <c r="MC21" s="15">
        <v>490550010567.25</v>
      </c>
      <c r="MD21" s="15">
        <v>500728424744.27002</v>
      </c>
      <c r="ME21" s="15">
        <v>202258778602.42999</v>
      </c>
      <c r="MF21" s="15">
        <v>367533379071.66998</v>
      </c>
      <c r="MG21" s="15">
        <v>1078955213132.5</v>
      </c>
      <c r="MH21" s="15">
        <v>489020454976</v>
      </c>
      <c r="MI21" s="15">
        <v>617394879651.27002</v>
      </c>
      <c r="MJ21" s="15">
        <v>1055033061318.73</v>
      </c>
      <c r="MK21" s="15">
        <v>980242668670.95996</v>
      </c>
      <c r="ML21" s="15">
        <v>594477609736</v>
      </c>
      <c r="MM21" s="15">
        <v>798404952512.37</v>
      </c>
      <c r="MN21" s="15">
        <v>623477073932.93005</v>
      </c>
      <c r="MO21" s="15">
        <v>642717236275.97998</v>
      </c>
      <c r="MP21" s="15">
        <v>523582558129.44</v>
      </c>
      <c r="MQ21" s="15">
        <v>750947554263.80005</v>
      </c>
      <c r="MR21" s="15">
        <v>851650880663.12</v>
      </c>
      <c r="MS21" s="15">
        <v>434964098108.45001</v>
      </c>
      <c r="MT21" s="15">
        <v>692115949493.72998</v>
      </c>
      <c r="MU21" s="15">
        <v>899239796174.58997</v>
      </c>
      <c r="MV21" s="15">
        <v>603227010745</v>
      </c>
      <c r="MW21" s="15">
        <v>462889796907.59003</v>
      </c>
      <c r="MX21" s="15">
        <v>716045271508.13</v>
      </c>
      <c r="MY21" s="15">
        <v>638821788969.23999</v>
      </c>
      <c r="MZ21" s="15">
        <v>542409936464.83002</v>
      </c>
      <c r="NA21" s="15">
        <v>480049651113.78003</v>
      </c>
      <c r="NB21" s="15">
        <v>747347279810.28003</v>
      </c>
      <c r="NC21" s="15">
        <v>676415304140.38</v>
      </c>
      <c r="ND21" s="15">
        <v>1437977544675.8401</v>
      </c>
      <c r="NE21" s="15">
        <v>289484268704.13</v>
      </c>
      <c r="NF21" s="15">
        <v>1243367054823.6899</v>
      </c>
      <c r="NG21" s="15">
        <v>462111623203.31</v>
      </c>
      <c r="NH21" s="15">
        <v>544630687682</v>
      </c>
      <c r="NI21" s="15">
        <v>613943189910.34998</v>
      </c>
      <c r="NJ21" s="15">
        <v>768659202876.26001</v>
      </c>
      <c r="NK21" s="15">
        <v>534072133978.02002</v>
      </c>
      <c r="NL21" s="15">
        <v>454812219484.66998</v>
      </c>
      <c r="NM21" s="15">
        <v>781086518506.37</v>
      </c>
      <c r="NN21" s="15">
        <v>414060103394.20001</v>
      </c>
      <c r="NO21" s="15">
        <v>478465766787.40997</v>
      </c>
      <c r="NP21" s="15">
        <v>508053830820.41998</v>
      </c>
      <c r="NQ21" s="15">
        <v>603490688913.43005</v>
      </c>
      <c r="NR21" s="15">
        <v>666645118885.01001</v>
      </c>
      <c r="NS21" s="15">
        <v>125852440818</v>
      </c>
      <c r="NT21" s="15">
        <v>226903522480</v>
      </c>
      <c r="NU21" s="15">
        <v>16980157057</v>
      </c>
      <c r="NV21" s="15">
        <v>167605513081.67999</v>
      </c>
      <c r="NW21" s="15">
        <v>114313622969.13</v>
      </c>
      <c r="NX21" s="15">
        <v>1663752512534.0701</v>
      </c>
      <c r="NY21" s="15">
        <v>2094241713896.3</v>
      </c>
      <c r="NZ21" s="15">
        <v>305610999398.26001</v>
      </c>
      <c r="OA21" s="15">
        <v>783081616738.10999</v>
      </c>
      <c r="OB21" s="15">
        <v>525502330061.35999</v>
      </c>
      <c r="OC21" s="15">
        <v>618489957733.81995</v>
      </c>
      <c r="OD21" s="15">
        <v>653990016583.22998</v>
      </c>
      <c r="OE21" s="15">
        <v>417368231836.81</v>
      </c>
      <c r="OF21" s="15">
        <v>570539157870.96997</v>
      </c>
      <c r="OG21" s="15">
        <v>670418710254.41003</v>
      </c>
      <c r="OH21" s="15">
        <v>1071042515386.14</v>
      </c>
      <c r="OI21" s="15">
        <v>848694208267.16003</v>
      </c>
      <c r="OJ21" s="15">
        <v>418761960135</v>
      </c>
      <c r="OK21" s="15">
        <v>765904206084.20996</v>
      </c>
      <c r="OL21" s="15">
        <v>663169414269.64001</v>
      </c>
      <c r="OM21" s="15">
        <v>1232461101825.29</v>
      </c>
      <c r="ON21" s="15">
        <v>749244238933.90002</v>
      </c>
      <c r="OO21" s="15">
        <v>804599259498.37</v>
      </c>
      <c r="OP21" s="15">
        <v>466520476084.73999</v>
      </c>
      <c r="OQ21" s="15">
        <v>586869791743.16003</v>
      </c>
      <c r="OR21" s="15">
        <v>337798993320.34003</v>
      </c>
      <c r="OS21" s="15">
        <v>836647074028.78003</v>
      </c>
      <c r="OT21" s="15">
        <v>437664595675</v>
      </c>
      <c r="OU21" s="15">
        <v>475945551928</v>
      </c>
      <c r="OV21" s="15">
        <v>506875031566.89001</v>
      </c>
      <c r="OW21" s="15">
        <v>401855276054</v>
      </c>
      <c r="OX21" s="15">
        <v>562897163771</v>
      </c>
      <c r="OY21" s="15">
        <v>239299350943</v>
      </c>
      <c r="OZ21" s="15">
        <v>436745612156.78998</v>
      </c>
      <c r="PA21" s="15">
        <v>397847072744.48999</v>
      </c>
      <c r="PB21" s="18">
        <v>401500464957.89001</v>
      </c>
      <c r="PC21" s="15">
        <v>363845029555.03998</v>
      </c>
      <c r="PD21" s="15">
        <v>417125832733.71002</v>
      </c>
      <c r="PE21" s="15">
        <v>555522897027.92004</v>
      </c>
      <c r="PF21" s="15">
        <v>362199322182</v>
      </c>
      <c r="PG21" s="15">
        <v>586578222630</v>
      </c>
      <c r="PH21" s="15">
        <v>382648130628.01001</v>
      </c>
      <c r="PI21" s="15">
        <v>450908608752</v>
      </c>
      <c r="PJ21" s="15">
        <v>283904477192.44</v>
      </c>
      <c r="PK21" s="15">
        <v>367564423192.90002</v>
      </c>
      <c r="PL21" s="15">
        <v>304963027437.32001</v>
      </c>
      <c r="PM21" s="15">
        <v>326076230503</v>
      </c>
      <c r="PN21" s="15">
        <v>234937810132</v>
      </c>
      <c r="PO21" s="15">
        <v>109630236743</v>
      </c>
      <c r="PP21" s="15">
        <v>828236023899.39001</v>
      </c>
      <c r="PQ21" s="15">
        <v>491275866679</v>
      </c>
      <c r="PR21" s="15">
        <v>811452030173.5</v>
      </c>
      <c r="PS21" s="15">
        <v>310739092400.34003</v>
      </c>
      <c r="PT21" s="15">
        <v>371738664156.17999</v>
      </c>
      <c r="PU21" s="15">
        <v>550696609042</v>
      </c>
      <c r="PV21" s="15">
        <v>352932380005</v>
      </c>
      <c r="PW21" s="15">
        <v>551588971552</v>
      </c>
      <c r="PX21" s="15">
        <v>381402545545</v>
      </c>
      <c r="PY21" s="15">
        <v>281876589612.40002</v>
      </c>
      <c r="PZ21" s="15">
        <v>331530971393.60999</v>
      </c>
      <c r="QA21" s="15">
        <v>309440278539.45001</v>
      </c>
      <c r="QB21" s="15">
        <v>2360442099690</v>
      </c>
      <c r="QC21" s="15">
        <v>642553379807</v>
      </c>
      <c r="QD21" s="15">
        <v>704145231299.38</v>
      </c>
      <c r="QE21" s="15">
        <v>1042838395452</v>
      </c>
      <c r="QF21" s="15">
        <v>1426211606090.9299</v>
      </c>
      <c r="QG21" s="15">
        <v>1671058895631</v>
      </c>
      <c r="QH21" s="15">
        <v>877098639506</v>
      </c>
      <c r="QI21" s="15">
        <v>994003439620.18994</v>
      </c>
      <c r="QJ21" s="15">
        <v>838478531598</v>
      </c>
      <c r="QK21" s="15">
        <v>673313354386.18994</v>
      </c>
      <c r="QL21" s="15">
        <v>1005973082330.78</v>
      </c>
      <c r="QM21" s="15">
        <v>781402529849</v>
      </c>
      <c r="QN21" s="15">
        <v>629183797736.33997</v>
      </c>
      <c r="QO21" s="15">
        <v>918733721686.75</v>
      </c>
      <c r="QP21" s="15">
        <v>1392439864670</v>
      </c>
      <c r="QQ21" s="15">
        <v>702094150924</v>
      </c>
      <c r="QR21" s="15">
        <v>912631535255.21997</v>
      </c>
      <c r="QS21" s="15">
        <v>804910640076</v>
      </c>
      <c r="QT21" s="15">
        <v>993501222235.12</v>
      </c>
      <c r="QU21" s="15">
        <v>697115463258.12</v>
      </c>
      <c r="QV21" s="15">
        <v>772047204626</v>
      </c>
      <c r="QW21" s="15">
        <v>703096479341</v>
      </c>
      <c r="QX21" s="15">
        <v>1086656701146</v>
      </c>
      <c r="QY21" s="15">
        <v>974966685577.67004</v>
      </c>
      <c r="QZ21" s="15">
        <v>741166959681</v>
      </c>
      <c r="RA21" s="15">
        <v>816190987162</v>
      </c>
      <c r="RB21" s="15">
        <v>554148358958</v>
      </c>
      <c r="RC21" s="15">
        <v>893889765840.76001</v>
      </c>
      <c r="RD21" s="15">
        <v>924453231916</v>
      </c>
      <c r="RE21" s="15">
        <v>631100081878</v>
      </c>
      <c r="RF21" s="15">
        <v>679470815825.45996</v>
      </c>
      <c r="RG21" s="15">
        <v>571809564328</v>
      </c>
      <c r="RH21" s="15">
        <v>811613610931.09998</v>
      </c>
      <c r="RI21" s="15">
        <v>362120840762.79999</v>
      </c>
      <c r="RJ21" s="15">
        <v>598641736486</v>
      </c>
      <c r="RK21" s="15">
        <v>527419824448.76001</v>
      </c>
      <c r="RL21" s="15">
        <v>484538109629.59998</v>
      </c>
      <c r="RM21" s="15">
        <v>494364042283</v>
      </c>
      <c r="RN21" s="15">
        <v>531395408267</v>
      </c>
      <c r="RO21" s="15">
        <v>237938428485</v>
      </c>
      <c r="RP21" s="15">
        <v>156619157376</v>
      </c>
      <c r="RQ21" s="15">
        <v>1502925038331.3201</v>
      </c>
      <c r="RR21" s="15">
        <v>1084893252016.7</v>
      </c>
      <c r="RS21" s="15">
        <v>1114418654116</v>
      </c>
      <c r="RT21" s="15">
        <v>1527027890222</v>
      </c>
      <c r="RU21" s="15">
        <v>2831796116313.52</v>
      </c>
      <c r="RV21" s="15">
        <v>724561172154</v>
      </c>
      <c r="RW21" s="15">
        <v>1813127028402.3401</v>
      </c>
      <c r="RX21" s="15">
        <v>669217988973.75</v>
      </c>
      <c r="RY21" s="15">
        <v>1513947899957.75</v>
      </c>
      <c r="RZ21" s="15">
        <v>885491468775.92004</v>
      </c>
      <c r="SA21" s="15">
        <v>723597855321.92004</v>
      </c>
      <c r="SB21" s="15">
        <v>492171995955.65997</v>
      </c>
      <c r="SC21" s="15">
        <v>591420305370.28003</v>
      </c>
      <c r="SD21" s="15">
        <v>516226073820.62</v>
      </c>
      <c r="SE21" s="15">
        <v>478920574661.09003</v>
      </c>
      <c r="SF21" s="15">
        <v>448789572797</v>
      </c>
      <c r="SG21" s="15">
        <v>562894664995.81006</v>
      </c>
      <c r="SH21" s="15">
        <v>408184777984.33002</v>
      </c>
      <c r="SI21" s="15">
        <v>342072742683.19</v>
      </c>
      <c r="SJ21" s="15">
        <v>499360281890.46997</v>
      </c>
      <c r="SK21" s="15">
        <v>360090674801.89001</v>
      </c>
      <c r="SL21" s="15">
        <v>422389707421.34003</v>
      </c>
      <c r="SM21" s="15">
        <v>386700705384.27002</v>
      </c>
      <c r="SN21" s="15">
        <v>390954837608</v>
      </c>
      <c r="SO21" s="15">
        <v>1275836982467.6201</v>
      </c>
      <c r="SP21" s="15">
        <v>1056458801943.04</v>
      </c>
      <c r="SQ21" s="15">
        <v>501226533959.98999</v>
      </c>
      <c r="SR21" s="15">
        <v>591948848870.25</v>
      </c>
      <c r="SS21" s="15">
        <v>1407453594990.1299</v>
      </c>
      <c r="ST21" s="15">
        <v>412569611745.81</v>
      </c>
      <c r="SU21" s="15">
        <v>546628662736.46002</v>
      </c>
      <c r="SV21" s="15">
        <v>957353310839</v>
      </c>
      <c r="SW21" s="15">
        <v>1879558156047.1001</v>
      </c>
      <c r="SX21" s="15">
        <v>808008519988.34998</v>
      </c>
      <c r="SY21" s="15">
        <v>940420194097.25</v>
      </c>
      <c r="SZ21" s="15">
        <v>1015793680502.05</v>
      </c>
      <c r="TA21" s="15">
        <v>870266900834</v>
      </c>
      <c r="TB21" s="15">
        <v>1022964941970.71</v>
      </c>
      <c r="TC21" s="15">
        <v>676466622367.62</v>
      </c>
      <c r="TD21" s="15">
        <v>1305503811430</v>
      </c>
      <c r="TE21" s="15">
        <v>751444562509.5</v>
      </c>
      <c r="TF21" s="15">
        <v>898775857093.75</v>
      </c>
      <c r="TG21" s="15">
        <v>503449069436.91998</v>
      </c>
      <c r="TH21" s="15">
        <v>599697004896.70996</v>
      </c>
      <c r="TI21" s="15">
        <v>171245051201</v>
      </c>
      <c r="TJ21" s="15">
        <v>288941812842</v>
      </c>
      <c r="TK21" s="15">
        <v>607232656020.83997</v>
      </c>
      <c r="TL21" s="15">
        <v>524943302215.83002</v>
      </c>
      <c r="TM21" s="15">
        <v>625768729689.38</v>
      </c>
      <c r="TN21" s="15">
        <v>749227073030.35999</v>
      </c>
      <c r="TO21" s="15">
        <v>391190696075.44</v>
      </c>
      <c r="TP21" s="15">
        <v>424728615779.13</v>
      </c>
      <c r="TQ21" s="15">
        <v>193680899799.07001</v>
      </c>
      <c r="TR21" s="15">
        <v>652239718191.23999</v>
      </c>
      <c r="TS21" s="15">
        <v>1149976552106</v>
      </c>
      <c r="TT21" s="15">
        <v>1689117576725.4199</v>
      </c>
      <c r="TU21" s="15">
        <v>1580000238490.45</v>
      </c>
      <c r="TV21" s="15">
        <v>2423463314972.23</v>
      </c>
      <c r="TW21" s="15">
        <v>752710199565.80005</v>
      </c>
    </row>
    <row r="22" spans="1:543" ht="15" x14ac:dyDescent="0.25">
      <c r="A22" s="19" t="s">
        <v>567</v>
      </c>
      <c r="B22" s="15">
        <v>10575940540216</v>
      </c>
      <c r="C22" s="15">
        <v>2703100044415</v>
      </c>
      <c r="D22" s="15">
        <v>1681007504047</v>
      </c>
      <c r="E22" s="15">
        <v>1375753869936.0601</v>
      </c>
      <c r="F22" s="15">
        <v>690220373927</v>
      </c>
      <c r="G22" s="15">
        <v>1492308784600</v>
      </c>
      <c r="H22" s="15">
        <v>1625476749571</v>
      </c>
      <c r="I22" s="15">
        <v>1182049475664</v>
      </c>
      <c r="J22" s="15">
        <v>2182121111897.0901</v>
      </c>
      <c r="K22" s="15">
        <v>1273851233862.3899</v>
      </c>
      <c r="L22" s="15">
        <v>1003813985279</v>
      </c>
      <c r="M22" s="15">
        <v>484654681987.15997</v>
      </c>
      <c r="N22" s="15">
        <v>1405133277269.0801</v>
      </c>
      <c r="O22" s="15">
        <v>1191523424637.2</v>
      </c>
      <c r="P22" s="15">
        <v>657602813129.84998</v>
      </c>
      <c r="Q22" s="15">
        <v>790286903071</v>
      </c>
      <c r="R22" s="15">
        <v>1057881473197</v>
      </c>
      <c r="S22" s="15">
        <v>880653986716</v>
      </c>
      <c r="T22" s="15">
        <v>941710438194.56995</v>
      </c>
      <c r="U22" s="15">
        <v>774443139164.02002</v>
      </c>
      <c r="V22" s="15">
        <v>1147151334889</v>
      </c>
      <c r="W22" s="15">
        <v>802739120632.07996</v>
      </c>
      <c r="X22" s="15">
        <v>837962135277</v>
      </c>
      <c r="Y22" s="15">
        <v>517543470013</v>
      </c>
      <c r="Z22" s="15">
        <v>7696003645937</v>
      </c>
      <c r="AA22" s="15">
        <v>1384623204221.1799</v>
      </c>
      <c r="AB22" s="15">
        <v>1056001283969.8101</v>
      </c>
      <c r="AC22" s="15">
        <v>3325530967340.9302</v>
      </c>
      <c r="AD22" s="15">
        <v>1200203361786.3</v>
      </c>
      <c r="AE22" s="15">
        <v>1521125988736.1799</v>
      </c>
      <c r="AF22" s="15">
        <v>2375590098419.5098</v>
      </c>
      <c r="AG22" s="15">
        <v>1262077813609</v>
      </c>
      <c r="AH22" s="15">
        <v>719930586490</v>
      </c>
      <c r="AI22" s="15">
        <v>1199540925779.27</v>
      </c>
      <c r="AJ22" s="15">
        <v>1294709804319.79</v>
      </c>
      <c r="AK22" s="15">
        <v>780245616039.55005</v>
      </c>
      <c r="AL22" s="15">
        <v>856951614721</v>
      </c>
      <c r="AM22" s="15">
        <v>762414303457.05005</v>
      </c>
      <c r="AN22" s="15">
        <v>1869944034790.7</v>
      </c>
      <c r="AO22" s="15">
        <v>4236645318379.6899</v>
      </c>
      <c r="AP22" s="15">
        <v>952648225257</v>
      </c>
      <c r="AQ22" s="15">
        <v>426839909208</v>
      </c>
      <c r="AR22" s="15">
        <v>669697623298.06995</v>
      </c>
      <c r="AS22" s="15">
        <v>623634387280.53003</v>
      </c>
      <c r="AT22" s="15">
        <v>722248693925</v>
      </c>
      <c r="AU22" s="15">
        <v>646039968795</v>
      </c>
      <c r="AV22" s="15">
        <v>715549382585</v>
      </c>
      <c r="AW22" s="15">
        <v>930937424684.56995</v>
      </c>
      <c r="AX22" s="15">
        <v>1045302230520.72</v>
      </c>
      <c r="AY22" s="15">
        <v>795083840795.87</v>
      </c>
      <c r="AZ22" s="15">
        <v>947607727444.56006</v>
      </c>
      <c r="BA22" s="15">
        <v>620800184888</v>
      </c>
      <c r="BB22" s="15">
        <v>1042940362902.73</v>
      </c>
      <c r="BC22" s="15">
        <v>1033831646519.8199</v>
      </c>
      <c r="BD22" s="15">
        <v>1084917098390.89</v>
      </c>
      <c r="BE22" s="15">
        <v>832237045734</v>
      </c>
      <c r="BF22" s="15">
        <v>451453277635</v>
      </c>
      <c r="BG22" s="15">
        <v>737944172570.04004</v>
      </c>
      <c r="BH22" s="15">
        <v>4508513883121.4297</v>
      </c>
      <c r="BI22" s="15">
        <v>1095429814556.5</v>
      </c>
      <c r="BJ22" s="15">
        <v>1858111941193.4399</v>
      </c>
      <c r="BK22" s="15">
        <v>570985179075.04004</v>
      </c>
      <c r="BL22" s="15">
        <v>1810445986265.8301</v>
      </c>
      <c r="BM22" s="15">
        <v>1332872273830</v>
      </c>
      <c r="BN22" s="15">
        <v>1369755860602.29</v>
      </c>
      <c r="BO22" s="15">
        <v>911792473917</v>
      </c>
      <c r="BP22" s="15">
        <v>827843491485</v>
      </c>
      <c r="BQ22" s="15">
        <v>924938904259.80005</v>
      </c>
      <c r="BR22" s="15">
        <v>444661060277.88</v>
      </c>
      <c r="BS22" s="15">
        <v>343268224140</v>
      </c>
      <c r="BT22" s="15">
        <v>2248449152125.77</v>
      </c>
      <c r="BU22" s="15">
        <v>475659940934</v>
      </c>
      <c r="BV22" s="15">
        <v>490793926697.84003</v>
      </c>
      <c r="BW22" s="15">
        <v>667221957041</v>
      </c>
      <c r="BX22" s="15">
        <v>582683767567.39001</v>
      </c>
      <c r="BY22" s="15">
        <v>1049508869266.53</v>
      </c>
      <c r="BZ22" s="15">
        <v>829096318215</v>
      </c>
      <c r="CA22" s="15">
        <v>853692152326</v>
      </c>
      <c r="CB22" s="15">
        <v>11519594335201</v>
      </c>
      <c r="CC22" s="15">
        <v>6594724252382.04</v>
      </c>
      <c r="CD22" s="15">
        <v>1984145418530.8899</v>
      </c>
      <c r="CE22" s="15">
        <v>1475156216127.6699</v>
      </c>
      <c r="CF22" s="15">
        <v>5126691213249.5098</v>
      </c>
      <c r="CG22" s="15">
        <v>1901095853987.27</v>
      </c>
      <c r="CH22" s="15">
        <v>2169777548777.49</v>
      </c>
      <c r="CI22" s="15">
        <v>5451968750168.1201</v>
      </c>
      <c r="CJ22" s="15">
        <v>1781058785546.3799</v>
      </c>
      <c r="CK22" s="15">
        <v>6045588969344.4102</v>
      </c>
      <c r="CL22" s="15">
        <v>1970755067116.1299</v>
      </c>
      <c r="CM22" s="15">
        <v>3744129989438</v>
      </c>
      <c r="CN22" s="15">
        <v>1746094620346.8301</v>
      </c>
      <c r="CO22" s="15">
        <v>5408154358364.0898</v>
      </c>
      <c r="CP22" s="15">
        <v>1547954781626.46</v>
      </c>
      <c r="CQ22" s="15">
        <v>604063773381.81006</v>
      </c>
      <c r="CR22" s="15">
        <v>905107074464</v>
      </c>
      <c r="CS22" s="15">
        <v>1590755931104</v>
      </c>
      <c r="CT22" s="15">
        <v>1688082468133.79</v>
      </c>
      <c r="CU22" s="15">
        <v>1475876123673.22</v>
      </c>
      <c r="CV22" s="15">
        <v>2367280016630.3198</v>
      </c>
      <c r="CW22" s="15">
        <v>2432667057163.5801</v>
      </c>
      <c r="CX22" s="15">
        <v>1922254113457.6399</v>
      </c>
      <c r="CY22" s="15">
        <v>1639074967370.01</v>
      </c>
      <c r="CZ22" s="15">
        <v>656712017411.87</v>
      </c>
      <c r="DA22" s="15">
        <v>11394478494798.5</v>
      </c>
      <c r="DB22" s="15">
        <v>2118818710872.5</v>
      </c>
      <c r="DC22" s="15">
        <v>4846501414731.0098</v>
      </c>
      <c r="DD22" s="15">
        <v>3255403300127.6802</v>
      </c>
      <c r="DE22" s="15">
        <v>2943389803633.6802</v>
      </c>
      <c r="DF22" s="15">
        <v>2698544868896.1299</v>
      </c>
      <c r="DG22" s="15">
        <v>1919343884051.5901</v>
      </c>
      <c r="DH22" s="15">
        <v>3044587291177.8901</v>
      </c>
      <c r="DI22" s="15">
        <v>1636364467728.79</v>
      </c>
      <c r="DJ22" s="15">
        <v>1317663065420.3401</v>
      </c>
      <c r="DK22" s="15">
        <v>1591750632931.8799</v>
      </c>
      <c r="DL22" s="15">
        <v>2442624235052.4199</v>
      </c>
      <c r="DM22" s="15">
        <v>1911445782366.47</v>
      </c>
      <c r="DN22" s="15">
        <v>1423677308018.8799</v>
      </c>
      <c r="DO22" s="15">
        <v>2214104897757.1299</v>
      </c>
      <c r="DP22" s="15">
        <v>1206625390872.79</v>
      </c>
      <c r="DQ22" s="15">
        <v>998037995972.43994</v>
      </c>
      <c r="DR22" s="15">
        <v>1175007376353.3</v>
      </c>
      <c r="DS22" s="15">
        <v>1725890622457.5</v>
      </c>
      <c r="DT22" s="15">
        <v>656109606997.93994</v>
      </c>
      <c r="DU22" s="15">
        <v>1146341724857.01</v>
      </c>
      <c r="DV22" s="15">
        <v>901563859778.12</v>
      </c>
      <c r="DW22" s="15">
        <v>1068006570957.24</v>
      </c>
      <c r="DX22" s="15">
        <v>727892917650.68994</v>
      </c>
      <c r="DY22" s="15">
        <v>862467048942.59998</v>
      </c>
      <c r="DZ22" s="15">
        <v>825603413985.82996</v>
      </c>
      <c r="EA22" s="15">
        <v>888057205587</v>
      </c>
      <c r="EB22" s="15">
        <v>800496903846.28003</v>
      </c>
      <c r="EC22" s="15">
        <v>658770791085.52002</v>
      </c>
      <c r="ED22" s="15">
        <v>4208085873691.9199</v>
      </c>
      <c r="EE22" s="15">
        <v>1237196701595.24</v>
      </c>
      <c r="EF22" s="15">
        <v>1472090710230</v>
      </c>
      <c r="EG22" s="15">
        <v>2182646253944.76</v>
      </c>
      <c r="EH22" s="15">
        <v>1780290375548.21</v>
      </c>
      <c r="EI22" s="15">
        <v>1629780110622.9399</v>
      </c>
      <c r="EJ22" s="15">
        <v>1432220580541.4099</v>
      </c>
      <c r="EK22" s="15">
        <v>1196705270377</v>
      </c>
      <c r="EL22" s="15">
        <v>1884358726640</v>
      </c>
      <c r="EM22" s="15">
        <v>1837103324884.71</v>
      </c>
      <c r="EN22" s="15">
        <v>999876320839</v>
      </c>
      <c r="EO22" s="15">
        <v>1200241008563.8</v>
      </c>
      <c r="EP22" s="15">
        <v>744106929677.95996</v>
      </c>
      <c r="EQ22" s="15">
        <v>661522143507.40002</v>
      </c>
      <c r="ER22" s="15">
        <v>978806265112.38</v>
      </c>
      <c r="ES22" s="15">
        <v>663108417325</v>
      </c>
      <c r="ET22" s="15">
        <v>35571427457658</v>
      </c>
      <c r="EU22" s="15">
        <v>7134806709143.2002</v>
      </c>
      <c r="EV22" s="15">
        <v>3672279731670</v>
      </c>
      <c r="EW22" s="15">
        <v>4545244051315.0098</v>
      </c>
      <c r="EX22" s="15">
        <v>4152482843032</v>
      </c>
      <c r="EY22" s="15">
        <v>1993788527620</v>
      </c>
      <c r="EZ22" s="15">
        <v>1600124816930</v>
      </c>
      <c r="FA22" s="15">
        <v>1461685654498.3899</v>
      </c>
      <c r="FB22" s="15">
        <v>845772327227</v>
      </c>
      <c r="FC22" s="15">
        <v>2546288273850</v>
      </c>
      <c r="FD22" s="15">
        <v>2651692523607.1001</v>
      </c>
      <c r="FE22" s="15">
        <v>1710238307017</v>
      </c>
      <c r="FF22" s="15">
        <v>2022924643651.02</v>
      </c>
      <c r="FG22" s="15">
        <v>1071965508402</v>
      </c>
      <c r="FH22" s="15">
        <v>1538146351095</v>
      </c>
      <c r="FI22" s="15">
        <v>1961573642087.1201</v>
      </c>
      <c r="FJ22" s="15">
        <v>2082609849240.3201</v>
      </c>
      <c r="FK22" s="15">
        <v>1952743052627</v>
      </c>
      <c r="FL22" s="15">
        <v>3390726035656.8901</v>
      </c>
      <c r="FM22" s="15">
        <v>3710588702843.9102</v>
      </c>
      <c r="FN22" s="15">
        <v>1599063331888.0901</v>
      </c>
      <c r="FO22" s="15">
        <v>735116789043</v>
      </c>
      <c r="FP22" s="15">
        <v>3699722765908</v>
      </c>
      <c r="FQ22" s="15">
        <v>752822582707</v>
      </c>
      <c r="FR22" s="15">
        <v>1762548337418.4399</v>
      </c>
      <c r="FS22" s="15">
        <v>593400865088</v>
      </c>
      <c r="FT22" s="15">
        <v>995384283216.29004</v>
      </c>
      <c r="FU22" s="15">
        <v>738457205962</v>
      </c>
      <c r="FV22" s="15">
        <v>905071519926.32996</v>
      </c>
      <c r="FW22" s="15">
        <v>8936327703915</v>
      </c>
      <c r="FX22" s="15">
        <v>2086351899483</v>
      </c>
      <c r="FY22" s="15">
        <v>1560706689442</v>
      </c>
      <c r="FZ22" s="15">
        <v>1017225691426.74</v>
      </c>
      <c r="GA22" s="15">
        <v>1077130117510.4301</v>
      </c>
      <c r="GB22" s="15">
        <v>1191199136404.3401</v>
      </c>
      <c r="GC22" s="15">
        <v>1915736850628</v>
      </c>
      <c r="GD22" s="15">
        <v>1532240413761.51</v>
      </c>
      <c r="GE22" s="15">
        <v>1475088057494.9199</v>
      </c>
      <c r="GF22" s="15">
        <v>1273293139092.75</v>
      </c>
      <c r="GG22" s="15">
        <v>1770877364260.0601</v>
      </c>
      <c r="GH22" s="15">
        <v>680563340738</v>
      </c>
      <c r="GI22" s="15">
        <v>1725937141232.0701</v>
      </c>
      <c r="GJ22" s="15">
        <v>930361409849.92004</v>
      </c>
      <c r="GK22" s="15">
        <v>888503282799</v>
      </c>
      <c r="GL22" s="15">
        <v>1498183090556.76</v>
      </c>
      <c r="GM22" s="15">
        <v>1078014971456.4</v>
      </c>
      <c r="GN22" s="15">
        <v>903266008174</v>
      </c>
      <c r="GO22" s="15">
        <v>721011977142.78003</v>
      </c>
      <c r="GP22" s="15">
        <v>678004030171</v>
      </c>
      <c r="GQ22" s="15">
        <v>910332407367</v>
      </c>
      <c r="GR22" s="15">
        <v>905428870302.02002</v>
      </c>
      <c r="GS22" s="15">
        <v>880239900523</v>
      </c>
      <c r="GT22" s="15">
        <v>1261598503435</v>
      </c>
      <c r="GU22" s="15">
        <v>1082991807926.83</v>
      </c>
      <c r="GV22" s="15">
        <v>903534056935.06006</v>
      </c>
      <c r="GW22" s="15">
        <v>1460850835723</v>
      </c>
      <c r="GX22" s="15">
        <v>1516493611115</v>
      </c>
      <c r="GY22" s="15">
        <v>1166628402645</v>
      </c>
      <c r="GZ22" s="15">
        <v>1494800763775</v>
      </c>
      <c r="HA22" s="15">
        <v>784700988086.56006</v>
      </c>
      <c r="HB22" s="15">
        <v>534753301232.69</v>
      </c>
      <c r="HC22" s="15">
        <v>697808161801.81995</v>
      </c>
      <c r="HD22" s="15">
        <v>2990229660671</v>
      </c>
      <c r="HE22" s="15">
        <v>757943358162.70996</v>
      </c>
      <c r="HF22" s="15">
        <v>540944919636.79999</v>
      </c>
      <c r="HG22" s="15">
        <v>2249781894580</v>
      </c>
      <c r="HH22" s="15">
        <v>1821460231355</v>
      </c>
      <c r="HI22" s="15">
        <v>762613429577.82996</v>
      </c>
      <c r="HJ22" s="15">
        <v>822351439046</v>
      </c>
      <c r="HK22" s="15">
        <v>1278983567498.26</v>
      </c>
      <c r="HL22" s="15">
        <v>1868812680752.6001</v>
      </c>
      <c r="HM22" s="15">
        <v>11967801564806.699</v>
      </c>
      <c r="HN22" s="15">
        <v>1888678055083</v>
      </c>
      <c r="HO22" s="15">
        <v>2950657001978.27</v>
      </c>
      <c r="HP22" s="15">
        <v>2060933629707.4399</v>
      </c>
      <c r="HQ22" s="15">
        <v>2702147946686.21</v>
      </c>
      <c r="HR22" s="15">
        <v>1578618423131.1399</v>
      </c>
      <c r="HS22" s="15">
        <v>3122565287508.3398</v>
      </c>
      <c r="HT22" s="15">
        <v>2726447261219.3999</v>
      </c>
      <c r="HU22" s="15">
        <v>2610863273982.8901</v>
      </c>
      <c r="HV22" s="15">
        <v>1926330555359.1201</v>
      </c>
      <c r="HW22" s="15">
        <v>2084219940680</v>
      </c>
      <c r="HX22" s="15">
        <v>948762337284</v>
      </c>
      <c r="HY22" s="15">
        <v>4501437737618.96</v>
      </c>
      <c r="HZ22" s="15">
        <v>1230038030504</v>
      </c>
      <c r="IA22" s="15">
        <v>2858223437759.3901</v>
      </c>
      <c r="IB22" s="15">
        <v>1918309521272.76</v>
      </c>
      <c r="IC22" s="15">
        <v>2012132042248</v>
      </c>
      <c r="ID22" s="15">
        <v>1459065812011.8501</v>
      </c>
      <c r="IE22" s="15">
        <v>1168209907056.5901</v>
      </c>
      <c r="IF22" s="15">
        <v>1518784502622.52</v>
      </c>
      <c r="IG22" s="15">
        <v>1368342009717.1299</v>
      </c>
      <c r="IH22" s="15">
        <v>1203814656720.6799</v>
      </c>
      <c r="II22" s="15">
        <v>1247656880031.1001</v>
      </c>
      <c r="IJ22" s="15">
        <v>1853010089493.3501</v>
      </c>
      <c r="IK22" s="15">
        <v>1339121676271.79</v>
      </c>
      <c r="IL22" s="15">
        <v>1401612923818.98</v>
      </c>
      <c r="IM22" s="15">
        <v>1798777713795.5601</v>
      </c>
      <c r="IN22" s="15">
        <v>1350708007405.6001</v>
      </c>
      <c r="IO22" s="15">
        <v>2395520252238.3999</v>
      </c>
      <c r="IP22" s="15">
        <v>1559978723949.1399</v>
      </c>
      <c r="IQ22" s="15">
        <v>563742691345.33997</v>
      </c>
      <c r="IR22" s="15">
        <v>561883300052.71997</v>
      </c>
      <c r="IS22" s="15">
        <v>705169609291</v>
      </c>
      <c r="IT22" s="15">
        <v>1834150864016.3101</v>
      </c>
      <c r="IU22" s="15">
        <v>564765350303.93994</v>
      </c>
      <c r="IV22" s="15">
        <v>621281533731.12</v>
      </c>
      <c r="IW22" s="15">
        <v>601782893497.94995</v>
      </c>
      <c r="IX22" s="15">
        <v>4516105143903.3096</v>
      </c>
      <c r="IY22" s="15">
        <v>491109599326.38</v>
      </c>
      <c r="IZ22" s="15">
        <v>1795335983359.6799</v>
      </c>
      <c r="JA22" s="15">
        <v>1175605992920.24</v>
      </c>
      <c r="JB22" s="15">
        <v>2254999959238.1201</v>
      </c>
      <c r="JC22" s="15">
        <v>2413790166822.52</v>
      </c>
      <c r="JD22" s="15">
        <v>2811517472692.4399</v>
      </c>
      <c r="JE22" s="15">
        <v>847755699461.08997</v>
      </c>
      <c r="JF22" s="15">
        <v>1654351156655.6201</v>
      </c>
      <c r="JG22" s="15">
        <v>1140257667164.1299</v>
      </c>
      <c r="JH22" s="15">
        <v>1250979982768.8701</v>
      </c>
      <c r="JI22" s="15">
        <v>2222571373676.8999</v>
      </c>
      <c r="JJ22" s="15">
        <v>1100665818463.26</v>
      </c>
      <c r="JK22" s="15">
        <v>884997539888.81006</v>
      </c>
      <c r="JL22" s="15">
        <v>1251121238946.23</v>
      </c>
      <c r="JM22" s="15">
        <v>709382874254.63</v>
      </c>
      <c r="JN22" s="15">
        <v>1416793229880.6599</v>
      </c>
      <c r="JO22" s="15">
        <v>6846162200801.8301</v>
      </c>
      <c r="JP22" s="15">
        <v>802036882907.14001</v>
      </c>
      <c r="JQ22" s="15">
        <v>1175639285255</v>
      </c>
      <c r="JR22" s="15">
        <v>1869679177580.97</v>
      </c>
      <c r="JS22" s="15">
        <v>2001524327327.3799</v>
      </c>
      <c r="JT22" s="15">
        <v>1219736743478.8999</v>
      </c>
      <c r="JU22" s="15">
        <v>1149598378103.6799</v>
      </c>
      <c r="JV22" s="15">
        <v>1680164819813.3</v>
      </c>
      <c r="JW22" s="15">
        <v>1924121463395.9299</v>
      </c>
      <c r="JX22" s="15">
        <v>1582009976932.55</v>
      </c>
      <c r="JY22" s="15">
        <v>1116527258398.21</v>
      </c>
      <c r="JZ22" s="15">
        <v>1236912257237.3799</v>
      </c>
      <c r="KA22" s="15">
        <v>1994289782227.8899</v>
      </c>
      <c r="KB22" s="15">
        <v>1450819743289.6799</v>
      </c>
      <c r="KC22" s="15">
        <v>565935224147.68994</v>
      </c>
      <c r="KD22" s="15">
        <v>4266780859419.96</v>
      </c>
      <c r="KE22" s="15">
        <v>1170289146076.4399</v>
      </c>
      <c r="KF22" s="15">
        <v>1501356753189.72</v>
      </c>
      <c r="KG22" s="15">
        <v>1271055179748.3501</v>
      </c>
      <c r="KH22" s="15">
        <v>1536350937767.6299</v>
      </c>
      <c r="KI22" s="15">
        <v>1094741189418.5</v>
      </c>
      <c r="KJ22" s="15">
        <v>2181767344980.3799</v>
      </c>
      <c r="KK22" s="15">
        <v>1603711119929.72</v>
      </c>
      <c r="KL22" s="15">
        <v>1429297950408.8</v>
      </c>
      <c r="KM22" s="15">
        <v>1295513880439.9199</v>
      </c>
      <c r="KN22" s="15">
        <v>1164360183350.51</v>
      </c>
      <c r="KO22" s="15">
        <v>1482159808777.1001</v>
      </c>
      <c r="KP22" s="15">
        <v>1164214571890.1599</v>
      </c>
      <c r="KQ22" s="15">
        <v>1542800983758.9199</v>
      </c>
      <c r="KR22" s="15">
        <v>9949583899295.9492</v>
      </c>
      <c r="KS22" s="15">
        <v>3707313291233.48</v>
      </c>
      <c r="KT22" s="15">
        <v>11994511997868.801</v>
      </c>
      <c r="KU22" s="15">
        <v>4547190708817.6699</v>
      </c>
      <c r="KV22" s="15">
        <v>5161964029900.8496</v>
      </c>
      <c r="KW22" s="15">
        <v>3461489941701.73</v>
      </c>
      <c r="KX22" s="15">
        <v>2013457099489.74</v>
      </c>
      <c r="KY22" s="15">
        <v>2348303614576</v>
      </c>
      <c r="KZ22" s="15">
        <v>2917153273437.77</v>
      </c>
      <c r="LA22" s="15">
        <v>2011839182540.0801</v>
      </c>
      <c r="LB22" s="15">
        <v>786239860235.47998</v>
      </c>
      <c r="LC22" s="15">
        <v>1787110347301.7</v>
      </c>
      <c r="LD22" s="15">
        <v>630635282719.60999</v>
      </c>
      <c r="LE22" s="15">
        <v>1116776649832</v>
      </c>
      <c r="LF22" s="15">
        <v>604063773381.81006</v>
      </c>
      <c r="LG22" s="15">
        <v>896207396646.03003</v>
      </c>
      <c r="LH22" s="15">
        <v>1028380173690</v>
      </c>
      <c r="LI22" s="15">
        <v>483810960628.81</v>
      </c>
      <c r="LJ22" s="15">
        <v>647307497694.52002</v>
      </c>
      <c r="LK22" s="15">
        <v>826346992920.23999</v>
      </c>
      <c r="LL22" s="15">
        <v>693292716125.87</v>
      </c>
      <c r="LM22" s="15">
        <v>761412467109.88</v>
      </c>
      <c r="LN22" s="15">
        <v>535426269926</v>
      </c>
      <c r="LO22" s="15">
        <v>673648262199.47998</v>
      </c>
      <c r="LP22" s="15">
        <v>909910376314</v>
      </c>
      <c r="LQ22" s="15">
        <v>579711340643</v>
      </c>
      <c r="LR22" s="15">
        <v>656627820526</v>
      </c>
      <c r="LS22" s="15">
        <v>3045719665791.8599</v>
      </c>
      <c r="LT22" s="15">
        <v>1038450932395.97</v>
      </c>
      <c r="LU22" s="15">
        <v>858820223424.67004</v>
      </c>
      <c r="LV22" s="15">
        <v>848458472415.56995</v>
      </c>
      <c r="LW22" s="15">
        <v>1581401104966.0901</v>
      </c>
      <c r="LX22" s="15">
        <v>1028000338678.35</v>
      </c>
      <c r="LY22" s="15">
        <v>822468480603.25</v>
      </c>
      <c r="LZ22" s="15">
        <v>919985205912.33997</v>
      </c>
      <c r="MA22" s="15">
        <v>1006586281563.9399</v>
      </c>
      <c r="MB22" s="15">
        <v>914083567711.31995</v>
      </c>
      <c r="MC22" s="15">
        <v>1037026446971</v>
      </c>
      <c r="MD22" s="15">
        <v>708803082880.57996</v>
      </c>
      <c r="ME22" s="15">
        <v>267678868903.63</v>
      </c>
      <c r="MF22" s="15">
        <v>664341761063</v>
      </c>
      <c r="MG22" s="15">
        <v>6462424013820.9004</v>
      </c>
      <c r="MH22" s="15">
        <v>1187494100446</v>
      </c>
      <c r="MI22" s="15">
        <v>1371440994754.23</v>
      </c>
      <c r="MJ22" s="15">
        <v>1703774115541</v>
      </c>
      <c r="MK22" s="15">
        <v>1491892527434</v>
      </c>
      <c r="ML22" s="15">
        <v>780958377627.30005</v>
      </c>
      <c r="MM22" s="15">
        <v>2269260389930.52</v>
      </c>
      <c r="MN22" s="15">
        <v>1141403574624.54</v>
      </c>
      <c r="MO22" s="15">
        <v>852589184172.80005</v>
      </c>
      <c r="MP22" s="15">
        <v>998488119813.71997</v>
      </c>
      <c r="MQ22" s="15">
        <v>1327451210751.6101</v>
      </c>
      <c r="MR22" s="15">
        <v>1475031873293.0901</v>
      </c>
      <c r="MS22" s="15">
        <v>554720072046.78003</v>
      </c>
      <c r="MT22" s="15">
        <v>1762755818843.3601</v>
      </c>
      <c r="MU22" s="15">
        <v>1728053582825.3899</v>
      </c>
      <c r="MV22" s="15">
        <v>1280453510797</v>
      </c>
      <c r="MW22" s="15">
        <v>1390763183382</v>
      </c>
      <c r="MX22" s="15">
        <v>1473423482887.53</v>
      </c>
      <c r="MY22" s="15">
        <v>886097407849.95996</v>
      </c>
      <c r="MZ22" s="15">
        <v>789333280788.96997</v>
      </c>
      <c r="NA22" s="15">
        <v>920852374185.43994</v>
      </c>
      <c r="NB22" s="15">
        <v>1846657272199.5701</v>
      </c>
      <c r="NC22" s="15">
        <v>760703809571.02002</v>
      </c>
      <c r="ND22" s="15">
        <v>4640934358538.54</v>
      </c>
      <c r="NE22" s="15">
        <v>697083521303</v>
      </c>
      <c r="NF22" s="15">
        <v>2109536113430.47</v>
      </c>
      <c r="NG22" s="15">
        <v>695414297540.5</v>
      </c>
      <c r="NH22" s="15">
        <v>677278986193</v>
      </c>
      <c r="NI22" s="15">
        <v>1264714216745.9399</v>
      </c>
      <c r="NJ22" s="15">
        <v>824579946419.17004</v>
      </c>
      <c r="NK22" s="15">
        <v>992592307023.91003</v>
      </c>
      <c r="NL22" s="15">
        <v>657401170144</v>
      </c>
      <c r="NM22" s="15">
        <v>877362043938.73999</v>
      </c>
      <c r="NN22" s="15">
        <v>724049275811.5</v>
      </c>
      <c r="NO22" s="15">
        <v>866818242405</v>
      </c>
      <c r="NP22" s="15">
        <v>1226779010861.8799</v>
      </c>
      <c r="NQ22" s="15">
        <v>622858531936.89001</v>
      </c>
      <c r="NR22" s="15">
        <v>673295665004.58997</v>
      </c>
      <c r="NS22" s="15">
        <v>227343154470</v>
      </c>
      <c r="NT22" s="15">
        <v>274514257599.89999</v>
      </c>
      <c r="NU22" s="15">
        <v>310324937545</v>
      </c>
      <c r="NV22" s="15">
        <v>389692687525.71997</v>
      </c>
      <c r="NW22" s="15">
        <v>288875393421.29999</v>
      </c>
      <c r="NX22" s="15">
        <v>2546801726574.77</v>
      </c>
      <c r="NY22" s="15">
        <v>3092934797638.6201</v>
      </c>
      <c r="NZ22" s="15">
        <v>755998932973.34998</v>
      </c>
      <c r="OA22" s="15">
        <v>718965203533.07996</v>
      </c>
      <c r="OB22" s="15">
        <v>963283092662.91003</v>
      </c>
      <c r="OC22" s="15">
        <v>786263610504.30005</v>
      </c>
      <c r="OD22" s="15">
        <v>1025249503645.7</v>
      </c>
      <c r="OE22" s="15">
        <v>569302859612.26001</v>
      </c>
      <c r="OF22" s="15">
        <v>1136454670053.54</v>
      </c>
      <c r="OG22" s="15">
        <v>991337933745.25</v>
      </c>
      <c r="OH22" s="15">
        <v>3383516320813.6499</v>
      </c>
      <c r="OI22" s="15">
        <v>848633026292.15002</v>
      </c>
      <c r="OJ22" s="15">
        <v>650745208104</v>
      </c>
      <c r="OK22" s="15">
        <v>597579612722.78003</v>
      </c>
      <c r="OL22" s="15">
        <v>1675378974705.0701</v>
      </c>
      <c r="OM22" s="15">
        <v>986257200208.90002</v>
      </c>
      <c r="ON22" s="15">
        <v>1253110980585</v>
      </c>
      <c r="OO22" s="15">
        <v>669619156322.93994</v>
      </c>
      <c r="OP22" s="15">
        <v>637146470774.67004</v>
      </c>
      <c r="OQ22" s="15">
        <v>1029948575831.74</v>
      </c>
      <c r="OR22" s="15">
        <v>562507993459.39001</v>
      </c>
      <c r="OS22" s="15">
        <v>4037614992051</v>
      </c>
      <c r="OT22" s="15">
        <v>692480963284</v>
      </c>
      <c r="OU22" s="15">
        <v>524108791025</v>
      </c>
      <c r="OV22" s="15">
        <v>666521251308.83997</v>
      </c>
      <c r="OW22" s="15">
        <v>874466871231</v>
      </c>
      <c r="OX22" s="15">
        <v>735821102068</v>
      </c>
      <c r="OY22" s="15">
        <v>453749280608.04999</v>
      </c>
      <c r="OZ22" s="15">
        <v>1258740982885.95</v>
      </c>
      <c r="PA22" s="15">
        <v>849576919821.56006</v>
      </c>
      <c r="PB22" s="15">
        <v>721993917114.89001</v>
      </c>
      <c r="PC22" s="15">
        <v>768747166080.64001</v>
      </c>
      <c r="PD22" s="15">
        <v>1317966979648.8999</v>
      </c>
      <c r="PE22" s="15">
        <v>625779478033.67004</v>
      </c>
      <c r="PF22" s="15">
        <v>1045175618397</v>
      </c>
      <c r="PG22" s="15">
        <v>1074591978111</v>
      </c>
      <c r="PH22" s="15">
        <v>808460488981.15002</v>
      </c>
      <c r="PI22" s="15">
        <v>1037366098924</v>
      </c>
      <c r="PJ22" s="15">
        <v>576529676487.54004</v>
      </c>
      <c r="PK22" s="15">
        <v>728162758284.91003</v>
      </c>
      <c r="PL22" s="15">
        <v>734807493701.23999</v>
      </c>
      <c r="PM22" s="15">
        <v>709416477833</v>
      </c>
      <c r="PN22" s="15">
        <v>260474554459</v>
      </c>
      <c r="PO22" s="15">
        <v>288062788365</v>
      </c>
      <c r="PP22" s="15">
        <v>2810866924879.2402</v>
      </c>
      <c r="PQ22" s="15">
        <v>549691687100.29999</v>
      </c>
      <c r="PR22" s="15">
        <v>1321961631483</v>
      </c>
      <c r="PS22" s="15">
        <v>766830415695.71997</v>
      </c>
      <c r="PT22" s="15">
        <v>726430255435.01001</v>
      </c>
      <c r="PU22" s="15">
        <v>650210858065.37</v>
      </c>
      <c r="PV22" s="15">
        <v>541789317875</v>
      </c>
      <c r="PW22" s="15">
        <v>1039087076227</v>
      </c>
      <c r="PX22" s="15">
        <v>302137274825</v>
      </c>
      <c r="PY22" s="15">
        <v>455953069532.84003</v>
      </c>
      <c r="PZ22" s="15">
        <v>424627814078.34998</v>
      </c>
      <c r="QA22" s="15">
        <v>626437354052</v>
      </c>
      <c r="QB22" s="15">
        <v>12201586998744</v>
      </c>
      <c r="QC22" s="15">
        <v>793118323995</v>
      </c>
      <c r="QD22" s="15">
        <v>1242047141780.6699</v>
      </c>
      <c r="QE22" s="15">
        <v>1376801057454</v>
      </c>
      <c r="QF22" s="15">
        <v>5328156133090.8701</v>
      </c>
      <c r="QG22" s="15">
        <v>1986858934374</v>
      </c>
      <c r="QH22" s="15">
        <v>1345422825730</v>
      </c>
      <c r="QI22" s="15">
        <v>647155984900.29004</v>
      </c>
      <c r="QJ22" s="15">
        <v>924322291052</v>
      </c>
      <c r="QK22" s="15">
        <v>851296516688.30005</v>
      </c>
      <c r="QL22" s="15">
        <v>685620627524.09998</v>
      </c>
      <c r="QM22" s="15">
        <v>1926349618035</v>
      </c>
      <c r="QN22" s="15">
        <v>929758565854.25</v>
      </c>
      <c r="QO22" s="15">
        <v>756457270752</v>
      </c>
      <c r="QP22" s="15">
        <v>1351373404246</v>
      </c>
      <c r="QQ22" s="15">
        <v>935868633379</v>
      </c>
      <c r="QR22" s="15">
        <v>2216255447069</v>
      </c>
      <c r="QS22" s="15">
        <v>1269087341974</v>
      </c>
      <c r="QT22" s="15">
        <v>886958115757</v>
      </c>
      <c r="QU22" s="15">
        <v>975791184725.14001</v>
      </c>
      <c r="QV22" s="15">
        <v>871453688023</v>
      </c>
      <c r="QW22" s="15">
        <v>1509696330154</v>
      </c>
      <c r="QX22" s="15">
        <v>938692727731</v>
      </c>
      <c r="QY22" s="15">
        <v>784416112435</v>
      </c>
      <c r="QZ22" s="15">
        <v>1112503314137</v>
      </c>
      <c r="RA22" s="15">
        <v>752379224648</v>
      </c>
      <c r="RB22" s="15">
        <v>689232727760</v>
      </c>
      <c r="RC22" s="15">
        <v>1053772217667</v>
      </c>
      <c r="RD22" s="15">
        <v>973305344864</v>
      </c>
      <c r="RE22" s="15">
        <v>459809618147</v>
      </c>
      <c r="RF22" s="15">
        <v>1791897176883.8501</v>
      </c>
      <c r="RG22" s="15">
        <v>799580964281</v>
      </c>
      <c r="RH22" s="15">
        <v>759324223771.26001</v>
      </c>
      <c r="RI22" s="15">
        <v>483111297944.83002</v>
      </c>
      <c r="RJ22" s="15">
        <v>1168913321741</v>
      </c>
      <c r="RK22" s="15">
        <v>770761044710.56995</v>
      </c>
      <c r="RL22" s="15">
        <v>779663668041.40002</v>
      </c>
      <c r="RM22" s="15">
        <v>606968030081.56006</v>
      </c>
      <c r="RN22" s="15">
        <v>758437557791</v>
      </c>
      <c r="RO22" s="15">
        <v>364248725254</v>
      </c>
      <c r="RP22" s="15">
        <v>132214062417</v>
      </c>
      <c r="RQ22" s="15">
        <v>5118919796298.75</v>
      </c>
      <c r="RR22" s="15">
        <v>4459883924912.1797</v>
      </c>
      <c r="RS22" s="15">
        <v>1103471920688.97</v>
      </c>
      <c r="RT22" s="15">
        <v>1207416907526.1399</v>
      </c>
      <c r="RU22" s="15">
        <v>4746617400902</v>
      </c>
      <c r="RV22" s="15">
        <v>1475557205914</v>
      </c>
      <c r="RW22" s="15">
        <v>2886313723816.5698</v>
      </c>
      <c r="RX22" s="15">
        <v>550165761544.19995</v>
      </c>
      <c r="RY22" s="15">
        <v>1896451224167</v>
      </c>
      <c r="RZ22" s="15">
        <v>2358185675506.7998</v>
      </c>
      <c r="SA22" s="15">
        <v>1111450266096.3999</v>
      </c>
      <c r="SB22" s="15">
        <v>1295969572679.8501</v>
      </c>
      <c r="SC22" s="15">
        <v>965399249433.54004</v>
      </c>
      <c r="SD22" s="15">
        <v>1127258922330.8601</v>
      </c>
      <c r="SE22" s="15">
        <v>885347417956.13</v>
      </c>
      <c r="SF22" s="15">
        <v>1148219759635</v>
      </c>
      <c r="SG22" s="15">
        <v>887135265001.81006</v>
      </c>
      <c r="SH22" s="15">
        <v>1310467160702.9199</v>
      </c>
      <c r="SI22" s="15">
        <v>821806265151.41003</v>
      </c>
      <c r="SJ22" s="15">
        <v>1237357763786</v>
      </c>
      <c r="SK22" s="15">
        <v>705496546496.27002</v>
      </c>
      <c r="SL22" s="15">
        <v>812722310962.09998</v>
      </c>
      <c r="SM22" s="15">
        <v>631936859253.71997</v>
      </c>
      <c r="SN22" s="15">
        <v>556523148392</v>
      </c>
      <c r="SO22" s="15">
        <v>2165018455299.6699</v>
      </c>
      <c r="SP22" s="15">
        <v>1435302087669.9399</v>
      </c>
      <c r="SQ22" s="15">
        <v>954567731349.40002</v>
      </c>
      <c r="SR22" s="15">
        <v>1057483437170.97</v>
      </c>
      <c r="SS22" s="15">
        <v>1593813289963.3301</v>
      </c>
      <c r="ST22" s="15">
        <v>664775498557.18005</v>
      </c>
      <c r="SU22" s="15">
        <v>1083316396007.3199</v>
      </c>
      <c r="SV22" s="15">
        <v>1197013760622</v>
      </c>
      <c r="SW22" s="15">
        <v>5691086818227</v>
      </c>
      <c r="SX22" s="15">
        <v>1455305952436.6799</v>
      </c>
      <c r="SY22" s="15">
        <v>596513491841.25</v>
      </c>
      <c r="SZ22" s="15">
        <v>1976329130870.7</v>
      </c>
      <c r="TA22" s="15">
        <v>1298892913336</v>
      </c>
      <c r="TB22" s="15">
        <v>1286897265952.01</v>
      </c>
      <c r="TC22" s="15">
        <v>1226038125530.75</v>
      </c>
      <c r="TD22" s="15">
        <v>2695180440298</v>
      </c>
      <c r="TE22" s="15">
        <v>755908787312.02002</v>
      </c>
      <c r="TF22" s="15">
        <v>1061746428324.4</v>
      </c>
      <c r="TG22" s="15">
        <v>844254777825.03003</v>
      </c>
      <c r="TH22" s="15">
        <v>1250092487381.8999</v>
      </c>
      <c r="TI22" s="15">
        <v>163981062744.54999</v>
      </c>
      <c r="TJ22" s="15">
        <v>806201737508</v>
      </c>
      <c r="TK22" s="15">
        <v>730991826600.18005</v>
      </c>
      <c r="TL22" s="15">
        <v>671163571633.72998</v>
      </c>
      <c r="TM22" s="15">
        <v>901259116366.07996</v>
      </c>
      <c r="TN22" s="15">
        <v>558076454637.95996</v>
      </c>
      <c r="TO22" s="15">
        <v>747633443473.70996</v>
      </c>
      <c r="TP22" s="15">
        <v>944166727067.41003</v>
      </c>
      <c r="TQ22" s="15">
        <v>533132283122</v>
      </c>
      <c r="TR22" s="15">
        <v>829039490982.70996</v>
      </c>
      <c r="TS22" s="15">
        <v>3742891920382.8398</v>
      </c>
      <c r="TT22" s="15">
        <v>3831108234521.8398</v>
      </c>
      <c r="TU22" s="15">
        <v>4584287310619.6504</v>
      </c>
      <c r="TV22" s="15">
        <v>2882104959910.7598</v>
      </c>
      <c r="TW22" s="15">
        <v>1787931581479.6799</v>
      </c>
    </row>
    <row r="23" spans="1:543" ht="15" x14ac:dyDescent="0.25">
      <c r="A23" s="19" t="s">
        <v>568</v>
      </c>
      <c r="B23" s="15">
        <v>287697062224</v>
      </c>
      <c r="C23" s="15">
        <v>20964628432.360001</v>
      </c>
      <c r="D23" s="15">
        <v>24223174223</v>
      </c>
      <c r="E23" s="15">
        <v>33133258096</v>
      </c>
      <c r="F23" s="15">
        <v>7146713356</v>
      </c>
      <c r="G23" s="15">
        <v>30217917365</v>
      </c>
      <c r="H23" s="15">
        <v>5056162950</v>
      </c>
      <c r="I23" s="15">
        <v>24805848309</v>
      </c>
      <c r="J23" s="15">
        <v>30776559590</v>
      </c>
      <c r="K23" s="15">
        <v>21391563052</v>
      </c>
      <c r="L23" s="15">
        <v>44284860784</v>
      </c>
      <c r="M23" s="15">
        <v>13063498014</v>
      </c>
      <c r="N23" s="15">
        <v>19112025958</v>
      </c>
      <c r="O23" s="15">
        <v>12509507498</v>
      </c>
      <c r="P23" s="15">
        <v>37237468979.309998</v>
      </c>
      <c r="Q23" s="15">
        <v>14060203965</v>
      </c>
      <c r="R23" s="15">
        <v>19303222994.43</v>
      </c>
      <c r="S23" s="15">
        <v>15480813121</v>
      </c>
      <c r="T23" s="15">
        <v>25804156937</v>
      </c>
      <c r="U23" s="15">
        <v>36778281791.980003</v>
      </c>
      <c r="V23" s="15">
        <v>36196594240.519997</v>
      </c>
      <c r="W23" s="15">
        <v>25789666804.240002</v>
      </c>
      <c r="X23" s="15">
        <v>24756805098.599998</v>
      </c>
      <c r="Y23" s="15">
        <v>17370975611</v>
      </c>
      <c r="Z23" s="15">
        <v>120851850333</v>
      </c>
      <c r="AA23" s="15">
        <v>137679397587.95999</v>
      </c>
      <c r="AB23" s="15">
        <v>72235302357.679993</v>
      </c>
      <c r="AC23" s="15">
        <v>229614658524.20999</v>
      </c>
      <c r="AD23" s="15">
        <v>43829471050</v>
      </c>
      <c r="AE23" s="15">
        <v>75522841476.740005</v>
      </c>
      <c r="AF23" s="15">
        <v>91122578379</v>
      </c>
      <c r="AG23" s="15">
        <v>84667628281</v>
      </c>
      <c r="AH23" s="15">
        <v>8717249726.7600002</v>
      </c>
      <c r="AI23" s="15">
        <v>158644587949.31</v>
      </c>
      <c r="AJ23" s="15">
        <v>56046177001</v>
      </c>
      <c r="AK23" s="15">
        <v>45599685876.43</v>
      </c>
      <c r="AL23" s="15">
        <v>9534668670</v>
      </c>
      <c r="AM23" s="15">
        <v>8743343394.8400002</v>
      </c>
      <c r="AN23" s="15">
        <v>59094433041.330002</v>
      </c>
      <c r="AO23" s="15">
        <v>94040358192.899994</v>
      </c>
      <c r="AP23" s="15">
        <v>43775895049</v>
      </c>
      <c r="AQ23" s="15">
        <v>30583467756</v>
      </c>
      <c r="AR23" s="15">
        <v>40226528759.160004</v>
      </c>
      <c r="AS23" s="15">
        <v>52552151006</v>
      </c>
      <c r="AT23" s="15">
        <v>59581375270</v>
      </c>
      <c r="AU23" s="15">
        <v>19317224974</v>
      </c>
      <c r="AV23" s="15">
        <v>47111856972</v>
      </c>
      <c r="AW23" s="15">
        <v>66894164730.220001</v>
      </c>
      <c r="AX23" s="15">
        <v>140194743897</v>
      </c>
      <c r="AY23" s="15">
        <v>3427119777.5500002</v>
      </c>
      <c r="AZ23" s="15">
        <v>37626056763.32</v>
      </c>
      <c r="BA23" s="15">
        <v>30277030514</v>
      </c>
      <c r="BB23" s="15">
        <v>26146635718</v>
      </c>
      <c r="BC23" s="15">
        <v>99866426567.330002</v>
      </c>
      <c r="BD23" s="15">
        <v>65375117397</v>
      </c>
      <c r="BE23" s="15">
        <v>13349730653</v>
      </c>
      <c r="BF23" s="15">
        <v>41806504851.050003</v>
      </c>
      <c r="BG23" s="15">
        <v>10151517502.299999</v>
      </c>
      <c r="BH23" s="15">
        <v>1188870768396.01</v>
      </c>
      <c r="BI23" s="15">
        <v>65085673881.199997</v>
      </c>
      <c r="BJ23" s="15">
        <v>74572624347.5</v>
      </c>
      <c r="BK23" s="15">
        <v>13163922227</v>
      </c>
      <c r="BL23" s="15">
        <v>35394642400.339996</v>
      </c>
      <c r="BM23" s="15">
        <v>32183219552</v>
      </c>
      <c r="BN23" s="15">
        <v>56557605054.720001</v>
      </c>
      <c r="BO23" s="15">
        <v>23420337806</v>
      </c>
      <c r="BP23" s="15">
        <v>41879033280.800003</v>
      </c>
      <c r="BQ23" s="15">
        <v>42732419145.150002</v>
      </c>
      <c r="BR23" s="15">
        <v>26221758436.799999</v>
      </c>
      <c r="BS23" s="15">
        <v>11338669092</v>
      </c>
      <c r="BT23" s="15">
        <v>79256975830.330002</v>
      </c>
      <c r="BU23" s="15">
        <v>16346066158</v>
      </c>
      <c r="BV23" s="15">
        <v>36670481731</v>
      </c>
      <c r="BW23" s="15">
        <v>20297402476.580002</v>
      </c>
      <c r="BX23" s="15">
        <v>90769332662.699997</v>
      </c>
      <c r="BY23" s="15">
        <v>96558973535.320007</v>
      </c>
      <c r="BZ23" s="15">
        <v>15798408828</v>
      </c>
      <c r="CA23" s="15">
        <v>105700609893</v>
      </c>
      <c r="CB23" s="15">
        <v>1807059546462.6699</v>
      </c>
      <c r="CC23" s="15">
        <v>75905662296.169998</v>
      </c>
      <c r="CD23" s="15">
        <v>18623298577.650002</v>
      </c>
      <c r="CE23" s="15">
        <v>18258203150.720001</v>
      </c>
      <c r="CF23" s="15">
        <v>40696861511.339996</v>
      </c>
      <c r="CG23" s="15">
        <v>16507746098.309999</v>
      </c>
      <c r="CH23" s="15">
        <v>22950292557.700001</v>
      </c>
      <c r="CI23" s="15">
        <v>145895181066</v>
      </c>
      <c r="CJ23" s="15">
        <v>37687947259</v>
      </c>
      <c r="CK23" s="15">
        <v>475006381500.16998</v>
      </c>
      <c r="CL23" s="15">
        <v>16426116101.809999</v>
      </c>
      <c r="CM23" s="15">
        <v>29000154059</v>
      </c>
      <c r="CN23" s="15">
        <v>59968009851.839996</v>
      </c>
      <c r="CO23" s="15">
        <v>365154755445.97998</v>
      </c>
      <c r="CP23" s="15">
        <v>47051534881.639999</v>
      </c>
      <c r="CQ23" s="15">
        <v>17559650651.02</v>
      </c>
      <c r="CR23" s="15">
        <v>16350936657.34</v>
      </c>
      <c r="CS23" s="15">
        <v>56703980618</v>
      </c>
      <c r="CT23" s="15">
        <v>59225059150.379997</v>
      </c>
      <c r="CU23" s="15">
        <v>36685310423.959999</v>
      </c>
      <c r="CV23" s="15">
        <v>31786143021.75</v>
      </c>
      <c r="CW23" s="15">
        <v>11765623979</v>
      </c>
      <c r="CX23" s="15">
        <v>39310811968.330002</v>
      </c>
      <c r="CY23" s="15">
        <v>124804427216.24001</v>
      </c>
      <c r="CZ23" s="15">
        <v>28542043253.139999</v>
      </c>
      <c r="DA23" s="15">
        <v>88707496539.199997</v>
      </c>
      <c r="DB23" s="15">
        <v>58463695301.349998</v>
      </c>
      <c r="DC23" s="15">
        <v>66131847560.440002</v>
      </c>
      <c r="DD23" s="15">
        <v>32105341162.959999</v>
      </c>
      <c r="DE23" s="15">
        <v>35618271711.080002</v>
      </c>
      <c r="DF23" s="15">
        <v>69838044963.839996</v>
      </c>
      <c r="DG23" s="15">
        <v>53191553898</v>
      </c>
      <c r="DH23" s="15">
        <v>148335919050.51001</v>
      </c>
      <c r="DI23" s="15">
        <v>17260634911</v>
      </c>
      <c r="DJ23" s="15">
        <v>19886504738.52</v>
      </c>
      <c r="DK23" s="15">
        <v>25786023872.91</v>
      </c>
      <c r="DL23" s="15">
        <v>88560485687.490005</v>
      </c>
      <c r="DM23" s="15">
        <v>43455502310.480003</v>
      </c>
      <c r="DN23" s="15">
        <v>56291307453.040001</v>
      </c>
      <c r="DO23" s="15">
        <v>31954483571.619999</v>
      </c>
      <c r="DP23" s="15">
        <v>12111361677</v>
      </c>
      <c r="DQ23" s="15">
        <v>5848941788</v>
      </c>
      <c r="DR23" s="15">
        <v>28680064211.57</v>
      </c>
      <c r="DS23" s="15">
        <v>51025289053.010002</v>
      </c>
      <c r="DT23" s="15">
        <v>31260926252.759998</v>
      </c>
      <c r="DU23" s="15">
        <v>27383882494</v>
      </c>
      <c r="DV23" s="15">
        <v>28392163667.349998</v>
      </c>
      <c r="DW23" s="15">
        <v>25351427409.16</v>
      </c>
      <c r="DX23" s="15">
        <v>34871669169.889999</v>
      </c>
      <c r="DY23" s="15">
        <v>27396543086.400002</v>
      </c>
      <c r="DZ23" s="15">
        <v>45403139054.339996</v>
      </c>
      <c r="EA23" s="15">
        <v>23016234765.68</v>
      </c>
      <c r="EB23" s="15">
        <v>37977616016</v>
      </c>
      <c r="EC23" s="15">
        <v>38037338201.199997</v>
      </c>
      <c r="ED23" s="15">
        <v>26654054590</v>
      </c>
      <c r="EE23" s="15">
        <v>29154017363.389999</v>
      </c>
      <c r="EF23" s="15">
        <v>170613708005</v>
      </c>
      <c r="EG23" s="15">
        <v>9945818664.6700001</v>
      </c>
      <c r="EH23" s="15">
        <v>34621319919.800003</v>
      </c>
      <c r="EI23" s="15">
        <v>67768364897.730003</v>
      </c>
      <c r="EJ23" s="15">
        <v>34343701600.740002</v>
      </c>
      <c r="EK23" s="15">
        <v>28382476124</v>
      </c>
      <c r="EL23" s="15">
        <v>23936902901</v>
      </c>
      <c r="EM23" s="15">
        <v>47352193249.029999</v>
      </c>
      <c r="EN23" s="15">
        <v>42832924743</v>
      </c>
      <c r="EO23" s="15">
        <v>38417903007.089996</v>
      </c>
      <c r="EP23" s="15">
        <v>29655450055.09</v>
      </c>
      <c r="EQ23" s="15">
        <v>15677110928</v>
      </c>
      <c r="ER23" s="15">
        <v>7392300708</v>
      </c>
      <c r="ES23" s="15">
        <v>18985757287.799999</v>
      </c>
      <c r="ET23" s="15">
        <v>1364063565649</v>
      </c>
      <c r="EU23" s="15">
        <v>80245207457.360001</v>
      </c>
      <c r="EV23" s="15">
        <v>130100179229</v>
      </c>
      <c r="EW23" s="15">
        <v>145183927483.12</v>
      </c>
      <c r="EX23" s="15">
        <v>633429270826.56006</v>
      </c>
      <c r="EY23" s="15">
        <v>132631509794.95</v>
      </c>
      <c r="EZ23" s="15">
        <v>282210331053</v>
      </c>
      <c r="FA23" s="15">
        <v>283929396729.70001</v>
      </c>
      <c r="FB23" s="15">
        <v>161529212759.70001</v>
      </c>
      <c r="FC23" s="15">
        <v>27897411256.240002</v>
      </c>
      <c r="FD23" s="15">
        <v>65959950760.970001</v>
      </c>
      <c r="FE23" s="15">
        <v>42229394649</v>
      </c>
      <c r="FF23" s="15">
        <v>67982797191.199997</v>
      </c>
      <c r="FG23" s="15">
        <v>106164602811</v>
      </c>
      <c r="FH23" s="15">
        <v>94577185865.479996</v>
      </c>
      <c r="FI23" s="15">
        <v>131901605677.89999</v>
      </c>
      <c r="FJ23" s="15">
        <v>81662369124.070007</v>
      </c>
      <c r="FK23" s="15">
        <v>113901381814.35001</v>
      </c>
      <c r="FL23" s="15">
        <v>148242987196.89999</v>
      </c>
      <c r="FM23" s="15">
        <v>82746446420.320007</v>
      </c>
      <c r="FN23" s="15">
        <v>15238592504.18</v>
      </c>
      <c r="FO23" s="15">
        <v>30784015967</v>
      </c>
      <c r="FP23" s="15">
        <v>82674951628.279999</v>
      </c>
      <c r="FQ23" s="15">
        <v>39238050459</v>
      </c>
      <c r="FR23" s="15">
        <v>89775513415.490005</v>
      </c>
      <c r="FS23" s="15">
        <v>53555776327.620003</v>
      </c>
      <c r="FT23" s="15">
        <v>5700298623.3500004</v>
      </c>
      <c r="FU23" s="15">
        <v>125206833332.28999</v>
      </c>
      <c r="FV23" s="15">
        <v>28879171944.75</v>
      </c>
      <c r="FW23" s="15">
        <v>261991131016</v>
      </c>
      <c r="FX23" s="15">
        <v>60097599551</v>
      </c>
      <c r="FY23" s="15">
        <v>101790062138.36</v>
      </c>
      <c r="FZ23" s="15">
        <v>57467499010.760002</v>
      </c>
      <c r="GA23" s="15">
        <v>50733524944.730003</v>
      </c>
      <c r="GB23" s="15">
        <v>78038546010.100006</v>
      </c>
      <c r="GC23" s="15">
        <v>56361599924</v>
      </c>
      <c r="GD23" s="15">
        <v>57273561603.470001</v>
      </c>
      <c r="GE23" s="15">
        <v>47455851544.980003</v>
      </c>
      <c r="GF23" s="15">
        <v>237302913260.60001</v>
      </c>
      <c r="GG23" s="15">
        <v>60556867807.800003</v>
      </c>
      <c r="GH23" s="15">
        <v>221679261973.94</v>
      </c>
      <c r="GI23" s="15">
        <v>101622272261</v>
      </c>
      <c r="GJ23" s="15">
        <v>6438301804.8000002</v>
      </c>
      <c r="GK23" s="15">
        <v>260590146677.63</v>
      </c>
      <c r="GL23" s="15">
        <v>51510987571.709999</v>
      </c>
      <c r="GM23" s="15">
        <v>60924530093</v>
      </c>
      <c r="GN23" s="15">
        <v>43669151542.07</v>
      </c>
      <c r="GO23" s="15">
        <v>55623092042.459999</v>
      </c>
      <c r="GP23" s="15">
        <v>60597563813</v>
      </c>
      <c r="GQ23" s="15">
        <v>44209384784</v>
      </c>
      <c r="GR23" s="15">
        <v>59289540154.510002</v>
      </c>
      <c r="GS23" s="15">
        <v>59370886427</v>
      </c>
      <c r="GT23" s="15">
        <v>67431883370</v>
      </c>
      <c r="GU23" s="15">
        <v>71724403568.440002</v>
      </c>
      <c r="GV23" s="15">
        <v>60155051303.529999</v>
      </c>
      <c r="GW23" s="15">
        <v>92205365867.990005</v>
      </c>
      <c r="GX23" s="15">
        <v>57064746161.139999</v>
      </c>
      <c r="GY23" s="15">
        <v>63488238761.650002</v>
      </c>
      <c r="GZ23" s="15">
        <v>89167354906.149994</v>
      </c>
      <c r="HA23" s="15">
        <v>43811793704.309998</v>
      </c>
      <c r="HB23" s="15">
        <v>25506944849.919998</v>
      </c>
      <c r="HC23" s="15">
        <v>72025005576.660004</v>
      </c>
      <c r="HD23" s="15">
        <v>92352415636</v>
      </c>
      <c r="HE23" s="15">
        <v>38202356584.940002</v>
      </c>
      <c r="HF23" s="15">
        <v>22092027683.200001</v>
      </c>
      <c r="HG23" s="15">
        <v>68982953055</v>
      </c>
      <c r="HH23" s="15">
        <v>73057689969</v>
      </c>
      <c r="HI23" s="15">
        <v>23404662030.52</v>
      </c>
      <c r="HJ23" s="15">
        <v>45031740209</v>
      </c>
      <c r="HK23" s="15">
        <v>78838148202.440002</v>
      </c>
      <c r="HL23" s="15">
        <v>36264418342.160004</v>
      </c>
      <c r="HM23" s="15">
        <v>45678710215</v>
      </c>
      <c r="HN23" s="15">
        <v>6237609398</v>
      </c>
      <c r="HO23" s="15">
        <v>45327311739.769997</v>
      </c>
      <c r="HP23" s="15">
        <v>45113221381.459999</v>
      </c>
      <c r="HQ23" s="15">
        <v>50652570024.449997</v>
      </c>
      <c r="HR23" s="15">
        <v>21711779951.459999</v>
      </c>
      <c r="HS23" s="15">
        <v>22081272940.84</v>
      </c>
      <c r="HT23" s="15">
        <v>81926263197</v>
      </c>
      <c r="HU23" s="15">
        <v>24233893619.869999</v>
      </c>
      <c r="HV23" s="15">
        <v>128367226923.17999</v>
      </c>
      <c r="HW23" s="15">
        <v>33152220047</v>
      </c>
      <c r="HX23" s="15">
        <v>68422069777</v>
      </c>
      <c r="HY23" s="15">
        <v>11904375285.940001</v>
      </c>
      <c r="HZ23" s="15">
        <v>100817855639</v>
      </c>
      <c r="IA23" s="15">
        <v>54051115682.07</v>
      </c>
      <c r="IB23" s="15">
        <v>105032367717.99001</v>
      </c>
      <c r="IC23" s="15">
        <v>79641448615</v>
      </c>
      <c r="ID23" s="15">
        <v>63614541137.150002</v>
      </c>
      <c r="IE23" s="15">
        <v>51610124532.510002</v>
      </c>
      <c r="IF23" s="15">
        <v>40989476259.849998</v>
      </c>
      <c r="IG23" s="15">
        <v>57927669843.949997</v>
      </c>
      <c r="IH23" s="15">
        <v>25993133267.98</v>
      </c>
      <c r="II23" s="15">
        <v>54100784589.849998</v>
      </c>
      <c r="IJ23" s="15">
        <v>31550923860.959999</v>
      </c>
      <c r="IK23" s="15">
        <v>92901448749.5</v>
      </c>
      <c r="IL23" s="15">
        <v>44420192995.629997</v>
      </c>
      <c r="IM23" s="15">
        <v>28603833000.419998</v>
      </c>
      <c r="IN23" s="15">
        <v>42270315273.870003</v>
      </c>
      <c r="IO23" s="15">
        <v>58040029968.360001</v>
      </c>
      <c r="IP23" s="15">
        <v>59831084433.309998</v>
      </c>
      <c r="IQ23" s="15">
        <v>32125220347</v>
      </c>
      <c r="IR23" s="15">
        <v>44539864261.809998</v>
      </c>
      <c r="IS23" s="15">
        <v>4770699355.8500004</v>
      </c>
      <c r="IT23" s="15">
        <v>47836246159.75</v>
      </c>
      <c r="IU23" s="15">
        <v>11453193880.969999</v>
      </c>
      <c r="IV23" s="15">
        <v>12316904082.799999</v>
      </c>
      <c r="IW23" s="15">
        <v>20333864010.52</v>
      </c>
      <c r="IX23" s="15">
        <v>81724862674.320007</v>
      </c>
      <c r="IY23" s="15">
        <v>33761503980.25</v>
      </c>
      <c r="IZ23" s="15">
        <v>270655843960</v>
      </c>
      <c r="JA23" s="15">
        <v>30441713735.59</v>
      </c>
      <c r="JB23" s="15">
        <v>33544051649.970001</v>
      </c>
      <c r="JC23" s="15">
        <v>30670720567.880001</v>
      </c>
      <c r="JD23" s="15">
        <v>50155545007</v>
      </c>
      <c r="JE23" s="15">
        <v>40394580669.949997</v>
      </c>
      <c r="JF23" s="15">
        <v>57105770618.400002</v>
      </c>
      <c r="JG23" s="15">
        <v>74951736700.399994</v>
      </c>
      <c r="JH23" s="15">
        <v>38826145906.669998</v>
      </c>
      <c r="JI23" s="15">
        <v>34358759464.650002</v>
      </c>
      <c r="JJ23" s="15">
        <v>40233795392</v>
      </c>
      <c r="JK23" s="15">
        <v>27412369942</v>
      </c>
      <c r="JL23" s="15">
        <v>37297937925.110001</v>
      </c>
      <c r="JM23" s="15">
        <v>23300652666.790001</v>
      </c>
      <c r="JN23" s="15">
        <v>45341640502.989998</v>
      </c>
      <c r="JO23" s="15">
        <v>21146254702</v>
      </c>
      <c r="JP23" s="15">
        <v>15253340242.09</v>
      </c>
      <c r="JQ23" s="15">
        <v>12059548035.209999</v>
      </c>
      <c r="JR23" s="15">
        <v>9503470251</v>
      </c>
      <c r="JS23" s="15">
        <v>17625894516</v>
      </c>
      <c r="JT23" s="15">
        <v>13446716939</v>
      </c>
      <c r="JU23" s="15">
        <v>109000729336</v>
      </c>
      <c r="JV23" s="15">
        <v>32343646212.77</v>
      </c>
      <c r="JW23" s="15">
        <v>22109751030.290001</v>
      </c>
      <c r="JX23" s="15">
        <v>36898556438.580002</v>
      </c>
      <c r="JY23" s="15">
        <v>22901594683.080002</v>
      </c>
      <c r="JZ23" s="15">
        <v>18204109355.990002</v>
      </c>
      <c r="KA23" s="15">
        <v>17352133158</v>
      </c>
      <c r="KB23" s="15">
        <v>19780015484.599998</v>
      </c>
      <c r="KC23" s="15">
        <v>13899614674.57</v>
      </c>
      <c r="KD23" s="15">
        <v>31588695156.099998</v>
      </c>
      <c r="KE23" s="15">
        <v>42352576446.410004</v>
      </c>
      <c r="KF23" s="15">
        <v>38862423553.910004</v>
      </c>
      <c r="KG23" s="15">
        <v>35753583048.720001</v>
      </c>
      <c r="KH23" s="15">
        <v>30389594963.330002</v>
      </c>
      <c r="KI23" s="15">
        <v>12288223304.84</v>
      </c>
      <c r="KJ23" s="15">
        <v>15992960795.809999</v>
      </c>
      <c r="KK23" s="15">
        <v>34839891220.199997</v>
      </c>
      <c r="KL23" s="15">
        <v>4195939757</v>
      </c>
      <c r="KM23" s="15">
        <v>21794695361</v>
      </c>
      <c r="KN23" s="15">
        <v>33712870487.48</v>
      </c>
      <c r="KO23" s="15">
        <v>27439816607.02</v>
      </c>
      <c r="KP23" s="15">
        <v>6037525288</v>
      </c>
      <c r="KQ23" s="15">
        <v>110790305908</v>
      </c>
      <c r="KR23" s="15">
        <v>485397514561</v>
      </c>
      <c r="KS23" s="15">
        <v>39908578996</v>
      </c>
      <c r="KT23" s="15">
        <v>140952458219.04001</v>
      </c>
      <c r="KU23" s="15">
        <v>58557706871</v>
      </c>
      <c r="KV23" s="15">
        <v>107128148574.67999</v>
      </c>
      <c r="KW23" s="15">
        <v>18196933920.279999</v>
      </c>
      <c r="KX23" s="15">
        <v>67053909229.190002</v>
      </c>
      <c r="KY23" s="15">
        <v>30724973220</v>
      </c>
      <c r="KZ23" s="15">
        <v>17752472460.490002</v>
      </c>
      <c r="LA23" s="15">
        <v>43416620786.199997</v>
      </c>
      <c r="LB23" s="15">
        <v>1961222400</v>
      </c>
      <c r="LC23" s="15">
        <v>44614046327</v>
      </c>
      <c r="LD23" s="15">
        <v>52505972030</v>
      </c>
      <c r="LE23" s="15">
        <v>22918735877</v>
      </c>
      <c r="LF23" s="15">
        <v>17559650651.02</v>
      </c>
      <c r="LG23" s="15">
        <v>30445632382</v>
      </c>
      <c r="LH23" s="15">
        <v>32648564382.880001</v>
      </c>
      <c r="LI23" s="15">
        <v>13709177037</v>
      </c>
      <c r="LJ23" s="15">
        <v>31778213239.02</v>
      </c>
      <c r="LK23" s="15">
        <v>22915048357.43</v>
      </c>
      <c r="LL23" s="15">
        <v>22490037809</v>
      </c>
      <c r="LM23" s="15">
        <v>29465864317</v>
      </c>
      <c r="LN23" s="15">
        <v>27873236299</v>
      </c>
      <c r="LO23" s="15">
        <v>24658971528.990002</v>
      </c>
      <c r="LP23" s="15">
        <v>15426239723</v>
      </c>
      <c r="LQ23" s="15">
        <v>12035385164</v>
      </c>
      <c r="LR23" s="15">
        <v>14398974348</v>
      </c>
      <c r="LS23" s="15">
        <v>27893972994.439999</v>
      </c>
      <c r="LT23" s="15">
        <v>56079431851.860001</v>
      </c>
      <c r="LU23" s="15">
        <v>3423155767</v>
      </c>
      <c r="LV23" s="15">
        <v>13182919018.41</v>
      </c>
      <c r="LW23" s="15">
        <v>23247130827</v>
      </c>
      <c r="LX23" s="15">
        <v>17733730950.200001</v>
      </c>
      <c r="LY23" s="15">
        <v>11846268269</v>
      </c>
      <c r="LZ23" s="15">
        <v>31603477774.68</v>
      </c>
      <c r="MA23" s="15">
        <v>26316968355.93</v>
      </c>
      <c r="MB23" s="15">
        <v>15728923317.700001</v>
      </c>
      <c r="MC23" s="15">
        <v>28033547390</v>
      </c>
      <c r="MD23" s="15">
        <v>23747124367</v>
      </c>
      <c r="ME23" s="15">
        <v>3838066766</v>
      </c>
      <c r="MF23" s="15">
        <v>11836195053</v>
      </c>
      <c r="MG23" s="15">
        <v>26413996637</v>
      </c>
      <c r="MH23" s="15">
        <v>74531146467</v>
      </c>
      <c r="MI23" s="15">
        <v>65882932533.389999</v>
      </c>
      <c r="MJ23" s="15">
        <v>43439898823.029999</v>
      </c>
      <c r="MK23" s="15">
        <v>22416720255</v>
      </c>
      <c r="ML23" s="15">
        <v>16035537219</v>
      </c>
      <c r="MM23" s="15">
        <v>58129581150</v>
      </c>
      <c r="MN23" s="15">
        <v>28516976305.41</v>
      </c>
      <c r="MO23" s="15">
        <v>63528130405</v>
      </c>
      <c r="MP23" s="15">
        <v>1732012453.8199999</v>
      </c>
      <c r="MQ23" s="15">
        <v>13323499088.5</v>
      </c>
      <c r="MR23" s="15">
        <v>34143767489.869999</v>
      </c>
      <c r="MS23" s="15">
        <v>20853861375.599998</v>
      </c>
      <c r="MT23" s="15">
        <v>12086344092.77</v>
      </c>
      <c r="MU23" s="15">
        <v>15985670160.290001</v>
      </c>
      <c r="MV23" s="15">
        <v>23979892459</v>
      </c>
      <c r="MW23" s="15">
        <v>28854898502</v>
      </c>
      <c r="MX23" s="15">
        <v>32188675756.259998</v>
      </c>
      <c r="MY23" s="15">
        <v>11554913750.6</v>
      </c>
      <c r="MZ23" s="15">
        <v>9749691297.25</v>
      </c>
      <c r="NA23" s="15">
        <v>35708587791</v>
      </c>
      <c r="NB23" s="15">
        <v>76607655972.100006</v>
      </c>
      <c r="NC23" s="15">
        <v>20486767187.91</v>
      </c>
      <c r="ND23" s="15">
        <v>69248788775.580002</v>
      </c>
      <c r="NE23" s="15">
        <v>24835939294</v>
      </c>
      <c r="NF23" s="15">
        <v>10905790627.040001</v>
      </c>
      <c r="NG23" s="15">
        <v>23467146643.98</v>
      </c>
      <c r="NH23" s="15">
        <v>37671201303</v>
      </c>
      <c r="NI23" s="15">
        <v>20327863315.41</v>
      </c>
      <c r="NJ23" s="15">
        <v>38826274356.5</v>
      </c>
      <c r="NK23" s="15">
        <v>51854420220</v>
      </c>
      <c r="NL23" s="15">
        <v>62221862121.040001</v>
      </c>
      <c r="NM23" s="15">
        <v>52152243808.57</v>
      </c>
      <c r="NN23" s="15">
        <v>29909257770</v>
      </c>
      <c r="NO23" s="15">
        <v>25654654913.740002</v>
      </c>
      <c r="NP23" s="15">
        <v>13974018660.940001</v>
      </c>
      <c r="NQ23" s="15">
        <v>27015704344</v>
      </c>
      <c r="NR23" s="15">
        <v>5064969747.5900002</v>
      </c>
      <c r="NS23" s="15">
        <v>5539813000</v>
      </c>
      <c r="NT23" s="15">
        <v>2317202894</v>
      </c>
      <c r="NU23" s="15">
        <v>1828768000</v>
      </c>
      <c r="NV23" s="15">
        <v>11915025994.700001</v>
      </c>
      <c r="NW23" s="15">
        <v>11945221639.6</v>
      </c>
      <c r="NX23" s="15">
        <v>47365814570.650002</v>
      </c>
      <c r="NY23" s="15">
        <v>50455219966.980003</v>
      </c>
      <c r="NZ23" s="15">
        <v>7590282245.1199999</v>
      </c>
      <c r="OA23" s="15">
        <v>59053092149.110001</v>
      </c>
      <c r="OB23" s="15">
        <v>43698624569.43</v>
      </c>
      <c r="OC23" s="15">
        <v>17894704132</v>
      </c>
      <c r="OD23" s="15">
        <v>35170716869.980003</v>
      </c>
      <c r="OE23" s="15">
        <v>10064718908.49</v>
      </c>
      <c r="OF23" s="15">
        <v>10224985220.5</v>
      </c>
      <c r="OG23" s="15">
        <v>72446544453.330002</v>
      </c>
      <c r="OH23" s="15">
        <v>29137383769.060001</v>
      </c>
      <c r="OI23" s="15">
        <v>34584589904</v>
      </c>
      <c r="OJ23" s="15">
        <v>17385284996</v>
      </c>
      <c r="OK23" s="15">
        <v>47690856105.470001</v>
      </c>
      <c r="OL23" s="15">
        <v>41086433206.300003</v>
      </c>
      <c r="OM23" s="15">
        <v>41082748334</v>
      </c>
      <c r="ON23" s="15">
        <v>36624767766</v>
      </c>
      <c r="OO23" s="15">
        <v>34905050868.389999</v>
      </c>
      <c r="OP23" s="15">
        <v>22369995168.259998</v>
      </c>
      <c r="OQ23" s="15">
        <v>11843456654</v>
      </c>
      <c r="OR23" s="15">
        <v>23791100117.77</v>
      </c>
      <c r="OS23" s="15">
        <v>33005208608</v>
      </c>
      <c r="OT23" s="15">
        <v>23184332528</v>
      </c>
      <c r="OU23" s="15">
        <v>31938464503</v>
      </c>
      <c r="OV23" s="15">
        <v>39840144717.519997</v>
      </c>
      <c r="OW23" s="15">
        <v>10640350392</v>
      </c>
      <c r="OX23" s="15">
        <v>24702454959</v>
      </c>
      <c r="OY23" s="15">
        <v>11916751329</v>
      </c>
      <c r="OZ23" s="15">
        <v>17879742937</v>
      </c>
      <c r="PA23" s="15">
        <v>34352719901.959999</v>
      </c>
      <c r="PB23" s="15">
        <v>31500340873.970001</v>
      </c>
      <c r="PC23" s="15">
        <v>38542760334.690002</v>
      </c>
      <c r="PD23" s="15">
        <v>15787666371.969999</v>
      </c>
      <c r="PE23" s="15">
        <v>28252007811.25</v>
      </c>
      <c r="PF23" s="15">
        <v>27380672705</v>
      </c>
      <c r="PG23" s="15">
        <v>35451598083</v>
      </c>
      <c r="PH23" s="15">
        <v>26341632943</v>
      </c>
      <c r="PI23" s="15">
        <v>2302811400</v>
      </c>
      <c r="PJ23" s="15">
        <v>21064819025.689999</v>
      </c>
      <c r="PK23" s="15">
        <v>14140566077.540001</v>
      </c>
      <c r="PL23" s="15">
        <v>21767628469.82</v>
      </c>
      <c r="PM23" s="15">
        <v>34492213577</v>
      </c>
      <c r="PN23" s="15">
        <v>17824912778.68</v>
      </c>
      <c r="PO23" s="15">
        <v>230475000</v>
      </c>
      <c r="PP23" s="15">
        <v>15393053975.959999</v>
      </c>
      <c r="PQ23" s="15">
        <v>42247930470.309998</v>
      </c>
      <c r="PR23" s="15">
        <v>16570321879</v>
      </c>
      <c r="PS23" s="15">
        <v>14231052751.09</v>
      </c>
      <c r="PT23" s="15">
        <v>24340812961</v>
      </c>
      <c r="PU23" s="15">
        <v>31704093169</v>
      </c>
      <c r="PV23" s="15">
        <v>9534505100</v>
      </c>
      <c r="PW23" s="15">
        <v>10081730955</v>
      </c>
      <c r="PX23" s="15">
        <v>22171410825</v>
      </c>
      <c r="PY23" s="15">
        <v>1663131540</v>
      </c>
      <c r="PZ23" s="15">
        <v>5723093244.6300001</v>
      </c>
      <c r="QA23" s="15">
        <v>31613919825</v>
      </c>
      <c r="QB23" s="15">
        <v>441935489612</v>
      </c>
      <c r="QC23" s="15">
        <v>4715684146</v>
      </c>
      <c r="QD23" s="15">
        <v>17149059670</v>
      </c>
      <c r="QE23" s="15">
        <v>30536520720</v>
      </c>
      <c r="QF23" s="15">
        <v>31472613220</v>
      </c>
      <c r="QG23" s="15">
        <v>28848926610</v>
      </c>
      <c r="QH23" s="15">
        <v>23074349545</v>
      </c>
      <c r="QI23" s="15">
        <v>23254342410</v>
      </c>
      <c r="QJ23" s="15">
        <v>25489275000</v>
      </c>
      <c r="QK23" s="15">
        <v>33256120749.759998</v>
      </c>
      <c r="QL23" s="15">
        <v>5083485726.3000002</v>
      </c>
      <c r="QM23" s="15">
        <v>43768913250</v>
      </c>
      <c r="QN23" s="15">
        <v>12098720461.219999</v>
      </c>
      <c r="QO23" s="15">
        <v>6634212886.6000004</v>
      </c>
      <c r="QP23" s="15">
        <v>79941698823</v>
      </c>
      <c r="QQ23" s="15">
        <v>13818176887</v>
      </c>
      <c r="QR23" s="15">
        <v>21947328075</v>
      </c>
      <c r="QS23" s="15">
        <v>18488752936</v>
      </c>
      <c r="QT23" s="15">
        <v>49404740914</v>
      </c>
      <c r="QU23" s="15">
        <v>55803670942</v>
      </c>
      <c r="QV23" s="15">
        <v>21772445528</v>
      </c>
      <c r="QW23" s="15">
        <v>15446041000</v>
      </c>
      <c r="QX23" s="15">
        <v>29780017194</v>
      </c>
      <c r="QY23" s="15">
        <v>10725881801</v>
      </c>
      <c r="QZ23" s="15">
        <v>9954010000</v>
      </c>
      <c r="RA23" s="15">
        <v>10947854573</v>
      </c>
      <c r="RB23" s="15">
        <v>25327765525</v>
      </c>
      <c r="RC23" s="15">
        <v>19079378970</v>
      </c>
      <c r="RD23" s="15">
        <v>23244575100</v>
      </c>
      <c r="RE23" s="15">
        <v>28119315173</v>
      </c>
      <c r="RF23" s="15">
        <v>28278336595</v>
      </c>
      <c r="RG23" s="15">
        <v>11557008656.879999</v>
      </c>
      <c r="RH23" s="15">
        <v>24983075796</v>
      </c>
      <c r="RI23" s="15">
        <v>31177177674</v>
      </c>
      <c r="RJ23" s="15">
        <v>22369754017</v>
      </c>
      <c r="RK23" s="15">
        <v>19142957555</v>
      </c>
      <c r="RL23" s="15">
        <v>23750091764</v>
      </c>
      <c r="RM23" s="15">
        <v>10141614992.049999</v>
      </c>
      <c r="RN23" s="15">
        <v>6678642792</v>
      </c>
      <c r="RO23" s="15">
        <v>9523609347</v>
      </c>
      <c r="RP23" s="15">
        <v>5582592937</v>
      </c>
      <c r="RQ23" s="15">
        <v>49536201770.440002</v>
      </c>
      <c r="RR23" s="15">
        <v>93875336133.279999</v>
      </c>
      <c r="RS23" s="15">
        <v>109907630894.32001</v>
      </c>
      <c r="RT23" s="15">
        <v>32299866653</v>
      </c>
      <c r="RU23" s="15">
        <v>50906501625.589996</v>
      </c>
      <c r="RV23" s="15">
        <v>42421155710</v>
      </c>
      <c r="RW23" s="15">
        <v>50289788040.970001</v>
      </c>
      <c r="RX23" s="15">
        <v>29585976535.259998</v>
      </c>
      <c r="RY23" s="15">
        <v>29819651555</v>
      </c>
      <c r="RZ23" s="15">
        <v>24893432457.060001</v>
      </c>
      <c r="SA23" s="15">
        <v>28638430789.990002</v>
      </c>
      <c r="SB23" s="15">
        <v>51178606871.849998</v>
      </c>
      <c r="SC23" s="15">
        <v>12447721359.07</v>
      </c>
      <c r="SD23" s="15">
        <v>23785614467.119999</v>
      </c>
      <c r="SE23" s="15">
        <v>6757161278.8400002</v>
      </c>
      <c r="SF23" s="15">
        <v>11291503372</v>
      </c>
      <c r="SG23" s="15">
        <v>32628356014.880001</v>
      </c>
      <c r="SH23" s="15">
        <v>10004105910.73</v>
      </c>
      <c r="SI23" s="15">
        <v>17515738467</v>
      </c>
      <c r="SJ23" s="15">
        <v>43443153653.349998</v>
      </c>
      <c r="SK23" s="15">
        <v>15444100526.92</v>
      </c>
      <c r="SL23" s="15">
        <v>42522805720</v>
      </c>
      <c r="SM23" s="15">
        <v>25351812329.720001</v>
      </c>
      <c r="SN23" s="15">
        <v>19806654931.900002</v>
      </c>
      <c r="SO23" s="15">
        <v>118267532261</v>
      </c>
      <c r="SP23" s="15">
        <v>57688246968.269997</v>
      </c>
      <c r="SQ23" s="15">
        <v>10681159295</v>
      </c>
      <c r="SR23" s="15">
        <v>8174215371</v>
      </c>
      <c r="SS23" s="15">
        <v>85332106512.240005</v>
      </c>
      <c r="ST23" s="15">
        <v>40790374893.82</v>
      </c>
      <c r="SU23" s="15">
        <v>13512756050</v>
      </c>
      <c r="SV23" s="15">
        <v>48791797022</v>
      </c>
      <c r="SW23" s="15">
        <v>264809475244</v>
      </c>
      <c r="SX23" s="15">
        <v>13299902380</v>
      </c>
      <c r="SY23" s="15">
        <v>12962764518.76</v>
      </c>
      <c r="SZ23" s="15">
        <v>25511166469.599998</v>
      </c>
      <c r="TA23" s="15">
        <v>28390318011</v>
      </c>
      <c r="TB23" s="15">
        <v>32936013103.32</v>
      </c>
      <c r="TC23" s="15">
        <v>13013163860</v>
      </c>
      <c r="TD23" s="15">
        <v>42104646200</v>
      </c>
      <c r="TE23" s="15">
        <v>1368898117.96</v>
      </c>
      <c r="TF23" s="15">
        <v>16119105246</v>
      </c>
      <c r="TG23" s="15">
        <v>8654864989.0400009</v>
      </c>
      <c r="TH23" s="15">
        <v>21664576538.75</v>
      </c>
      <c r="TI23" s="15">
        <v>126880235318</v>
      </c>
      <c r="TJ23" s="15">
        <v>11661596600</v>
      </c>
      <c r="TK23" s="15">
        <v>108796571465.67999</v>
      </c>
      <c r="TL23" s="15">
        <v>14129713997.58</v>
      </c>
      <c r="TM23" s="15">
        <v>48128972115.389999</v>
      </c>
      <c r="TN23" s="15">
        <v>10340873767.01</v>
      </c>
      <c r="TO23" s="15">
        <v>12957953838.75</v>
      </c>
      <c r="TP23" s="15">
        <v>6912410465</v>
      </c>
      <c r="TQ23" s="15">
        <v>17934054697.41</v>
      </c>
      <c r="TR23" s="15">
        <v>136002000231</v>
      </c>
      <c r="TS23" s="15">
        <v>19931515693.75</v>
      </c>
      <c r="TT23" s="15">
        <v>22490208738</v>
      </c>
      <c r="TU23" s="15">
        <v>14357625705.549999</v>
      </c>
      <c r="TV23" s="15">
        <v>25265328549.200001</v>
      </c>
      <c r="TW23" s="15">
        <v>11298688502</v>
      </c>
    </row>
    <row r="24" spans="1:543" ht="15" x14ac:dyDescent="0.25">
      <c r="A24" s="19" t="s">
        <v>569</v>
      </c>
      <c r="B24" s="15">
        <v>256344553292</v>
      </c>
      <c r="C24" s="15">
        <v>34749901823</v>
      </c>
      <c r="D24" s="15">
        <v>51770081681</v>
      </c>
      <c r="E24" s="15">
        <v>88403172103.399994</v>
      </c>
      <c r="F24" s="15">
        <v>28945637017</v>
      </c>
      <c r="G24" s="15">
        <v>39609353893</v>
      </c>
      <c r="H24" s="15">
        <v>5432518166</v>
      </c>
      <c r="I24" s="15">
        <v>142678447431</v>
      </c>
      <c r="J24" s="15">
        <v>125046305451.37</v>
      </c>
      <c r="K24" s="15">
        <v>52534369950.709999</v>
      </c>
      <c r="L24" s="15">
        <v>65519661923</v>
      </c>
      <c r="M24" s="15">
        <v>68237658017.879997</v>
      </c>
      <c r="N24" s="15">
        <v>158618067954</v>
      </c>
      <c r="O24" s="15">
        <v>79796597565</v>
      </c>
      <c r="P24" s="15">
        <v>33369657587</v>
      </c>
      <c r="Q24" s="15">
        <v>3288672900</v>
      </c>
      <c r="R24" s="15">
        <v>18118172892</v>
      </c>
      <c r="S24" s="15">
        <v>52000263368</v>
      </c>
      <c r="T24" s="15">
        <v>137346414694.42999</v>
      </c>
      <c r="U24" s="15">
        <v>96063374000</v>
      </c>
      <c r="V24" s="15">
        <v>20563944560.740002</v>
      </c>
      <c r="W24" s="15">
        <v>819937059.38999999</v>
      </c>
      <c r="X24" s="15">
        <v>92864725957</v>
      </c>
      <c r="Y24" s="15">
        <v>107578043422</v>
      </c>
      <c r="Z24" s="15">
        <v>34495177898</v>
      </c>
      <c r="AA24" s="15">
        <v>16385864427.27</v>
      </c>
      <c r="AB24" s="15">
        <v>9578065923</v>
      </c>
      <c r="AC24" s="15">
        <v>13939415877.85</v>
      </c>
      <c r="AD24" s="15">
        <v>0</v>
      </c>
      <c r="AE24" s="15">
        <v>16858954407</v>
      </c>
      <c r="AF24" s="15">
        <v>15723684528.57</v>
      </c>
      <c r="AG24" s="15">
        <v>32062456535</v>
      </c>
      <c r="AH24" s="15">
        <v>45785285443</v>
      </c>
      <c r="AI24" s="15">
        <v>8506562000</v>
      </c>
      <c r="AJ24" s="15">
        <v>832702204</v>
      </c>
      <c r="AK24" s="15">
        <v>51496739373.089996</v>
      </c>
      <c r="AL24" s="15">
        <v>4909572401</v>
      </c>
      <c r="AM24" s="15">
        <v>53448485296</v>
      </c>
      <c r="AN24" s="15">
        <v>2777413485</v>
      </c>
      <c r="AO24" s="15">
        <v>91835101867.669998</v>
      </c>
      <c r="AP24" s="15">
        <v>6397278360</v>
      </c>
      <c r="AQ24" s="15">
        <v>35372990880</v>
      </c>
      <c r="AR24" s="15">
        <v>17740637865</v>
      </c>
      <c r="AS24" s="15">
        <v>121915266156.63</v>
      </c>
      <c r="AT24" s="15">
        <v>10460607888</v>
      </c>
      <c r="AU24" s="15">
        <v>51989690329</v>
      </c>
      <c r="AV24" s="15">
        <v>24625567774.119999</v>
      </c>
      <c r="AW24" s="15">
        <v>36324910008.07</v>
      </c>
      <c r="AX24" s="15">
        <v>0</v>
      </c>
      <c r="AY24" s="15">
        <v>9403954563.1000004</v>
      </c>
      <c r="AZ24" s="15">
        <v>0</v>
      </c>
      <c r="BA24" s="15">
        <v>22043121960</v>
      </c>
      <c r="BB24" s="15">
        <v>25159201373</v>
      </c>
      <c r="BC24" s="15">
        <v>87604789099.880005</v>
      </c>
      <c r="BD24" s="15">
        <v>92486985739</v>
      </c>
      <c r="BE24" s="15">
        <v>44183649675.720001</v>
      </c>
      <c r="BF24" s="15">
        <v>115989921495</v>
      </c>
      <c r="BG24" s="15">
        <v>31161385273</v>
      </c>
      <c r="BH24" s="15">
        <v>653603730726</v>
      </c>
      <c r="BI24" s="15">
        <v>7449674342</v>
      </c>
      <c r="BJ24" s="15">
        <v>8759812599.3099995</v>
      </c>
      <c r="BK24" s="15">
        <v>133833296192.59</v>
      </c>
      <c r="BL24" s="15">
        <v>58236051889.809998</v>
      </c>
      <c r="BM24" s="15">
        <v>32818440620</v>
      </c>
      <c r="BN24" s="15">
        <v>82644129604.75</v>
      </c>
      <c r="BO24" s="15">
        <v>66489266466</v>
      </c>
      <c r="BP24" s="15">
        <v>9267573561</v>
      </c>
      <c r="BQ24" s="15">
        <v>11827014697</v>
      </c>
      <c r="BR24" s="15">
        <v>12209437078</v>
      </c>
      <c r="BS24" s="15">
        <v>66120366517</v>
      </c>
      <c r="BT24" s="15">
        <v>97331587348.300003</v>
      </c>
      <c r="BU24" s="15">
        <v>58167742690</v>
      </c>
      <c r="BV24" s="15">
        <v>10534080168.68</v>
      </c>
      <c r="BW24" s="15">
        <v>18862011449</v>
      </c>
      <c r="BX24" s="15">
        <v>10286472986</v>
      </c>
      <c r="BY24" s="15">
        <v>17437770217</v>
      </c>
      <c r="BZ24" s="15">
        <v>80581468220</v>
      </c>
      <c r="CA24" s="15">
        <v>47034259812</v>
      </c>
      <c r="CB24" s="15">
        <v>729799999535.33997</v>
      </c>
      <c r="CC24" s="15">
        <v>1091875458051.45</v>
      </c>
      <c r="CD24" s="15">
        <v>508988345609.60999</v>
      </c>
      <c r="CE24" s="15">
        <v>32537794341.02</v>
      </c>
      <c r="CF24" s="15">
        <v>35899370155.290001</v>
      </c>
      <c r="CG24" s="15">
        <v>92195523498.179993</v>
      </c>
      <c r="CH24" s="15">
        <v>114328114866.25999</v>
      </c>
      <c r="CI24" s="15">
        <v>846071624787</v>
      </c>
      <c r="CJ24" s="15">
        <v>64744281654.669998</v>
      </c>
      <c r="CK24" s="15">
        <v>53652987894.709999</v>
      </c>
      <c r="CL24" s="15">
        <v>198590607496</v>
      </c>
      <c r="CM24" s="15">
        <v>610990268414.38</v>
      </c>
      <c r="CN24" s="15">
        <v>386863365041.39001</v>
      </c>
      <c r="CO24" s="15">
        <v>59740425400</v>
      </c>
      <c r="CP24" s="15">
        <v>629905609.38999999</v>
      </c>
      <c r="CQ24" s="15">
        <v>71988523190.899994</v>
      </c>
      <c r="CR24" s="15">
        <v>27414654000</v>
      </c>
      <c r="CS24" s="15">
        <v>0</v>
      </c>
      <c r="CT24" s="15">
        <v>5829796233</v>
      </c>
      <c r="CU24" s="15">
        <v>31007921435</v>
      </c>
      <c r="CV24" s="15">
        <v>305360527879.56</v>
      </c>
      <c r="CW24" s="15">
        <v>17382814843.07</v>
      </c>
      <c r="CX24" s="15">
        <v>72370342591.759995</v>
      </c>
      <c r="CY24" s="15">
        <v>31194115704.830002</v>
      </c>
      <c r="CZ24" s="15">
        <v>65840112178.599998</v>
      </c>
      <c r="DA24" s="15">
        <v>821494082161.40002</v>
      </c>
      <c r="DB24" s="15">
        <v>51414591043.239998</v>
      </c>
      <c r="DC24" s="15">
        <v>118284994724.8</v>
      </c>
      <c r="DD24" s="15">
        <v>214712672913.70001</v>
      </c>
      <c r="DE24" s="15">
        <v>43094472721.029999</v>
      </c>
      <c r="DF24" s="15">
        <v>3609595776.4899998</v>
      </c>
      <c r="DG24" s="15">
        <v>1945256400</v>
      </c>
      <c r="DH24" s="15">
        <v>36417845069.779999</v>
      </c>
      <c r="DI24" s="15">
        <v>90411583664.190002</v>
      </c>
      <c r="DJ24" s="15">
        <v>37948199499.559998</v>
      </c>
      <c r="DK24" s="15">
        <v>25542563398.419998</v>
      </c>
      <c r="DL24" s="15">
        <v>145561631040.51001</v>
      </c>
      <c r="DM24" s="15">
        <v>285759837.17000002</v>
      </c>
      <c r="DN24" s="15">
        <v>1479457008.6300001</v>
      </c>
      <c r="DO24" s="15">
        <v>57337746605</v>
      </c>
      <c r="DP24" s="15">
        <v>4286562390</v>
      </c>
      <c r="DQ24" s="15">
        <v>56621553223.339996</v>
      </c>
      <c r="DR24" s="15">
        <v>67180103167.160004</v>
      </c>
      <c r="DS24" s="15">
        <v>13171654476</v>
      </c>
      <c r="DT24" s="15">
        <v>20927790970</v>
      </c>
      <c r="DU24" s="15">
        <v>0</v>
      </c>
      <c r="DV24" s="15">
        <v>12712059730</v>
      </c>
      <c r="DW24" s="15">
        <v>11154040151.280001</v>
      </c>
      <c r="DX24" s="15">
        <v>362354676.57999998</v>
      </c>
      <c r="DY24" s="15">
        <v>130397760707.60001</v>
      </c>
      <c r="DZ24" s="15">
        <v>13136794255</v>
      </c>
      <c r="EA24" s="15">
        <v>35545658215</v>
      </c>
      <c r="EB24" s="15">
        <v>80979229170.520004</v>
      </c>
      <c r="EC24" s="15">
        <v>3421632000</v>
      </c>
      <c r="ED24" s="15">
        <v>520963700877</v>
      </c>
      <c r="EE24" s="15">
        <v>32943041037</v>
      </c>
      <c r="EF24" s="15">
        <v>10574590519</v>
      </c>
      <c r="EG24" s="15">
        <v>31487266800.639999</v>
      </c>
      <c r="EH24" s="15">
        <v>0</v>
      </c>
      <c r="EI24" s="15">
        <v>6617018896.7399998</v>
      </c>
      <c r="EJ24" s="15">
        <v>2745650600</v>
      </c>
      <c r="EK24" s="15">
        <v>12034806000</v>
      </c>
      <c r="EL24" s="15">
        <v>5000537128</v>
      </c>
      <c r="EM24" s="15">
        <v>93206865892</v>
      </c>
      <c r="EN24" s="15">
        <v>967054400</v>
      </c>
      <c r="EO24" s="15">
        <v>20259151514</v>
      </c>
      <c r="EP24" s="15">
        <v>39784780848</v>
      </c>
      <c r="EQ24" s="15">
        <v>68631778972.459999</v>
      </c>
      <c r="ER24" s="15">
        <v>26325374000</v>
      </c>
      <c r="ES24" s="15">
        <v>51187890773</v>
      </c>
      <c r="ET24" s="15">
        <v>4626604247917</v>
      </c>
      <c r="EU24" s="15">
        <v>1085315941948.15</v>
      </c>
      <c r="EV24" s="15">
        <v>25987550650</v>
      </c>
      <c r="EW24" s="15">
        <v>288658922376.70001</v>
      </c>
      <c r="EX24" s="15">
        <v>282203013466.16998</v>
      </c>
      <c r="EY24" s="15">
        <v>45215713100</v>
      </c>
      <c r="EZ24" s="15">
        <v>41924923785</v>
      </c>
      <c r="FA24" s="15">
        <v>87339898201.710007</v>
      </c>
      <c r="FB24" s="15">
        <v>14438208928</v>
      </c>
      <c r="FC24" s="15">
        <v>115530628269</v>
      </c>
      <c r="FD24" s="15">
        <v>45237666340</v>
      </c>
      <c r="FE24" s="15">
        <v>17238433000</v>
      </c>
      <c r="FF24" s="15">
        <v>0</v>
      </c>
      <c r="FG24" s="15">
        <v>45709548647</v>
      </c>
      <c r="FH24" s="15">
        <v>14143618787</v>
      </c>
      <c r="FI24" s="15">
        <v>3765584600</v>
      </c>
      <c r="FJ24" s="15">
        <v>32452172360</v>
      </c>
      <c r="FK24" s="15">
        <v>210676044978</v>
      </c>
      <c r="FL24" s="15">
        <v>546494072793</v>
      </c>
      <c r="FM24" s="15">
        <v>44353948400</v>
      </c>
      <c r="FN24" s="15">
        <v>62721423609</v>
      </c>
      <c r="FO24" s="15">
        <v>67550143244</v>
      </c>
      <c r="FP24" s="15">
        <v>166402099812</v>
      </c>
      <c r="FQ24" s="15">
        <v>10559558164</v>
      </c>
      <c r="FR24" s="15">
        <v>13312330036.360001</v>
      </c>
      <c r="FS24" s="15">
        <v>3506622000</v>
      </c>
      <c r="FT24" s="15">
        <v>4205835436.3699999</v>
      </c>
      <c r="FU24" s="15">
        <v>102484079607</v>
      </c>
      <c r="FV24" s="15">
        <v>11970974150</v>
      </c>
      <c r="FW24" s="15">
        <v>189374916641</v>
      </c>
      <c r="FX24" s="15">
        <v>29558932500</v>
      </c>
      <c r="FY24" s="15">
        <v>12622707788</v>
      </c>
      <c r="FZ24" s="15">
        <v>23747695048.630001</v>
      </c>
      <c r="GA24" s="15">
        <v>5353876600</v>
      </c>
      <c r="GB24" s="15">
        <v>22803666678</v>
      </c>
      <c r="GC24" s="15">
        <v>17818726525.380001</v>
      </c>
      <c r="GD24" s="15">
        <v>6064858039.6099997</v>
      </c>
      <c r="GE24" s="15">
        <v>10553788645</v>
      </c>
      <c r="GF24" s="15">
        <v>345070000</v>
      </c>
      <c r="GG24" s="15">
        <v>12817763490</v>
      </c>
      <c r="GH24" s="15">
        <v>9968420902</v>
      </c>
      <c r="GI24" s="15">
        <v>0</v>
      </c>
      <c r="GJ24" s="15">
        <v>24646243052</v>
      </c>
      <c r="GK24" s="15">
        <v>88444314356</v>
      </c>
      <c r="GL24" s="15">
        <v>31006998700</v>
      </c>
      <c r="GM24" s="15">
        <v>6475364582</v>
      </c>
      <c r="GN24" s="15">
        <v>332991134</v>
      </c>
      <c r="GO24" s="15">
        <v>24794833101.25</v>
      </c>
      <c r="GP24" s="15">
        <v>54279445114</v>
      </c>
      <c r="GQ24" s="15">
        <v>789456665</v>
      </c>
      <c r="GR24" s="15">
        <v>18428076288</v>
      </c>
      <c r="GS24" s="15">
        <v>512336000</v>
      </c>
      <c r="GT24" s="15">
        <v>0</v>
      </c>
      <c r="GU24" s="15">
        <v>19340136793</v>
      </c>
      <c r="GV24" s="15">
        <v>224419000</v>
      </c>
      <c r="GW24" s="15">
        <v>7254197137</v>
      </c>
      <c r="GX24" s="15">
        <v>5876337750</v>
      </c>
      <c r="GY24" s="15">
        <v>34422723003</v>
      </c>
      <c r="GZ24" s="15">
        <v>8433654825</v>
      </c>
      <c r="HA24" s="15">
        <v>12389754400</v>
      </c>
      <c r="HB24" s="15">
        <v>43820975343</v>
      </c>
      <c r="HC24" s="15">
        <v>17685275843.400002</v>
      </c>
      <c r="HD24" s="15">
        <v>98148393233</v>
      </c>
      <c r="HE24" s="15">
        <v>25543795010</v>
      </c>
      <c r="HF24" s="15">
        <v>39997457181</v>
      </c>
      <c r="HG24" s="15">
        <v>211716080245</v>
      </c>
      <c r="HH24" s="15">
        <v>644050000</v>
      </c>
      <c r="HI24" s="15">
        <v>19514871913.939999</v>
      </c>
      <c r="HJ24" s="15">
        <v>27822010004</v>
      </c>
      <c r="HK24" s="15">
        <v>152259336983</v>
      </c>
      <c r="HL24" s="15">
        <v>14487157547.66</v>
      </c>
      <c r="HM24" s="15">
        <v>196602800877</v>
      </c>
      <c r="HN24" s="15">
        <v>4782952219</v>
      </c>
      <c r="HO24" s="15">
        <v>125753418745.78999</v>
      </c>
      <c r="HP24" s="15">
        <v>19064380500</v>
      </c>
      <c r="HQ24" s="15">
        <v>482779863264</v>
      </c>
      <c r="HR24" s="15">
        <v>528603012</v>
      </c>
      <c r="HS24" s="15">
        <v>3357469480</v>
      </c>
      <c r="HT24" s="15">
        <v>5478422537</v>
      </c>
      <c r="HU24" s="15">
        <v>4791924000</v>
      </c>
      <c r="HV24" s="15">
        <v>108445557262.19</v>
      </c>
      <c r="HW24" s="15">
        <v>7198172650</v>
      </c>
      <c r="HX24" s="15">
        <v>9616716268</v>
      </c>
      <c r="HY24" s="15">
        <v>49753843003</v>
      </c>
      <c r="HZ24" s="15">
        <v>64061020252</v>
      </c>
      <c r="IA24" s="15">
        <v>49671208000</v>
      </c>
      <c r="IB24" s="15">
        <v>27853508404</v>
      </c>
      <c r="IC24" s="15">
        <v>101994600</v>
      </c>
      <c r="ID24" s="15">
        <v>18523242300</v>
      </c>
      <c r="IE24" s="15">
        <v>3894525868.2399998</v>
      </c>
      <c r="IF24" s="15">
        <v>5343066500</v>
      </c>
      <c r="IG24" s="15">
        <v>107349850719.13</v>
      </c>
      <c r="IH24" s="15">
        <v>321542800</v>
      </c>
      <c r="II24" s="15">
        <v>3628962999.4299998</v>
      </c>
      <c r="IJ24" s="15">
        <v>16628748000</v>
      </c>
      <c r="IK24" s="15">
        <v>98193775701</v>
      </c>
      <c r="IL24" s="15">
        <v>4489448071</v>
      </c>
      <c r="IM24" s="15">
        <v>4356853858.3100004</v>
      </c>
      <c r="IN24" s="15">
        <v>1398324000</v>
      </c>
      <c r="IO24" s="15">
        <v>141372788536.22</v>
      </c>
      <c r="IP24" s="15">
        <v>9436047000</v>
      </c>
      <c r="IQ24" s="15">
        <v>17657890477.23</v>
      </c>
      <c r="IR24" s="15">
        <v>160603175369</v>
      </c>
      <c r="IS24" s="15">
        <v>45425929857</v>
      </c>
      <c r="IT24" s="15">
        <v>31664269400</v>
      </c>
      <c r="IU24" s="15">
        <v>33912528467.560001</v>
      </c>
      <c r="IV24" s="15">
        <v>3928417698</v>
      </c>
      <c r="IW24" s="15">
        <v>6196789670.4799995</v>
      </c>
      <c r="IX24" s="15">
        <v>219955860932.69</v>
      </c>
      <c r="IY24" s="15">
        <v>45478404069.839996</v>
      </c>
      <c r="IZ24" s="15">
        <v>466949209513.07001</v>
      </c>
      <c r="JA24" s="15">
        <v>111521809334</v>
      </c>
      <c r="JB24" s="15">
        <v>5070212000</v>
      </c>
      <c r="JC24" s="15">
        <v>79992465667.789993</v>
      </c>
      <c r="JD24" s="15">
        <v>108531135500</v>
      </c>
      <c r="JE24" s="15">
        <v>29251052333.5</v>
      </c>
      <c r="JF24" s="15">
        <v>28763433895.599998</v>
      </c>
      <c r="JG24" s="15">
        <v>54357544270.68</v>
      </c>
      <c r="JH24" s="15">
        <v>104836691186.89</v>
      </c>
      <c r="JI24" s="15">
        <v>10696070296</v>
      </c>
      <c r="JJ24" s="15">
        <v>12006954448</v>
      </c>
      <c r="JK24" s="15">
        <v>12730991316.01</v>
      </c>
      <c r="JL24" s="15">
        <v>55277961236</v>
      </c>
      <c r="JM24" s="15">
        <v>27631208756.389999</v>
      </c>
      <c r="JN24" s="15">
        <v>10924866650</v>
      </c>
      <c r="JO24" s="15">
        <v>200076972006.34</v>
      </c>
      <c r="JP24" s="15">
        <v>24869759474</v>
      </c>
      <c r="JQ24" s="15">
        <v>226261137765</v>
      </c>
      <c r="JR24" s="15">
        <v>317624402186</v>
      </c>
      <c r="JS24" s="15">
        <v>141607569615.72</v>
      </c>
      <c r="JT24" s="15">
        <v>51032970895.540001</v>
      </c>
      <c r="JU24" s="15">
        <v>30720314722.400002</v>
      </c>
      <c r="JV24" s="15">
        <v>185924936489.67001</v>
      </c>
      <c r="JW24" s="15">
        <v>251881767756</v>
      </c>
      <c r="JX24" s="15">
        <v>55463790648.449997</v>
      </c>
      <c r="JY24" s="15">
        <v>82154281264.110001</v>
      </c>
      <c r="JZ24" s="15">
        <v>73862472889.720001</v>
      </c>
      <c r="KA24" s="15">
        <v>122508072814</v>
      </c>
      <c r="KB24" s="15">
        <v>10932365050</v>
      </c>
      <c r="KC24" s="15">
        <v>5027895028</v>
      </c>
      <c r="KD24" s="15">
        <v>86203809949</v>
      </c>
      <c r="KE24" s="15">
        <v>5164102300</v>
      </c>
      <c r="KF24" s="15">
        <v>81236679950</v>
      </c>
      <c r="KG24" s="15">
        <v>26693988700</v>
      </c>
      <c r="KH24" s="15">
        <v>11828888937.059999</v>
      </c>
      <c r="KI24" s="15">
        <v>27076824647</v>
      </c>
      <c r="KJ24" s="15">
        <v>213321532472.67999</v>
      </c>
      <c r="KK24" s="15">
        <v>168016905294</v>
      </c>
      <c r="KL24" s="15">
        <v>57043022237.400002</v>
      </c>
      <c r="KM24" s="15">
        <v>122467586399.47</v>
      </c>
      <c r="KN24" s="15">
        <v>19352299269</v>
      </c>
      <c r="KO24" s="15">
        <v>90372352775.550003</v>
      </c>
      <c r="KP24" s="15">
        <v>14498884000</v>
      </c>
      <c r="KQ24" s="15">
        <v>17191238290</v>
      </c>
      <c r="KR24" s="15">
        <v>3554151797625.04</v>
      </c>
      <c r="KS24" s="15">
        <v>76238718397</v>
      </c>
      <c r="KT24" s="15">
        <v>1729464861521.78</v>
      </c>
      <c r="KU24" s="15">
        <v>647354084321.63</v>
      </c>
      <c r="KV24" s="15">
        <v>56737353883</v>
      </c>
      <c r="KW24" s="15">
        <v>1209733163611.8701</v>
      </c>
      <c r="KX24" s="15">
        <v>1216840767227.79</v>
      </c>
      <c r="KY24" s="15">
        <v>188197000949</v>
      </c>
      <c r="KZ24" s="15">
        <v>2076617325224</v>
      </c>
      <c r="LA24" s="15">
        <v>626518819005</v>
      </c>
      <c r="LB24" s="15">
        <v>83630854580.289993</v>
      </c>
      <c r="LC24" s="15">
        <v>192088461124</v>
      </c>
      <c r="LD24" s="15">
        <v>11341089826</v>
      </c>
      <c r="LE24" s="15">
        <v>31657792984</v>
      </c>
      <c r="LF24" s="15">
        <v>71988523190.899994</v>
      </c>
      <c r="LG24" s="15">
        <v>3250863500</v>
      </c>
      <c r="LH24" s="15">
        <v>48469465156.510002</v>
      </c>
      <c r="LI24" s="15">
        <v>47115111245</v>
      </c>
      <c r="LJ24" s="15">
        <v>49490932561</v>
      </c>
      <c r="LK24" s="15">
        <v>8033191458.3400002</v>
      </c>
      <c r="LL24" s="15">
        <v>31854687344.099998</v>
      </c>
      <c r="LM24" s="15">
        <v>32617422334</v>
      </c>
      <c r="LN24" s="15">
        <v>101927646728.7</v>
      </c>
      <c r="LO24" s="15">
        <v>11275252354.68</v>
      </c>
      <c r="LP24" s="15">
        <v>60581001338</v>
      </c>
      <c r="LQ24" s="15">
        <v>22552209454</v>
      </c>
      <c r="LR24" s="15">
        <v>12403884712</v>
      </c>
      <c r="LS24" s="15">
        <v>36259580060</v>
      </c>
      <c r="LT24" s="15">
        <v>25275271321</v>
      </c>
      <c r="LU24" s="15">
        <v>14530327919</v>
      </c>
      <c r="LV24" s="15">
        <v>67322292724.260002</v>
      </c>
      <c r="LW24" s="15">
        <v>4155013242.8000002</v>
      </c>
      <c r="LX24" s="15">
        <v>28078760977.5</v>
      </c>
      <c r="LY24" s="15">
        <v>158910637983.79999</v>
      </c>
      <c r="LZ24" s="15">
        <v>12839704000</v>
      </c>
      <c r="MA24" s="15">
        <v>30353474935.700001</v>
      </c>
      <c r="MB24" s="15">
        <v>18791362024</v>
      </c>
      <c r="MC24" s="15">
        <v>57131357859</v>
      </c>
      <c r="MD24" s="15">
        <v>71566116841</v>
      </c>
      <c r="ME24" s="15">
        <v>55809245793.470001</v>
      </c>
      <c r="MF24" s="15">
        <v>37540093964.629997</v>
      </c>
      <c r="MG24" s="15">
        <v>327681158414.34003</v>
      </c>
      <c r="MH24" s="15">
        <v>2253298380</v>
      </c>
      <c r="MI24" s="15">
        <v>123988941049.62</v>
      </c>
      <c r="MJ24" s="15">
        <v>954048400</v>
      </c>
      <c r="MK24" s="15">
        <v>85974665912</v>
      </c>
      <c r="ML24" s="15">
        <v>104515148337</v>
      </c>
      <c r="MM24" s="15">
        <v>22611936844.779999</v>
      </c>
      <c r="MN24" s="15">
        <v>21754836970</v>
      </c>
      <c r="MO24" s="15">
        <v>38816649964.220001</v>
      </c>
      <c r="MP24" s="15">
        <v>10650056978</v>
      </c>
      <c r="MQ24" s="15">
        <v>63757423540.470001</v>
      </c>
      <c r="MR24" s="15">
        <v>38713102901.93</v>
      </c>
      <c r="MS24" s="15">
        <v>137435935275.3</v>
      </c>
      <c r="MT24" s="15">
        <v>75859790896.520004</v>
      </c>
      <c r="MU24" s="15">
        <v>49234995441.440002</v>
      </c>
      <c r="MV24" s="15">
        <v>100185878011.92999</v>
      </c>
      <c r="MW24" s="15">
        <v>33900436201.009998</v>
      </c>
      <c r="MX24" s="15">
        <v>60193238571.5</v>
      </c>
      <c r="MY24" s="15">
        <v>104256572588.39999</v>
      </c>
      <c r="MZ24" s="15">
        <v>47564689180.57</v>
      </c>
      <c r="NA24" s="15">
        <v>84058978570.729996</v>
      </c>
      <c r="NB24" s="15">
        <v>119501637572.36</v>
      </c>
      <c r="NC24" s="15">
        <v>233101056766.81</v>
      </c>
      <c r="ND24" s="15">
        <v>25002383541.290001</v>
      </c>
      <c r="NE24" s="15">
        <v>44991443631.080002</v>
      </c>
      <c r="NF24" s="15">
        <v>377779636151.73999</v>
      </c>
      <c r="NG24" s="15">
        <v>97599295288</v>
      </c>
      <c r="NH24" s="15">
        <v>35107491800</v>
      </c>
      <c r="NI24" s="15">
        <v>60471331296.699997</v>
      </c>
      <c r="NJ24" s="15">
        <v>169562272242.67001</v>
      </c>
      <c r="NK24" s="15">
        <v>281130138910</v>
      </c>
      <c r="NL24" s="15">
        <v>141097513602</v>
      </c>
      <c r="NM24" s="15">
        <v>58406738645.889999</v>
      </c>
      <c r="NN24" s="15">
        <v>121874918123.14999</v>
      </c>
      <c r="NO24" s="15">
        <v>64645553118</v>
      </c>
      <c r="NP24" s="15">
        <v>5562435901.5</v>
      </c>
      <c r="NQ24" s="15">
        <v>42129709289</v>
      </c>
      <c r="NR24" s="15">
        <v>0</v>
      </c>
      <c r="NS24" s="15">
        <v>87297254093</v>
      </c>
      <c r="NT24" s="15">
        <v>47959518616</v>
      </c>
      <c r="NU24" s="15">
        <v>32318652658</v>
      </c>
      <c r="NV24" s="15">
        <v>22646173721.240002</v>
      </c>
      <c r="NW24" s="15">
        <v>36203574578</v>
      </c>
      <c r="NX24" s="15">
        <v>23344265767</v>
      </c>
      <c r="NY24" s="15">
        <v>12757973910.5</v>
      </c>
      <c r="NZ24" s="15">
        <v>5291658949.2600002</v>
      </c>
      <c r="OA24" s="15">
        <v>43557634839.900002</v>
      </c>
      <c r="OB24" s="15">
        <v>14086148379</v>
      </c>
      <c r="OC24" s="15">
        <v>10706027800</v>
      </c>
      <c r="OD24" s="15">
        <v>3716599980</v>
      </c>
      <c r="OE24" s="15">
        <v>10855775428.65</v>
      </c>
      <c r="OF24" s="15">
        <v>26334656900</v>
      </c>
      <c r="OG24" s="15">
        <v>41138868553</v>
      </c>
      <c r="OH24" s="15">
        <v>733388115521.63</v>
      </c>
      <c r="OI24" s="15">
        <v>182873420750.32999</v>
      </c>
      <c r="OJ24" s="15">
        <v>38068159548</v>
      </c>
      <c r="OK24" s="15">
        <v>13647462735.26</v>
      </c>
      <c r="OL24" s="15">
        <v>35427010490</v>
      </c>
      <c r="OM24" s="15">
        <v>141600876315</v>
      </c>
      <c r="ON24" s="15">
        <v>43030652185</v>
      </c>
      <c r="OO24" s="15">
        <v>16306089980</v>
      </c>
      <c r="OP24" s="15">
        <v>0</v>
      </c>
      <c r="OQ24" s="15">
        <v>9743475992</v>
      </c>
      <c r="OR24" s="15">
        <v>85176752832.100006</v>
      </c>
      <c r="OS24" s="15">
        <v>34405296311</v>
      </c>
      <c r="OT24" s="15">
        <v>87557286677</v>
      </c>
      <c r="OU24" s="15">
        <v>49193853930</v>
      </c>
      <c r="OV24" s="15">
        <v>139075933983.35999</v>
      </c>
      <c r="OW24" s="15">
        <v>18033826321</v>
      </c>
      <c r="OX24" s="15">
        <v>75853885757</v>
      </c>
      <c r="OY24" s="15">
        <v>162731857299.60999</v>
      </c>
      <c r="OZ24" s="15">
        <v>24955574022.34</v>
      </c>
      <c r="PA24" s="15">
        <v>27920365492.470001</v>
      </c>
      <c r="PB24" s="15">
        <v>110511544660.67</v>
      </c>
      <c r="PC24" s="15">
        <v>76720410318.350006</v>
      </c>
      <c r="PD24" s="15">
        <v>39049493746</v>
      </c>
      <c r="PE24" s="15">
        <v>76093698908</v>
      </c>
      <c r="PF24" s="15">
        <v>32329486623</v>
      </c>
      <c r="PG24" s="15">
        <v>3732966351</v>
      </c>
      <c r="PH24" s="15">
        <v>42545825925</v>
      </c>
      <c r="PI24" s="15">
        <v>14339621861</v>
      </c>
      <c r="PJ24" s="15">
        <v>104163465362.92</v>
      </c>
      <c r="PK24" s="15">
        <v>72009191058</v>
      </c>
      <c r="PL24" s="15">
        <v>11594965436.299999</v>
      </c>
      <c r="PM24" s="15">
        <v>10028140394</v>
      </c>
      <c r="PN24" s="15">
        <v>287287360099.79999</v>
      </c>
      <c r="PO24" s="15">
        <v>77667895376</v>
      </c>
      <c r="PP24" s="15">
        <v>87576299561</v>
      </c>
      <c r="PQ24" s="15">
        <v>143790125662.10001</v>
      </c>
      <c r="PR24" s="15">
        <v>21579224850</v>
      </c>
      <c r="PS24" s="15">
        <v>55368166841</v>
      </c>
      <c r="PT24" s="15">
        <v>7525847000</v>
      </c>
      <c r="PU24" s="15">
        <v>88834048932</v>
      </c>
      <c r="PV24" s="15">
        <v>134434804220</v>
      </c>
      <c r="PW24" s="15">
        <v>83980566006</v>
      </c>
      <c r="PX24" s="15">
        <v>177312748680.06</v>
      </c>
      <c r="PY24" s="15">
        <v>46023330078.239998</v>
      </c>
      <c r="PZ24" s="15">
        <v>113604841948.34</v>
      </c>
      <c r="QA24" s="15">
        <v>105030788617</v>
      </c>
      <c r="QB24" s="15">
        <v>2792990073353</v>
      </c>
      <c r="QC24" s="15">
        <v>42991622225</v>
      </c>
      <c r="QD24" s="15">
        <v>273773401810</v>
      </c>
      <c r="QE24" s="15">
        <v>149678453328</v>
      </c>
      <c r="QF24" s="15">
        <v>95241442058</v>
      </c>
      <c r="QG24" s="15">
        <v>321869175831</v>
      </c>
      <c r="QH24" s="15">
        <v>10727301000</v>
      </c>
      <c r="QI24" s="15">
        <v>203806193020</v>
      </c>
      <c r="QJ24" s="15">
        <v>101138743250</v>
      </c>
      <c r="QK24" s="15">
        <v>7388663638</v>
      </c>
      <c r="QL24" s="15">
        <v>139397064674</v>
      </c>
      <c r="QM24" s="15">
        <v>0</v>
      </c>
      <c r="QN24" s="15">
        <v>5251951000</v>
      </c>
      <c r="QO24" s="15">
        <v>122559613786</v>
      </c>
      <c r="QP24" s="15">
        <v>494547900</v>
      </c>
      <c r="QQ24" s="15">
        <v>73164724098</v>
      </c>
      <c r="QR24" s="15">
        <v>56426889836</v>
      </c>
      <c r="QS24" s="15">
        <v>104134616229</v>
      </c>
      <c r="QT24" s="15">
        <v>139448352209.53</v>
      </c>
      <c r="QU24" s="15">
        <v>62075405800</v>
      </c>
      <c r="QV24" s="15">
        <v>201160675017</v>
      </c>
      <c r="QW24" s="15">
        <v>60001483000</v>
      </c>
      <c r="QX24" s="15">
        <v>0</v>
      </c>
      <c r="QY24" s="15">
        <v>69993572400</v>
      </c>
      <c r="QZ24" s="15">
        <v>116247914500</v>
      </c>
      <c r="RA24" s="15">
        <v>210036955576</v>
      </c>
      <c r="RB24" s="15">
        <v>23913167000</v>
      </c>
      <c r="RC24" s="15">
        <v>73509202738.240005</v>
      </c>
      <c r="RD24" s="15">
        <v>86194555005</v>
      </c>
      <c r="RE24" s="15">
        <v>0</v>
      </c>
      <c r="RF24" s="15">
        <v>166643558513.56</v>
      </c>
      <c r="RG24" s="15">
        <v>99181372933</v>
      </c>
      <c r="RH24" s="15">
        <v>48963766288.379997</v>
      </c>
      <c r="RI24" s="15">
        <v>94746006742.850006</v>
      </c>
      <c r="RJ24" s="15">
        <v>63254492217</v>
      </c>
      <c r="RK24" s="15">
        <v>44860186548</v>
      </c>
      <c r="RL24" s="15">
        <v>10561464000</v>
      </c>
      <c r="RM24" s="15">
        <v>344580726492.89001</v>
      </c>
      <c r="RN24" s="15">
        <v>2247507280</v>
      </c>
      <c r="RO24" s="15">
        <v>53455061073</v>
      </c>
      <c r="RP24" s="15">
        <v>159928691225</v>
      </c>
      <c r="RQ24" s="15">
        <v>285089989300</v>
      </c>
      <c r="RR24" s="15">
        <v>9374801584</v>
      </c>
      <c r="RS24" s="15">
        <v>29779816904</v>
      </c>
      <c r="RT24" s="15">
        <v>165961831914.17001</v>
      </c>
      <c r="RU24" s="15">
        <v>238070832874</v>
      </c>
      <c r="RV24" s="15">
        <v>81921338035</v>
      </c>
      <c r="RW24" s="15">
        <v>107635986770.05</v>
      </c>
      <c r="RX24" s="15">
        <v>37971818215</v>
      </c>
      <c r="RY24" s="15">
        <v>474245520774</v>
      </c>
      <c r="RZ24" s="15">
        <v>32191566715</v>
      </c>
      <c r="SA24" s="15">
        <v>460062500</v>
      </c>
      <c r="SB24" s="15">
        <v>12646738200.51</v>
      </c>
      <c r="SC24" s="15">
        <v>133973836903</v>
      </c>
      <c r="SD24" s="15">
        <v>3845870119</v>
      </c>
      <c r="SE24" s="15">
        <v>17160130238</v>
      </c>
      <c r="SF24" s="15">
        <v>3404315200</v>
      </c>
      <c r="SG24" s="15">
        <v>10164883027</v>
      </c>
      <c r="SH24" s="15">
        <v>102917969528.53</v>
      </c>
      <c r="SI24" s="15">
        <v>2850071230</v>
      </c>
      <c r="SJ24" s="15">
        <v>20675581576</v>
      </c>
      <c r="SK24" s="15">
        <v>10781227935.139999</v>
      </c>
      <c r="SL24" s="15">
        <v>19856895285</v>
      </c>
      <c r="SM24" s="15">
        <v>53388441912.330002</v>
      </c>
      <c r="SN24" s="15">
        <v>5884484788</v>
      </c>
      <c r="SO24" s="15">
        <v>92322835466</v>
      </c>
      <c r="SP24" s="15">
        <v>65799878073</v>
      </c>
      <c r="SQ24" s="15">
        <v>109611427184.64999</v>
      </c>
      <c r="SR24" s="15">
        <v>154138652550.38</v>
      </c>
      <c r="SS24" s="15">
        <v>26989338603.610001</v>
      </c>
      <c r="ST24" s="15">
        <v>8309106801</v>
      </c>
      <c r="SU24" s="15">
        <v>27306926270.16</v>
      </c>
      <c r="SV24" s="15">
        <v>27620425728</v>
      </c>
      <c r="SW24" s="15">
        <v>448373605434</v>
      </c>
      <c r="SX24" s="15">
        <v>98846290030</v>
      </c>
      <c r="SY24" s="15">
        <v>17968367300</v>
      </c>
      <c r="SZ24" s="15">
        <v>126490376342</v>
      </c>
      <c r="TA24" s="15">
        <v>100293854242</v>
      </c>
      <c r="TB24" s="15">
        <v>16590246007</v>
      </c>
      <c r="TC24" s="15">
        <v>7522294840</v>
      </c>
      <c r="TD24" s="15">
        <v>357804815910</v>
      </c>
      <c r="TE24" s="15">
        <v>8639840000</v>
      </c>
      <c r="TF24" s="15">
        <v>230180650730</v>
      </c>
      <c r="TG24" s="15">
        <v>15095618361</v>
      </c>
      <c r="TH24" s="15">
        <v>17611968800</v>
      </c>
      <c r="TI24" s="15">
        <v>31201698783.650002</v>
      </c>
      <c r="TJ24" s="15">
        <v>16727260000</v>
      </c>
      <c r="TK24" s="15">
        <v>141744120417.59</v>
      </c>
      <c r="TL24" s="15">
        <v>8491165629</v>
      </c>
      <c r="TM24" s="15">
        <v>67285618203.82</v>
      </c>
      <c r="TN24" s="15">
        <v>8913305987</v>
      </c>
      <c r="TO24" s="15">
        <v>1063580947</v>
      </c>
      <c r="TP24" s="15">
        <v>89229966110</v>
      </c>
      <c r="TQ24" s="15">
        <v>42822229247.989998</v>
      </c>
      <c r="TR24" s="15">
        <v>340303171915</v>
      </c>
      <c r="TS24" s="15">
        <v>72433835327.759995</v>
      </c>
      <c r="TT24" s="15">
        <v>401944073863</v>
      </c>
      <c r="TU24" s="15">
        <v>78753055593.380005</v>
      </c>
      <c r="TV24" s="15">
        <v>251853577215</v>
      </c>
      <c r="TW24" s="15">
        <v>345719276104.25</v>
      </c>
    </row>
    <row r="25" spans="1:543" ht="15" x14ac:dyDescent="0.25">
      <c r="A25" s="19" t="s">
        <v>570</v>
      </c>
      <c r="B25" s="15">
        <v>-6430875531802.4404</v>
      </c>
      <c r="C25" s="15">
        <v>-1769565436742.4099</v>
      </c>
      <c r="D25" s="15">
        <v>-1190658817886.55</v>
      </c>
      <c r="E25" s="15">
        <v>-795595309052.93005</v>
      </c>
      <c r="F25" s="15">
        <v>-474584422957.91998</v>
      </c>
      <c r="G25" s="15">
        <v>-880417189795</v>
      </c>
      <c r="H25" s="15">
        <v>-370700860259</v>
      </c>
      <c r="I25" s="15">
        <v>-921944940700</v>
      </c>
      <c r="J25" s="15">
        <v>-1718207206208.5701</v>
      </c>
      <c r="K25" s="15">
        <v>-784329954914</v>
      </c>
      <c r="L25" s="15">
        <v>-638042356549</v>
      </c>
      <c r="M25" s="15">
        <v>-409041791434.40997</v>
      </c>
      <c r="N25" s="15">
        <v>-1112176226030.23</v>
      </c>
      <c r="O25" s="15">
        <v>-1119619832905</v>
      </c>
      <c r="P25" s="15">
        <v>-495784083116.21997</v>
      </c>
      <c r="Q25" s="15">
        <v>-404921922315.96997</v>
      </c>
      <c r="R25" s="15">
        <v>-487930365542.60999</v>
      </c>
      <c r="S25" s="15">
        <v>-450533307620.70001</v>
      </c>
      <c r="T25" s="15">
        <v>-274456532102.67001</v>
      </c>
      <c r="U25" s="15">
        <v>-582951418235.30005</v>
      </c>
      <c r="V25" s="15">
        <v>-646465587701.89001</v>
      </c>
      <c r="W25" s="15">
        <v>-531782381270.10999</v>
      </c>
      <c r="X25" s="15">
        <v>-359696936671.62</v>
      </c>
      <c r="Y25" s="15">
        <v>-264372218132</v>
      </c>
      <c r="Z25" s="15">
        <v>-6156946554189</v>
      </c>
      <c r="AA25" s="15">
        <v>-744133733249.08997</v>
      </c>
      <c r="AB25" s="15">
        <v>-729185838607.62</v>
      </c>
      <c r="AC25" s="15">
        <v>-2131762993942.3701</v>
      </c>
      <c r="AD25" s="15">
        <v>-1080049365092.5699</v>
      </c>
      <c r="AE25" s="15">
        <v>-1152568607737</v>
      </c>
      <c r="AF25" s="15">
        <v>-1107204795633.1001</v>
      </c>
      <c r="AG25" s="15">
        <v>-1040532599786</v>
      </c>
      <c r="AH25" s="15">
        <v>-790179330455.67004</v>
      </c>
      <c r="AI25" s="15">
        <v>-726960053715.53003</v>
      </c>
      <c r="AJ25" s="15">
        <v>-1005503834814.4399</v>
      </c>
      <c r="AK25" s="15">
        <v>-621158879848.31995</v>
      </c>
      <c r="AL25" s="15">
        <v>-688712586574</v>
      </c>
      <c r="AM25" s="15">
        <v>-566889373469</v>
      </c>
      <c r="AN25" s="15">
        <v>-1937896187581.1499</v>
      </c>
      <c r="AO25" s="15">
        <v>-2192629323304.73</v>
      </c>
      <c r="AP25" s="15">
        <v>-896104413890</v>
      </c>
      <c r="AQ25" s="15">
        <v>-362857126647.71997</v>
      </c>
      <c r="AR25" s="15">
        <v>-753918068134</v>
      </c>
      <c r="AS25" s="15">
        <v>-669230482519.98999</v>
      </c>
      <c r="AT25" s="15">
        <v>-640942883865</v>
      </c>
      <c r="AU25" s="15">
        <v>-607830504140</v>
      </c>
      <c r="AV25" s="15">
        <v>-575817675661.54004</v>
      </c>
      <c r="AW25" s="15">
        <v>-539610242856.90002</v>
      </c>
      <c r="AX25" s="15">
        <v>-716938989397.67004</v>
      </c>
      <c r="AY25" s="15">
        <v>-665256215382.06006</v>
      </c>
      <c r="AZ25" s="15">
        <v>-523322059412.95001</v>
      </c>
      <c r="BA25" s="15">
        <v>-336925235617</v>
      </c>
      <c r="BB25" s="15">
        <v>-1019769667678</v>
      </c>
      <c r="BC25" s="15">
        <v>-1103264257828.5801</v>
      </c>
      <c r="BD25" s="15">
        <v>-675514101124.03003</v>
      </c>
      <c r="BE25" s="15">
        <v>-286941266017</v>
      </c>
      <c r="BF25" s="15">
        <v>-201057535185.29999</v>
      </c>
      <c r="BG25" s="15">
        <v>-198782349536.56</v>
      </c>
      <c r="BH25" s="15">
        <v>-3443999901318.8398</v>
      </c>
      <c r="BI25" s="15">
        <v>-979042366693.07996</v>
      </c>
      <c r="BJ25" s="15">
        <v>-1667889184995.02</v>
      </c>
      <c r="BK25" s="15">
        <v>-433152564770.92999</v>
      </c>
      <c r="BL25" s="15">
        <v>-2034462805969.5701</v>
      </c>
      <c r="BM25" s="15">
        <v>-960755225012.5</v>
      </c>
      <c r="BN25" s="15">
        <v>-887992150710.57996</v>
      </c>
      <c r="BO25" s="15">
        <v>-788053313465</v>
      </c>
      <c r="BP25" s="15">
        <v>-704499282368</v>
      </c>
      <c r="BQ25" s="15">
        <v>-1082786288032.33</v>
      </c>
      <c r="BR25" s="15">
        <v>-673391306738.90002</v>
      </c>
      <c r="BS25" s="15">
        <v>-489279032910.54999</v>
      </c>
      <c r="BT25" s="15">
        <v>-2020515064832.79</v>
      </c>
      <c r="BU25" s="15">
        <v>-425218990076</v>
      </c>
      <c r="BV25" s="15">
        <v>-669659017379.84998</v>
      </c>
      <c r="BW25" s="15">
        <v>-441037912941.88</v>
      </c>
      <c r="BX25" s="15">
        <v>-627600919180.81995</v>
      </c>
      <c r="BY25" s="15">
        <v>-748532197661.31995</v>
      </c>
      <c r="BZ25" s="15">
        <v>-412463433367</v>
      </c>
      <c r="CA25" s="15">
        <v>-399240959294</v>
      </c>
      <c r="CB25" s="15">
        <v>-5182970926101.3701</v>
      </c>
      <c r="CC25" s="15">
        <v>-4310069510304.9399</v>
      </c>
      <c r="CD25" s="15">
        <v>-1370050966757.96</v>
      </c>
      <c r="CE25" s="15">
        <v>-1002757294597.4399</v>
      </c>
      <c r="CF25" s="15">
        <v>-3641839733020.3501</v>
      </c>
      <c r="CG25" s="15">
        <v>-1521915618537.1799</v>
      </c>
      <c r="CH25" s="15">
        <v>-1390838188309.6101</v>
      </c>
      <c r="CI25" s="15">
        <v>-3354771248958.1899</v>
      </c>
      <c r="CJ25" s="15">
        <v>-1491797425294.1001</v>
      </c>
      <c r="CK25" s="15">
        <v>-5342840183737.29</v>
      </c>
      <c r="CL25" s="15">
        <v>-785266267185.71997</v>
      </c>
      <c r="CM25" s="15">
        <v>-2810106890469</v>
      </c>
      <c r="CN25" s="15">
        <v>-760404893477.37</v>
      </c>
      <c r="CO25" s="15">
        <v>-3785985383104.6299</v>
      </c>
      <c r="CP25" s="15">
        <v>-1101589010639.3201</v>
      </c>
      <c r="CQ25" s="15">
        <v>-378120037874.20001</v>
      </c>
      <c r="CR25" s="15">
        <v>-691229153443.90002</v>
      </c>
      <c r="CS25" s="15">
        <v>-1110994072579.03</v>
      </c>
      <c r="CT25" s="15">
        <v>-1132650677292.1599</v>
      </c>
      <c r="CU25" s="15">
        <v>-946912199849.18994</v>
      </c>
      <c r="CV25" s="15">
        <v>-1451433249752.6101</v>
      </c>
      <c r="CW25" s="15">
        <v>-1552114065533.76</v>
      </c>
      <c r="CX25" s="15">
        <v>-1291872187612.8899</v>
      </c>
      <c r="CY25" s="15">
        <v>-1394513185665.3</v>
      </c>
      <c r="CZ25" s="15">
        <v>-285991513904.96997</v>
      </c>
      <c r="DA25" s="15">
        <v>-8086942224996.5898</v>
      </c>
      <c r="DB25" s="15">
        <v>-1032768634806.65</v>
      </c>
      <c r="DC25" s="15">
        <v>-3952975616878.4502</v>
      </c>
      <c r="DD25" s="15">
        <v>-1640209024152.5901</v>
      </c>
      <c r="DE25" s="15">
        <v>-1452960413287.3201</v>
      </c>
      <c r="DF25" s="15">
        <v>-1582569986197.48</v>
      </c>
      <c r="DG25" s="15">
        <v>-1093424241851.08</v>
      </c>
      <c r="DH25" s="15">
        <v>-1477943868864.53</v>
      </c>
      <c r="DI25" s="15">
        <v>-1098769797191.4301</v>
      </c>
      <c r="DJ25" s="15">
        <v>-822815086711.26001</v>
      </c>
      <c r="DK25" s="15">
        <v>-720770482902.83997</v>
      </c>
      <c r="DL25" s="15">
        <v>-1268836386370.6299</v>
      </c>
      <c r="DM25" s="15">
        <v>-919819043383.96997</v>
      </c>
      <c r="DN25" s="15">
        <v>-982836012387.22998</v>
      </c>
      <c r="DO25" s="15">
        <v>-1033106374763</v>
      </c>
      <c r="DP25" s="15">
        <v>-457232750579</v>
      </c>
      <c r="DQ25" s="15">
        <v>-312729076217</v>
      </c>
      <c r="DR25" s="15">
        <v>-371151299369.35999</v>
      </c>
      <c r="DS25" s="15">
        <v>-660930538204.98999</v>
      </c>
      <c r="DT25" s="15">
        <v>-524111746066.72998</v>
      </c>
      <c r="DU25" s="15">
        <v>-860722867711.37</v>
      </c>
      <c r="DV25" s="15">
        <v>-801804648795.26001</v>
      </c>
      <c r="DW25" s="15">
        <v>-687994623527.01001</v>
      </c>
      <c r="DX25" s="15">
        <v>-471460055434.22998</v>
      </c>
      <c r="DY25" s="15">
        <v>-443488180144</v>
      </c>
      <c r="DZ25" s="15">
        <v>-556289582069.29004</v>
      </c>
      <c r="EA25" s="15">
        <v>-551705440297.47998</v>
      </c>
      <c r="EB25" s="15">
        <v>-670812136377.29004</v>
      </c>
      <c r="EC25" s="15">
        <v>-325307451941.65002</v>
      </c>
      <c r="ED25" s="15">
        <v>-2959077427327</v>
      </c>
      <c r="EE25" s="15">
        <v>-701684525148</v>
      </c>
      <c r="EF25" s="15">
        <v>-738367950391</v>
      </c>
      <c r="EG25" s="15">
        <v>-1109377928333.99</v>
      </c>
      <c r="EH25" s="15">
        <v>-1168976833675.49</v>
      </c>
      <c r="EI25" s="15">
        <v>-1247437679573.4399</v>
      </c>
      <c r="EJ25" s="15">
        <v>-736242400696.32996</v>
      </c>
      <c r="EK25" s="15">
        <v>-1057502685804.5</v>
      </c>
      <c r="EL25" s="15">
        <v>-1202558483016.27</v>
      </c>
      <c r="EM25" s="15">
        <v>-1172943936666.77</v>
      </c>
      <c r="EN25" s="15">
        <v>-670429982242</v>
      </c>
      <c r="EO25" s="15">
        <v>-373660790371.53003</v>
      </c>
      <c r="EP25" s="15">
        <v>-399953511831</v>
      </c>
      <c r="EQ25" s="15">
        <v>-228793506112.85999</v>
      </c>
      <c r="ER25" s="15">
        <v>-366071313041</v>
      </c>
      <c r="ES25" s="15">
        <v>-291144271757</v>
      </c>
      <c r="ET25" s="15">
        <v>-32878267871012</v>
      </c>
      <c r="EU25" s="15">
        <v>-7264174288881.0303</v>
      </c>
      <c r="EV25" s="15">
        <v>-2325000008490</v>
      </c>
      <c r="EW25" s="15">
        <v>-3471234267541.8999</v>
      </c>
      <c r="EX25" s="15">
        <v>-3938333074153.6899</v>
      </c>
      <c r="EY25" s="15">
        <v>-1427184128621.25</v>
      </c>
      <c r="EZ25" s="15">
        <v>-1359983967876.4399</v>
      </c>
      <c r="FA25" s="15">
        <v>-1650096967712.6899</v>
      </c>
      <c r="FB25" s="15">
        <v>-856415470198.18005</v>
      </c>
      <c r="FC25" s="15">
        <v>-2363391762857.1401</v>
      </c>
      <c r="FD25" s="15">
        <v>-2546577611953.7002</v>
      </c>
      <c r="FE25" s="15">
        <v>-1961285042261</v>
      </c>
      <c r="FF25" s="15">
        <v>-921531903099.12</v>
      </c>
      <c r="FG25" s="15">
        <v>-782800466646</v>
      </c>
      <c r="FH25" s="15">
        <v>-925985625668.87</v>
      </c>
      <c r="FI25" s="15">
        <v>-1871550003617.6799</v>
      </c>
      <c r="FJ25" s="15">
        <v>-1664999274681.6499</v>
      </c>
      <c r="FK25" s="15">
        <v>-1196012036144</v>
      </c>
      <c r="FL25" s="15">
        <v>-2825383621717.02</v>
      </c>
      <c r="FM25" s="15">
        <v>-2614999237350.54</v>
      </c>
      <c r="FN25" s="15">
        <v>-1302449283874.1101</v>
      </c>
      <c r="FO25" s="15">
        <v>-918418930233.12</v>
      </c>
      <c r="FP25" s="15">
        <v>-2665063599445.1802</v>
      </c>
      <c r="FQ25" s="15">
        <v>-745559265070</v>
      </c>
      <c r="FR25" s="15">
        <v>-1728515547460.8799</v>
      </c>
      <c r="FS25" s="15">
        <v>-605045525677.58997</v>
      </c>
      <c r="FT25" s="15">
        <v>-600833600569.98999</v>
      </c>
      <c r="FU25" s="15">
        <v>-660024892175.05005</v>
      </c>
      <c r="FV25" s="15">
        <v>-304098443593.91998</v>
      </c>
      <c r="FW25" s="15">
        <v>-9931038158053.5605</v>
      </c>
      <c r="FX25" s="15">
        <v>-1619652947290</v>
      </c>
      <c r="FY25" s="15">
        <v>-1730944192696.45</v>
      </c>
      <c r="FZ25" s="15">
        <v>-1042890287740.95</v>
      </c>
      <c r="GA25" s="15">
        <v>-851162974986.17004</v>
      </c>
      <c r="GB25" s="15">
        <v>-938480631876.58997</v>
      </c>
      <c r="GC25" s="15">
        <v>-1191308740331.54</v>
      </c>
      <c r="GD25" s="15">
        <v>-1484795229901.98</v>
      </c>
      <c r="GE25" s="15">
        <v>-624196052377.68994</v>
      </c>
      <c r="GF25" s="15">
        <v>-964294970939.52002</v>
      </c>
      <c r="GG25" s="15">
        <v>-786987373337.29004</v>
      </c>
      <c r="GH25" s="15">
        <v>-670574541683.97998</v>
      </c>
      <c r="GI25" s="15">
        <v>-1020950946728.26</v>
      </c>
      <c r="GJ25" s="15">
        <v>-739699692609.07996</v>
      </c>
      <c r="GK25" s="15">
        <v>-1200717606916.4299</v>
      </c>
      <c r="GL25" s="15">
        <v>-1343751729758.5701</v>
      </c>
      <c r="GM25" s="15">
        <v>-1282276365922.0601</v>
      </c>
      <c r="GN25" s="15">
        <v>-472423879261.42999</v>
      </c>
      <c r="GO25" s="15">
        <v>-925580858738.09998</v>
      </c>
      <c r="GP25" s="15">
        <v>-847148406671</v>
      </c>
      <c r="GQ25" s="15">
        <v>-835656810673.81995</v>
      </c>
      <c r="GR25" s="15">
        <v>-752114724073.28003</v>
      </c>
      <c r="GS25" s="15">
        <v>-683477271021.84998</v>
      </c>
      <c r="GT25" s="15">
        <v>-1246196542877.1699</v>
      </c>
      <c r="GU25" s="15">
        <v>-824288644645.47998</v>
      </c>
      <c r="GV25" s="15">
        <v>-840848211011</v>
      </c>
      <c r="GW25" s="15">
        <v>-1325849891290.27</v>
      </c>
      <c r="GX25" s="15">
        <v>-1174691927564.7</v>
      </c>
      <c r="GY25" s="15">
        <v>-1036632792342.96</v>
      </c>
      <c r="GZ25" s="15">
        <v>-1330534701792.5801</v>
      </c>
      <c r="HA25" s="15">
        <v>-928936697038.21997</v>
      </c>
      <c r="HB25" s="15">
        <v>-660626812889.04004</v>
      </c>
      <c r="HC25" s="15">
        <v>-607924369820.5</v>
      </c>
      <c r="HD25" s="15">
        <v>-2635176828023</v>
      </c>
      <c r="HE25" s="15">
        <v>-995598624929.53003</v>
      </c>
      <c r="HF25" s="15">
        <v>-573466145534.67004</v>
      </c>
      <c r="HG25" s="15">
        <v>-2455875286454.9702</v>
      </c>
      <c r="HH25" s="15">
        <v>-1824330894619</v>
      </c>
      <c r="HI25" s="15">
        <v>-766198063116.43005</v>
      </c>
      <c r="HJ25" s="15">
        <v>-866180398263.56995</v>
      </c>
      <c r="HK25" s="15">
        <v>-980362648861.15002</v>
      </c>
      <c r="HL25" s="15">
        <v>-2152316192290.8501</v>
      </c>
      <c r="HM25" s="15">
        <v>-13712783212989</v>
      </c>
      <c r="HN25" s="15">
        <v>-1851313963554.97</v>
      </c>
      <c r="HO25" s="15">
        <v>-3142455524742.5298</v>
      </c>
      <c r="HP25" s="15">
        <v>-1235150363801.3701</v>
      </c>
      <c r="HQ25" s="15">
        <v>-2565469462418.3799</v>
      </c>
      <c r="HR25" s="15">
        <v>-936035079594.81006</v>
      </c>
      <c r="HS25" s="15">
        <v>-2936598857562.0498</v>
      </c>
      <c r="HT25" s="15">
        <v>-2910153859820.3301</v>
      </c>
      <c r="HU25" s="15">
        <v>-2508315060363.6401</v>
      </c>
      <c r="HV25" s="15">
        <v>-1272604083252.53</v>
      </c>
      <c r="HW25" s="15">
        <v>-1669753543500.0601</v>
      </c>
      <c r="HX25" s="15">
        <v>-982248542970.59998</v>
      </c>
      <c r="HY25" s="15">
        <v>-2695635393047.6699</v>
      </c>
      <c r="HZ25" s="15">
        <v>-1661379982754</v>
      </c>
      <c r="IA25" s="15">
        <v>-2715031324539.2598</v>
      </c>
      <c r="IB25" s="15">
        <v>-1452435848826.51</v>
      </c>
      <c r="IC25" s="15">
        <v>-1710221634740.3799</v>
      </c>
      <c r="ID25" s="15">
        <v>-921925550966.79004</v>
      </c>
      <c r="IE25" s="15">
        <v>-939441210901.54004</v>
      </c>
      <c r="IF25" s="15">
        <v>-871217283677.17004</v>
      </c>
      <c r="IG25" s="15">
        <v>-1490173086379.0901</v>
      </c>
      <c r="IH25" s="15">
        <v>-1329327293518.05</v>
      </c>
      <c r="II25" s="15">
        <v>-1319406266631.73</v>
      </c>
      <c r="IJ25" s="15">
        <v>-1071063754073.62</v>
      </c>
      <c r="IK25" s="15">
        <v>0</v>
      </c>
      <c r="IL25" s="15">
        <v>-928868821170.37</v>
      </c>
      <c r="IM25" s="15">
        <v>-1402464224076.6799</v>
      </c>
      <c r="IN25" s="15">
        <v>-1131736671542.55</v>
      </c>
      <c r="IO25" s="15">
        <v>-2152928905139.01</v>
      </c>
      <c r="IP25" s="15">
        <v>-983034097782.67004</v>
      </c>
      <c r="IQ25" s="15">
        <v>-736944987498.95996</v>
      </c>
      <c r="IR25" s="15">
        <v>-759478628592.08997</v>
      </c>
      <c r="IS25" s="15">
        <v>-787931448572.02002</v>
      </c>
      <c r="IT25" s="15">
        <v>-1482116766770.6299</v>
      </c>
      <c r="IU25" s="15">
        <v>-373357097092.03003</v>
      </c>
      <c r="IV25" s="15">
        <v>-541990999265.46002</v>
      </c>
      <c r="IW25" s="15">
        <v>-683238880376.31006</v>
      </c>
      <c r="IX25" s="15">
        <v>-3935642527163.2002</v>
      </c>
      <c r="IY25" s="15">
        <v>-407460631802.01001</v>
      </c>
      <c r="IZ25" s="15">
        <v>-1859672024624.5601</v>
      </c>
      <c r="JA25" s="15">
        <v>-857252484083.93994</v>
      </c>
      <c r="JB25" s="15">
        <v>-935790969599.77002</v>
      </c>
      <c r="JC25" s="15">
        <v>-1612895921148.29</v>
      </c>
      <c r="JD25" s="15">
        <v>-1941284296233.74</v>
      </c>
      <c r="JE25" s="15">
        <v>-662920683473.85999</v>
      </c>
      <c r="JF25" s="15">
        <v>-1031908850506.77</v>
      </c>
      <c r="JG25" s="15">
        <v>-1130873908318.6899</v>
      </c>
      <c r="JH25" s="15">
        <v>-938266407303.03003</v>
      </c>
      <c r="JI25" s="15">
        <v>-2496346002164.6001</v>
      </c>
      <c r="JJ25" s="15">
        <v>-944040794412.48999</v>
      </c>
      <c r="JK25" s="15">
        <v>-688472453125.02002</v>
      </c>
      <c r="JL25" s="15">
        <v>-697272787110.65002</v>
      </c>
      <c r="JM25" s="15">
        <v>-334956973358.77002</v>
      </c>
      <c r="JN25" s="15">
        <v>-542316011753.40997</v>
      </c>
      <c r="JO25" s="15">
        <v>-2688407861243.8799</v>
      </c>
      <c r="JP25" s="15">
        <v>-455945092139.65997</v>
      </c>
      <c r="JQ25" s="15">
        <v>-771720664740</v>
      </c>
      <c r="JR25" s="15">
        <v>-1051937455343.39</v>
      </c>
      <c r="JS25" s="15">
        <v>-1424169105946.0701</v>
      </c>
      <c r="JT25" s="15">
        <v>-1013494342144.5601</v>
      </c>
      <c r="JU25" s="15">
        <v>-895652758390.13</v>
      </c>
      <c r="JV25" s="15">
        <v>-1408664013882.5701</v>
      </c>
      <c r="JW25" s="15">
        <v>-767793989839</v>
      </c>
      <c r="JX25" s="15">
        <v>-951217775995.03003</v>
      </c>
      <c r="JY25" s="15">
        <v>-933247527710.82996</v>
      </c>
      <c r="JZ25" s="15">
        <v>-809617811870.93994</v>
      </c>
      <c r="KA25" s="15">
        <v>-1292876405055.02</v>
      </c>
      <c r="KB25" s="15">
        <v>-796768993778.82996</v>
      </c>
      <c r="KC25" s="15">
        <v>-361406306465.90002</v>
      </c>
      <c r="KD25" s="15">
        <v>-3107635270775.04</v>
      </c>
      <c r="KE25" s="15">
        <v>-1053815751679.75</v>
      </c>
      <c r="KF25" s="15">
        <v>-1290964296540.74</v>
      </c>
      <c r="KG25" s="15">
        <v>-717461302255.90002</v>
      </c>
      <c r="KH25" s="15">
        <v>-1180548865026.4099</v>
      </c>
      <c r="KI25" s="15">
        <v>-625308322943.17004</v>
      </c>
      <c r="KJ25" s="15">
        <v>-1580426181220.1001</v>
      </c>
      <c r="KK25" s="15">
        <v>-826205876942</v>
      </c>
      <c r="KL25" s="15">
        <v>-677720738980.95996</v>
      </c>
      <c r="KM25" s="15">
        <v>-853252402103.69995</v>
      </c>
      <c r="KN25" s="15">
        <v>-803465112670.57996</v>
      </c>
      <c r="KO25" s="15">
        <v>-1055430131209.24</v>
      </c>
      <c r="KP25" s="15">
        <v>-878272155129</v>
      </c>
      <c r="KQ25" s="15">
        <v>-911260251668.54004</v>
      </c>
      <c r="KR25" s="15">
        <v>-8166152956472.0898</v>
      </c>
      <c r="KS25" s="15">
        <v>-1404432636948.5701</v>
      </c>
      <c r="KT25" s="15">
        <v>-7325080123933.5195</v>
      </c>
      <c r="KU25" s="15">
        <v>-2333786636523.1802</v>
      </c>
      <c r="KV25" s="15">
        <v>-2554596003774.9199</v>
      </c>
      <c r="KW25" s="15">
        <v>-2277288292706.1602</v>
      </c>
      <c r="KX25" s="15">
        <v>-1985405499644.79</v>
      </c>
      <c r="KY25" s="15">
        <v>-1623780073501</v>
      </c>
      <c r="KZ25" s="15">
        <v>-2550558265167.4399</v>
      </c>
      <c r="LA25" s="15">
        <v>-1836724416212.9399</v>
      </c>
      <c r="LB25" s="15">
        <v>-208642289381.23001</v>
      </c>
      <c r="LC25" s="15">
        <v>-1166188712241</v>
      </c>
      <c r="LD25" s="15">
        <v>-256447003965.12</v>
      </c>
      <c r="LE25" s="15">
        <v>-456810528422.95001</v>
      </c>
      <c r="LF25" s="15">
        <v>-378120037874.20001</v>
      </c>
      <c r="LG25" s="15">
        <v>-547914291022.73999</v>
      </c>
      <c r="LH25" s="15">
        <v>-716728140149.71997</v>
      </c>
      <c r="LI25" s="15">
        <v>-409772026889.29999</v>
      </c>
      <c r="LJ25" s="15">
        <v>-348180254852</v>
      </c>
      <c r="LK25" s="15">
        <v>-472034250120.39001</v>
      </c>
      <c r="LL25" s="15">
        <v>-399268463708.98999</v>
      </c>
      <c r="LM25" s="15">
        <v>-339110129413</v>
      </c>
      <c r="LN25" s="15">
        <v>-312100833673.54999</v>
      </c>
      <c r="LO25" s="15">
        <v>-340597786416.97998</v>
      </c>
      <c r="LP25" s="15">
        <v>-325512318251.65002</v>
      </c>
      <c r="LQ25" s="15">
        <v>-396496888238.91998</v>
      </c>
      <c r="LR25" s="15">
        <v>-224625323688.16</v>
      </c>
      <c r="LS25" s="15">
        <v>-2039248716442.79</v>
      </c>
      <c r="LT25" s="15">
        <v>-870823883144.17004</v>
      </c>
      <c r="LU25" s="15">
        <v>-617502590434.10999</v>
      </c>
      <c r="LV25" s="15">
        <v>-546637107597.06</v>
      </c>
      <c r="LW25" s="15">
        <v>-1209440072484.0601</v>
      </c>
      <c r="LX25" s="15">
        <v>-801869966120.95996</v>
      </c>
      <c r="LY25" s="15">
        <v>-469033721200.10999</v>
      </c>
      <c r="LZ25" s="15">
        <v>-526845238241.16998</v>
      </c>
      <c r="MA25" s="15">
        <v>-678399951006.57996</v>
      </c>
      <c r="MB25" s="15">
        <v>-612561051124.51001</v>
      </c>
      <c r="MC25" s="15">
        <v>-632228618778</v>
      </c>
      <c r="MD25" s="15">
        <v>-563374366625.88</v>
      </c>
      <c r="ME25" s="15">
        <v>-140412310785.51001</v>
      </c>
      <c r="MF25" s="15">
        <v>-303184079407</v>
      </c>
      <c r="MG25" s="15">
        <v>-5462406573889.9502</v>
      </c>
      <c r="MH25" s="15">
        <v>-497019807101</v>
      </c>
      <c r="MI25" s="15">
        <v>-860580245751</v>
      </c>
      <c r="MJ25" s="15">
        <v>-1706518035904.8601</v>
      </c>
      <c r="MK25" s="15">
        <v>-1427537222083</v>
      </c>
      <c r="ML25" s="15">
        <v>-440514110021.57001</v>
      </c>
      <c r="MM25" s="15">
        <v>-1242356557153.9299</v>
      </c>
      <c r="MN25" s="15">
        <v>-641974065858.98999</v>
      </c>
      <c r="MO25" s="15">
        <v>-401661460474.28003</v>
      </c>
      <c r="MP25" s="15">
        <v>-1042742546629.61</v>
      </c>
      <c r="MQ25" s="15">
        <v>-982824415638.44995</v>
      </c>
      <c r="MR25" s="15">
        <v>-1064811023470.4</v>
      </c>
      <c r="MS25" s="15">
        <v>-439177819299.19</v>
      </c>
      <c r="MT25" s="15">
        <v>-934059938061.41003</v>
      </c>
      <c r="MU25" s="15">
        <v>-959914023614.44995</v>
      </c>
      <c r="MV25" s="15">
        <v>-1196721643944</v>
      </c>
      <c r="MW25" s="15">
        <v>-485567715170.38</v>
      </c>
      <c r="MX25" s="15">
        <v>-862375143014.70996</v>
      </c>
      <c r="MY25" s="15">
        <v>-743121994742.81006</v>
      </c>
      <c r="MZ25" s="15">
        <v>-682112858590.92004</v>
      </c>
      <c r="NA25" s="15">
        <v>-618975988507</v>
      </c>
      <c r="NB25" s="15">
        <v>-1230445343867.51</v>
      </c>
      <c r="NC25" s="15">
        <v>-758792302571.05005</v>
      </c>
      <c r="ND25" s="15">
        <v>-4990400177215.5703</v>
      </c>
      <c r="NE25" s="15">
        <v>-267871856738.79999</v>
      </c>
      <c r="NF25" s="15">
        <v>-926588168799</v>
      </c>
      <c r="NG25" s="15">
        <v>-631010657386.92004</v>
      </c>
      <c r="NH25" s="15">
        <v>-514866779334</v>
      </c>
      <c r="NI25" s="15">
        <v>-1026118138255.29</v>
      </c>
      <c r="NJ25" s="15">
        <v>-589440158117.08997</v>
      </c>
      <c r="NK25" s="15">
        <v>-575274037872.97998</v>
      </c>
      <c r="NL25" s="15">
        <v>-715216066119.92004</v>
      </c>
      <c r="NM25" s="16">
        <v>-753851067714.69995</v>
      </c>
      <c r="NN25" s="15">
        <v>-285839202111.26001</v>
      </c>
      <c r="NO25" s="15">
        <v>-618870055821.32996</v>
      </c>
      <c r="NP25" s="15">
        <v>-640136876456.08997</v>
      </c>
      <c r="NQ25" s="15">
        <v>-412398534340.20001</v>
      </c>
      <c r="NR25" s="15">
        <v>-410144965919.01001</v>
      </c>
      <c r="NS25" s="15">
        <v>-41896337807</v>
      </c>
      <c r="NT25" s="15">
        <v>-123545168938.56</v>
      </c>
      <c r="NU25" s="15">
        <v>-25567667971</v>
      </c>
      <c r="NV25" s="15">
        <v>-191712869417.64001</v>
      </c>
      <c r="NW25" s="15">
        <v>-203992194384.79999</v>
      </c>
      <c r="NX25" s="15">
        <v>-2217898872962.98</v>
      </c>
      <c r="NY25" s="15">
        <v>-2025517591598.54</v>
      </c>
      <c r="NZ25" s="15">
        <v>-645673693076.23999</v>
      </c>
      <c r="OA25" s="15">
        <v>-819957931366.09998</v>
      </c>
      <c r="OB25" s="15">
        <v>-755770529926.14001</v>
      </c>
      <c r="OC25" s="15">
        <v>-562317769775</v>
      </c>
      <c r="OD25" s="15">
        <v>-1082107227126.04</v>
      </c>
      <c r="OE25" s="15">
        <v>-637053784050.32996</v>
      </c>
      <c r="OF25" s="15">
        <v>-935239175559.51001</v>
      </c>
      <c r="OG25" s="15">
        <v>-967612814862.83997</v>
      </c>
      <c r="OH25" s="15">
        <v>-2270561873629.9502</v>
      </c>
      <c r="OI25" s="15">
        <v>-910070780760.25</v>
      </c>
      <c r="OJ25" s="15">
        <v>-292147139378</v>
      </c>
      <c r="OK25" s="15">
        <v>-585050577733.52002</v>
      </c>
      <c r="OL25" s="15">
        <v>-998296546832.93994</v>
      </c>
      <c r="OM25" s="15">
        <v>-947772499857.40002</v>
      </c>
      <c r="ON25" s="15">
        <v>-567707254534.21997</v>
      </c>
      <c r="OO25" s="15">
        <v>-555828125386.52002</v>
      </c>
      <c r="OP25" s="15">
        <v>-416037702321.51001</v>
      </c>
      <c r="OQ25" s="15">
        <v>-580012280737.04004</v>
      </c>
      <c r="OR25" s="15">
        <v>-288853660787.66998</v>
      </c>
      <c r="OS25" s="15">
        <v>-2638612416854.7598</v>
      </c>
      <c r="OT25" s="15">
        <v>-436691744526</v>
      </c>
      <c r="OU25" s="15">
        <v>-403153905822</v>
      </c>
      <c r="OV25" s="15">
        <v>-622257704405.75</v>
      </c>
      <c r="OW25" s="15">
        <v>-653408831477</v>
      </c>
      <c r="OX25" s="15">
        <v>-458378574193.62</v>
      </c>
      <c r="OY25" s="15">
        <v>-475168447678.52002</v>
      </c>
      <c r="OZ25" s="15">
        <v>-594882745934.88</v>
      </c>
      <c r="PA25" s="15">
        <v>-560777976486.90002</v>
      </c>
      <c r="PB25" s="15">
        <v>-550695017820.41003</v>
      </c>
      <c r="PC25" s="15">
        <v>-323964310577.41998</v>
      </c>
      <c r="PD25" s="15">
        <v>-838274969436.25</v>
      </c>
      <c r="PE25" s="15">
        <v>-538102730041</v>
      </c>
      <c r="PF25" s="15">
        <v>-540249576700</v>
      </c>
      <c r="PG25" s="15">
        <v>-862498109836</v>
      </c>
      <c r="PH25" s="15">
        <v>-581436261063.65002</v>
      </c>
      <c r="PI25" s="15">
        <v>-377168960276</v>
      </c>
      <c r="PJ25" s="15">
        <v>-313264755510.46002</v>
      </c>
      <c r="PK25" s="15">
        <v>-431105076730.89001</v>
      </c>
      <c r="PL25" s="15">
        <v>-394895945087.94</v>
      </c>
      <c r="PM25" s="15">
        <v>-282560726805</v>
      </c>
      <c r="PN25" s="15">
        <v>-140799796055</v>
      </c>
      <c r="PO25" s="15">
        <v>-96370509400.940002</v>
      </c>
      <c r="PP25" s="15">
        <v>-1621495693237.8999</v>
      </c>
      <c r="PQ25" s="15">
        <v>-402476735707.34998</v>
      </c>
      <c r="PR25" s="15">
        <v>-917145726218.08997</v>
      </c>
      <c r="PS25" s="15">
        <v>-416816093961.59003</v>
      </c>
      <c r="PT25" s="15">
        <v>-801470941079.64001</v>
      </c>
      <c r="PU25" s="15">
        <v>-491391869670.47998</v>
      </c>
      <c r="PV25" s="15">
        <v>-394200763623</v>
      </c>
      <c r="PW25" s="15">
        <v>-622105899179.23999</v>
      </c>
      <c r="PX25" s="15">
        <v>-37216222600.360001</v>
      </c>
      <c r="PY25" s="15">
        <v>-316001653604.71997</v>
      </c>
      <c r="PZ25" s="15">
        <v>-177139476635.23001</v>
      </c>
      <c r="QA25" s="15">
        <v>-233425044899</v>
      </c>
      <c r="QB25" s="15">
        <v>-7580540630440</v>
      </c>
      <c r="QC25" s="15">
        <v>-828854647573.73999</v>
      </c>
      <c r="QD25" s="15">
        <v>-898011163029.18005</v>
      </c>
      <c r="QE25" s="15">
        <v>-853157419939</v>
      </c>
      <c r="QF25" s="15">
        <v>-4038702418891.7002</v>
      </c>
      <c r="QG25" s="15">
        <v>-1390320398044.99</v>
      </c>
      <c r="QH25" s="15">
        <v>-1118075098375.96</v>
      </c>
      <c r="QI25" s="15">
        <v>-1194611361595.75</v>
      </c>
      <c r="QJ25" s="15">
        <v>-476643325321</v>
      </c>
      <c r="QK25" s="15">
        <v>-678086229094.39001</v>
      </c>
      <c r="QL25" s="15">
        <v>-764510360218.39001</v>
      </c>
      <c r="QM25" s="15">
        <v>-90609559908</v>
      </c>
      <c r="QN25" s="15">
        <v>-531104112549.40997</v>
      </c>
      <c r="QO25" s="15">
        <v>-680418898546.68994</v>
      </c>
      <c r="QP25" s="15">
        <v>-1080343315252</v>
      </c>
      <c r="QQ25" s="15">
        <v>0</v>
      </c>
      <c r="QR25" s="15">
        <v>-1274235464732.6399</v>
      </c>
      <c r="QS25" s="15">
        <v>-45457633131</v>
      </c>
      <c r="QT25" s="15">
        <v>-626184092311.68994</v>
      </c>
      <c r="QU25" s="15">
        <v>-611379376435.54004</v>
      </c>
      <c r="QV25" s="15">
        <v>-452061101248</v>
      </c>
      <c r="QW25" s="15">
        <v>-567150790562</v>
      </c>
      <c r="QX25" s="15">
        <v>0</v>
      </c>
      <c r="QY25" s="15">
        <v>-722492285131.02002</v>
      </c>
      <c r="QZ25" s="15">
        <v>-423437665978</v>
      </c>
      <c r="RA25" s="15">
        <v>-398640278083</v>
      </c>
      <c r="RB25" s="15">
        <v>-277705691122</v>
      </c>
      <c r="RC25" s="15">
        <v>-563765259498.5</v>
      </c>
      <c r="RD25" s="15">
        <v>-350844907726</v>
      </c>
      <c r="RE25" s="15">
        <v>-183717564444</v>
      </c>
      <c r="RF25" s="15">
        <v>-549400189405</v>
      </c>
      <c r="RG25" s="15">
        <v>-364650086937</v>
      </c>
      <c r="RH25" s="15">
        <v>-868026289089</v>
      </c>
      <c r="RI25" s="15">
        <v>-414945087515</v>
      </c>
      <c r="RJ25" s="15">
        <v>-455691636581</v>
      </c>
      <c r="RK25" s="15">
        <v>-433152254237.20001</v>
      </c>
      <c r="RL25" s="15">
        <v>-555288057849</v>
      </c>
      <c r="RM25" s="15">
        <v>-534080833158.54999</v>
      </c>
      <c r="RN25" s="15">
        <v>-391020042181</v>
      </c>
      <c r="RO25" s="15">
        <v>-181536799611</v>
      </c>
      <c r="RP25" s="15">
        <v>-49179882953.650002</v>
      </c>
      <c r="RQ25" s="15">
        <v>-4226107057015.4702</v>
      </c>
      <c r="RR25" s="15">
        <v>-2680531688331.4102</v>
      </c>
      <c r="RS25" s="15">
        <v>-986143851382.06995</v>
      </c>
      <c r="RT25" s="15">
        <v>-1543460553507.8501</v>
      </c>
      <c r="RU25" s="15">
        <v>-4004391850273.1299</v>
      </c>
      <c r="RV25" s="15">
        <v>-1025164467409</v>
      </c>
      <c r="RW25" s="15">
        <v>-2864779828561.0498</v>
      </c>
      <c r="RX25" s="15">
        <v>-368869705781.65002</v>
      </c>
      <c r="RY25" s="15">
        <v>-1284066759529</v>
      </c>
      <c r="RZ25" s="15">
        <v>-802274088616</v>
      </c>
      <c r="SA25" s="15">
        <v>-943572161575.78003</v>
      </c>
      <c r="SB25" s="15">
        <v>-982940768009.56995</v>
      </c>
      <c r="SC25" s="15">
        <v>-541480282644.27002</v>
      </c>
      <c r="SD25" s="15">
        <v>-1049076287953.1</v>
      </c>
      <c r="SE25" s="15">
        <v>-717797867856.65002</v>
      </c>
      <c r="SF25" s="15">
        <v>-942067696137</v>
      </c>
      <c r="SG25" s="15">
        <v>-669967636799.5</v>
      </c>
      <c r="SH25" s="15">
        <v>-867991080867.37</v>
      </c>
      <c r="SI25" s="15">
        <v>-532574966201.40002</v>
      </c>
      <c r="SJ25" s="15">
        <v>-1181714563413</v>
      </c>
      <c r="SK25" s="15">
        <v>-501208766008.98999</v>
      </c>
      <c r="SL25" s="15">
        <v>-706891926674.90002</v>
      </c>
      <c r="SM25" s="15">
        <v>-445840001481.46997</v>
      </c>
      <c r="SN25" s="15">
        <v>-447053636986.29999</v>
      </c>
      <c r="SO25" s="15">
        <v>-1664415160411.96</v>
      </c>
      <c r="SP25" s="15">
        <v>-1015736766739.84</v>
      </c>
      <c r="SQ25" s="15">
        <v>-413130663526</v>
      </c>
      <c r="SR25" s="15">
        <v>-645742515252</v>
      </c>
      <c r="SS25" s="15">
        <v>-1214548145152.98</v>
      </c>
      <c r="ST25" s="15">
        <v>-572359156799</v>
      </c>
      <c r="SU25" s="15">
        <v>-654121251530</v>
      </c>
      <c r="SV25" s="15">
        <v>-1046566790783</v>
      </c>
      <c r="SW25" s="15">
        <v>-3159193849397.9702</v>
      </c>
      <c r="SX25" s="15">
        <v>-601182054960.73999</v>
      </c>
      <c r="SY25" s="15">
        <v>-672072047715.58997</v>
      </c>
      <c r="SZ25" s="15">
        <v>-1061492507846.38</v>
      </c>
      <c r="TA25" s="15">
        <v>-869831740238</v>
      </c>
      <c r="TB25" s="15">
        <v>-896901735336.02002</v>
      </c>
      <c r="TC25" s="15">
        <v>-662508174967.04004</v>
      </c>
      <c r="TD25" s="15">
        <v>-993913134912</v>
      </c>
      <c r="TE25" s="15">
        <v>-408900528147.62</v>
      </c>
      <c r="TF25" s="15">
        <v>-1082427905441.78</v>
      </c>
      <c r="TG25" s="15">
        <v>-291581233332.03998</v>
      </c>
      <c r="TH25" s="15">
        <v>-307872181614.14001</v>
      </c>
      <c r="TI25" s="15">
        <v>-16218275911.709999</v>
      </c>
      <c r="TJ25" s="15">
        <v>-536694966634.52002</v>
      </c>
      <c r="TK25" s="15">
        <v>-480626174274.71997</v>
      </c>
      <c r="TL25" s="15">
        <v>-478814874903.59998</v>
      </c>
      <c r="TM25" s="15">
        <v>-638810627495.87</v>
      </c>
      <c r="TN25" s="15">
        <v>-415826919340.87</v>
      </c>
      <c r="TO25" s="15">
        <v>-378045265756.48999</v>
      </c>
      <c r="TP25" s="15">
        <v>-448952177020.76001</v>
      </c>
      <c r="TQ25" s="15">
        <v>-145937940558.97</v>
      </c>
      <c r="TR25" s="15">
        <v>-576901424630.67004</v>
      </c>
      <c r="TS25" s="15">
        <v>-1500157618686.1299</v>
      </c>
      <c r="TT25" s="15">
        <v>-1671345760479.54</v>
      </c>
      <c r="TU25" s="15">
        <v>-2843453406987.9302</v>
      </c>
      <c r="TV25" s="15">
        <v>-2350500595502.7798</v>
      </c>
      <c r="TW25" s="15">
        <v>-515761883478.21002</v>
      </c>
    </row>
    <row r="26" spans="1:543" x14ac:dyDescent="0.2">
      <c r="A26" s="8" t="s">
        <v>571</v>
      </c>
      <c r="B26" s="9">
        <f>SUM(B27)</f>
        <v>946068238380.89001</v>
      </c>
      <c r="C26" s="9">
        <f t="shared" ref="C26:BN26" si="36">SUM(C27)</f>
        <v>0</v>
      </c>
      <c r="D26" s="9">
        <f t="shared" si="36"/>
        <v>0</v>
      </c>
      <c r="E26" s="9">
        <f t="shared" si="36"/>
        <v>0</v>
      </c>
      <c r="F26" s="9">
        <f t="shared" si="36"/>
        <v>0</v>
      </c>
      <c r="G26" s="9">
        <f t="shared" si="36"/>
        <v>0</v>
      </c>
      <c r="H26" s="9">
        <f t="shared" si="36"/>
        <v>0</v>
      </c>
      <c r="I26" s="9">
        <f t="shared" si="36"/>
        <v>0</v>
      </c>
      <c r="J26" s="9">
        <f t="shared" si="36"/>
        <v>0</v>
      </c>
      <c r="K26" s="9">
        <f t="shared" si="36"/>
        <v>0</v>
      </c>
      <c r="L26" s="9">
        <f t="shared" si="36"/>
        <v>0</v>
      </c>
      <c r="M26" s="9">
        <f t="shared" si="36"/>
        <v>0</v>
      </c>
      <c r="N26" s="9">
        <f t="shared" si="36"/>
        <v>0</v>
      </c>
      <c r="O26" s="9">
        <f t="shared" si="36"/>
        <v>0</v>
      </c>
      <c r="P26" s="9">
        <f t="shared" si="36"/>
        <v>0</v>
      </c>
      <c r="Q26" s="9">
        <f t="shared" si="36"/>
        <v>0</v>
      </c>
      <c r="R26" s="9">
        <f t="shared" si="36"/>
        <v>0</v>
      </c>
      <c r="S26" s="9">
        <f t="shared" si="36"/>
        <v>0</v>
      </c>
      <c r="T26" s="9">
        <f t="shared" si="36"/>
        <v>0</v>
      </c>
      <c r="U26" s="9">
        <f t="shared" si="36"/>
        <v>0</v>
      </c>
      <c r="V26" s="9">
        <f t="shared" si="36"/>
        <v>0</v>
      </c>
      <c r="W26" s="9">
        <f t="shared" si="36"/>
        <v>0</v>
      </c>
      <c r="X26" s="9">
        <f t="shared" si="36"/>
        <v>0</v>
      </c>
      <c r="Y26" s="9">
        <f t="shared" si="36"/>
        <v>0</v>
      </c>
      <c r="Z26" s="9">
        <f t="shared" si="36"/>
        <v>0</v>
      </c>
      <c r="AA26" s="9">
        <f t="shared" si="36"/>
        <v>0</v>
      </c>
      <c r="AB26" s="9">
        <f t="shared" si="36"/>
        <v>0</v>
      </c>
      <c r="AC26" s="9">
        <f t="shared" si="36"/>
        <v>0</v>
      </c>
      <c r="AD26" s="9">
        <f t="shared" si="36"/>
        <v>0</v>
      </c>
      <c r="AE26" s="9">
        <f t="shared" si="36"/>
        <v>0</v>
      </c>
      <c r="AF26" s="9">
        <f t="shared" si="36"/>
        <v>0</v>
      </c>
      <c r="AG26" s="9">
        <f t="shared" si="36"/>
        <v>0</v>
      </c>
      <c r="AH26" s="9">
        <f t="shared" si="36"/>
        <v>0</v>
      </c>
      <c r="AI26" s="9">
        <f t="shared" si="36"/>
        <v>0</v>
      </c>
      <c r="AJ26" s="9">
        <f t="shared" si="36"/>
        <v>0</v>
      </c>
      <c r="AK26" s="9">
        <f t="shared" si="36"/>
        <v>0</v>
      </c>
      <c r="AL26" s="9">
        <f t="shared" si="36"/>
        <v>0</v>
      </c>
      <c r="AM26" s="9">
        <f t="shared" si="36"/>
        <v>0</v>
      </c>
      <c r="AN26" s="9">
        <f t="shared" si="36"/>
        <v>0</v>
      </c>
      <c r="AO26" s="9">
        <f t="shared" si="36"/>
        <v>0</v>
      </c>
      <c r="AP26" s="9">
        <f t="shared" si="36"/>
        <v>0</v>
      </c>
      <c r="AQ26" s="9">
        <f t="shared" si="36"/>
        <v>0</v>
      </c>
      <c r="AR26" s="9">
        <f t="shared" si="36"/>
        <v>0</v>
      </c>
      <c r="AS26" s="9">
        <f t="shared" si="36"/>
        <v>0</v>
      </c>
      <c r="AT26" s="9">
        <f t="shared" si="36"/>
        <v>0</v>
      </c>
      <c r="AU26" s="9">
        <f t="shared" si="36"/>
        <v>0</v>
      </c>
      <c r="AV26" s="9">
        <f t="shared" si="36"/>
        <v>0</v>
      </c>
      <c r="AW26" s="9">
        <f t="shared" si="36"/>
        <v>0</v>
      </c>
      <c r="AX26" s="9">
        <f t="shared" si="36"/>
        <v>0</v>
      </c>
      <c r="AY26" s="9">
        <f t="shared" si="36"/>
        <v>0</v>
      </c>
      <c r="AZ26" s="9">
        <f t="shared" si="36"/>
        <v>0</v>
      </c>
      <c r="BA26" s="9">
        <f t="shared" si="36"/>
        <v>0</v>
      </c>
      <c r="BB26" s="9">
        <f t="shared" si="36"/>
        <v>0</v>
      </c>
      <c r="BC26" s="9">
        <f t="shared" si="36"/>
        <v>0</v>
      </c>
      <c r="BD26" s="9">
        <f t="shared" si="36"/>
        <v>0</v>
      </c>
      <c r="BE26" s="9">
        <f t="shared" si="36"/>
        <v>0</v>
      </c>
      <c r="BF26" s="9">
        <f t="shared" si="36"/>
        <v>0</v>
      </c>
      <c r="BG26" s="9">
        <f t="shared" si="36"/>
        <v>0</v>
      </c>
      <c r="BH26" s="9">
        <f t="shared" si="36"/>
        <v>0</v>
      </c>
      <c r="BI26" s="9">
        <f t="shared" si="36"/>
        <v>0</v>
      </c>
      <c r="BJ26" s="9">
        <f t="shared" si="36"/>
        <v>0</v>
      </c>
      <c r="BK26" s="9">
        <f t="shared" si="36"/>
        <v>0</v>
      </c>
      <c r="BL26" s="9">
        <f t="shared" si="36"/>
        <v>0</v>
      </c>
      <c r="BM26" s="9">
        <f t="shared" si="36"/>
        <v>0</v>
      </c>
      <c r="BN26" s="9">
        <f t="shared" si="36"/>
        <v>0</v>
      </c>
      <c r="BO26" s="9">
        <f t="shared" ref="BO26:DZ26" si="37">SUM(BO27)</f>
        <v>0</v>
      </c>
      <c r="BP26" s="9">
        <f t="shared" si="37"/>
        <v>0</v>
      </c>
      <c r="BQ26" s="9">
        <f t="shared" si="37"/>
        <v>0</v>
      </c>
      <c r="BR26" s="9">
        <f t="shared" si="37"/>
        <v>71220656904</v>
      </c>
      <c r="BS26" s="9">
        <f t="shared" si="37"/>
        <v>0</v>
      </c>
      <c r="BT26" s="9">
        <f t="shared" si="37"/>
        <v>0</v>
      </c>
      <c r="BU26" s="9">
        <f t="shared" si="37"/>
        <v>0</v>
      </c>
      <c r="BV26" s="9">
        <f t="shared" si="37"/>
        <v>0</v>
      </c>
      <c r="BW26" s="9">
        <f t="shared" si="37"/>
        <v>0</v>
      </c>
      <c r="BX26" s="9">
        <f t="shared" si="37"/>
        <v>0</v>
      </c>
      <c r="BY26" s="9">
        <f t="shared" si="37"/>
        <v>0</v>
      </c>
      <c r="BZ26" s="9">
        <f t="shared" si="37"/>
        <v>0</v>
      </c>
      <c r="CA26" s="9">
        <f t="shared" si="37"/>
        <v>0</v>
      </c>
      <c r="CB26" s="9">
        <f t="shared" si="37"/>
        <v>0</v>
      </c>
      <c r="CC26" s="9">
        <f t="shared" si="37"/>
        <v>0</v>
      </c>
      <c r="CD26" s="9">
        <f t="shared" si="37"/>
        <v>0</v>
      </c>
      <c r="CE26" s="9">
        <f t="shared" si="37"/>
        <v>0</v>
      </c>
      <c r="CF26" s="9">
        <f t="shared" si="37"/>
        <v>0</v>
      </c>
      <c r="CG26" s="9">
        <f t="shared" si="37"/>
        <v>0</v>
      </c>
      <c r="CH26" s="9">
        <f t="shared" si="37"/>
        <v>0</v>
      </c>
      <c r="CI26" s="9">
        <f t="shared" si="37"/>
        <v>0</v>
      </c>
      <c r="CJ26" s="9">
        <f t="shared" si="37"/>
        <v>0</v>
      </c>
      <c r="CK26" s="9">
        <f t="shared" si="37"/>
        <v>0</v>
      </c>
      <c r="CL26" s="9">
        <f t="shared" si="37"/>
        <v>0</v>
      </c>
      <c r="CM26" s="9">
        <f t="shared" si="37"/>
        <v>0</v>
      </c>
      <c r="CN26" s="9">
        <f t="shared" si="37"/>
        <v>0</v>
      </c>
      <c r="CO26" s="9">
        <f t="shared" si="37"/>
        <v>0</v>
      </c>
      <c r="CP26" s="9">
        <f t="shared" si="37"/>
        <v>0</v>
      </c>
      <c r="CQ26" s="9">
        <f t="shared" si="37"/>
        <v>0</v>
      </c>
      <c r="CR26" s="9">
        <f t="shared" si="37"/>
        <v>0</v>
      </c>
      <c r="CS26" s="9">
        <f t="shared" si="37"/>
        <v>0</v>
      </c>
      <c r="CT26" s="9">
        <f t="shared" si="37"/>
        <v>0</v>
      </c>
      <c r="CU26" s="9">
        <f t="shared" si="37"/>
        <v>0</v>
      </c>
      <c r="CV26" s="9">
        <f t="shared" si="37"/>
        <v>0</v>
      </c>
      <c r="CW26" s="9">
        <f t="shared" si="37"/>
        <v>0</v>
      </c>
      <c r="CX26" s="9">
        <f t="shared" si="37"/>
        <v>0</v>
      </c>
      <c r="CY26" s="9">
        <f t="shared" si="37"/>
        <v>0</v>
      </c>
      <c r="CZ26" s="9">
        <f t="shared" si="37"/>
        <v>0</v>
      </c>
      <c r="DA26" s="9">
        <f t="shared" si="37"/>
        <v>0</v>
      </c>
      <c r="DB26" s="9">
        <f t="shared" si="37"/>
        <v>0</v>
      </c>
      <c r="DC26" s="9">
        <f t="shared" si="37"/>
        <v>0</v>
      </c>
      <c r="DD26" s="9">
        <f t="shared" si="37"/>
        <v>0</v>
      </c>
      <c r="DE26" s="9">
        <f t="shared" si="37"/>
        <v>45443115588.150002</v>
      </c>
      <c r="DF26" s="9">
        <f t="shared" si="37"/>
        <v>0</v>
      </c>
      <c r="DG26" s="9">
        <f t="shared" si="37"/>
        <v>0</v>
      </c>
      <c r="DH26" s="9">
        <f t="shared" si="37"/>
        <v>0</v>
      </c>
      <c r="DI26" s="9">
        <f t="shared" si="37"/>
        <v>0</v>
      </c>
      <c r="DJ26" s="9">
        <f t="shared" si="37"/>
        <v>0</v>
      </c>
      <c r="DK26" s="9">
        <f t="shared" si="37"/>
        <v>0</v>
      </c>
      <c r="DL26" s="9">
        <f t="shared" si="37"/>
        <v>0</v>
      </c>
      <c r="DM26" s="9">
        <f t="shared" si="37"/>
        <v>0</v>
      </c>
      <c r="DN26" s="9">
        <f t="shared" si="37"/>
        <v>0</v>
      </c>
      <c r="DO26" s="9">
        <f t="shared" si="37"/>
        <v>0</v>
      </c>
      <c r="DP26" s="9">
        <f t="shared" si="37"/>
        <v>0</v>
      </c>
      <c r="DQ26" s="9">
        <f t="shared" si="37"/>
        <v>0</v>
      </c>
      <c r="DR26" s="9">
        <f t="shared" si="37"/>
        <v>0</v>
      </c>
      <c r="DS26" s="9">
        <f t="shared" si="37"/>
        <v>0</v>
      </c>
      <c r="DT26" s="9">
        <f t="shared" si="37"/>
        <v>0</v>
      </c>
      <c r="DU26" s="9">
        <f t="shared" si="37"/>
        <v>0</v>
      </c>
      <c r="DV26" s="9">
        <f t="shared" si="37"/>
        <v>0</v>
      </c>
      <c r="DW26" s="9">
        <f t="shared" si="37"/>
        <v>0</v>
      </c>
      <c r="DX26" s="9">
        <f t="shared" si="37"/>
        <v>0</v>
      </c>
      <c r="DY26" s="9">
        <f t="shared" si="37"/>
        <v>0</v>
      </c>
      <c r="DZ26" s="9">
        <f t="shared" si="37"/>
        <v>0</v>
      </c>
      <c r="EA26" s="9">
        <f t="shared" ref="EA26:GL26" si="38">SUM(EA27)</f>
        <v>0</v>
      </c>
      <c r="EB26" s="9">
        <f t="shared" si="38"/>
        <v>0</v>
      </c>
      <c r="EC26" s="9">
        <f t="shared" si="38"/>
        <v>0</v>
      </c>
      <c r="ED26" s="9">
        <f t="shared" si="38"/>
        <v>0</v>
      </c>
      <c r="EE26" s="9">
        <f t="shared" si="38"/>
        <v>0</v>
      </c>
      <c r="EF26" s="9">
        <f t="shared" si="38"/>
        <v>0</v>
      </c>
      <c r="EG26" s="9">
        <f t="shared" si="38"/>
        <v>0</v>
      </c>
      <c r="EH26" s="9">
        <f t="shared" si="38"/>
        <v>0</v>
      </c>
      <c r="EI26" s="9">
        <f t="shared" si="38"/>
        <v>0</v>
      </c>
      <c r="EJ26" s="9">
        <f t="shared" si="38"/>
        <v>0</v>
      </c>
      <c r="EK26" s="9">
        <f t="shared" si="38"/>
        <v>0</v>
      </c>
      <c r="EL26" s="9">
        <f t="shared" si="38"/>
        <v>0</v>
      </c>
      <c r="EM26" s="9">
        <f t="shared" si="38"/>
        <v>0</v>
      </c>
      <c r="EN26" s="9">
        <f t="shared" si="38"/>
        <v>0</v>
      </c>
      <c r="EO26" s="9">
        <f t="shared" si="38"/>
        <v>0</v>
      </c>
      <c r="EP26" s="9">
        <f t="shared" si="38"/>
        <v>0</v>
      </c>
      <c r="EQ26" s="9">
        <f t="shared" si="38"/>
        <v>0</v>
      </c>
      <c r="ER26" s="9">
        <f t="shared" si="38"/>
        <v>0</v>
      </c>
      <c r="ES26" s="9">
        <f t="shared" si="38"/>
        <v>0</v>
      </c>
      <c r="ET26" s="9">
        <f t="shared" si="38"/>
        <v>1127791738847</v>
      </c>
      <c r="EU26" s="9">
        <f t="shared" si="38"/>
        <v>0</v>
      </c>
      <c r="EV26" s="9">
        <f t="shared" si="38"/>
        <v>0</v>
      </c>
      <c r="EW26" s="9">
        <f t="shared" si="38"/>
        <v>0</v>
      </c>
      <c r="EX26" s="9">
        <f t="shared" si="38"/>
        <v>175000000000</v>
      </c>
      <c r="EY26" s="9">
        <f t="shared" si="38"/>
        <v>12531522710</v>
      </c>
      <c r="EZ26" s="9">
        <f t="shared" si="38"/>
        <v>0</v>
      </c>
      <c r="FA26" s="9">
        <f t="shared" si="38"/>
        <v>20000000000</v>
      </c>
      <c r="FB26" s="9">
        <f t="shared" si="38"/>
        <v>12000000000</v>
      </c>
      <c r="FC26" s="9">
        <f t="shared" si="38"/>
        <v>0</v>
      </c>
      <c r="FD26" s="9">
        <f t="shared" si="38"/>
        <v>0</v>
      </c>
      <c r="FE26" s="9">
        <f t="shared" si="38"/>
        <v>10000000000</v>
      </c>
      <c r="FF26" s="9">
        <f t="shared" si="38"/>
        <v>118000000000</v>
      </c>
      <c r="FG26" s="9">
        <f t="shared" si="38"/>
        <v>0</v>
      </c>
      <c r="FH26" s="9">
        <f t="shared" si="38"/>
        <v>0</v>
      </c>
      <c r="FI26" s="9">
        <f t="shared" si="38"/>
        <v>17463792158</v>
      </c>
      <c r="FJ26" s="9">
        <f t="shared" si="38"/>
        <v>0</v>
      </c>
      <c r="FK26" s="9">
        <f t="shared" si="38"/>
        <v>0</v>
      </c>
      <c r="FL26" s="9">
        <f t="shared" si="38"/>
        <v>0</v>
      </c>
      <c r="FM26" s="9">
        <f t="shared" si="38"/>
        <v>0</v>
      </c>
      <c r="FN26" s="9">
        <f t="shared" si="38"/>
        <v>0</v>
      </c>
      <c r="FO26" s="9">
        <f t="shared" si="38"/>
        <v>10000000000</v>
      </c>
      <c r="FP26" s="9">
        <f t="shared" si="38"/>
        <v>0</v>
      </c>
      <c r="FQ26" s="9">
        <f t="shared" si="38"/>
        <v>0</v>
      </c>
      <c r="FR26" s="9">
        <f t="shared" si="38"/>
        <v>0</v>
      </c>
      <c r="FS26" s="9">
        <f t="shared" si="38"/>
        <v>0</v>
      </c>
      <c r="FT26" s="9">
        <f t="shared" si="38"/>
        <v>0</v>
      </c>
      <c r="FU26" s="9">
        <f t="shared" si="38"/>
        <v>20000000000</v>
      </c>
      <c r="FV26" s="9">
        <f t="shared" si="38"/>
        <v>0</v>
      </c>
      <c r="FW26" s="9">
        <f t="shared" si="38"/>
        <v>215303256647</v>
      </c>
      <c r="FX26" s="9">
        <f t="shared" si="38"/>
        <v>0</v>
      </c>
      <c r="FY26" s="9">
        <f t="shared" si="38"/>
        <v>0</v>
      </c>
      <c r="FZ26" s="9">
        <f t="shared" si="38"/>
        <v>0</v>
      </c>
      <c r="GA26" s="9">
        <f t="shared" si="38"/>
        <v>0</v>
      </c>
      <c r="GB26" s="9">
        <f t="shared" si="38"/>
        <v>0</v>
      </c>
      <c r="GC26" s="9">
        <f t="shared" si="38"/>
        <v>0</v>
      </c>
      <c r="GD26" s="9">
        <f t="shared" si="38"/>
        <v>0</v>
      </c>
      <c r="GE26" s="9">
        <f t="shared" si="38"/>
        <v>0</v>
      </c>
      <c r="GF26" s="9">
        <f t="shared" si="38"/>
        <v>0</v>
      </c>
      <c r="GG26" s="9">
        <f t="shared" si="38"/>
        <v>0</v>
      </c>
      <c r="GH26" s="9">
        <f t="shared" si="38"/>
        <v>0</v>
      </c>
      <c r="GI26" s="9">
        <f t="shared" si="38"/>
        <v>0</v>
      </c>
      <c r="GJ26" s="9">
        <f t="shared" si="38"/>
        <v>0</v>
      </c>
      <c r="GK26" s="9">
        <f t="shared" si="38"/>
        <v>3019210084</v>
      </c>
      <c r="GL26" s="9">
        <f t="shared" si="38"/>
        <v>0</v>
      </c>
      <c r="GM26" s="9">
        <f t="shared" ref="GM26:IX26" si="39">SUM(GM27)</f>
        <v>202318708524</v>
      </c>
      <c r="GN26" s="9">
        <f t="shared" si="39"/>
        <v>0</v>
      </c>
      <c r="GO26" s="9">
        <f t="shared" si="39"/>
        <v>0</v>
      </c>
      <c r="GP26" s="9">
        <f t="shared" si="39"/>
        <v>0</v>
      </c>
      <c r="GQ26" s="9">
        <f t="shared" si="39"/>
        <v>30723145616</v>
      </c>
      <c r="GR26" s="9">
        <f t="shared" si="39"/>
        <v>0</v>
      </c>
      <c r="GS26" s="9">
        <f t="shared" si="39"/>
        <v>0</v>
      </c>
      <c r="GT26" s="9">
        <f t="shared" si="39"/>
        <v>0</v>
      </c>
      <c r="GU26" s="9">
        <f t="shared" si="39"/>
        <v>0</v>
      </c>
      <c r="GV26" s="9">
        <f t="shared" si="39"/>
        <v>95022990867</v>
      </c>
      <c r="GW26" s="9">
        <f t="shared" si="39"/>
        <v>16486246571</v>
      </c>
      <c r="GX26" s="9">
        <f t="shared" si="39"/>
        <v>7500000000</v>
      </c>
      <c r="GY26" s="9">
        <f t="shared" si="39"/>
        <v>0</v>
      </c>
      <c r="GZ26" s="9">
        <f t="shared" si="39"/>
        <v>0</v>
      </c>
      <c r="HA26" s="9">
        <f t="shared" si="39"/>
        <v>0</v>
      </c>
      <c r="HB26" s="9">
        <f t="shared" si="39"/>
        <v>0</v>
      </c>
      <c r="HC26" s="9">
        <f t="shared" si="39"/>
        <v>0</v>
      </c>
      <c r="HD26" s="9">
        <f t="shared" si="39"/>
        <v>0</v>
      </c>
      <c r="HE26" s="9">
        <f t="shared" si="39"/>
        <v>0</v>
      </c>
      <c r="HF26" s="9">
        <f t="shared" si="39"/>
        <v>0</v>
      </c>
      <c r="HG26" s="9">
        <f t="shared" si="39"/>
        <v>0</v>
      </c>
      <c r="HH26" s="9">
        <f t="shared" si="39"/>
        <v>0</v>
      </c>
      <c r="HI26" s="9">
        <f t="shared" si="39"/>
        <v>0</v>
      </c>
      <c r="HJ26" s="9">
        <f t="shared" si="39"/>
        <v>0</v>
      </c>
      <c r="HK26" s="9">
        <f t="shared" si="39"/>
        <v>0</v>
      </c>
      <c r="HL26" s="9">
        <f t="shared" si="39"/>
        <v>7258996563</v>
      </c>
      <c r="HM26" s="9">
        <f t="shared" si="39"/>
        <v>404934021340.65002</v>
      </c>
      <c r="HN26" s="9">
        <f t="shared" si="39"/>
        <v>15298311023</v>
      </c>
      <c r="HO26" s="9">
        <f t="shared" si="39"/>
        <v>0</v>
      </c>
      <c r="HP26" s="9">
        <f t="shared" si="39"/>
        <v>0</v>
      </c>
      <c r="HQ26" s="9">
        <f t="shared" si="39"/>
        <v>0</v>
      </c>
      <c r="HR26" s="9">
        <f t="shared" si="39"/>
        <v>10000000000</v>
      </c>
      <c r="HS26" s="9">
        <f t="shared" si="39"/>
        <v>0</v>
      </c>
      <c r="HT26" s="9">
        <f t="shared" si="39"/>
        <v>0</v>
      </c>
      <c r="HU26" s="9">
        <f t="shared" si="39"/>
        <v>0</v>
      </c>
      <c r="HV26" s="9">
        <f t="shared" si="39"/>
        <v>0</v>
      </c>
      <c r="HW26" s="9">
        <f t="shared" si="39"/>
        <v>0</v>
      </c>
      <c r="HX26" s="9">
        <f t="shared" si="39"/>
        <v>33890911468.689999</v>
      </c>
      <c r="HY26" s="9">
        <f t="shared" si="39"/>
        <v>30978084289.220001</v>
      </c>
      <c r="HZ26" s="9">
        <f t="shared" si="39"/>
        <v>20536319562</v>
      </c>
      <c r="IA26" s="9">
        <f t="shared" si="39"/>
        <v>0</v>
      </c>
      <c r="IB26" s="9">
        <f t="shared" si="39"/>
        <v>0</v>
      </c>
      <c r="IC26" s="9">
        <f t="shared" si="39"/>
        <v>0</v>
      </c>
      <c r="ID26" s="9">
        <f t="shared" si="39"/>
        <v>0</v>
      </c>
      <c r="IE26" s="9">
        <f t="shared" si="39"/>
        <v>0</v>
      </c>
      <c r="IF26" s="9">
        <f t="shared" si="39"/>
        <v>17557115074.099998</v>
      </c>
      <c r="IG26" s="9">
        <f t="shared" si="39"/>
        <v>0</v>
      </c>
      <c r="IH26" s="9">
        <f t="shared" si="39"/>
        <v>0</v>
      </c>
      <c r="II26" s="9">
        <f t="shared" si="39"/>
        <v>26022936144.810001</v>
      </c>
      <c r="IJ26" s="9">
        <f t="shared" si="39"/>
        <v>18000000000</v>
      </c>
      <c r="IK26" s="9">
        <f t="shared" si="39"/>
        <v>0</v>
      </c>
      <c r="IL26" s="9">
        <f t="shared" si="39"/>
        <v>39524248.549999997</v>
      </c>
      <c r="IM26" s="9">
        <f t="shared" si="39"/>
        <v>48786057294.809998</v>
      </c>
      <c r="IN26" s="9">
        <f t="shared" si="39"/>
        <v>0</v>
      </c>
      <c r="IO26" s="9">
        <f t="shared" si="39"/>
        <v>0</v>
      </c>
      <c r="IP26" s="9">
        <f t="shared" si="39"/>
        <v>21010296712.439999</v>
      </c>
      <c r="IQ26" s="9">
        <f t="shared" si="39"/>
        <v>0</v>
      </c>
      <c r="IR26" s="9">
        <f t="shared" si="39"/>
        <v>0</v>
      </c>
      <c r="IS26" s="9">
        <f t="shared" si="39"/>
        <v>0</v>
      </c>
      <c r="IT26" s="9">
        <f t="shared" si="39"/>
        <v>0</v>
      </c>
      <c r="IU26" s="9">
        <f t="shared" si="39"/>
        <v>0</v>
      </c>
      <c r="IV26" s="9">
        <f t="shared" si="39"/>
        <v>68339654377.029999</v>
      </c>
      <c r="IW26" s="9">
        <f t="shared" si="39"/>
        <v>2500000000</v>
      </c>
      <c r="IX26" s="9">
        <f t="shared" si="39"/>
        <v>0</v>
      </c>
      <c r="IY26" s="9">
        <f t="shared" ref="IY26:LJ26" si="40">SUM(IY27)</f>
        <v>0</v>
      </c>
      <c r="IZ26" s="9">
        <f t="shared" si="40"/>
        <v>0</v>
      </c>
      <c r="JA26" s="9">
        <f t="shared" si="40"/>
        <v>0</v>
      </c>
      <c r="JB26" s="9">
        <f t="shared" si="40"/>
        <v>0</v>
      </c>
      <c r="JC26" s="9">
        <f t="shared" si="40"/>
        <v>0</v>
      </c>
      <c r="JD26" s="9">
        <f t="shared" si="40"/>
        <v>0</v>
      </c>
      <c r="JE26" s="9">
        <f t="shared" si="40"/>
        <v>0</v>
      </c>
      <c r="JF26" s="9">
        <f t="shared" si="40"/>
        <v>0</v>
      </c>
      <c r="JG26" s="9">
        <f t="shared" si="40"/>
        <v>0</v>
      </c>
      <c r="JH26" s="9">
        <f t="shared" si="40"/>
        <v>0</v>
      </c>
      <c r="JI26" s="9">
        <f t="shared" si="40"/>
        <v>0</v>
      </c>
      <c r="JJ26" s="9">
        <f t="shared" si="40"/>
        <v>0</v>
      </c>
      <c r="JK26" s="9">
        <f t="shared" si="40"/>
        <v>0</v>
      </c>
      <c r="JL26" s="9">
        <f t="shared" si="40"/>
        <v>0</v>
      </c>
      <c r="JM26" s="9">
        <f t="shared" si="40"/>
        <v>0</v>
      </c>
      <c r="JN26" s="9">
        <f t="shared" si="40"/>
        <v>0</v>
      </c>
      <c r="JO26" s="9">
        <f t="shared" si="40"/>
        <v>0</v>
      </c>
      <c r="JP26" s="9">
        <f t="shared" si="40"/>
        <v>0</v>
      </c>
      <c r="JQ26" s="9">
        <f t="shared" si="40"/>
        <v>106619502703</v>
      </c>
      <c r="JR26" s="9">
        <f t="shared" si="40"/>
        <v>0</v>
      </c>
      <c r="JS26" s="9">
        <f t="shared" si="40"/>
        <v>0</v>
      </c>
      <c r="JT26" s="9">
        <f t="shared" si="40"/>
        <v>0</v>
      </c>
      <c r="JU26" s="9">
        <f t="shared" si="40"/>
        <v>0</v>
      </c>
      <c r="JV26" s="9">
        <f t="shared" si="40"/>
        <v>0</v>
      </c>
      <c r="JW26" s="9">
        <f t="shared" si="40"/>
        <v>0</v>
      </c>
      <c r="JX26" s="9">
        <f t="shared" si="40"/>
        <v>7850903072</v>
      </c>
      <c r="JY26" s="9">
        <f t="shared" si="40"/>
        <v>10113982027</v>
      </c>
      <c r="JZ26" s="9">
        <f t="shared" si="40"/>
        <v>0</v>
      </c>
      <c r="KA26" s="9">
        <f t="shared" si="40"/>
        <v>0</v>
      </c>
      <c r="KB26" s="9">
        <f t="shared" si="40"/>
        <v>0</v>
      </c>
      <c r="KC26" s="9">
        <f t="shared" si="40"/>
        <v>0</v>
      </c>
      <c r="KD26" s="9">
        <f t="shared" si="40"/>
        <v>0</v>
      </c>
      <c r="KE26" s="9">
        <f t="shared" si="40"/>
        <v>0</v>
      </c>
      <c r="KF26" s="9">
        <f t="shared" si="40"/>
        <v>0</v>
      </c>
      <c r="KG26" s="9">
        <f t="shared" si="40"/>
        <v>8000000000</v>
      </c>
      <c r="KH26" s="9">
        <f t="shared" si="40"/>
        <v>0</v>
      </c>
      <c r="KI26" s="9">
        <f t="shared" si="40"/>
        <v>0</v>
      </c>
      <c r="KJ26" s="9">
        <f t="shared" si="40"/>
        <v>0</v>
      </c>
      <c r="KK26" s="9">
        <f t="shared" si="40"/>
        <v>0</v>
      </c>
      <c r="KL26" s="9">
        <f t="shared" si="40"/>
        <v>0</v>
      </c>
      <c r="KM26" s="9">
        <f t="shared" si="40"/>
        <v>0</v>
      </c>
      <c r="KN26" s="9">
        <f t="shared" si="40"/>
        <v>0</v>
      </c>
      <c r="KO26" s="9">
        <f t="shared" si="40"/>
        <v>0</v>
      </c>
      <c r="KP26" s="9">
        <f t="shared" si="40"/>
        <v>0</v>
      </c>
      <c r="KQ26" s="9">
        <f t="shared" si="40"/>
        <v>0</v>
      </c>
      <c r="KR26" s="9">
        <f t="shared" si="40"/>
        <v>0</v>
      </c>
      <c r="KS26" s="9">
        <f t="shared" si="40"/>
        <v>0</v>
      </c>
      <c r="KT26" s="9">
        <f t="shared" si="40"/>
        <v>0</v>
      </c>
      <c r="KU26" s="9">
        <f t="shared" si="40"/>
        <v>0</v>
      </c>
      <c r="KV26" s="9">
        <f t="shared" si="40"/>
        <v>0</v>
      </c>
      <c r="KW26" s="9">
        <f t="shared" si="40"/>
        <v>0</v>
      </c>
      <c r="KX26" s="9">
        <f t="shared" si="40"/>
        <v>0</v>
      </c>
      <c r="KY26" s="9">
        <f t="shared" si="40"/>
        <v>0</v>
      </c>
      <c r="KZ26" s="9">
        <f t="shared" si="40"/>
        <v>0</v>
      </c>
      <c r="LA26" s="9">
        <f t="shared" si="40"/>
        <v>0</v>
      </c>
      <c r="LB26" s="9">
        <f t="shared" si="40"/>
        <v>0</v>
      </c>
      <c r="LC26" s="9">
        <f t="shared" si="40"/>
        <v>0</v>
      </c>
      <c r="LD26" s="9">
        <f t="shared" si="40"/>
        <v>0</v>
      </c>
      <c r="LE26" s="9">
        <f t="shared" si="40"/>
        <v>0</v>
      </c>
      <c r="LF26" s="9">
        <f t="shared" si="40"/>
        <v>0</v>
      </c>
      <c r="LG26" s="9">
        <f t="shared" si="40"/>
        <v>0</v>
      </c>
      <c r="LH26" s="9">
        <f t="shared" si="40"/>
        <v>0</v>
      </c>
      <c r="LI26" s="9">
        <f t="shared" si="40"/>
        <v>0</v>
      </c>
      <c r="LJ26" s="9">
        <f t="shared" si="40"/>
        <v>0</v>
      </c>
      <c r="LK26" s="9">
        <f t="shared" ref="LK26:NV26" si="41">SUM(LK27)</f>
        <v>0</v>
      </c>
      <c r="LL26" s="9">
        <f t="shared" si="41"/>
        <v>0</v>
      </c>
      <c r="LM26" s="9">
        <f t="shared" si="41"/>
        <v>0</v>
      </c>
      <c r="LN26" s="9">
        <f t="shared" si="41"/>
        <v>0</v>
      </c>
      <c r="LO26" s="9">
        <f t="shared" si="41"/>
        <v>0</v>
      </c>
      <c r="LP26" s="9">
        <f t="shared" si="41"/>
        <v>0</v>
      </c>
      <c r="LQ26" s="9">
        <f t="shared" si="41"/>
        <v>0</v>
      </c>
      <c r="LR26" s="9">
        <f t="shared" si="41"/>
        <v>0</v>
      </c>
      <c r="LS26" s="9">
        <f t="shared" si="41"/>
        <v>0</v>
      </c>
      <c r="LT26" s="9">
        <f t="shared" si="41"/>
        <v>0</v>
      </c>
      <c r="LU26" s="9">
        <f t="shared" si="41"/>
        <v>0</v>
      </c>
      <c r="LV26" s="9">
        <f t="shared" si="41"/>
        <v>0</v>
      </c>
      <c r="LW26" s="9">
        <f t="shared" si="41"/>
        <v>0</v>
      </c>
      <c r="LX26" s="9">
        <f t="shared" si="41"/>
        <v>0</v>
      </c>
      <c r="LY26" s="9">
        <f t="shared" si="41"/>
        <v>0</v>
      </c>
      <c r="LZ26" s="9">
        <f t="shared" si="41"/>
        <v>0</v>
      </c>
      <c r="MA26" s="9">
        <f t="shared" si="41"/>
        <v>0</v>
      </c>
      <c r="MB26" s="9">
        <f t="shared" si="41"/>
        <v>0</v>
      </c>
      <c r="MC26" s="9">
        <f t="shared" si="41"/>
        <v>0</v>
      </c>
      <c r="MD26" s="9">
        <f t="shared" si="41"/>
        <v>0</v>
      </c>
      <c r="ME26" s="9">
        <f t="shared" si="41"/>
        <v>0</v>
      </c>
      <c r="MF26" s="9">
        <f t="shared" si="41"/>
        <v>0</v>
      </c>
      <c r="MG26" s="9">
        <f t="shared" si="41"/>
        <v>0</v>
      </c>
      <c r="MH26" s="9">
        <f t="shared" si="41"/>
        <v>0</v>
      </c>
      <c r="MI26" s="9">
        <f t="shared" si="41"/>
        <v>0</v>
      </c>
      <c r="MJ26" s="9">
        <f t="shared" si="41"/>
        <v>15003287671.23</v>
      </c>
      <c r="MK26" s="9">
        <f t="shared" si="41"/>
        <v>0</v>
      </c>
      <c r="ML26" s="9">
        <f t="shared" si="41"/>
        <v>0</v>
      </c>
      <c r="MM26" s="9">
        <f t="shared" si="41"/>
        <v>13418794040.93</v>
      </c>
      <c r="MN26" s="9">
        <f t="shared" si="41"/>
        <v>0</v>
      </c>
      <c r="MO26" s="9">
        <f t="shared" si="41"/>
        <v>0</v>
      </c>
      <c r="MP26" s="9">
        <f t="shared" si="41"/>
        <v>0</v>
      </c>
      <c r="MQ26" s="9">
        <f t="shared" si="41"/>
        <v>0</v>
      </c>
      <c r="MR26" s="9">
        <f t="shared" si="41"/>
        <v>0</v>
      </c>
      <c r="MS26" s="9">
        <f t="shared" si="41"/>
        <v>0</v>
      </c>
      <c r="MT26" s="9">
        <f t="shared" si="41"/>
        <v>0</v>
      </c>
      <c r="MU26" s="9">
        <f t="shared" si="41"/>
        <v>0</v>
      </c>
      <c r="MV26" s="9">
        <f t="shared" si="41"/>
        <v>0</v>
      </c>
      <c r="MW26" s="9">
        <f t="shared" si="41"/>
        <v>0</v>
      </c>
      <c r="MX26" s="9">
        <f t="shared" si="41"/>
        <v>0</v>
      </c>
      <c r="MY26" s="9">
        <f t="shared" si="41"/>
        <v>0</v>
      </c>
      <c r="MZ26" s="9">
        <f t="shared" si="41"/>
        <v>0</v>
      </c>
      <c r="NA26" s="9">
        <f t="shared" si="41"/>
        <v>0</v>
      </c>
      <c r="NB26" s="9">
        <f t="shared" si="41"/>
        <v>0</v>
      </c>
      <c r="NC26" s="9">
        <f t="shared" si="41"/>
        <v>0</v>
      </c>
      <c r="ND26" s="9">
        <f t="shared" si="41"/>
        <v>0</v>
      </c>
      <c r="NE26" s="9">
        <f t="shared" si="41"/>
        <v>0</v>
      </c>
      <c r="NF26" s="9">
        <f t="shared" si="41"/>
        <v>0</v>
      </c>
      <c r="NG26" s="9">
        <f t="shared" si="41"/>
        <v>0</v>
      </c>
      <c r="NH26" s="9">
        <f t="shared" si="41"/>
        <v>0</v>
      </c>
      <c r="NI26" s="9">
        <f t="shared" si="41"/>
        <v>0</v>
      </c>
      <c r="NJ26" s="9">
        <f t="shared" si="41"/>
        <v>0</v>
      </c>
      <c r="NK26" s="9">
        <f t="shared" si="41"/>
        <v>0</v>
      </c>
      <c r="NL26" s="9">
        <f t="shared" si="41"/>
        <v>0</v>
      </c>
      <c r="NM26" s="9">
        <f t="shared" si="41"/>
        <v>0</v>
      </c>
      <c r="NN26" s="9">
        <f t="shared" si="41"/>
        <v>0</v>
      </c>
      <c r="NO26" s="9">
        <f t="shared" si="41"/>
        <v>0</v>
      </c>
      <c r="NP26" s="9">
        <f t="shared" si="41"/>
        <v>0</v>
      </c>
      <c r="NQ26" s="9">
        <f t="shared" si="41"/>
        <v>0</v>
      </c>
      <c r="NR26" s="9">
        <f t="shared" si="41"/>
        <v>0</v>
      </c>
      <c r="NS26" s="9">
        <f t="shared" si="41"/>
        <v>0</v>
      </c>
      <c r="NT26" s="9">
        <f t="shared" si="41"/>
        <v>0</v>
      </c>
      <c r="NU26" s="9">
        <f t="shared" si="41"/>
        <v>0</v>
      </c>
      <c r="NV26" s="9">
        <f t="shared" si="41"/>
        <v>0</v>
      </c>
      <c r="NW26" s="9">
        <f t="shared" ref="NW26:QH26" si="42">SUM(NW27)</f>
        <v>0</v>
      </c>
      <c r="NX26" s="9">
        <f t="shared" si="42"/>
        <v>0</v>
      </c>
      <c r="NY26" s="9">
        <f t="shared" si="42"/>
        <v>0</v>
      </c>
      <c r="NZ26" s="9">
        <f t="shared" si="42"/>
        <v>0</v>
      </c>
      <c r="OA26" s="9">
        <f t="shared" si="42"/>
        <v>0</v>
      </c>
      <c r="OB26" s="9">
        <f t="shared" si="42"/>
        <v>0</v>
      </c>
      <c r="OC26" s="9">
        <f t="shared" si="42"/>
        <v>0</v>
      </c>
      <c r="OD26" s="9">
        <f t="shared" si="42"/>
        <v>0</v>
      </c>
      <c r="OE26" s="9">
        <f t="shared" si="42"/>
        <v>0</v>
      </c>
      <c r="OF26" s="9">
        <f t="shared" si="42"/>
        <v>0</v>
      </c>
      <c r="OG26" s="9">
        <f t="shared" si="42"/>
        <v>0</v>
      </c>
      <c r="OH26" s="9">
        <f t="shared" si="42"/>
        <v>0</v>
      </c>
      <c r="OI26" s="9">
        <f t="shared" si="42"/>
        <v>0</v>
      </c>
      <c r="OJ26" s="9">
        <f t="shared" si="42"/>
        <v>0</v>
      </c>
      <c r="OK26" s="9">
        <f t="shared" si="42"/>
        <v>0</v>
      </c>
      <c r="OL26" s="9">
        <f t="shared" si="42"/>
        <v>0</v>
      </c>
      <c r="OM26" s="9">
        <f t="shared" si="42"/>
        <v>0</v>
      </c>
      <c r="ON26" s="9">
        <f t="shared" si="42"/>
        <v>0</v>
      </c>
      <c r="OO26" s="9">
        <f t="shared" si="42"/>
        <v>0</v>
      </c>
      <c r="OP26" s="9">
        <f t="shared" si="42"/>
        <v>0</v>
      </c>
      <c r="OQ26" s="9">
        <f t="shared" si="42"/>
        <v>0</v>
      </c>
      <c r="OR26" s="9">
        <f t="shared" si="42"/>
        <v>0</v>
      </c>
      <c r="OS26" s="9">
        <f t="shared" si="42"/>
        <v>0</v>
      </c>
      <c r="OT26" s="9">
        <f t="shared" si="42"/>
        <v>0</v>
      </c>
      <c r="OU26" s="9">
        <f t="shared" si="42"/>
        <v>0</v>
      </c>
      <c r="OV26" s="9">
        <f t="shared" si="42"/>
        <v>0</v>
      </c>
      <c r="OW26" s="9">
        <f t="shared" si="42"/>
        <v>0</v>
      </c>
      <c r="OX26" s="9">
        <f t="shared" si="42"/>
        <v>0</v>
      </c>
      <c r="OY26" s="9">
        <f t="shared" si="42"/>
        <v>0</v>
      </c>
      <c r="OZ26" s="9">
        <f t="shared" si="42"/>
        <v>0</v>
      </c>
      <c r="PA26" s="9">
        <f t="shared" si="42"/>
        <v>0</v>
      </c>
      <c r="PB26" s="9">
        <f t="shared" si="42"/>
        <v>0</v>
      </c>
      <c r="PC26" s="9">
        <f t="shared" si="42"/>
        <v>0</v>
      </c>
      <c r="PD26" s="9">
        <f t="shared" si="42"/>
        <v>0</v>
      </c>
      <c r="PE26" s="9">
        <f t="shared" si="42"/>
        <v>0</v>
      </c>
      <c r="PF26" s="9">
        <f t="shared" si="42"/>
        <v>0</v>
      </c>
      <c r="PG26" s="9">
        <f t="shared" si="42"/>
        <v>0</v>
      </c>
      <c r="PH26" s="9">
        <f t="shared" si="42"/>
        <v>0</v>
      </c>
      <c r="PI26" s="9">
        <f t="shared" si="42"/>
        <v>0</v>
      </c>
      <c r="PJ26" s="9">
        <f t="shared" si="42"/>
        <v>0</v>
      </c>
      <c r="PK26" s="9">
        <f t="shared" si="42"/>
        <v>10000000000</v>
      </c>
      <c r="PL26" s="9">
        <f t="shared" si="42"/>
        <v>0</v>
      </c>
      <c r="PM26" s="9">
        <f t="shared" si="42"/>
        <v>0</v>
      </c>
      <c r="PN26" s="9">
        <f t="shared" si="42"/>
        <v>3543100076</v>
      </c>
      <c r="PO26" s="9">
        <f t="shared" si="42"/>
        <v>0</v>
      </c>
      <c r="PP26" s="9">
        <f t="shared" si="42"/>
        <v>10059075.01</v>
      </c>
      <c r="PQ26" s="9">
        <f t="shared" si="42"/>
        <v>0</v>
      </c>
      <c r="PR26" s="9">
        <f t="shared" si="42"/>
        <v>0</v>
      </c>
      <c r="PS26" s="9">
        <f t="shared" si="42"/>
        <v>0</v>
      </c>
      <c r="PT26" s="9">
        <f t="shared" si="42"/>
        <v>0</v>
      </c>
      <c r="PU26" s="9">
        <f t="shared" si="42"/>
        <v>0</v>
      </c>
      <c r="PV26" s="9">
        <f t="shared" si="42"/>
        <v>0</v>
      </c>
      <c r="PW26" s="9">
        <f t="shared" si="42"/>
        <v>0</v>
      </c>
      <c r="PX26" s="9">
        <f t="shared" si="42"/>
        <v>0</v>
      </c>
      <c r="PY26" s="9">
        <f t="shared" si="42"/>
        <v>0</v>
      </c>
      <c r="PZ26" s="9">
        <f t="shared" si="42"/>
        <v>0</v>
      </c>
      <c r="QA26" s="9">
        <f t="shared" si="42"/>
        <v>0</v>
      </c>
      <c r="QB26" s="9">
        <f t="shared" si="42"/>
        <v>1032572663172</v>
      </c>
      <c r="QC26" s="9">
        <f t="shared" si="42"/>
        <v>0</v>
      </c>
      <c r="QD26" s="9">
        <f t="shared" si="42"/>
        <v>0</v>
      </c>
      <c r="QE26" s="9">
        <f t="shared" si="42"/>
        <v>0</v>
      </c>
      <c r="QF26" s="9">
        <f t="shared" si="42"/>
        <v>0</v>
      </c>
      <c r="QG26" s="9">
        <f t="shared" si="42"/>
        <v>0</v>
      </c>
      <c r="QH26" s="9">
        <f t="shared" si="42"/>
        <v>0</v>
      </c>
      <c r="QI26" s="9">
        <f t="shared" ref="QI26:ST26" si="43">SUM(QI27)</f>
        <v>0</v>
      </c>
      <c r="QJ26" s="9">
        <f t="shared" si="43"/>
        <v>0</v>
      </c>
      <c r="QK26" s="9">
        <f t="shared" si="43"/>
        <v>0</v>
      </c>
      <c r="QL26" s="9">
        <f t="shared" si="43"/>
        <v>0</v>
      </c>
      <c r="QM26" s="9">
        <f t="shared" si="43"/>
        <v>0</v>
      </c>
      <c r="QN26" s="9">
        <f t="shared" si="43"/>
        <v>3508251980</v>
      </c>
      <c r="QO26" s="9">
        <f t="shared" si="43"/>
        <v>0</v>
      </c>
      <c r="QP26" s="9">
        <f t="shared" si="43"/>
        <v>0</v>
      </c>
      <c r="QQ26" s="9">
        <f t="shared" si="43"/>
        <v>0</v>
      </c>
      <c r="QR26" s="9">
        <f t="shared" si="43"/>
        <v>0</v>
      </c>
      <c r="QS26" s="9">
        <f t="shared" si="43"/>
        <v>0</v>
      </c>
      <c r="QT26" s="9">
        <f t="shared" si="43"/>
        <v>0</v>
      </c>
      <c r="QU26" s="9">
        <f t="shared" si="43"/>
        <v>0</v>
      </c>
      <c r="QV26" s="9">
        <f t="shared" si="43"/>
        <v>0</v>
      </c>
      <c r="QW26" s="9">
        <f t="shared" si="43"/>
        <v>0</v>
      </c>
      <c r="QX26" s="9">
        <f t="shared" si="43"/>
        <v>0</v>
      </c>
      <c r="QY26" s="9">
        <f t="shared" si="43"/>
        <v>7295014196</v>
      </c>
      <c r="QZ26" s="9">
        <f t="shared" si="43"/>
        <v>0</v>
      </c>
      <c r="RA26" s="9">
        <f t="shared" si="43"/>
        <v>0</v>
      </c>
      <c r="RB26" s="9">
        <f t="shared" si="43"/>
        <v>0</v>
      </c>
      <c r="RC26" s="9">
        <f t="shared" si="43"/>
        <v>0</v>
      </c>
      <c r="RD26" s="9">
        <f t="shared" si="43"/>
        <v>0</v>
      </c>
      <c r="RE26" s="9">
        <f t="shared" si="43"/>
        <v>0</v>
      </c>
      <c r="RF26" s="9">
        <f t="shared" si="43"/>
        <v>0</v>
      </c>
      <c r="RG26" s="9">
        <f t="shared" si="43"/>
        <v>0</v>
      </c>
      <c r="RH26" s="9">
        <f t="shared" si="43"/>
        <v>0</v>
      </c>
      <c r="RI26" s="9">
        <f t="shared" si="43"/>
        <v>0</v>
      </c>
      <c r="RJ26" s="9">
        <f t="shared" si="43"/>
        <v>0</v>
      </c>
      <c r="RK26" s="9">
        <f t="shared" si="43"/>
        <v>0</v>
      </c>
      <c r="RL26" s="9">
        <f t="shared" si="43"/>
        <v>0</v>
      </c>
      <c r="RM26" s="9">
        <f t="shared" si="43"/>
        <v>0</v>
      </c>
      <c r="RN26" s="9">
        <f t="shared" si="43"/>
        <v>0</v>
      </c>
      <c r="RO26" s="9">
        <f t="shared" si="43"/>
        <v>0</v>
      </c>
      <c r="RP26" s="9">
        <f t="shared" si="43"/>
        <v>0</v>
      </c>
      <c r="RQ26" s="9">
        <f t="shared" si="43"/>
        <v>0</v>
      </c>
      <c r="RR26" s="9">
        <f t="shared" si="43"/>
        <v>15000000000</v>
      </c>
      <c r="RS26" s="9">
        <f t="shared" si="43"/>
        <v>0</v>
      </c>
      <c r="RT26" s="9">
        <f t="shared" si="43"/>
        <v>0</v>
      </c>
      <c r="RU26" s="9">
        <f t="shared" si="43"/>
        <v>0</v>
      </c>
      <c r="RV26" s="9">
        <f t="shared" si="43"/>
        <v>0</v>
      </c>
      <c r="RW26" s="9">
        <f t="shared" si="43"/>
        <v>0</v>
      </c>
      <c r="RX26" s="9">
        <f t="shared" si="43"/>
        <v>0</v>
      </c>
      <c r="RY26" s="9">
        <f t="shared" si="43"/>
        <v>0</v>
      </c>
      <c r="RZ26" s="9">
        <f t="shared" si="43"/>
        <v>0</v>
      </c>
      <c r="SA26" s="9">
        <f t="shared" si="43"/>
        <v>0</v>
      </c>
      <c r="SB26" s="9">
        <f t="shared" si="43"/>
        <v>0</v>
      </c>
      <c r="SC26" s="9">
        <f t="shared" si="43"/>
        <v>0</v>
      </c>
      <c r="SD26" s="9">
        <f t="shared" si="43"/>
        <v>0</v>
      </c>
      <c r="SE26" s="9">
        <f t="shared" si="43"/>
        <v>0</v>
      </c>
      <c r="SF26" s="9">
        <f t="shared" si="43"/>
        <v>0</v>
      </c>
      <c r="SG26" s="9">
        <f t="shared" si="43"/>
        <v>0</v>
      </c>
      <c r="SH26" s="9">
        <f t="shared" si="43"/>
        <v>0</v>
      </c>
      <c r="SI26" s="9">
        <f t="shared" si="43"/>
        <v>0</v>
      </c>
      <c r="SJ26" s="9">
        <f t="shared" si="43"/>
        <v>0</v>
      </c>
      <c r="SK26" s="9">
        <f t="shared" si="43"/>
        <v>0</v>
      </c>
      <c r="SL26" s="9">
        <f t="shared" si="43"/>
        <v>0</v>
      </c>
      <c r="SM26" s="9">
        <f t="shared" si="43"/>
        <v>0</v>
      </c>
      <c r="SN26" s="9">
        <f t="shared" si="43"/>
        <v>0</v>
      </c>
      <c r="SO26" s="9">
        <f t="shared" si="43"/>
        <v>0</v>
      </c>
      <c r="SP26" s="9">
        <f t="shared" si="43"/>
        <v>0</v>
      </c>
      <c r="SQ26" s="9">
        <f t="shared" si="43"/>
        <v>0</v>
      </c>
      <c r="SR26" s="9">
        <f t="shared" si="43"/>
        <v>0</v>
      </c>
      <c r="SS26" s="9">
        <f t="shared" si="43"/>
        <v>0</v>
      </c>
      <c r="ST26" s="9">
        <f t="shared" si="43"/>
        <v>0</v>
      </c>
      <c r="SU26" s="9">
        <f t="shared" ref="SU26:TW26" si="44">SUM(SU27)</f>
        <v>0</v>
      </c>
      <c r="SV26" s="9">
        <f t="shared" si="44"/>
        <v>0</v>
      </c>
      <c r="SW26" s="9">
        <f t="shared" si="44"/>
        <v>0</v>
      </c>
      <c r="SX26" s="9">
        <f t="shared" si="44"/>
        <v>0</v>
      </c>
      <c r="SY26" s="9">
        <f t="shared" si="44"/>
        <v>0</v>
      </c>
      <c r="SZ26" s="9">
        <f t="shared" si="44"/>
        <v>0</v>
      </c>
      <c r="TA26" s="9">
        <f t="shared" si="44"/>
        <v>0</v>
      </c>
      <c r="TB26" s="9">
        <f t="shared" si="44"/>
        <v>0</v>
      </c>
      <c r="TC26" s="9">
        <f t="shared" si="44"/>
        <v>0</v>
      </c>
      <c r="TD26" s="9">
        <f t="shared" si="44"/>
        <v>0</v>
      </c>
      <c r="TE26" s="9">
        <f t="shared" si="44"/>
        <v>0</v>
      </c>
      <c r="TF26" s="9">
        <f t="shared" si="44"/>
        <v>0</v>
      </c>
      <c r="TG26" s="9">
        <f t="shared" si="44"/>
        <v>0</v>
      </c>
      <c r="TH26" s="9">
        <f t="shared" si="44"/>
        <v>0</v>
      </c>
      <c r="TI26" s="9">
        <f t="shared" si="44"/>
        <v>0</v>
      </c>
      <c r="TJ26" s="9">
        <f t="shared" si="44"/>
        <v>0</v>
      </c>
      <c r="TK26" s="9">
        <f t="shared" si="44"/>
        <v>0</v>
      </c>
      <c r="TL26" s="9">
        <f t="shared" si="44"/>
        <v>0</v>
      </c>
      <c r="TM26" s="9">
        <f t="shared" si="44"/>
        <v>0</v>
      </c>
      <c r="TN26" s="9">
        <f t="shared" si="44"/>
        <v>0</v>
      </c>
      <c r="TO26" s="9">
        <f t="shared" si="44"/>
        <v>0</v>
      </c>
      <c r="TP26" s="9">
        <f t="shared" si="44"/>
        <v>0</v>
      </c>
      <c r="TQ26" s="9">
        <f t="shared" si="44"/>
        <v>0</v>
      </c>
      <c r="TR26" s="9">
        <f t="shared" si="44"/>
        <v>0</v>
      </c>
      <c r="TS26" s="9">
        <f t="shared" si="44"/>
        <v>0</v>
      </c>
      <c r="TT26" s="9">
        <f t="shared" si="44"/>
        <v>0</v>
      </c>
      <c r="TU26" s="9">
        <f t="shared" si="44"/>
        <v>0</v>
      </c>
      <c r="TV26" s="9">
        <f t="shared" si="44"/>
        <v>0</v>
      </c>
      <c r="TW26" s="9">
        <f t="shared" si="44"/>
        <v>0</v>
      </c>
    </row>
    <row r="27" spans="1:543" ht="15" x14ac:dyDescent="0.25">
      <c r="A27" s="19" t="s">
        <v>572</v>
      </c>
      <c r="B27" s="15">
        <v>946068238380.89001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552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71220656904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45443115588.150002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1127791738847</v>
      </c>
      <c r="EU27" s="15">
        <v>0</v>
      </c>
      <c r="EV27" s="15">
        <v>0</v>
      </c>
      <c r="EW27" s="15">
        <v>0</v>
      </c>
      <c r="EX27" s="15">
        <v>175000000000</v>
      </c>
      <c r="EY27" s="15">
        <v>12531522710</v>
      </c>
      <c r="EZ27" s="15">
        <v>0</v>
      </c>
      <c r="FA27" s="15">
        <v>20000000000</v>
      </c>
      <c r="FB27" s="15">
        <v>12000000000</v>
      </c>
      <c r="FC27" s="15">
        <v>0</v>
      </c>
      <c r="FD27" s="15">
        <v>0</v>
      </c>
      <c r="FE27" s="15">
        <v>10000000000</v>
      </c>
      <c r="FF27" s="15">
        <v>118000000000</v>
      </c>
      <c r="FG27" s="15">
        <v>0</v>
      </c>
      <c r="FH27" s="15">
        <v>0</v>
      </c>
      <c r="FI27" s="15">
        <v>17463792158</v>
      </c>
      <c r="FJ27" s="15">
        <v>0</v>
      </c>
      <c r="FK27" s="15">
        <v>0</v>
      </c>
      <c r="FL27" s="15">
        <v>0</v>
      </c>
      <c r="FM27" s="15">
        <v>0</v>
      </c>
      <c r="FN27" s="15">
        <v>0</v>
      </c>
      <c r="FO27" s="15">
        <v>10000000000</v>
      </c>
      <c r="FP27" s="15">
        <v>0</v>
      </c>
      <c r="FQ27" s="15">
        <v>0</v>
      </c>
      <c r="FR27" s="15">
        <v>0</v>
      </c>
      <c r="FS27" s="15">
        <v>0</v>
      </c>
      <c r="FT27" s="15">
        <v>0</v>
      </c>
      <c r="FU27" s="15">
        <v>20000000000</v>
      </c>
      <c r="FV27" s="15">
        <v>0</v>
      </c>
      <c r="FW27" s="15">
        <v>215303256647</v>
      </c>
      <c r="FX27" s="15">
        <v>0</v>
      </c>
      <c r="FY27" s="15">
        <v>0</v>
      </c>
      <c r="FZ27" s="15">
        <v>0</v>
      </c>
      <c r="GA27" s="15">
        <v>0</v>
      </c>
      <c r="GB27" s="15">
        <v>0</v>
      </c>
      <c r="GC27" s="15">
        <v>0</v>
      </c>
      <c r="GD27" s="15">
        <v>0</v>
      </c>
      <c r="GE27" s="15">
        <v>0</v>
      </c>
      <c r="GF27" s="15">
        <v>0</v>
      </c>
      <c r="GG27" s="15">
        <v>0</v>
      </c>
      <c r="GH27" s="15">
        <v>0</v>
      </c>
      <c r="GI27" s="15">
        <v>0</v>
      </c>
      <c r="GJ27" s="15">
        <v>0</v>
      </c>
      <c r="GK27" s="15">
        <v>3019210084</v>
      </c>
      <c r="GL27" s="15">
        <v>0</v>
      </c>
      <c r="GM27" s="15">
        <v>202318708524</v>
      </c>
      <c r="GN27" s="15">
        <v>0</v>
      </c>
      <c r="GO27" s="15">
        <v>0</v>
      </c>
      <c r="GP27" s="15">
        <v>0</v>
      </c>
      <c r="GQ27" s="15">
        <v>30723145616</v>
      </c>
      <c r="GR27" s="15">
        <v>0</v>
      </c>
      <c r="GS27" s="15">
        <v>0</v>
      </c>
      <c r="GT27" s="15">
        <v>0</v>
      </c>
      <c r="GU27" s="15">
        <v>0</v>
      </c>
      <c r="GV27" s="15">
        <v>95022990867</v>
      </c>
      <c r="GW27" s="15">
        <v>16486246571</v>
      </c>
      <c r="GX27" s="15">
        <v>7500000000</v>
      </c>
      <c r="GY27" s="15">
        <v>0</v>
      </c>
      <c r="GZ27" s="15">
        <v>0</v>
      </c>
      <c r="HA27" s="15">
        <v>0</v>
      </c>
      <c r="HB27" s="15">
        <v>0</v>
      </c>
      <c r="HC27" s="15">
        <v>0</v>
      </c>
      <c r="HD27" s="15">
        <v>0</v>
      </c>
      <c r="HE27" s="15">
        <v>0</v>
      </c>
      <c r="HF27" s="15">
        <v>0</v>
      </c>
      <c r="HG27" s="15">
        <v>0</v>
      </c>
      <c r="HH27" s="15">
        <v>0</v>
      </c>
      <c r="HI27" s="15">
        <v>0</v>
      </c>
      <c r="HJ27" s="15">
        <v>0</v>
      </c>
      <c r="HK27" s="15">
        <v>0</v>
      </c>
      <c r="HL27" s="15">
        <v>7258996563</v>
      </c>
      <c r="HM27" s="15">
        <v>404934021340.65002</v>
      </c>
      <c r="HN27" s="15">
        <v>15298311023</v>
      </c>
      <c r="HO27" s="15">
        <v>0</v>
      </c>
      <c r="HP27" s="15">
        <v>0</v>
      </c>
      <c r="HQ27" s="15">
        <v>0</v>
      </c>
      <c r="HR27" s="15">
        <v>10000000000</v>
      </c>
      <c r="HS27" s="15">
        <v>0</v>
      </c>
      <c r="HT27" s="15">
        <v>0</v>
      </c>
      <c r="HU27" s="15">
        <v>0</v>
      </c>
      <c r="HV27" s="15">
        <v>0</v>
      </c>
      <c r="HW27" s="15">
        <v>0</v>
      </c>
      <c r="HX27" s="15">
        <v>33890911468.689999</v>
      </c>
      <c r="HY27" s="15">
        <v>30978084289.220001</v>
      </c>
      <c r="HZ27" s="15">
        <v>20536319562</v>
      </c>
      <c r="IA27" s="15">
        <v>0</v>
      </c>
      <c r="IB27" s="15">
        <v>0</v>
      </c>
      <c r="IC27" s="15">
        <v>0</v>
      </c>
      <c r="ID27" s="15">
        <v>0</v>
      </c>
      <c r="IE27" s="15">
        <v>0</v>
      </c>
      <c r="IF27" s="15">
        <v>17557115074.099998</v>
      </c>
      <c r="IG27" s="15">
        <v>0</v>
      </c>
      <c r="IH27" s="15">
        <v>0</v>
      </c>
      <c r="II27" s="15">
        <v>26022936144.810001</v>
      </c>
      <c r="IJ27" s="15">
        <v>18000000000</v>
      </c>
      <c r="IK27" s="15">
        <v>0</v>
      </c>
      <c r="IL27" s="15">
        <v>39524248.549999997</v>
      </c>
      <c r="IM27" s="15">
        <v>48786057294.809998</v>
      </c>
      <c r="IN27" s="15">
        <v>0</v>
      </c>
      <c r="IO27" s="15">
        <v>0</v>
      </c>
      <c r="IP27" s="15">
        <v>21010296712.439999</v>
      </c>
      <c r="IQ27" s="15">
        <v>0</v>
      </c>
      <c r="IR27" s="15">
        <v>0</v>
      </c>
      <c r="IS27" s="15">
        <v>0</v>
      </c>
      <c r="IT27" s="15">
        <v>0</v>
      </c>
      <c r="IU27" s="15">
        <v>0</v>
      </c>
      <c r="IV27" s="15">
        <v>68339654377.029999</v>
      </c>
      <c r="IW27" s="15">
        <v>2500000000</v>
      </c>
      <c r="IX27" s="15">
        <v>0</v>
      </c>
      <c r="IY27" s="15">
        <v>0</v>
      </c>
      <c r="IZ27" s="15">
        <v>0</v>
      </c>
      <c r="JA27" s="15">
        <v>0</v>
      </c>
      <c r="JB27" s="15">
        <v>0</v>
      </c>
      <c r="JC27" s="15">
        <v>0</v>
      </c>
      <c r="JD27" s="15">
        <v>0</v>
      </c>
      <c r="JE27" s="15">
        <v>0</v>
      </c>
      <c r="JF27" s="15">
        <v>0</v>
      </c>
      <c r="JG27" s="15">
        <v>0</v>
      </c>
      <c r="JH27" s="15">
        <v>0</v>
      </c>
      <c r="JI27" s="15">
        <v>0</v>
      </c>
      <c r="JJ27" s="15">
        <v>0</v>
      </c>
      <c r="JK27" s="15">
        <v>0</v>
      </c>
      <c r="JL27" s="15">
        <v>0</v>
      </c>
      <c r="JM27" s="15">
        <v>0</v>
      </c>
      <c r="JN27" s="15">
        <v>0</v>
      </c>
      <c r="JO27" s="15">
        <v>0</v>
      </c>
      <c r="JP27" s="15">
        <v>0</v>
      </c>
      <c r="JQ27" s="15">
        <v>106619502703</v>
      </c>
      <c r="JR27" s="15">
        <v>0</v>
      </c>
      <c r="JS27" s="15">
        <v>0</v>
      </c>
      <c r="JT27" s="15">
        <v>0</v>
      </c>
      <c r="JU27" s="15">
        <v>0</v>
      </c>
      <c r="JV27" s="15">
        <v>0</v>
      </c>
      <c r="JW27" s="15">
        <v>0</v>
      </c>
      <c r="JX27" s="15">
        <v>7850903072</v>
      </c>
      <c r="JY27" s="15">
        <v>10113982027</v>
      </c>
      <c r="JZ27" s="15">
        <v>0</v>
      </c>
      <c r="KA27" s="15">
        <v>0</v>
      </c>
      <c r="KB27" s="15">
        <v>0</v>
      </c>
      <c r="KC27" s="15">
        <v>0</v>
      </c>
      <c r="KD27" s="15">
        <v>0</v>
      </c>
      <c r="KE27" s="15">
        <v>0</v>
      </c>
      <c r="KF27" s="15">
        <v>0</v>
      </c>
      <c r="KG27" s="15">
        <v>8000000000</v>
      </c>
      <c r="KH27" s="15">
        <v>0</v>
      </c>
      <c r="KI27" s="15">
        <v>0</v>
      </c>
      <c r="KJ27" s="15">
        <v>0</v>
      </c>
      <c r="KK27" s="15">
        <v>0</v>
      </c>
      <c r="KL27" s="15">
        <v>0</v>
      </c>
      <c r="KM27" s="15">
        <v>0</v>
      </c>
      <c r="KN27" s="15">
        <v>0</v>
      </c>
      <c r="KO27" s="15">
        <v>0</v>
      </c>
      <c r="KP27" s="15">
        <v>0</v>
      </c>
      <c r="KQ27" s="15">
        <v>0</v>
      </c>
      <c r="KR27" s="15">
        <v>0</v>
      </c>
      <c r="KS27" s="15">
        <v>0</v>
      </c>
      <c r="KT27" s="15">
        <v>0</v>
      </c>
      <c r="KU27" s="15">
        <v>0</v>
      </c>
      <c r="KV27" s="15">
        <v>0</v>
      </c>
      <c r="KW27" s="15">
        <v>0</v>
      </c>
      <c r="KX27" s="15">
        <v>0</v>
      </c>
      <c r="KY27" s="15">
        <v>0</v>
      </c>
      <c r="KZ27" s="15">
        <v>0</v>
      </c>
      <c r="LA27" s="15">
        <v>0</v>
      </c>
      <c r="LB27" s="15">
        <v>0</v>
      </c>
      <c r="LC27" s="15">
        <v>0</v>
      </c>
      <c r="LD27" s="15">
        <v>0</v>
      </c>
      <c r="LE27" s="15">
        <v>0</v>
      </c>
      <c r="LF27" s="15">
        <v>0</v>
      </c>
      <c r="LG27" s="15">
        <v>0</v>
      </c>
      <c r="LH27" s="15">
        <v>0</v>
      </c>
      <c r="LI27" s="15">
        <v>0</v>
      </c>
      <c r="LJ27" s="15">
        <v>0</v>
      </c>
      <c r="LK27" s="15">
        <v>0</v>
      </c>
      <c r="LL27" s="15">
        <v>0</v>
      </c>
      <c r="LM27" s="15">
        <v>0</v>
      </c>
      <c r="LN27" s="15">
        <v>0</v>
      </c>
      <c r="LO27" s="15">
        <v>0</v>
      </c>
      <c r="LP27" s="15">
        <v>0</v>
      </c>
      <c r="LQ27" s="15">
        <v>0</v>
      </c>
      <c r="LR27" s="15">
        <v>0</v>
      </c>
      <c r="LS27" s="15">
        <v>0</v>
      </c>
      <c r="LT27" s="15">
        <v>0</v>
      </c>
      <c r="LU27" s="15">
        <v>0</v>
      </c>
      <c r="LV27" s="15">
        <v>0</v>
      </c>
      <c r="LW27" s="15">
        <v>0</v>
      </c>
      <c r="LX27" s="15">
        <v>0</v>
      </c>
      <c r="LY27" s="15">
        <v>0</v>
      </c>
      <c r="LZ27" s="15">
        <v>0</v>
      </c>
      <c r="MA27" s="15">
        <v>0</v>
      </c>
      <c r="MB27" s="15">
        <v>0</v>
      </c>
      <c r="MC27" s="15">
        <v>0</v>
      </c>
      <c r="MD27" s="15">
        <v>0</v>
      </c>
      <c r="ME27" s="15">
        <v>0</v>
      </c>
      <c r="MF27" s="15">
        <v>0</v>
      </c>
      <c r="MG27" s="15">
        <v>0</v>
      </c>
      <c r="MH27" s="15">
        <v>0</v>
      </c>
      <c r="MI27" s="15">
        <v>0</v>
      </c>
      <c r="MJ27" s="15">
        <v>15003287671.23</v>
      </c>
      <c r="MK27" s="15">
        <v>0</v>
      </c>
      <c r="ML27" s="15">
        <v>0</v>
      </c>
      <c r="MM27" s="15">
        <v>13418794040.93</v>
      </c>
      <c r="MN27" s="15">
        <v>0</v>
      </c>
      <c r="MO27" s="15">
        <v>0</v>
      </c>
      <c r="MP27" s="15">
        <v>0</v>
      </c>
      <c r="MQ27" s="15">
        <v>0</v>
      </c>
      <c r="MR27" s="15">
        <v>0</v>
      </c>
      <c r="MS27" s="15">
        <v>0</v>
      </c>
      <c r="MT27" s="15">
        <v>0</v>
      </c>
      <c r="MU27" s="15">
        <v>0</v>
      </c>
      <c r="MV27" s="15">
        <v>0</v>
      </c>
      <c r="MW27" s="15">
        <v>0</v>
      </c>
      <c r="MX27" s="15">
        <v>0</v>
      </c>
      <c r="MY27" s="15">
        <v>0</v>
      </c>
      <c r="MZ27" s="15">
        <v>0</v>
      </c>
      <c r="NA27" s="15">
        <v>0</v>
      </c>
      <c r="NB27" s="15">
        <v>0</v>
      </c>
      <c r="NC27" s="15">
        <v>0</v>
      </c>
      <c r="ND27" s="15">
        <v>0</v>
      </c>
      <c r="NE27" s="15">
        <v>0</v>
      </c>
      <c r="NF27" s="15">
        <v>0</v>
      </c>
      <c r="NG27" s="15">
        <v>0</v>
      </c>
      <c r="NH27" s="15">
        <v>0</v>
      </c>
      <c r="NI27" s="15">
        <v>0</v>
      </c>
      <c r="NJ27" s="15">
        <v>0</v>
      </c>
      <c r="NK27" s="15">
        <v>0</v>
      </c>
      <c r="NL27" s="15">
        <v>0</v>
      </c>
      <c r="NM27" s="15">
        <v>0</v>
      </c>
      <c r="NN27" s="15">
        <v>0</v>
      </c>
      <c r="NO27" s="15">
        <v>0</v>
      </c>
      <c r="NP27" s="15">
        <v>0</v>
      </c>
      <c r="NQ27" s="15">
        <v>0</v>
      </c>
      <c r="NR27" s="15">
        <v>0</v>
      </c>
      <c r="NS27" s="15">
        <v>0</v>
      </c>
      <c r="NT27" s="15">
        <v>0</v>
      </c>
      <c r="NU27" s="15">
        <v>0</v>
      </c>
      <c r="NV27" s="15">
        <v>0</v>
      </c>
      <c r="NW27" s="15">
        <v>0</v>
      </c>
      <c r="NX27" s="15">
        <v>0</v>
      </c>
      <c r="NY27" s="15">
        <v>0</v>
      </c>
      <c r="NZ27" s="15">
        <v>0</v>
      </c>
      <c r="OA27" s="15">
        <v>0</v>
      </c>
      <c r="OB27" s="15">
        <v>0</v>
      </c>
      <c r="OC27" s="15">
        <v>0</v>
      </c>
      <c r="OD27" s="15">
        <v>0</v>
      </c>
      <c r="OE27" s="15">
        <v>0</v>
      </c>
      <c r="OF27" s="15">
        <v>0</v>
      </c>
      <c r="OG27" s="15">
        <v>0</v>
      </c>
      <c r="OH27" s="15">
        <v>0</v>
      </c>
      <c r="OI27" s="15">
        <v>0</v>
      </c>
      <c r="OJ27" s="15">
        <v>0</v>
      </c>
      <c r="OK27" s="15">
        <v>0</v>
      </c>
      <c r="OL27" s="15">
        <v>0</v>
      </c>
      <c r="OM27" s="15">
        <v>0</v>
      </c>
      <c r="ON27" s="15">
        <v>0</v>
      </c>
      <c r="OO27" s="15">
        <v>0</v>
      </c>
      <c r="OP27" s="15">
        <v>0</v>
      </c>
      <c r="OQ27" s="15">
        <v>0</v>
      </c>
      <c r="OR27" s="15">
        <v>0</v>
      </c>
      <c r="OS27" s="15">
        <v>0</v>
      </c>
      <c r="OT27" s="15">
        <v>0</v>
      </c>
      <c r="OU27" s="15">
        <v>0</v>
      </c>
      <c r="OV27" s="15">
        <v>0</v>
      </c>
      <c r="OW27" s="15">
        <v>0</v>
      </c>
      <c r="OX27" s="15">
        <v>0</v>
      </c>
      <c r="OY27" s="15">
        <v>0</v>
      </c>
      <c r="OZ27" s="15">
        <v>0</v>
      </c>
      <c r="PA27" s="15">
        <v>0</v>
      </c>
      <c r="PB27" s="15">
        <v>0</v>
      </c>
      <c r="PC27" s="15">
        <v>0</v>
      </c>
      <c r="PD27" s="15">
        <v>0</v>
      </c>
      <c r="PE27" s="15">
        <v>0</v>
      </c>
      <c r="PF27" s="15">
        <v>0</v>
      </c>
      <c r="PG27" s="15">
        <v>0</v>
      </c>
      <c r="PH27" s="15">
        <v>0</v>
      </c>
      <c r="PI27" s="15">
        <v>0</v>
      </c>
      <c r="PJ27" s="15">
        <v>0</v>
      </c>
      <c r="PK27" s="15">
        <v>10000000000</v>
      </c>
      <c r="PL27" s="15" t="s">
        <v>552</v>
      </c>
      <c r="PM27" s="15">
        <v>0</v>
      </c>
      <c r="PN27" s="15">
        <v>3543100076</v>
      </c>
      <c r="PO27" s="15">
        <v>0</v>
      </c>
      <c r="PP27" s="15">
        <v>10059075.01</v>
      </c>
      <c r="PQ27" s="15">
        <v>0</v>
      </c>
      <c r="PR27" s="15">
        <v>0</v>
      </c>
      <c r="PS27" s="15" t="s">
        <v>552</v>
      </c>
      <c r="PT27" s="15">
        <v>0</v>
      </c>
      <c r="PU27" s="15">
        <v>0</v>
      </c>
      <c r="PV27" s="15">
        <v>0</v>
      </c>
      <c r="PW27" s="15">
        <v>0</v>
      </c>
      <c r="PX27" s="15">
        <v>0</v>
      </c>
      <c r="PY27" s="15">
        <v>0</v>
      </c>
      <c r="PZ27" s="15">
        <v>0</v>
      </c>
      <c r="QA27" s="15">
        <v>0</v>
      </c>
      <c r="QB27" s="15">
        <v>1032572663172</v>
      </c>
      <c r="QC27" s="15">
        <v>0</v>
      </c>
      <c r="QD27" s="15">
        <v>0</v>
      </c>
      <c r="QE27" s="15">
        <v>0</v>
      </c>
      <c r="QF27" s="15">
        <v>0</v>
      </c>
      <c r="QG27" s="15">
        <v>0</v>
      </c>
      <c r="QH27" s="15">
        <v>0</v>
      </c>
      <c r="QI27" s="15">
        <v>0</v>
      </c>
      <c r="QJ27" s="15">
        <v>0</v>
      </c>
      <c r="QK27" s="15">
        <v>0</v>
      </c>
      <c r="QL27" s="15">
        <v>0</v>
      </c>
      <c r="QM27" s="15">
        <v>0</v>
      </c>
      <c r="QN27" s="15">
        <v>3508251980</v>
      </c>
      <c r="QO27" s="15">
        <v>0</v>
      </c>
      <c r="QP27" s="15">
        <v>0</v>
      </c>
      <c r="QQ27" s="15">
        <v>0</v>
      </c>
      <c r="QR27" s="15">
        <v>0</v>
      </c>
      <c r="QS27" s="15">
        <v>0</v>
      </c>
      <c r="QT27" s="15">
        <v>0</v>
      </c>
      <c r="QU27" s="15">
        <v>0</v>
      </c>
      <c r="QV27" s="15">
        <v>0</v>
      </c>
      <c r="QW27" s="15">
        <v>0</v>
      </c>
      <c r="QX27" s="15">
        <v>0</v>
      </c>
      <c r="QY27" s="15">
        <v>7295014196</v>
      </c>
      <c r="QZ27" s="15">
        <v>0</v>
      </c>
      <c r="RA27" s="15">
        <v>0</v>
      </c>
      <c r="RB27" s="15">
        <v>0</v>
      </c>
      <c r="RC27" s="15">
        <v>0</v>
      </c>
      <c r="RD27" s="15">
        <v>0</v>
      </c>
      <c r="RE27" s="15">
        <v>0</v>
      </c>
      <c r="RF27" s="15">
        <v>0</v>
      </c>
      <c r="RG27" s="15">
        <v>0</v>
      </c>
      <c r="RH27" s="15">
        <v>0</v>
      </c>
      <c r="RI27" s="15">
        <v>0</v>
      </c>
      <c r="RJ27" s="15">
        <v>0</v>
      </c>
      <c r="RK27" s="15">
        <v>0</v>
      </c>
      <c r="RL27" s="15">
        <v>0</v>
      </c>
      <c r="RM27" s="15">
        <v>0</v>
      </c>
      <c r="RN27" s="15">
        <v>0</v>
      </c>
      <c r="RO27" s="15">
        <v>0</v>
      </c>
      <c r="RP27" s="15">
        <v>0</v>
      </c>
      <c r="RQ27" s="15">
        <v>0</v>
      </c>
      <c r="RR27" s="15">
        <v>15000000000</v>
      </c>
      <c r="RS27" s="15">
        <v>0</v>
      </c>
      <c r="RT27" s="15">
        <v>0</v>
      </c>
      <c r="RU27" s="15">
        <v>0</v>
      </c>
      <c r="RV27" s="15">
        <v>0</v>
      </c>
      <c r="RW27" s="15">
        <v>0</v>
      </c>
      <c r="RX27" s="15">
        <v>0</v>
      </c>
      <c r="RY27" s="15">
        <v>0</v>
      </c>
      <c r="RZ27" s="15">
        <v>0</v>
      </c>
      <c r="SA27" s="15">
        <v>0</v>
      </c>
      <c r="SB27" s="15">
        <v>0</v>
      </c>
      <c r="SC27" s="15">
        <v>0</v>
      </c>
      <c r="SD27" s="15">
        <v>0</v>
      </c>
      <c r="SE27" s="15">
        <v>0</v>
      </c>
      <c r="SF27" s="15">
        <v>0</v>
      </c>
      <c r="SG27" s="15">
        <v>0</v>
      </c>
      <c r="SH27" s="15">
        <v>0</v>
      </c>
      <c r="SI27" s="15">
        <v>0</v>
      </c>
      <c r="SJ27" s="15">
        <v>0</v>
      </c>
      <c r="SK27" s="15">
        <v>0</v>
      </c>
      <c r="SL27" s="15">
        <v>0</v>
      </c>
      <c r="SM27" s="15">
        <v>0</v>
      </c>
      <c r="SN27" s="15">
        <v>0</v>
      </c>
      <c r="SO27" s="15">
        <v>0</v>
      </c>
      <c r="SP27" s="15">
        <v>0</v>
      </c>
      <c r="SQ27" s="15">
        <v>0</v>
      </c>
      <c r="SR27" s="15">
        <v>0</v>
      </c>
      <c r="SS27" s="15">
        <v>0</v>
      </c>
      <c r="ST27" s="15">
        <v>0</v>
      </c>
      <c r="SU27" s="15">
        <v>0</v>
      </c>
      <c r="SV27" s="15">
        <v>0</v>
      </c>
      <c r="SW27" s="15">
        <v>0</v>
      </c>
      <c r="SX27" s="15">
        <v>0</v>
      </c>
      <c r="SY27" s="15">
        <v>0</v>
      </c>
      <c r="SZ27" s="15">
        <v>0</v>
      </c>
      <c r="TA27" s="15">
        <v>0</v>
      </c>
      <c r="TB27" s="15">
        <v>0</v>
      </c>
      <c r="TC27" s="15">
        <v>0</v>
      </c>
      <c r="TD27" s="15">
        <v>0</v>
      </c>
      <c r="TE27" s="15">
        <v>0</v>
      </c>
      <c r="TF27" s="15">
        <v>0</v>
      </c>
      <c r="TG27" s="15" t="s">
        <v>552</v>
      </c>
      <c r="TH27" s="15">
        <v>0</v>
      </c>
      <c r="TI27" s="15">
        <v>0</v>
      </c>
      <c r="TJ27" s="15">
        <v>0</v>
      </c>
      <c r="TK27" s="15">
        <v>0</v>
      </c>
      <c r="TL27" s="15">
        <v>0</v>
      </c>
      <c r="TM27" s="15">
        <v>0</v>
      </c>
      <c r="TN27" s="15">
        <v>0</v>
      </c>
      <c r="TO27" s="15">
        <v>0</v>
      </c>
      <c r="TP27" s="15">
        <v>0</v>
      </c>
      <c r="TQ27" s="15">
        <v>0</v>
      </c>
      <c r="TR27" s="15">
        <v>0</v>
      </c>
      <c r="TS27" s="15">
        <v>0</v>
      </c>
      <c r="TT27" s="15">
        <v>0</v>
      </c>
      <c r="TU27" s="15">
        <v>0</v>
      </c>
      <c r="TV27" s="15">
        <v>0</v>
      </c>
      <c r="TW27" s="15">
        <v>0</v>
      </c>
    </row>
    <row r="28" spans="1:543" x14ac:dyDescent="0.2">
      <c r="A28" s="8" t="s">
        <v>573</v>
      </c>
      <c r="B28" s="9">
        <f>SUM(B29:B32)</f>
        <v>570220321318.92993</v>
      </c>
      <c r="C28" s="9">
        <f t="shared" ref="C28:BN28" si="45">SUM(C29:C32)</f>
        <v>3449477316.75</v>
      </c>
      <c r="D28" s="9">
        <f t="shared" si="45"/>
        <v>193054231572</v>
      </c>
      <c r="E28" s="9">
        <f t="shared" si="45"/>
        <v>25366624336.709999</v>
      </c>
      <c r="F28" s="9">
        <f t="shared" si="45"/>
        <v>44041645479.620003</v>
      </c>
      <c r="G28" s="9">
        <f t="shared" si="45"/>
        <v>247347676552</v>
      </c>
      <c r="H28" s="9">
        <f t="shared" si="45"/>
        <v>19005050957</v>
      </c>
      <c r="I28" s="9">
        <f t="shared" si="45"/>
        <v>112801487262.16</v>
      </c>
      <c r="J28" s="9">
        <f t="shared" si="45"/>
        <v>47030090621.110001</v>
      </c>
      <c r="K28" s="9">
        <f t="shared" si="45"/>
        <v>265342742610.14001</v>
      </c>
      <c r="L28" s="9">
        <f t="shared" si="45"/>
        <v>111808325575</v>
      </c>
      <c r="M28" s="9">
        <f t="shared" si="45"/>
        <v>14888374891</v>
      </c>
      <c r="N28" s="9">
        <f t="shared" si="45"/>
        <v>402310886133.40002</v>
      </c>
      <c r="O28" s="9">
        <f t="shared" si="45"/>
        <v>26989625567.5</v>
      </c>
      <c r="P28" s="9">
        <f t="shared" si="45"/>
        <v>70125735681.490005</v>
      </c>
      <c r="Q28" s="9">
        <f t="shared" si="45"/>
        <v>24190016737.299999</v>
      </c>
      <c r="R28" s="9">
        <f t="shared" si="45"/>
        <v>68770636769.339996</v>
      </c>
      <c r="S28" s="9">
        <f t="shared" si="45"/>
        <v>28200772033.5</v>
      </c>
      <c r="T28" s="9">
        <f t="shared" si="45"/>
        <v>1136806227</v>
      </c>
      <c r="U28" s="9">
        <f t="shared" si="45"/>
        <v>87683469144.649994</v>
      </c>
      <c r="V28" s="9">
        <f t="shared" si="45"/>
        <v>89581625801.779999</v>
      </c>
      <c r="W28" s="9">
        <f t="shared" si="45"/>
        <v>2409149971</v>
      </c>
      <c r="X28" s="9">
        <f t="shared" si="45"/>
        <v>3308420442</v>
      </c>
      <c r="Y28" s="9">
        <f t="shared" si="45"/>
        <v>7667523833.6000004</v>
      </c>
      <c r="Z28" s="9">
        <f t="shared" si="45"/>
        <v>534317847002.50995</v>
      </c>
      <c r="AA28" s="9">
        <f t="shared" si="45"/>
        <v>14939303370.34</v>
      </c>
      <c r="AB28" s="9">
        <f t="shared" si="45"/>
        <v>4588168514.1499996</v>
      </c>
      <c r="AC28" s="9">
        <f t="shared" si="45"/>
        <v>38660343863.900002</v>
      </c>
      <c r="AD28" s="9">
        <f t="shared" si="45"/>
        <v>81090070457</v>
      </c>
      <c r="AE28" s="9">
        <f t="shared" si="45"/>
        <v>51290862443.080002</v>
      </c>
      <c r="AF28" s="9">
        <f t="shared" si="45"/>
        <v>48000727047.779999</v>
      </c>
      <c r="AG28" s="9">
        <f t="shared" si="45"/>
        <v>196351361613</v>
      </c>
      <c r="AH28" s="9">
        <f t="shared" si="45"/>
        <v>32870206179.959999</v>
      </c>
      <c r="AI28" s="9">
        <f t="shared" si="45"/>
        <v>57025484220</v>
      </c>
      <c r="AJ28" s="9">
        <f t="shared" si="45"/>
        <v>193734736045</v>
      </c>
      <c r="AK28" s="9">
        <f t="shared" si="45"/>
        <v>50157372382.330002</v>
      </c>
      <c r="AL28" s="9">
        <f t="shared" si="45"/>
        <v>55843665755.349998</v>
      </c>
      <c r="AM28" s="9">
        <f t="shared" si="45"/>
        <v>131777656933.39999</v>
      </c>
      <c r="AN28" s="9">
        <f t="shared" si="45"/>
        <v>6583275148.1599998</v>
      </c>
      <c r="AO28" s="9">
        <f t="shared" si="45"/>
        <v>531214761977.85999</v>
      </c>
      <c r="AP28" s="9">
        <f t="shared" si="45"/>
        <v>47520230511</v>
      </c>
      <c r="AQ28" s="9">
        <f t="shared" si="45"/>
        <v>48801679840</v>
      </c>
      <c r="AR28" s="9">
        <f t="shared" si="45"/>
        <v>36095446128.040001</v>
      </c>
      <c r="AS28" s="9">
        <f t="shared" si="45"/>
        <v>29063288036.919998</v>
      </c>
      <c r="AT28" s="9">
        <f t="shared" si="45"/>
        <v>51366575932.18</v>
      </c>
      <c r="AU28" s="9">
        <f t="shared" si="45"/>
        <v>41059250829.739998</v>
      </c>
      <c r="AV28" s="9">
        <f t="shared" si="45"/>
        <v>4006681583.8800001</v>
      </c>
      <c r="AW28" s="9">
        <f t="shared" si="45"/>
        <v>1942058964.52</v>
      </c>
      <c r="AX28" s="9">
        <f t="shared" si="45"/>
        <v>91067085881.429993</v>
      </c>
      <c r="AY28" s="9">
        <f t="shared" si="45"/>
        <v>27139622342.98</v>
      </c>
      <c r="AZ28" s="9">
        <f t="shared" si="45"/>
        <v>214076801612.31</v>
      </c>
      <c r="BA28" s="9">
        <f t="shared" si="45"/>
        <v>52501007341.089996</v>
      </c>
      <c r="BB28" s="9">
        <f t="shared" si="45"/>
        <v>10599617758</v>
      </c>
      <c r="BC28" s="9">
        <f t="shared" si="45"/>
        <v>18015601893</v>
      </c>
      <c r="BD28" s="9">
        <f t="shared" si="45"/>
        <v>28032691221</v>
      </c>
      <c r="BE28" s="9">
        <f t="shared" si="45"/>
        <v>2949258512</v>
      </c>
      <c r="BF28" s="9">
        <f t="shared" si="45"/>
        <v>5844258729.0900002</v>
      </c>
      <c r="BG28" s="9">
        <f t="shared" si="45"/>
        <v>18526764186.02</v>
      </c>
      <c r="BH28" s="9">
        <f t="shared" si="45"/>
        <v>147989496780.85001</v>
      </c>
      <c r="BI28" s="9">
        <f t="shared" si="45"/>
        <v>132650285881.42</v>
      </c>
      <c r="BJ28" s="9">
        <f t="shared" si="45"/>
        <v>212407604918.76001</v>
      </c>
      <c r="BK28" s="9">
        <f t="shared" si="45"/>
        <v>448282332976.45001</v>
      </c>
      <c r="BL28" s="9">
        <f t="shared" si="45"/>
        <v>115080350924.00999</v>
      </c>
      <c r="BM28" s="9">
        <f t="shared" si="45"/>
        <v>134803708015</v>
      </c>
      <c r="BN28" s="9">
        <f t="shared" si="45"/>
        <v>117471854198.35001</v>
      </c>
      <c r="BO28" s="9">
        <f t="shared" ref="BO28:DZ28" si="46">SUM(BO29:BO32)</f>
        <v>11438111954</v>
      </c>
      <c r="BP28" s="9">
        <f t="shared" si="46"/>
        <v>58717405928.629997</v>
      </c>
      <c r="BQ28" s="9">
        <f t="shared" si="46"/>
        <v>105031491602.56001</v>
      </c>
      <c r="BR28" s="9">
        <f t="shared" si="46"/>
        <v>149702696648.5</v>
      </c>
      <c r="BS28" s="9">
        <f t="shared" si="46"/>
        <v>86120956700.809998</v>
      </c>
      <c r="BT28" s="9">
        <f t="shared" si="46"/>
        <v>314520159091.14001</v>
      </c>
      <c r="BU28" s="9">
        <f t="shared" si="46"/>
        <v>96460503321</v>
      </c>
      <c r="BV28" s="9">
        <f t="shared" si="46"/>
        <v>37403356457.599998</v>
      </c>
      <c r="BW28" s="9">
        <f t="shared" si="46"/>
        <v>61563975336.599998</v>
      </c>
      <c r="BX28" s="9">
        <f t="shared" si="46"/>
        <v>68690812678.840004</v>
      </c>
      <c r="BY28" s="9">
        <f t="shared" si="46"/>
        <v>203234215781.87</v>
      </c>
      <c r="BZ28" s="9">
        <f t="shared" si="46"/>
        <v>175066843392.28</v>
      </c>
      <c r="CA28" s="9">
        <f t="shared" si="46"/>
        <v>107297267129.67</v>
      </c>
      <c r="CB28" s="9">
        <f t="shared" si="46"/>
        <v>232833347615.72998</v>
      </c>
      <c r="CC28" s="9">
        <f t="shared" si="46"/>
        <v>142543662857.25</v>
      </c>
      <c r="CD28" s="9">
        <f t="shared" si="46"/>
        <v>84504876287.100006</v>
      </c>
      <c r="CE28" s="9">
        <f t="shared" si="46"/>
        <v>146767368482.37</v>
      </c>
      <c r="CF28" s="9">
        <f t="shared" si="46"/>
        <v>4405035000.0100002</v>
      </c>
      <c r="CG28" s="9">
        <f t="shared" si="46"/>
        <v>25053957497.75</v>
      </c>
      <c r="CH28" s="9">
        <f t="shared" si="46"/>
        <v>123547250375.34999</v>
      </c>
      <c r="CI28" s="9">
        <f t="shared" si="46"/>
        <v>3314647820</v>
      </c>
      <c r="CJ28" s="9">
        <f t="shared" si="46"/>
        <v>7959692130</v>
      </c>
      <c r="CK28" s="9">
        <f t="shared" si="46"/>
        <v>154526878524.14001</v>
      </c>
      <c r="CL28" s="9">
        <f t="shared" si="46"/>
        <v>47044369514.639999</v>
      </c>
      <c r="CM28" s="9">
        <f t="shared" si="46"/>
        <v>338231882409</v>
      </c>
      <c r="CN28" s="9">
        <f t="shared" si="46"/>
        <v>13247736215.85</v>
      </c>
      <c r="CO28" s="9">
        <f t="shared" si="46"/>
        <v>904466553220.77991</v>
      </c>
      <c r="CP28" s="9">
        <f t="shared" si="46"/>
        <v>57118141380.389999</v>
      </c>
      <c r="CQ28" s="9">
        <f t="shared" si="46"/>
        <v>157863481932.60001</v>
      </c>
      <c r="CR28" s="9">
        <f t="shared" si="46"/>
        <v>73612002437.800003</v>
      </c>
      <c r="CS28" s="9">
        <f t="shared" si="46"/>
        <v>26256626367.5</v>
      </c>
      <c r="CT28" s="9">
        <f t="shared" si="46"/>
        <v>218093847282.34</v>
      </c>
      <c r="CU28" s="9">
        <f t="shared" si="46"/>
        <v>40811702512.869995</v>
      </c>
      <c r="CV28" s="9">
        <f t="shared" si="46"/>
        <v>48924708398.669998</v>
      </c>
      <c r="CW28" s="9">
        <f t="shared" si="46"/>
        <v>104277877534.74001</v>
      </c>
      <c r="CX28" s="9">
        <f t="shared" si="46"/>
        <v>29820868078.23</v>
      </c>
      <c r="CY28" s="9">
        <f t="shared" si="46"/>
        <v>89933876564.839996</v>
      </c>
      <c r="CZ28" s="9">
        <f t="shared" si="46"/>
        <v>20208653318.040001</v>
      </c>
      <c r="DA28" s="9">
        <f t="shared" si="46"/>
        <v>2238271885111.4502</v>
      </c>
      <c r="DB28" s="9">
        <f t="shared" si="46"/>
        <v>103460621911.03</v>
      </c>
      <c r="DC28" s="9">
        <f t="shared" si="46"/>
        <v>1419981711756.3701</v>
      </c>
      <c r="DD28" s="9">
        <f t="shared" si="46"/>
        <v>23401874911.799999</v>
      </c>
      <c r="DE28" s="9">
        <f t="shared" si="46"/>
        <v>195270384374</v>
      </c>
      <c r="DF28" s="9">
        <f t="shared" si="46"/>
        <v>265617886257.54001</v>
      </c>
      <c r="DG28" s="9">
        <f t="shared" si="46"/>
        <v>239920139999.38</v>
      </c>
      <c r="DH28" s="9">
        <f t="shared" si="46"/>
        <v>92847650668.470001</v>
      </c>
      <c r="DI28" s="9">
        <f t="shared" si="46"/>
        <v>4497080172.1999998</v>
      </c>
      <c r="DJ28" s="9">
        <f t="shared" si="46"/>
        <v>30143015337.41</v>
      </c>
      <c r="DK28" s="9">
        <f t="shared" si="46"/>
        <v>89858589056.360001</v>
      </c>
      <c r="DL28" s="9">
        <f t="shared" si="46"/>
        <v>291658931742.06</v>
      </c>
      <c r="DM28" s="9">
        <f t="shared" si="46"/>
        <v>12137098799.719999</v>
      </c>
      <c r="DN28" s="9">
        <f t="shared" si="46"/>
        <v>111507413360.42999</v>
      </c>
      <c r="DO28" s="9">
        <f t="shared" si="46"/>
        <v>4307904793.5500002</v>
      </c>
      <c r="DP28" s="9">
        <f t="shared" si="46"/>
        <v>72797203154.23999</v>
      </c>
      <c r="DQ28" s="9">
        <f t="shared" si="46"/>
        <v>17280523178.389999</v>
      </c>
      <c r="DR28" s="9">
        <f t="shared" si="46"/>
        <v>137562900235.82001</v>
      </c>
      <c r="DS28" s="9">
        <f t="shared" si="46"/>
        <v>160600330538.67001</v>
      </c>
      <c r="DT28" s="9">
        <f t="shared" si="46"/>
        <v>96751091302.479996</v>
      </c>
      <c r="DU28" s="9">
        <f t="shared" si="46"/>
        <v>57089258279</v>
      </c>
      <c r="DV28" s="9">
        <f t="shared" si="46"/>
        <v>25860068410.93</v>
      </c>
      <c r="DW28" s="9">
        <f t="shared" si="46"/>
        <v>210216695022.33002</v>
      </c>
      <c r="DX28" s="9">
        <f t="shared" si="46"/>
        <v>6630057992.9099998</v>
      </c>
      <c r="DY28" s="9">
        <f t="shared" si="46"/>
        <v>35874892323.809998</v>
      </c>
      <c r="DZ28" s="9">
        <f t="shared" si="46"/>
        <v>29259530665</v>
      </c>
      <c r="EA28" s="9">
        <f t="shared" ref="EA28:GL28" si="47">SUM(EA29:EA32)</f>
        <v>59247358311</v>
      </c>
      <c r="EB28" s="9">
        <f t="shared" si="47"/>
        <v>25679841980.040001</v>
      </c>
      <c r="EC28" s="9">
        <f t="shared" si="47"/>
        <v>13752993285.200001</v>
      </c>
      <c r="ED28" s="9">
        <f t="shared" si="47"/>
        <v>88726221989.709991</v>
      </c>
      <c r="EE28" s="9">
        <f t="shared" si="47"/>
        <v>207526354476.38</v>
      </c>
      <c r="EF28" s="9">
        <f t="shared" si="47"/>
        <v>130284763052.25999</v>
      </c>
      <c r="EG28" s="9">
        <f t="shared" si="47"/>
        <v>164972445497.31</v>
      </c>
      <c r="EH28" s="9">
        <f t="shared" si="47"/>
        <v>128998271459.07001</v>
      </c>
      <c r="EI28" s="9">
        <f t="shared" si="47"/>
        <v>168919755607.60999</v>
      </c>
      <c r="EJ28" s="9">
        <f t="shared" si="47"/>
        <v>108721588328.87</v>
      </c>
      <c r="EK28" s="9">
        <f t="shared" si="47"/>
        <v>80670956624.440002</v>
      </c>
      <c r="EL28" s="9">
        <f t="shared" si="47"/>
        <v>212846476031</v>
      </c>
      <c r="EM28" s="9">
        <f t="shared" si="47"/>
        <v>255974131742.26001</v>
      </c>
      <c r="EN28" s="9">
        <f t="shared" si="47"/>
        <v>128555829090</v>
      </c>
      <c r="EO28" s="9">
        <f t="shared" si="47"/>
        <v>83592926585.470001</v>
      </c>
      <c r="EP28" s="9">
        <f t="shared" si="47"/>
        <v>75194039324</v>
      </c>
      <c r="EQ28" s="9">
        <f t="shared" si="47"/>
        <v>8257916553</v>
      </c>
      <c r="ER28" s="9">
        <f t="shared" si="47"/>
        <v>58315601970.339996</v>
      </c>
      <c r="ES28" s="9">
        <f t="shared" si="47"/>
        <v>650327395</v>
      </c>
      <c r="ET28" s="9">
        <f t="shared" si="47"/>
        <v>40995690680082</v>
      </c>
      <c r="EU28" s="9">
        <f t="shared" si="47"/>
        <v>2004353042273.1099</v>
      </c>
      <c r="EV28" s="9">
        <f t="shared" si="47"/>
        <v>282428970958.38</v>
      </c>
      <c r="EW28" s="9">
        <f t="shared" si="47"/>
        <v>752824314756.40991</v>
      </c>
      <c r="EX28" s="9">
        <f t="shared" si="47"/>
        <v>279388138956.42004</v>
      </c>
      <c r="EY28" s="9">
        <f t="shared" si="47"/>
        <v>24249866587.169998</v>
      </c>
      <c r="EZ28" s="9">
        <f t="shared" si="47"/>
        <v>54123131790.770004</v>
      </c>
      <c r="FA28" s="9">
        <f t="shared" si="47"/>
        <v>33839136705.650002</v>
      </c>
      <c r="FB28" s="9">
        <f t="shared" si="47"/>
        <v>538389798331.95001</v>
      </c>
      <c r="FC28" s="9">
        <f t="shared" si="47"/>
        <v>37131417144</v>
      </c>
      <c r="FD28" s="9">
        <f t="shared" si="47"/>
        <v>159103025176.87</v>
      </c>
      <c r="FE28" s="9">
        <f t="shared" si="47"/>
        <v>45130240104</v>
      </c>
      <c r="FF28" s="9">
        <f t="shared" si="47"/>
        <v>84367058009.259995</v>
      </c>
      <c r="FG28" s="9">
        <f t="shared" si="47"/>
        <v>8121752527</v>
      </c>
      <c r="FH28" s="9">
        <f t="shared" si="47"/>
        <v>263771091657.73999</v>
      </c>
      <c r="FI28" s="9">
        <f t="shared" si="47"/>
        <v>71773907146.970001</v>
      </c>
      <c r="FJ28" s="9">
        <f t="shared" si="47"/>
        <v>26939428950.52</v>
      </c>
      <c r="FK28" s="9">
        <f t="shared" si="47"/>
        <v>307363033864.26001</v>
      </c>
      <c r="FL28" s="9">
        <f t="shared" si="47"/>
        <v>260938103810.38</v>
      </c>
      <c r="FM28" s="9">
        <f t="shared" si="47"/>
        <v>141642535163.01999</v>
      </c>
      <c r="FN28" s="9">
        <f t="shared" si="47"/>
        <v>274311230773.10999</v>
      </c>
      <c r="FO28" s="9">
        <f t="shared" si="47"/>
        <v>85397820992</v>
      </c>
      <c r="FP28" s="9">
        <f t="shared" si="47"/>
        <v>133777076592.92</v>
      </c>
      <c r="FQ28" s="9">
        <f t="shared" si="47"/>
        <v>27937379844</v>
      </c>
      <c r="FR28" s="9">
        <f t="shared" si="47"/>
        <v>45171227356.290001</v>
      </c>
      <c r="FS28" s="9">
        <f t="shared" si="47"/>
        <v>12835118971.83</v>
      </c>
      <c r="FT28" s="9">
        <f t="shared" si="47"/>
        <v>3178303712.25</v>
      </c>
      <c r="FU28" s="9">
        <f t="shared" si="47"/>
        <v>66471901528.029999</v>
      </c>
      <c r="FV28" s="9">
        <f t="shared" si="47"/>
        <v>165050031185.74002</v>
      </c>
      <c r="FW28" s="9">
        <f t="shared" si="47"/>
        <v>316703223256.07001</v>
      </c>
      <c r="FX28" s="9">
        <f t="shared" si="47"/>
        <v>14070008255</v>
      </c>
      <c r="FY28" s="9">
        <f t="shared" si="47"/>
        <v>143608723415</v>
      </c>
      <c r="FZ28" s="9">
        <f t="shared" si="47"/>
        <v>176048727095.82999</v>
      </c>
      <c r="GA28" s="9">
        <f t="shared" si="47"/>
        <v>114197761614.52</v>
      </c>
      <c r="GB28" s="9">
        <f t="shared" si="47"/>
        <v>25854112166.389999</v>
      </c>
      <c r="GC28" s="9">
        <f t="shared" si="47"/>
        <v>21941520264.75</v>
      </c>
      <c r="GD28" s="9">
        <f t="shared" si="47"/>
        <v>276106475740.38</v>
      </c>
      <c r="GE28" s="9">
        <f t="shared" si="47"/>
        <v>229040003729.87</v>
      </c>
      <c r="GF28" s="9">
        <f t="shared" si="47"/>
        <v>35995017956.110001</v>
      </c>
      <c r="GG28" s="9">
        <f t="shared" si="47"/>
        <v>153330767951.28998</v>
      </c>
      <c r="GH28" s="9">
        <f t="shared" si="47"/>
        <v>38275569544.5</v>
      </c>
      <c r="GI28" s="9">
        <f t="shared" si="47"/>
        <v>75429121096.899994</v>
      </c>
      <c r="GJ28" s="9">
        <f t="shared" si="47"/>
        <v>418730492123.40002</v>
      </c>
      <c r="GK28" s="9">
        <f t="shared" si="47"/>
        <v>109962520042</v>
      </c>
      <c r="GL28" s="9">
        <f t="shared" si="47"/>
        <v>98793742443.169998</v>
      </c>
      <c r="GM28" s="9">
        <f t="shared" ref="GM28:IX28" si="48">SUM(GM29:GM32)</f>
        <v>37324267147.729996</v>
      </c>
      <c r="GN28" s="9">
        <f t="shared" si="48"/>
        <v>46758885219.309998</v>
      </c>
      <c r="GO28" s="9">
        <f t="shared" si="48"/>
        <v>10266364129.84</v>
      </c>
      <c r="GP28" s="9">
        <f t="shared" si="48"/>
        <v>284090279274</v>
      </c>
      <c r="GQ28" s="9">
        <f t="shared" si="48"/>
        <v>170529763957</v>
      </c>
      <c r="GR28" s="9">
        <f t="shared" si="48"/>
        <v>17199539085.98</v>
      </c>
      <c r="GS28" s="9">
        <f t="shared" si="48"/>
        <v>30207942281.690002</v>
      </c>
      <c r="GT28" s="9">
        <f t="shared" si="48"/>
        <v>28642091332</v>
      </c>
      <c r="GU28" s="9">
        <f t="shared" si="48"/>
        <v>231564732353.34</v>
      </c>
      <c r="GV28" s="9">
        <f t="shared" si="48"/>
        <v>7460766366.5</v>
      </c>
      <c r="GW28" s="9">
        <f t="shared" si="48"/>
        <v>70740651145.100006</v>
      </c>
      <c r="GX28" s="9">
        <f t="shared" si="48"/>
        <v>29080276127.580002</v>
      </c>
      <c r="GY28" s="9">
        <f t="shared" si="48"/>
        <v>57040860342.639999</v>
      </c>
      <c r="GZ28" s="9">
        <f t="shared" si="48"/>
        <v>132706977649.8</v>
      </c>
      <c r="HA28" s="9">
        <f t="shared" si="48"/>
        <v>120044315825.89999</v>
      </c>
      <c r="HB28" s="9">
        <f t="shared" si="48"/>
        <v>34921784255.080002</v>
      </c>
      <c r="HC28" s="9">
        <f t="shared" si="48"/>
        <v>56227100441.209999</v>
      </c>
      <c r="HD28" s="9">
        <f t="shared" si="48"/>
        <v>219206248408</v>
      </c>
      <c r="HE28" s="9">
        <f t="shared" si="48"/>
        <v>53996546216.790001</v>
      </c>
      <c r="HF28" s="9">
        <f t="shared" si="48"/>
        <v>130498643842.8</v>
      </c>
      <c r="HG28" s="9">
        <f t="shared" si="48"/>
        <v>368399892672.33002</v>
      </c>
      <c r="HH28" s="9">
        <f t="shared" si="48"/>
        <v>16851457494</v>
      </c>
      <c r="HI28" s="9">
        <f t="shared" si="48"/>
        <v>24463505357.049999</v>
      </c>
      <c r="HJ28" s="9">
        <f t="shared" si="48"/>
        <v>10563140723</v>
      </c>
      <c r="HK28" s="9">
        <f t="shared" si="48"/>
        <v>20359932798.559998</v>
      </c>
      <c r="HL28" s="9">
        <f t="shared" si="48"/>
        <v>51909407204.660004</v>
      </c>
      <c r="HM28" s="9">
        <f t="shared" si="48"/>
        <v>397273825184.65002</v>
      </c>
      <c r="HN28" s="9">
        <f t="shared" si="48"/>
        <v>70514120473.369995</v>
      </c>
      <c r="HO28" s="9">
        <f t="shared" si="48"/>
        <v>192923765022.29001</v>
      </c>
      <c r="HP28" s="9">
        <f t="shared" si="48"/>
        <v>111787057177.14</v>
      </c>
      <c r="HQ28" s="9">
        <f t="shared" si="48"/>
        <v>80112557040.179993</v>
      </c>
      <c r="HR28" s="9">
        <f t="shared" si="48"/>
        <v>43859872270.919998</v>
      </c>
      <c r="HS28" s="9">
        <f t="shared" si="48"/>
        <v>10750988627.129999</v>
      </c>
      <c r="HT28" s="9">
        <f t="shared" si="48"/>
        <v>204348206923.37</v>
      </c>
      <c r="HU28" s="9">
        <f t="shared" si="48"/>
        <v>22810806070.34</v>
      </c>
      <c r="HV28" s="9">
        <f t="shared" si="48"/>
        <v>10368036997.77</v>
      </c>
      <c r="HW28" s="9">
        <f t="shared" si="48"/>
        <v>9753056811.4899998</v>
      </c>
      <c r="HX28" s="9">
        <f t="shared" si="48"/>
        <v>115634214251.64999</v>
      </c>
      <c r="HY28" s="9">
        <f t="shared" si="48"/>
        <v>5150688991.7799997</v>
      </c>
      <c r="HZ28" s="9">
        <f t="shared" si="48"/>
        <v>4381721338.6000004</v>
      </c>
      <c r="IA28" s="9">
        <f t="shared" si="48"/>
        <v>36975446131.860001</v>
      </c>
      <c r="IB28" s="9">
        <f t="shared" si="48"/>
        <v>258415754861.62</v>
      </c>
      <c r="IC28" s="9">
        <f t="shared" si="48"/>
        <v>8998375556.3099995</v>
      </c>
      <c r="ID28" s="9">
        <f t="shared" si="48"/>
        <v>2638462794.6799998</v>
      </c>
      <c r="IE28" s="9">
        <f t="shared" si="48"/>
        <v>29333254828</v>
      </c>
      <c r="IF28" s="9">
        <f t="shared" si="48"/>
        <v>3727734852.6400003</v>
      </c>
      <c r="IG28" s="9">
        <f t="shared" si="48"/>
        <v>5799848895.2799997</v>
      </c>
      <c r="IH28" s="9">
        <f t="shared" si="48"/>
        <v>220000000</v>
      </c>
      <c r="II28" s="9">
        <f t="shared" si="48"/>
        <v>8563633456.0100002</v>
      </c>
      <c r="IJ28" s="9">
        <f t="shared" si="48"/>
        <v>712292883900.67993</v>
      </c>
      <c r="IK28" s="9">
        <f t="shared" si="48"/>
        <v>537032675815.59003</v>
      </c>
      <c r="IL28" s="9">
        <f t="shared" si="48"/>
        <v>116231370886.86</v>
      </c>
      <c r="IM28" s="9">
        <f t="shared" si="48"/>
        <v>27270302350</v>
      </c>
      <c r="IN28" s="9">
        <f t="shared" si="48"/>
        <v>66549236738.910004</v>
      </c>
      <c r="IO28" s="9">
        <f t="shared" si="48"/>
        <v>143257469565.92999</v>
      </c>
      <c r="IP28" s="9">
        <f t="shared" si="48"/>
        <v>66684210750.18</v>
      </c>
      <c r="IQ28" s="9">
        <f t="shared" si="48"/>
        <v>2573999560.3299999</v>
      </c>
      <c r="IR28" s="9">
        <f t="shared" si="48"/>
        <v>39457161927.470001</v>
      </c>
      <c r="IS28" s="9">
        <f t="shared" si="48"/>
        <v>58470507196.169998</v>
      </c>
      <c r="IT28" s="9">
        <f t="shared" si="48"/>
        <v>128914946596.12</v>
      </c>
      <c r="IU28" s="9">
        <f t="shared" si="48"/>
        <v>16279168294.43</v>
      </c>
      <c r="IV28" s="9">
        <f t="shared" si="48"/>
        <v>58271971955.620003</v>
      </c>
      <c r="IW28" s="9">
        <f t="shared" si="48"/>
        <v>18249880015</v>
      </c>
      <c r="IX28" s="9">
        <f t="shared" si="48"/>
        <v>388040944846.19995</v>
      </c>
      <c r="IY28" s="9">
        <f t="shared" ref="IY28:LJ28" si="49">SUM(IY29:IY32)</f>
        <v>51573924279.209999</v>
      </c>
      <c r="IZ28" s="9">
        <f t="shared" si="49"/>
        <v>952669755369.02002</v>
      </c>
      <c r="JA28" s="9">
        <f t="shared" si="49"/>
        <v>47645061690.150002</v>
      </c>
      <c r="JB28" s="9">
        <f t="shared" si="49"/>
        <v>45976121766.699997</v>
      </c>
      <c r="JC28" s="9">
        <f t="shared" si="49"/>
        <v>131587126737.45</v>
      </c>
      <c r="JD28" s="9">
        <f t="shared" si="49"/>
        <v>395162105834.97003</v>
      </c>
      <c r="JE28" s="9">
        <f t="shared" si="49"/>
        <v>143328431702.14999</v>
      </c>
      <c r="JF28" s="9">
        <f t="shared" si="49"/>
        <v>35856396421.230003</v>
      </c>
      <c r="JG28" s="9">
        <f t="shared" si="49"/>
        <v>57315742440.75</v>
      </c>
      <c r="JH28" s="9">
        <f t="shared" si="49"/>
        <v>20062044077.059998</v>
      </c>
      <c r="JI28" s="9">
        <f t="shared" si="49"/>
        <v>430700012698.27002</v>
      </c>
      <c r="JJ28" s="9">
        <f t="shared" si="49"/>
        <v>1398416896</v>
      </c>
      <c r="JK28" s="9">
        <f t="shared" si="49"/>
        <v>13548563099.469999</v>
      </c>
      <c r="JL28" s="9">
        <f t="shared" si="49"/>
        <v>13736449646.75</v>
      </c>
      <c r="JM28" s="9">
        <f t="shared" si="49"/>
        <v>32514509355.449997</v>
      </c>
      <c r="JN28" s="9">
        <f t="shared" si="49"/>
        <v>100560184287.5</v>
      </c>
      <c r="JO28" s="9">
        <f t="shared" si="49"/>
        <v>310678369961.34003</v>
      </c>
      <c r="JP28" s="9">
        <f t="shared" si="49"/>
        <v>13732042033.530001</v>
      </c>
      <c r="JQ28" s="9">
        <f t="shared" si="49"/>
        <v>6808921672.6199999</v>
      </c>
      <c r="JR28" s="9">
        <f t="shared" si="49"/>
        <v>20647667905.919998</v>
      </c>
      <c r="JS28" s="9">
        <f t="shared" si="49"/>
        <v>27698824881.400002</v>
      </c>
      <c r="JT28" s="9">
        <f t="shared" si="49"/>
        <v>99792294579.880005</v>
      </c>
      <c r="JU28" s="9">
        <f t="shared" si="49"/>
        <v>113585498485.74001</v>
      </c>
      <c r="JV28" s="9">
        <f t="shared" si="49"/>
        <v>177939407806.32999</v>
      </c>
      <c r="JW28" s="9">
        <f t="shared" si="49"/>
        <v>99287297415.529999</v>
      </c>
      <c r="JX28" s="9">
        <f t="shared" si="49"/>
        <v>52184963024.949997</v>
      </c>
      <c r="JY28" s="9">
        <f t="shared" si="49"/>
        <v>20418481875.149998</v>
      </c>
      <c r="JZ28" s="9">
        <f t="shared" si="49"/>
        <v>67190009614.010002</v>
      </c>
      <c r="KA28" s="9">
        <f t="shared" si="49"/>
        <v>12254121746.07</v>
      </c>
      <c r="KB28" s="9">
        <f t="shared" si="49"/>
        <v>10370817825.540001</v>
      </c>
      <c r="KC28" s="9">
        <f t="shared" si="49"/>
        <v>12011573703.15</v>
      </c>
      <c r="KD28" s="9">
        <f t="shared" si="49"/>
        <v>143435877539.01001</v>
      </c>
      <c r="KE28" s="9">
        <f t="shared" si="49"/>
        <v>225058132830.31998</v>
      </c>
      <c r="KF28" s="9">
        <f t="shared" si="49"/>
        <v>116930406943.8</v>
      </c>
      <c r="KG28" s="9">
        <f t="shared" si="49"/>
        <v>47426602800.279999</v>
      </c>
      <c r="KH28" s="9">
        <f t="shared" si="49"/>
        <v>63129222804.550003</v>
      </c>
      <c r="KI28" s="9">
        <f t="shared" si="49"/>
        <v>96040699554.429993</v>
      </c>
      <c r="KJ28" s="9">
        <f t="shared" si="49"/>
        <v>146877897785.95999</v>
      </c>
      <c r="KK28" s="9">
        <f t="shared" si="49"/>
        <v>42012595451</v>
      </c>
      <c r="KL28" s="9">
        <f t="shared" si="49"/>
        <v>128376329583.17</v>
      </c>
      <c r="KM28" s="9">
        <f t="shared" si="49"/>
        <v>29254755502.899998</v>
      </c>
      <c r="KN28" s="9">
        <f t="shared" si="49"/>
        <v>85616043964.210007</v>
      </c>
      <c r="KO28" s="9">
        <f t="shared" si="49"/>
        <v>482081224815</v>
      </c>
      <c r="KP28" s="9">
        <f t="shared" si="49"/>
        <v>55650721709</v>
      </c>
      <c r="KQ28" s="9">
        <f t="shared" si="49"/>
        <v>82516577679.289993</v>
      </c>
      <c r="KR28" s="9">
        <f t="shared" si="49"/>
        <v>320313481494.33997</v>
      </c>
      <c r="KS28" s="9">
        <f t="shared" si="49"/>
        <v>20879066181.119999</v>
      </c>
      <c r="KT28" s="9">
        <f t="shared" si="49"/>
        <v>312914497584.02997</v>
      </c>
      <c r="KU28" s="9">
        <f t="shared" si="49"/>
        <v>27859076810.049999</v>
      </c>
      <c r="KV28" s="9">
        <f t="shared" si="49"/>
        <v>19151465338.66</v>
      </c>
      <c r="KW28" s="9">
        <f t="shared" si="49"/>
        <v>12718697378.82</v>
      </c>
      <c r="KX28" s="9">
        <f t="shared" si="49"/>
        <v>358171595963.82001</v>
      </c>
      <c r="KY28" s="9">
        <f t="shared" si="49"/>
        <v>214046055799</v>
      </c>
      <c r="KZ28" s="9">
        <f t="shared" si="49"/>
        <v>207507318428.42999</v>
      </c>
      <c r="LA28" s="9">
        <f t="shared" si="49"/>
        <v>60755791093.580002</v>
      </c>
      <c r="LB28" s="9">
        <f t="shared" si="49"/>
        <v>24056405413.93</v>
      </c>
      <c r="LC28" s="9">
        <f t="shared" si="49"/>
        <v>616709493447.33997</v>
      </c>
      <c r="LD28" s="9">
        <f t="shared" si="49"/>
        <v>126016748550.00999</v>
      </c>
      <c r="LE28" s="9">
        <f t="shared" si="49"/>
        <v>27453401274</v>
      </c>
      <c r="LF28" s="9">
        <f t="shared" si="49"/>
        <v>157863481932.60001</v>
      </c>
      <c r="LG28" s="9">
        <f t="shared" si="49"/>
        <v>69026415533.100006</v>
      </c>
      <c r="LH28" s="9">
        <f t="shared" si="49"/>
        <v>111397700487.92</v>
      </c>
      <c r="LI28" s="9">
        <f t="shared" si="49"/>
        <v>67514352746.010002</v>
      </c>
      <c r="LJ28" s="9">
        <f t="shared" si="49"/>
        <v>97845626435.600006</v>
      </c>
      <c r="LK28" s="9">
        <f t="shared" ref="LK28:NV28" si="50">SUM(LK29:LK32)</f>
        <v>259719305097.51999</v>
      </c>
      <c r="LL28" s="9">
        <f t="shared" si="50"/>
        <v>83302765612.690002</v>
      </c>
      <c r="LM28" s="9">
        <f t="shared" si="50"/>
        <v>63247520115.330002</v>
      </c>
      <c r="LN28" s="9">
        <f t="shared" si="50"/>
        <v>20683846589.119999</v>
      </c>
      <c r="LO28" s="9">
        <f t="shared" si="50"/>
        <v>6171565306.75</v>
      </c>
      <c r="LP28" s="9">
        <f t="shared" si="50"/>
        <v>34589660508.25</v>
      </c>
      <c r="LQ28" s="9">
        <f t="shared" si="50"/>
        <v>2748666742</v>
      </c>
      <c r="LR28" s="9">
        <f t="shared" si="50"/>
        <v>38309002147.029999</v>
      </c>
      <c r="LS28" s="9">
        <f t="shared" si="50"/>
        <v>503704527285.56</v>
      </c>
      <c r="LT28" s="9">
        <f t="shared" si="50"/>
        <v>18518689703.689999</v>
      </c>
      <c r="LU28" s="9">
        <f t="shared" si="50"/>
        <v>35145036175.040001</v>
      </c>
      <c r="LV28" s="9">
        <f t="shared" si="50"/>
        <v>15020267621.65</v>
      </c>
      <c r="LW28" s="9">
        <f t="shared" si="50"/>
        <v>37947657607.269997</v>
      </c>
      <c r="LX28" s="9">
        <f t="shared" si="50"/>
        <v>35881978506.300003</v>
      </c>
      <c r="LY28" s="9">
        <f t="shared" si="50"/>
        <v>15691247106.139999</v>
      </c>
      <c r="LZ28" s="9">
        <f t="shared" si="50"/>
        <v>33968027366.810001</v>
      </c>
      <c r="MA28" s="9">
        <f t="shared" si="50"/>
        <v>108602406381.73001</v>
      </c>
      <c r="MB28" s="9">
        <f t="shared" si="50"/>
        <v>28581474701.200001</v>
      </c>
      <c r="MC28" s="9">
        <f t="shared" si="50"/>
        <v>26112180496.009998</v>
      </c>
      <c r="MD28" s="9">
        <f t="shared" si="50"/>
        <v>85472583449.210007</v>
      </c>
      <c r="ME28" s="9">
        <f t="shared" si="50"/>
        <v>55162851626.669998</v>
      </c>
      <c r="MF28" s="9">
        <f t="shared" si="50"/>
        <v>35598782209.720001</v>
      </c>
      <c r="MG28" s="9">
        <f t="shared" si="50"/>
        <v>227075973864</v>
      </c>
      <c r="MH28" s="9">
        <f t="shared" si="50"/>
        <v>24822968539</v>
      </c>
      <c r="MI28" s="9">
        <f t="shared" si="50"/>
        <v>62170398635.25</v>
      </c>
      <c r="MJ28" s="9">
        <f t="shared" si="50"/>
        <v>25979903282.959999</v>
      </c>
      <c r="MK28" s="9">
        <f t="shared" si="50"/>
        <v>46249353958.32</v>
      </c>
      <c r="ML28" s="9">
        <f t="shared" si="50"/>
        <v>33647861200.119999</v>
      </c>
      <c r="MM28" s="9">
        <f t="shared" si="50"/>
        <v>31190606682.050003</v>
      </c>
      <c r="MN28" s="9">
        <f t="shared" si="50"/>
        <v>95590277220.610001</v>
      </c>
      <c r="MO28" s="9">
        <f t="shared" si="50"/>
        <v>35761557937.5</v>
      </c>
      <c r="MP28" s="9">
        <f t="shared" si="50"/>
        <v>31213477786.099998</v>
      </c>
      <c r="MQ28" s="9">
        <f t="shared" si="50"/>
        <v>35894794953.019997</v>
      </c>
      <c r="MR28" s="9">
        <f t="shared" si="50"/>
        <v>46360688678.620003</v>
      </c>
      <c r="MS28" s="9">
        <f t="shared" si="50"/>
        <v>92262684182.459991</v>
      </c>
      <c r="MT28" s="9">
        <f t="shared" si="50"/>
        <v>100352415549.02</v>
      </c>
      <c r="MU28" s="9">
        <f t="shared" si="50"/>
        <v>160471276697.41</v>
      </c>
      <c r="MV28" s="9">
        <f t="shared" si="50"/>
        <v>79798994499.75</v>
      </c>
      <c r="MW28" s="9">
        <f t="shared" si="50"/>
        <v>21264095150.889999</v>
      </c>
      <c r="MX28" s="9">
        <f t="shared" si="50"/>
        <v>66542565768.330002</v>
      </c>
      <c r="MY28" s="9">
        <f t="shared" si="50"/>
        <v>23837846867.129997</v>
      </c>
      <c r="MZ28" s="9">
        <f t="shared" si="50"/>
        <v>126712960457.78</v>
      </c>
      <c r="NA28" s="9">
        <f t="shared" si="50"/>
        <v>9495235936</v>
      </c>
      <c r="NB28" s="9">
        <f t="shared" si="50"/>
        <v>44812615835.729996</v>
      </c>
      <c r="NC28" s="9">
        <f t="shared" si="50"/>
        <v>120427385428.41</v>
      </c>
      <c r="ND28" s="9">
        <f t="shared" si="50"/>
        <v>160382182274.03</v>
      </c>
      <c r="NE28" s="9">
        <f t="shared" si="50"/>
        <v>3288699329</v>
      </c>
      <c r="NF28" s="9">
        <f t="shared" si="50"/>
        <v>14310865235</v>
      </c>
      <c r="NG28" s="9">
        <f t="shared" si="50"/>
        <v>211807471661.13</v>
      </c>
      <c r="NH28" s="9">
        <f t="shared" si="50"/>
        <v>236134869425.12</v>
      </c>
      <c r="NI28" s="9">
        <f t="shared" si="50"/>
        <v>40517944028.720001</v>
      </c>
      <c r="NJ28" s="9">
        <f t="shared" si="50"/>
        <v>173056799503.56</v>
      </c>
      <c r="NK28" s="9">
        <f t="shared" si="50"/>
        <v>64490751902.690002</v>
      </c>
      <c r="NL28" s="9">
        <f t="shared" si="50"/>
        <v>9053833542</v>
      </c>
      <c r="NM28" s="9">
        <f t="shared" si="50"/>
        <v>18410993658</v>
      </c>
      <c r="NN28" s="9">
        <f t="shared" si="50"/>
        <v>104220597092.95999</v>
      </c>
      <c r="NO28" s="9">
        <f t="shared" si="50"/>
        <v>20507133462.450001</v>
      </c>
      <c r="NP28" s="9">
        <f t="shared" si="50"/>
        <v>38259384402.520004</v>
      </c>
      <c r="NQ28" s="9">
        <f t="shared" si="50"/>
        <v>14683062727.93</v>
      </c>
      <c r="NR28" s="9">
        <f t="shared" si="50"/>
        <v>91947038853.5</v>
      </c>
      <c r="NS28" s="9">
        <f t="shared" si="50"/>
        <v>8457988000</v>
      </c>
      <c r="NT28" s="9">
        <f t="shared" si="50"/>
        <v>0</v>
      </c>
      <c r="NU28" s="9">
        <f t="shared" si="50"/>
        <v>1821061737</v>
      </c>
      <c r="NV28" s="9">
        <f t="shared" si="50"/>
        <v>40000000</v>
      </c>
      <c r="NW28" s="9">
        <f t="shared" ref="NW28:QH28" si="51">SUM(NW29:NW32)</f>
        <v>0</v>
      </c>
      <c r="NX28" s="9">
        <f t="shared" si="51"/>
        <v>627746015847.13</v>
      </c>
      <c r="NY28" s="9">
        <f t="shared" si="51"/>
        <v>212766912760.14001</v>
      </c>
      <c r="NZ28" s="9">
        <f t="shared" si="51"/>
        <v>32336570706.279999</v>
      </c>
      <c r="OA28" s="9">
        <f t="shared" si="51"/>
        <v>48997545458.610001</v>
      </c>
      <c r="OB28" s="9">
        <f t="shared" si="51"/>
        <v>52053678054.389999</v>
      </c>
      <c r="OC28" s="9">
        <f t="shared" si="51"/>
        <v>37939172638.699997</v>
      </c>
      <c r="OD28" s="9">
        <f t="shared" si="51"/>
        <v>9104595496.9699993</v>
      </c>
      <c r="OE28" s="9">
        <f t="shared" si="51"/>
        <v>568774514</v>
      </c>
      <c r="OF28" s="9">
        <f t="shared" si="51"/>
        <v>6254682241.3400002</v>
      </c>
      <c r="OG28" s="9">
        <f t="shared" si="51"/>
        <v>52926884725.330002</v>
      </c>
      <c r="OH28" s="9">
        <f t="shared" si="51"/>
        <v>51298363879.949997</v>
      </c>
      <c r="OI28" s="9">
        <f t="shared" si="51"/>
        <v>4296151332.3000002</v>
      </c>
      <c r="OJ28" s="9">
        <f t="shared" si="51"/>
        <v>55365165250.760002</v>
      </c>
      <c r="OK28" s="9">
        <f t="shared" si="51"/>
        <v>44362093797.230003</v>
      </c>
      <c r="OL28" s="9">
        <f t="shared" si="51"/>
        <v>57414709637.410004</v>
      </c>
      <c r="OM28" s="9">
        <f t="shared" si="51"/>
        <v>109708078049.74001</v>
      </c>
      <c r="ON28" s="9">
        <f t="shared" si="51"/>
        <v>55887236601.349998</v>
      </c>
      <c r="OO28" s="9">
        <f t="shared" si="51"/>
        <v>267265859889.40002</v>
      </c>
      <c r="OP28" s="9">
        <f t="shared" si="51"/>
        <v>55701065077.080002</v>
      </c>
      <c r="OQ28" s="9">
        <f t="shared" si="51"/>
        <v>14574660946.969999</v>
      </c>
      <c r="OR28" s="9">
        <f t="shared" si="51"/>
        <v>49444543707.900002</v>
      </c>
      <c r="OS28" s="9">
        <f t="shared" si="51"/>
        <v>72374091805.070007</v>
      </c>
      <c r="OT28" s="9">
        <f t="shared" si="51"/>
        <v>39276723195.18</v>
      </c>
      <c r="OU28" s="9">
        <f t="shared" si="51"/>
        <v>1483210603</v>
      </c>
      <c r="OV28" s="9">
        <f t="shared" si="51"/>
        <v>90387911287.899994</v>
      </c>
      <c r="OW28" s="9">
        <f t="shared" si="51"/>
        <v>35137279360.5</v>
      </c>
      <c r="OX28" s="9">
        <f t="shared" si="51"/>
        <v>344687241377.45001</v>
      </c>
      <c r="OY28" s="9">
        <f t="shared" si="51"/>
        <v>7428734312.7200003</v>
      </c>
      <c r="OZ28" s="9">
        <f t="shared" si="51"/>
        <v>31254304930.75</v>
      </c>
      <c r="PA28" s="9">
        <f t="shared" si="51"/>
        <v>70233712406.009995</v>
      </c>
      <c r="PB28" s="9">
        <f t="shared" si="51"/>
        <v>26063613974.600002</v>
      </c>
      <c r="PC28" s="9">
        <f t="shared" si="51"/>
        <v>28319645130.920002</v>
      </c>
      <c r="PD28" s="9">
        <f t="shared" si="51"/>
        <v>74848399370.75</v>
      </c>
      <c r="PE28" s="9">
        <f t="shared" si="51"/>
        <v>3514107573</v>
      </c>
      <c r="PF28" s="9">
        <f t="shared" si="51"/>
        <v>51818496276.889999</v>
      </c>
      <c r="PG28" s="9">
        <f t="shared" si="51"/>
        <v>37535129491</v>
      </c>
      <c r="PH28" s="9">
        <f t="shared" si="51"/>
        <v>49318554231.550003</v>
      </c>
      <c r="PI28" s="9">
        <f t="shared" si="51"/>
        <v>227998292910.15002</v>
      </c>
      <c r="PJ28" s="9">
        <f t="shared" si="51"/>
        <v>30035828137.269997</v>
      </c>
      <c r="PK28" s="9">
        <f t="shared" si="51"/>
        <v>34690086764.360001</v>
      </c>
      <c r="PL28" s="9">
        <f t="shared" si="51"/>
        <v>21501268809.610001</v>
      </c>
      <c r="PM28" s="9">
        <f t="shared" si="51"/>
        <v>20496696004</v>
      </c>
      <c r="PN28" s="9">
        <f t="shared" si="51"/>
        <v>16197626932</v>
      </c>
      <c r="PO28" s="9">
        <f t="shared" si="51"/>
        <v>326259652</v>
      </c>
      <c r="PP28" s="9">
        <f t="shared" si="51"/>
        <v>1141557228168.5</v>
      </c>
      <c r="PQ28" s="9">
        <f t="shared" si="51"/>
        <v>40531396491.239998</v>
      </c>
      <c r="PR28" s="9">
        <f t="shared" si="51"/>
        <v>1378089879</v>
      </c>
      <c r="PS28" s="9">
        <f t="shared" si="51"/>
        <v>8596266620.1599998</v>
      </c>
      <c r="PT28" s="9">
        <f t="shared" si="51"/>
        <v>67434204504.25</v>
      </c>
      <c r="PU28" s="9">
        <f t="shared" si="51"/>
        <v>34317684340</v>
      </c>
      <c r="PV28" s="9">
        <f t="shared" si="51"/>
        <v>323563661156.10999</v>
      </c>
      <c r="PW28" s="9">
        <f t="shared" si="51"/>
        <v>143616985266.72</v>
      </c>
      <c r="PX28" s="9">
        <f t="shared" si="51"/>
        <v>154896533037.14001</v>
      </c>
      <c r="PY28" s="9">
        <f t="shared" si="51"/>
        <v>53694516511.110001</v>
      </c>
      <c r="PZ28" s="9">
        <f t="shared" si="51"/>
        <v>25847220575.77</v>
      </c>
      <c r="QA28" s="9">
        <f t="shared" si="51"/>
        <v>15624419942.029999</v>
      </c>
      <c r="QB28" s="9">
        <f t="shared" si="51"/>
        <v>120769061934</v>
      </c>
      <c r="QC28" s="9">
        <f t="shared" si="51"/>
        <v>82283522313.569992</v>
      </c>
      <c r="QD28" s="9">
        <f t="shared" si="51"/>
        <v>36530174528.330002</v>
      </c>
      <c r="QE28" s="9">
        <f t="shared" si="51"/>
        <v>84566722247</v>
      </c>
      <c r="QF28" s="9">
        <f t="shared" si="51"/>
        <v>589222464128</v>
      </c>
      <c r="QG28" s="9">
        <f t="shared" si="51"/>
        <v>32185782725.990002</v>
      </c>
      <c r="QH28" s="9">
        <f t="shared" si="51"/>
        <v>60476754493</v>
      </c>
      <c r="QI28" s="9">
        <f t="shared" ref="QI28:ST28" si="52">SUM(QI29:QI32)</f>
        <v>2283920000</v>
      </c>
      <c r="QJ28" s="9">
        <f t="shared" si="52"/>
        <v>2002100000</v>
      </c>
      <c r="QK28" s="9">
        <f t="shared" si="52"/>
        <v>167776426021.06</v>
      </c>
      <c r="QL28" s="9">
        <f t="shared" si="52"/>
        <v>85714903457.479996</v>
      </c>
      <c r="QM28" s="9">
        <f t="shared" si="52"/>
        <v>171971616775</v>
      </c>
      <c r="QN28" s="9">
        <f t="shared" si="52"/>
        <v>1063404938060.7</v>
      </c>
      <c r="QO28" s="9">
        <f t="shared" si="52"/>
        <v>8241630288</v>
      </c>
      <c r="QP28" s="9">
        <f t="shared" si="52"/>
        <v>181179979976</v>
      </c>
      <c r="QQ28" s="9">
        <f t="shared" si="52"/>
        <v>811291065217.04004</v>
      </c>
      <c r="QR28" s="9">
        <f t="shared" si="52"/>
        <v>419664654062.46002</v>
      </c>
      <c r="QS28" s="9">
        <f t="shared" si="52"/>
        <v>145533158621</v>
      </c>
      <c r="QT28" s="9">
        <f t="shared" si="52"/>
        <v>32115727723.669998</v>
      </c>
      <c r="QU28" s="9">
        <f t="shared" si="52"/>
        <v>105766956650.42999</v>
      </c>
      <c r="QV28" s="9">
        <f t="shared" si="52"/>
        <v>15457823647</v>
      </c>
      <c r="QW28" s="9">
        <f t="shared" si="52"/>
        <v>686093453529</v>
      </c>
      <c r="QX28" s="9">
        <f t="shared" si="52"/>
        <v>301709330649</v>
      </c>
      <c r="QY28" s="9">
        <f t="shared" si="52"/>
        <v>5463904492.7700005</v>
      </c>
      <c r="QZ28" s="9">
        <f t="shared" si="52"/>
        <v>88891276866</v>
      </c>
      <c r="RA28" s="9">
        <f t="shared" si="52"/>
        <v>40021716918</v>
      </c>
      <c r="RB28" s="9">
        <f t="shared" si="52"/>
        <v>24769604536</v>
      </c>
      <c r="RC28" s="9">
        <f t="shared" si="52"/>
        <v>267146431458.53</v>
      </c>
      <c r="RD28" s="9">
        <f t="shared" si="52"/>
        <v>31249136410</v>
      </c>
      <c r="RE28" s="9">
        <f t="shared" si="52"/>
        <v>42310033076.089996</v>
      </c>
      <c r="RF28" s="9">
        <f t="shared" si="52"/>
        <v>125075332663</v>
      </c>
      <c r="RG28" s="9">
        <f t="shared" si="52"/>
        <v>20487565914.040001</v>
      </c>
      <c r="RH28" s="9">
        <f t="shared" si="52"/>
        <v>47986297787.25</v>
      </c>
      <c r="RI28" s="9">
        <f t="shared" si="52"/>
        <v>5964877295.1700001</v>
      </c>
      <c r="RJ28" s="9">
        <f t="shared" si="52"/>
        <v>13447846693</v>
      </c>
      <c r="RK28" s="9">
        <f t="shared" si="52"/>
        <v>23880392650.93</v>
      </c>
      <c r="RL28" s="9">
        <f t="shared" si="52"/>
        <v>38422929216</v>
      </c>
      <c r="RM28" s="9">
        <f t="shared" si="52"/>
        <v>16485641932.279999</v>
      </c>
      <c r="RN28" s="9">
        <f t="shared" si="52"/>
        <v>11523280890</v>
      </c>
      <c r="RO28" s="9">
        <f t="shared" si="52"/>
        <v>1016763000</v>
      </c>
      <c r="RP28" s="9">
        <f t="shared" si="52"/>
        <v>513926000</v>
      </c>
      <c r="RQ28" s="9">
        <f t="shared" si="52"/>
        <v>94943270182.029999</v>
      </c>
      <c r="RR28" s="9">
        <f t="shared" si="52"/>
        <v>68160246284.870003</v>
      </c>
      <c r="RS28" s="9">
        <f t="shared" si="52"/>
        <v>12233368606.26</v>
      </c>
      <c r="RT28" s="9">
        <f t="shared" si="52"/>
        <v>156239364247</v>
      </c>
      <c r="RU28" s="9">
        <f t="shared" si="52"/>
        <v>554302886976.56006</v>
      </c>
      <c r="RV28" s="9">
        <f t="shared" si="52"/>
        <v>94240212408</v>
      </c>
      <c r="RW28" s="9">
        <f t="shared" si="52"/>
        <v>20272206529.169998</v>
      </c>
      <c r="RX28" s="9">
        <f t="shared" si="52"/>
        <v>45567226275.43</v>
      </c>
      <c r="RY28" s="9">
        <f t="shared" si="52"/>
        <v>3920351815</v>
      </c>
      <c r="RZ28" s="9">
        <f t="shared" si="52"/>
        <v>38898122400.309998</v>
      </c>
      <c r="SA28" s="9">
        <f t="shared" si="52"/>
        <v>48326790891.880005</v>
      </c>
      <c r="SB28" s="9">
        <f t="shared" si="52"/>
        <v>46748935447.559998</v>
      </c>
      <c r="SC28" s="9">
        <f t="shared" si="52"/>
        <v>52485345475.400002</v>
      </c>
      <c r="SD28" s="9">
        <f t="shared" si="52"/>
        <v>22435841037.360001</v>
      </c>
      <c r="SE28" s="9">
        <f t="shared" si="52"/>
        <v>16311553464.6</v>
      </c>
      <c r="SF28" s="9">
        <f t="shared" si="52"/>
        <v>119936356924</v>
      </c>
      <c r="SG28" s="9">
        <f t="shared" si="52"/>
        <v>57438678109.879997</v>
      </c>
      <c r="SH28" s="9">
        <f t="shared" si="52"/>
        <v>49048667147</v>
      </c>
      <c r="SI28" s="9">
        <f t="shared" si="52"/>
        <v>160990705212.12</v>
      </c>
      <c r="SJ28" s="9">
        <f t="shared" si="52"/>
        <v>136673426599.68001</v>
      </c>
      <c r="SK28" s="9">
        <f t="shared" si="52"/>
        <v>69188048316.980011</v>
      </c>
      <c r="SL28" s="9">
        <f t="shared" si="52"/>
        <v>77826556435.550003</v>
      </c>
      <c r="SM28" s="9">
        <f t="shared" si="52"/>
        <v>44946836034.599998</v>
      </c>
      <c r="SN28" s="9">
        <f t="shared" si="52"/>
        <v>15681006894</v>
      </c>
      <c r="SO28" s="9">
        <f t="shared" si="52"/>
        <v>244067052431.31</v>
      </c>
      <c r="SP28" s="9">
        <f t="shared" si="52"/>
        <v>16616291484</v>
      </c>
      <c r="SQ28" s="9">
        <f t="shared" si="52"/>
        <v>31919653142.18</v>
      </c>
      <c r="SR28" s="9">
        <f t="shared" si="52"/>
        <v>4648514622</v>
      </c>
      <c r="SS28" s="9">
        <f t="shared" si="52"/>
        <v>51821181694.800003</v>
      </c>
      <c r="ST28" s="9">
        <f t="shared" si="52"/>
        <v>7460098602</v>
      </c>
      <c r="SU28" s="9">
        <f t="shared" ref="SU28:TW28" si="53">SUM(SU29:SU32)</f>
        <v>35940882811</v>
      </c>
      <c r="SV28" s="9">
        <f t="shared" si="53"/>
        <v>233798040661.88</v>
      </c>
      <c r="SW28" s="9">
        <f t="shared" si="53"/>
        <v>40827344089</v>
      </c>
      <c r="SX28" s="9">
        <f t="shared" si="53"/>
        <v>33719066014.989998</v>
      </c>
      <c r="SY28" s="9">
        <f t="shared" si="53"/>
        <v>389690790935</v>
      </c>
      <c r="SZ28" s="9">
        <f t="shared" si="53"/>
        <v>52210950251</v>
      </c>
      <c r="TA28" s="9">
        <f t="shared" si="53"/>
        <v>65092334891</v>
      </c>
      <c r="TB28" s="9">
        <f t="shared" si="53"/>
        <v>20169337981.77</v>
      </c>
      <c r="TC28" s="9">
        <f t="shared" si="53"/>
        <v>118254763506.89999</v>
      </c>
      <c r="TD28" s="9">
        <f t="shared" si="53"/>
        <v>216671889136</v>
      </c>
      <c r="TE28" s="9">
        <f t="shared" si="53"/>
        <v>258882620367</v>
      </c>
      <c r="TF28" s="9">
        <f t="shared" si="53"/>
        <v>25523587352.200001</v>
      </c>
      <c r="TG28" s="9">
        <f t="shared" si="53"/>
        <v>5299836400</v>
      </c>
      <c r="TH28" s="9">
        <f t="shared" si="53"/>
        <v>39668184401.550003</v>
      </c>
      <c r="TI28" s="9">
        <f t="shared" si="53"/>
        <v>3008138764.6400003</v>
      </c>
      <c r="TJ28" s="9">
        <f t="shared" si="53"/>
        <v>0</v>
      </c>
      <c r="TK28" s="9">
        <f t="shared" si="53"/>
        <v>51608733245.809998</v>
      </c>
      <c r="TL28" s="9">
        <f t="shared" si="53"/>
        <v>23859055720.689999</v>
      </c>
      <c r="TM28" s="9">
        <f t="shared" si="53"/>
        <v>73594544998</v>
      </c>
      <c r="TN28" s="9">
        <f t="shared" si="53"/>
        <v>415579531998.88</v>
      </c>
      <c r="TO28" s="9">
        <f t="shared" si="53"/>
        <v>92270014437</v>
      </c>
      <c r="TP28" s="9">
        <f t="shared" si="53"/>
        <v>3322321525.8099999</v>
      </c>
      <c r="TQ28" s="9">
        <f t="shared" si="53"/>
        <v>34208820873</v>
      </c>
      <c r="TR28" s="9">
        <f t="shared" si="53"/>
        <v>67723622912.489998</v>
      </c>
      <c r="TS28" s="9">
        <f t="shared" si="53"/>
        <v>142994392702.54001</v>
      </c>
      <c r="TT28" s="9">
        <f t="shared" si="53"/>
        <v>170097910119.14001</v>
      </c>
      <c r="TU28" s="9">
        <f t="shared" si="53"/>
        <v>132592401978.49001</v>
      </c>
      <c r="TV28" s="9">
        <f t="shared" si="53"/>
        <v>697067392328.13</v>
      </c>
      <c r="TW28" s="9">
        <f t="shared" si="53"/>
        <v>40688128809.25</v>
      </c>
    </row>
    <row r="29" spans="1:543" ht="15" x14ac:dyDescent="0.25">
      <c r="A29" s="10" t="s">
        <v>574</v>
      </c>
      <c r="B29" s="15">
        <v>24935264438.23</v>
      </c>
      <c r="C29" s="15">
        <v>40734000</v>
      </c>
      <c r="D29" s="15">
        <v>600000000</v>
      </c>
      <c r="E29" s="15">
        <f>12520000+43467348.71</f>
        <v>55987348.710000001</v>
      </c>
      <c r="F29" s="15">
        <f>48112000+132987712.93</f>
        <v>181099712.93000001</v>
      </c>
      <c r="G29" s="15">
        <v>68644437</v>
      </c>
      <c r="H29" s="15">
        <v>2661810531</v>
      </c>
      <c r="I29" s="15">
        <v>0</v>
      </c>
      <c r="J29" s="15">
        <v>3485325093</v>
      </c>
      <c r="K29" s="15">
        <v>7560391530</v>
      </c>
      <c r="L29" s="15">
        <v>91750000</v>
      </c>
      <c r="M29" s="15">
        <v>6064000</v>
      </c>
      <c r="N29" s="15">
        <v>89500000</v>
      </c>
      <c r="O29" s="15">
        <v>0</v>
      </c>
      <c r="P29" s="15">
        <v>38055125018</v>
      </c>
      <c r="Q29" s="15">
        <v>0</v>
      </c>
      <c r="R29" s="15">
        <v>15852517540</v>
      </c>
      <c r="S29" s="15">
        <v>266937632</v>
      </c>
      <c r="T29" s="15">
        <v>0</v>
      </c>
      <c r="U29" s="15">
        <v>184845786</v>
      </c>
      <c r="V29" s="15">
        <v>0</v>
      </c>
      <c r="W29" s="15">
        <v>0</v>
      </c>
      <c r="X29" s="15">
        <v>595297600</v>
      </c>
      <c r="Y29" s="15">
        <v>92691311.599999994</v>
      </c>
      <c r="Z29" s="15">
        <v>2518329489.6599998</v>
      </c>
      <c r="AA29" s="15">
        <v>0</v>
      </c>
      <c r="AB29" s="15">
        <v>248424769.66999999</v>
      </c>
      <c r="AC29" s="15">
        <v>1966666.67</v>
      </c>
      <c r="AD29" s="15">
        <v>218081790</v>
      </c>
      <c r="AE29" s="15">
        <v>2167787913</v>
      </c>
      <c r="AF29" s="15">
        <v>617788404</v>
      </c>
      <c r="AG29" s="15">
        <v>4060180000</v>
      </c>
      <c r="AH29" s="15">
        <v>0</v>
      </c>
      <c r="AI29" s="15">
        <v>551652368</v>
      </c>
      <c r="AJ29" s="15">
        <v>20488864186</v>
      </c>
      <c r="AK29" s="15">
        <v>0</v>
      </c>
      <c r="AL29" s="15">
        <v>0</v>
      </c>
      <c r="AM29" s="15">
        <v>0</v>
      </c>
      <c r="AN29" s="15">
        <v>0</v>
      </c>
      <c r="AO29" s="15">
        <v>18344944713.599998</v>
      </c>
      <c r="AP29" s="15">
        <v>6007736500</v>
      </c>
      <c r="AQ29" s="15">
        <v>105000000</v>
      </c>
      <c r="AR29" s="15">
        <v>1178566735</v>
      </c>
      <c r="AS29" s="15">
        <v>35090980.5</v>
      </c>
      <c r="AT29" s="15">
        <v>1590000000</v>
      </c>
      <c r="AU29" s="15">
        <v>4914246056.7399998</v>
      </c>
      <c r="AV29" s="15">
        <v>1930629393</v>
      </c>
      <c r="AW29" s="15">
        <v>233421143</v>
      </c>
      <c r="AX29" s="15">
        <v>839665719</v>
      </c>
      <c r="AY29" s="15">
        <v>0</v>
      </c>
      <c r="AZ29" s="15">
        <v>71898982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50028720611</v>
      </c>
      <c r="BI29" s="15">
        <v>0</v>
      </c>
      <c r="BJ29" s="15">
        <v>0</v>
      </c>
      <c r="BK29" s="15">
        <v>897336530</v>
      </c>
      <c r="BL29" s="15">
        <v>141596387</v>
      </c>
      <c r="BM29" s="15">
        <v>334977642</v>
      </c>
      <c r="BN29" s="15">
        <v>597949189</v>
      </c>
      <c r="BO29" s="15">
        <v>0</v>
      </c>
      <c r="BP29" s="15">
        <v>1244260353.4300001</v>
      </c>
      <c r="BQ29" s="15">
        <v>51804561</v>
      </c>
      <c r="BR29" s="15">
        <v>83824928</v>
      </c>
      <c r="BS29" s="15">
        <v>44782407</v>
      </c>
      <c r="BT29" s="15">
        <v>572011745</v>
      </c>
      <c r="BU29" s="15">
        <v>52455995</v>
      </c>
      <c r="BV29" s="15">
        <v>2771665595.0999999</v>
      </c>
      <c r="BW29" s="15">
        <v>211204158</v>
      </c>
      <c r="BX29" s="15">
        <v>2723770707.4699998</v>
      </c>
      <c r="BY29" s="15">
        <v>0</v>
      </c>
      <c r="BZ29" s="15">
        <v>339409449.44</v>
      </c>
      <c r="CA29" s="15">
        <v>23012381385</v>
      </c>
      <c r="CB29" s="15">
        <v>10162562879.49</v>
      </c>
      <c r="CC29" s="15">
        <v>6309966250.6599998</v>
      </c>
      <c r="CD29" s="15">
        <v>2392339578.0999999</v>
      </c>
      <c r="CE29" s="15">
        <v>76146161736.300003</v>
      </c>
      <c r="CF29" s="15">
        <v>0</v>
      </c>
      <c r="CG29" s="15">
        <v>0</v>
      </c>
      <c r="CH29" s="15">
        <v>109824000</v>
      </c>
      <c r="CI29" s="15">
        <v>1588124020</v>
      </c>
      <c r="CJ29" s="15">
        <v>0</v>
      </c>
      <c r="CK29" s="15">
        <v>0</v>
      </c>
      <c r="CL29" s="15">
        <v>2852720312.5</v>
      </c>
      <c r="CM29" s="15">
        <v>4166666</v>
      </c>
      <c r="CN29" s="15">
        <v>1352622299.3299999</v>
      </c>
      <c r="CO29" s="15">
        <v>44966500</v>
      </c>
      <c r="CP29" s="15">
        <v>25544360</v>
      </c>
      <c r="CQ29" s="15">
        <v>0</v>
      </c>
      <c r="CR29" s="15">
        <v>0</v>
      </c>
      <c r="CS29" s="15">
        <v>0</v>
      </c>
      <c r="CT29" s="15">
        <v>0</v>
      </c>
      <c r="CU29" s="15">
        <v>16784353.670000002</v>
      </c>
      <c r="CV29" s="15">
        <v>0</v>
      </c>
      <c r="CW29" s="15">
        <v>0</v>
      </c>
      <c r="CX29" s="15">
        <v>0</v>
      </c>
      <c r="CY29" s="15">
        <v>785110815</v>
      </c>
      <c r="CZ29" s="15">
        <v>0</v>
      </c>
      <c r="DA29" s="15">
        <v>1249877126.0699999</v>
      </c>
      <c r="DB29" s="15">
        <v>15895833.33</v>
      </c>
      <c r="DC29" s="15">
        <v>49052699</v>
      </c>
      <c r="DD29" s="15">
        <v>82544850</v>
      </c>
      <c r="DE29" s="15">
        <v>1804680571</v>
      </c>
      <c r="DF29" s="15">
        <v>907140163.15999997</v>
      </c>
      <c r="DG29" s="15">
        <v>167943672.56999999</v>
      </c>
      <c r="DH29" s="15">
        <v>0</v>
      </c>
      <c r="DI29" s="15">
        <v>0</v>
      </c>
      <c r="DJ29" s="15">
        <v>0</v>
      </c>
      <c r="DK29" s="15">
        <v>3950000</v>
      </c>
      <c r="DL29" s="15">
        <v>59324480</v>
      </c>
      <c r="DM29" s="15">
        <v>3894518584.3600001</v>
      </c>
      <c r="DN29" s="15">
        <v>2039624834</v>
      </c>
      <c r="DO29" s="15">
        <v>48722202.649999999</v>
      </c>
      <c r="DP29" s="15">
        <v>781457394</v>
      </c>
      <c r="DQ29" s="15">
        <v>0</v>
      </c>
      <c r="DR29" s="15">
        <v>0</v>
      </c>
      <c r="DS29" s="15">
        <v>677525762</v>
      </c>
      <c r="DT29" s="15">
        <v>0</v>
      </c>
      <c r="DU29" s="15">
        <v>0</v>
      </c>
      <c r="DV29" s="15">
        <v>187071550</v>
      </c>
      <c r="DW29" s="15">
        <v>19082000</v>
      </c>
      <c r="DX29" s="15">
        <v>0</v>
      </c>
      <c r="DY29" s="15">
        <v>2437849681</v>
      </c>
      <c r="DZ29" s="15">
        <v>1417018008</v>
      </c>
      <c r="EA29" s="15">
        <v>222277600</v>
      </c>
      <c r="EB29" s="15">
        <v>0</v>
      </c>
      <c r="EC29" s="15">
        <v>0</v>
      </c>
      <c r="ED29" s="15">
        <v>32137494612.509998</v>
      </c>
      <c r="EE29" s="15">
        <v>0</v>
      </c>
      <c r="EF29" s="15">
        <v>2356529145.2600002</v>
      </c>
      <c r="EG29" s="15">
        <v>212514265</v>
      </c>
      <c r="EH29" s="15">
        <v>7039795777.71</v>
      </c>
      <c r="EI29" s="15">
        <v>0</v>
      </c>
      <c r="EJ29" s="15">
        <v>830409766</v>
      </c>
      <c r="EK29" s="15">
        <v>453284933</v>
      </c>
      <c r="EL29" s="15">
        <v>0</v>
      </c>
      <c r="EM29" s="15">
        <v>0</v>
      </c>
      <c r="EN29" s="15">
        <v>0</v>
      </c>
      <c r="EO29" s="15">
        <v>33050000</v>
      </c>
      <c r="EP29" s="15">
        <v>29335000</v>
      </c>
      <c r="EQ29" s="15">
        <v>0</v>
      </c>
      <c r="ER29" s="15">
        <v>0</v>
      </c>
      <c r="ES29" s="15">
        <v>0</v>
      </c>
      <c r="ET29" s="15">
        <v>48524770867</v>
      </c>
      <c r="EU29" s="15">
        <v>36081458.210000001</v>
      </c>
      <c r="EV29" s="15">
        <v>4244293.38</v>
      </c>
      <c r="EW29" s="15">
        <v>1287977614.5699999</v>
      </c>
      <c r="EX29" s="15">
        <v>54223650010</v>
      </c>
      <c r="EY29" s="15">
        <v>1175323699.6700001</v>
      </c>
      <c r="EZ29" s="15">
        <v>24845150</v>
      </c>
      <c r="FA29" s="15">
        <v>0</v>
      </c>
      <c r="FB29" s="15">
        <v>554638500</v>
      </c>
      <c r="FC29" s="15">
        <v>85319475</v>
      </c>
      <c r="FD29" s="15">
        <v>0</v>
      </c>
      <c r="FE29" s="15">
        <v>0</v>
      </c>
      <c r="FF29" s="15">
        <v>25132500</v>
      </c>
      <c r="FG29" s="15">
        <v>3120651131</v>
      </c>
      <c r="FH29" s="15">
        <v>413704023.74000001</v>
      </c>
      <c r="FI29" s="15">
        <v>775169000</v>
      </c>
      <c r="FJ29" s="15">
        <v>101537012</v>
      </c>
      <c r="FK29" s="15">
        <v>175735290</v>
      </c>
      <c r="FL29" s="15">
        <v>512764428</v>
      </c>
      <c r="FM29" s="15">
        <v>170077600</v>
      </c>
      <c r="FN29" s="15">
        <v>1357186175</v>
      </c>
      <c r="FO29" s="15">
        <v>42600000</v>
      </c>
      <c r="FP29" s="15">
        <v>0</v>
      </c>
      <c r="FQ29" s="15">
        <v>948333</v>
      </c>
      <c r="FR29" s="15">
        <v>327305600</v>
      </c>
      <c r="FS29" s="15">
        <v>0</v>
      </c>
      <c r="FT29" s="15">
        <v>1770000</v>
      </c>
      <c r="FU29" s="15">
        <v>0</v>
      </c>
      <c r="FV29" s="15">
        <v>49500000</v>
      </c>
      <c r="FW29" s="15">
        <v>0</v>
      </c>
      <c r="FX29" s="15">
        <v>151899281</v>
      </c>
      <c r="FY29" s="15">
        <v>111200000</v>
      </c>
      <c r="FZ29" s="15">
        <v>192156065</v>
      </c>
      <c r="GA29" s="15">
        <v>0</v>
      </c>
      <c r="GB29" s="15">
        <v>1044457750.49</v>
      </c>
      <c r="GC29" s="15">
        <v>0</v>
      </c>
      <c r="GD29" s="15">
        <v>0</v>
      </c>
      <c r="GE29" s="15">
        <v>0</v>
      </c>
      <c r="GF29" s="15">
        <v>3095470352.0100002</v>
      </c>
      <c r="GG29" s="15">
        <v>194760000</v>
      </c>
      <c r="GH29" s="15">
        <v>0</v>
      </c>
      <c r="GI29" s="15">
        <v>0</v>
      </c>
      <c r="GJ29" s="15">
        <v>17150000</v>
      </c>
      <c r="GK29" s="15">
        <v>0</v>
      </c>
      <c r="GL29" s="15">
        <v>0</v>
      </c>
      <c r="GM29" s="15">
        <v>0</v>
      </c>
      <c r="GN29" s="15">
        <v>2080351417</v>
      </c>
      <c r="GO29" s="15">
        <v>156050000</v>
      </c>
      <c r="GP29" s="15">
        <v>0</v>
      </c>
      <c r="GQ29" s="15">
        <v>0</v>
      </c>
      <c r="GR29" s="15">
        <v>0</v>
      </c>
      <c r="GS29" s="15">
        <v>5973607500</v>
      </c>
      <c r="GT29" s="15">
        <v>670230310</v>
      </c>
      <c r="GU29" s="15">
        <v>0</v>
      </c>
      <c r="GV29" s="15">
        <v>0</v>
      </c>
      <c r="GW29" s="15">
        <v>336147291.61000001</v>
      </c>
      <c r="GX29" s="15">
        <v>0</v>
      </c>
      <c r="GY29" s="15">
        <f>221935881+1383577747.69</f>
        <v>1605513628.6900001</v>
      </c>
      <c r="GZ29" s="15">
        <v>0</v>
      </c>
      <c r="HA29" s="15">
        <v>0</v>
      </c>
      <c r="HB29" s="15">
        <v>0</v>
      </c>
      <c r="HC29" s="15">
        <v>3000000</v>
      </c>
      <c r="HD29" s="15">
        <v>0</v>
      </c>
      <c r="HE29" s="15">
        <v>338160324</v>
      </c>
      <c r="HF29" s="15">
        <v>0</v>
      </c>
      <c r="HG29" s="15">
        <v>0</v>
      </c>
      <c r="HH29" s="15">
        <v>764419414</v>
      </c>
      <c r="HI29" s="15">
        <v>212500000</v>
      </c>
      <c r="HJ29" s="15">
        <v>0</v>
      </c>
      <c r="HK29" s="15">
        <v>370336250</v>
      </c>
      <c r="HL29" s="15">
        <v>0</v>
      </c>
      <c r="HM29" s="15">
        <v>198626589203.64999</v>
      </c>
      <c r="HN29" s="15">
        <v>5836338879.3699999</v>
      </c>
      <c r="HO29" s="15">
        <v>0</v>
      </c>
      <c r="HP29" s="15">
        <v>5218155867</v>
      </c>
      <c r="HQ29" s="15">
        <v>3190000</v>
      </c>
      <c r="HR29" s="15">
        <v>2567498209</v>
      </c>
      <c r="HS29" s="15">
        <v>0</v>
      </c>
      <c r="HT29" s="15">
        <v>107250000</v>
      </c>
      <c r="HU29" s="15">
        <v>0</v>
      </c>
      <c r="HV29" s="15">
        <v>0</v>
      </c>
      <c r="HW29" s="15">
        <v>97250043.489999995</v>
      </c>
      <c r="HX29" s="15">
        <v>13272901</v>
      </c>
      <c r="HY29" s="15">
        <v>2450740649.5799999</v>
      </c>
      <c r="HZ29" s="15">
        <v>1165500000</v>
      </c>
      <c r="IA29" s="15">
        <v>0</v>
      </c>
      <c r="IB29" s="15">
        <v>2963948855.9099998</v>
      </c>
      <c r="IC29" s="15">
        <v>0</v>
      </c>
      <c r="ID29" s="15">
        <v>0</v>
      </c>
      <c r="IE29" s="15">
        <v>0</v>
      </c>
      <c r="IF29" s="15">
        <v>0</v>
      </c>
      <c r="IG29" s="15">
        <v>19790625</v>
      </c>
      <c r="IH29" s="15">
        <v>0</v>
      </c>
      <c r="II29" s="15">
        <v>0</v>
      </c>
      <c r="IJ29" s="15">
        <v>670010774.08000004</v>
      </c>
      <c r="IK29" s="15">
        <v>0</v>
      </c>
      <c r="IL29" s="15">
        <v>1477640000</v>
      </c>
      <c r="IM29" s="15">
        <v>0</v>
      </c>
      <c r="IN29" s="15">
        <v>0</v>
      </c>
      <c r="IO29" s="15">
        <v>0</v>
      </c>
      <c r="IP29" s="15">
        <v>0</v>
      </c>
      <c r="IQ29" s="15">
        <v>18033070.329999998</v>
      </c>
      <c r="IR29" s="15">
        <v>0</v>
      </c>
      <c r="IS29" s="15">
        <v>2925735246.1700001</v>
      </c>
      <c r="IT29" s="15">
        <v>52105000</v>
      </c>
      <c r="IU29" s="15">
        <v>4490722122.5599995</v>
      </c>
      <c r="IV29" s="15">
        <v>0</v>
      </c>
      <c r="IW29" s="15">
        <v>0</v>
      </c>
      <c r="IX29" s="15">
        <v>1092654062</v>
      </c>
      <c r="IY29" s="15">
        <v>378433000</v>
      </c>
      <c r="IZ29" s="15">
        <v>3270129480</v>
      </c>
      <c r="JA29" s="15">
        <v>0</v>
      </c>
      <c r="JB29" s="15">
        <v>0</v>
      </c>
      <c r="JC29" s="15">
        <v>0</v>
      </c>
      <c r="JD29" s="15">
        <v>421813307.39999998</v>
      </c>
      <c r="JE29" s="15">
        <v>122786538.28</v>
      </c>
      <c r="JF29" s="15">
        <v>7787540</v>
      </c>
      <c r="JG29" s="15">
        <v>0</v>
      </c>
      <c r="JH29" s="15">
        <v>4587871449</v>
      </c>
      <c r="JI29" s="15">
        <v>0</v>
      </c>
      <c r="JJ29" s="15">
        <v>0</v>
      </c>
      <c r="JK29" s="15">
        <v>0</v>
      </c>
      <c r="JL29" s="15">
        <v>33048977.559999999</v>
      </c>
      <c r="JM29" s="15">
        <v>0</v>
      </c>
      <c r="JN29" s="15">
        <v>0</v>
      </c>
      <c r="JO29" s="15">
        <v>137238535</v>
      </c>
      <c r="JP29" s="15">
        <v>453142600.24000001</v>
      </c>
      <c r="JQ29" s="15">
        <v>559695230.62</v>
      </c>
      <c r="JR29" s="15">
        <v>47907000</v>
      </c>
      <c r="JS29" s="15">
        <v>184638831</v>
      </c>
      <c r="JT29" s="15">
        <v>0</v>
      </c>
      <c r="JU29" s="15">
        <v>0</v>
      </c>
      <c r="JV29" s="15">
        <v>0</v>
      </c>
      <c r="JW29" s="15">
        <v>41042339092.529999</v>
      </c>
      <c r="JX29" s="15">
        <v>5821708823</v>
      </c>
      <c r="JY29" s="15">
        <v>17945519584.259998</v>
      </c>
      <c r="JZ29" s="15">
        <v>38537300</v>
      </c>
      <c r="KA29" s="15">
        <v>0</v>
      </c>
      <c r="KB29" s="15">
        <v>1711081432</v>
      </c>
      <c r="KC29" s="15">
        <v>2879135876.6399999</v>
      </c>
      <c r="KD29" s="15">
        <v>0</v>
      </c>
      <c r="KE29" s="15">
        <v>53232500</v>
      </c>
      <c r="KF29" s="15">
        <v>2153634967.7600002</v>
      </c>
      <c r="KG29" s="15">
        <v>0</v>
      </c>
      <c r="KH29" s="15">
        <v>150000000</v>
      </c>
      <c r="KI29" s="15">
        <v>149337000</v>
      </c>
      <c r="KJ29" s="15">
        <v>428772648</v>
      </c>
      <c r="KK29" s="15">
        <v>34594620</v>
      </c>
      <c r="KL29" s="15">
        <v>256206750</v>
      </c>
      <c r="KM29" s="15">
        <v>4235348496</v>
      </c>
      <c r="KN29" s="15">
        <v>0</v>
      </c>
      <c r="KO29" s="15">
        <v>18645000</v>
      </c>
      <c r="KP29" s="15">
        <v>0</v>
      </c>
      <c r="KQ29" s="15">
        <v>0</v>
      </c>
      <c r="KR29" s="15">
        <v>2379286874</v>
      </c>
      <c r="KS29" s="15">
        <v>1668500428.23</v>
      </c>
      <c r="KT29" s="15">
        <v>15245668300</v>
      </c>
      <c r="KU29" s="15">
        <v>4760603325.7700005</v>
      </c>
      <c r="KV29" s="15">
        <v>0</v>
      </c>
      <c r="KW29" s="15">
        <v>9165015239</v>
      </c>
      <c r="KX29" s="15">
        <v>3706145682.0900002</v>
      </c>
      <c r="KY29" s="15">
        <v>0</v>
      </c>
      <c r="KZ29" s="15">
        <v>282049173</v>
      </c>
      <c r="LA29" s="15">
        <v>0</v>
      </c>
      <c r="LB29" s="15">
        <v>0</v>
      </c>
      <c r="LC29" s="15">
        <v>18255282651.09</v>
      </c>
      <c r="LD29" s="15">
        <v>0</v>
      </c>
      <c r="LE29" s="15">
        <v>0</v>
      </c>
      <c r="LF29" s="15">
        <v>0</v>
      </c>
      <c r="LG29" s="15">
        <v>3084060860</v>
      </c>
      <c r="LH29" s="15">
        <v>0</v>
      </c>
      <c r="LI29" s="15">
        <v>390574346.50999999</v>
      </c>
      <c r="LJ29" s="15">
        <v>0</v>
      </c>
      <c r="LK29" s="15">
        <v>133158312319.34</v>
      </c>
      <c r="LL29" s="15">
        <v>16616000</v>
      </c>
      <c r="LM29" s="15">
        <v>4561496434.3299999</v>
      </c>
      <c r="LN29" s="15">
        <v>521835567</v>
      </c>
      <c r="LO29" s="15">
        <v>1588299410</v>
      </c>
      <c r="LP29" s="15">
        <v>1391923347.4100001</v>
      </c>
      <c r="LQ29" s="15">
        <v>0</v>
      </c>
      <c r="LR29" s="15">
        <v>5034236939.6300001</v>
      </c>
      <c r="LS29" s="15">
        <v>12194148335</v>
      </c>
      <c r="LT29" s="15">
        <v>0</v>
      </c>
      <c r="LU29" s="15">
        <v>0</v>
      </c>
      <c r="LV29" s="15">
        <v>1156642087.0799999</v>
      </c>
      <c r="LW29" s="15">
        <v>411749516.34999996</v>
      </c>
      <c r="LX29" s="15">
        <v>370829281</v>
      </c>
      <c r="LY29" s="15">
        <v>71217189.450000003</v>
      </c>
      <c r="LZ29" s="15">
        <v>1773308436</v>
      </c>
      <c r="MA29" s="15">
        <v>0</v>
      </c>
      <c r="MB29" s="15">
        <v>2269246953.54</v>
      </c>
      <c r="MC29" s="15">
        <v>225256382</v>
      </c>
      <c r="MD29" s="15">
        <v>0</v>
      </c>
      <c r="ME29" s="15">
        <v>0</v>
      </c>
      <c r="MF29" s="15">
        <v>0</v>
      </c>
      <c r="MG29" s="15">
        <v>0</v>
      </c>
      <c r="MH29" s="15">
        <v>0</v>
      </c>
      <c r="MI29" s="15">
        <v>892033231</v>
      </c>
      <c r="MJ29" s="15">
        <v>8929278514.9599991</v>
      </c>
      <c r="MK29" s="15">
        <v>0</v>
      </c>
      <c r="ML29" s="15">
        <v>198058050</v>
      </c>
      <c r="MM29" s="15">
        <v>0</v>
      </c>
      <c r="MN29" s="15">
        <v>0</v>
      </c>
      <c r="MO29" s="15">
        <v>195176109.5</v>
      </c>
      <c r="MP29" s="15">
        <v>758554251.71000004</v>
      </c>
      <c r="MQ29" s="15">
        <v>145677983.83000001</v>
      </c>
      <c r="MR29" s="15">
        <v>0</v>
      </c>
      <c r="MS29" s="15">
        <v>458214788.70999998</v>
      </c>
      <c r="MT29" s="15">
        <v>0</v>
      </c>
      <c r="MU29" s="15">
        <v>0</v>
      </c>
      <c r="MV29" s="15">
        <v>1667391559</v>
      </c>
      <c r="MW29" s="15">
        <v>307075200</v>
      </c>
      <c r="MX29" s="15">
        <v>0</v>
      </c>
      <c r="MY29" s="15">
        <v>0</v>
      </c>
      <c r="MZ29" s="15">
        <v>96888148</v>
      </c>
      <c r="NA29" s="15">
        <v>1480000</v>
      </c>
      <c r="NB29" s="15">
        <v>67770000</v>
      </c>
      <c r="NC29" s="15">
        <v>0</v>
      </c>
      <c r="ND29" s="15">
        <v>212703537.77000001</v>
      </c>
      <c r="NE29" s="15">
        <v>0</v>
      </c>
      <c r="NF29" s="15">
        <v>514511500</v>
      </c>
      <c r="NG29" s="15">
        <v>0</v>
      </c>
      <c r="NH29" s="15">
        <v>0</v>
      </c>
      <c r="NI29" s="15">
        <v>0</v>
      </c>
      <c r="NJ29" s="15">
        <v>0</v>
      </c>
      <c r="NK29" s="15">
        <v>2384804693</v>
      </c>
      <c r="NL29" s="15">
        <v>0</v>
      </c>
      <c r="NM29" s="15">
        <v>2739754000</v>
      </c>
      <c r="NN29" s="15">
        <v>66874362122</v>
      </c>
      <c r="NO29" s="15">
        <v>0</v>
      </c>
      <c r="NP29" s="15">
        <v>2324568000</v>
      </c>
      <c r="NQ29" s="15">
        <v>11573416.93</v>
      </c>
      <c r="NR29" s="15">
        <v>16116100</v>
      </c>
      <c r="NS29" s="15">
        <v>0</v>
      </c>
      <c r="NT29" s="15">
        <v>0</v>
      </c>
      <c r="NU29" s="15">
        <v>0</v>
      </c>
      <c r="NV29" s="15">
        <v>0</v>
      </c>
      <c r="NW29" s="15">
        <v>0</v>
      </c>
      <c r="NX29" s="15">
        <v>0</v>
      </c>
      <c r="NY29" s="15">
        <v>0</v>
      </c>
      <c r="NZ29" s="15">
        <v>0</v>
      </c>
      <c r="OA29" s="15">
        <v>0</v>
      </c>
      <c r="OB29" s="15">
        <v>7926820961.21</v>
      </c>
      <c r="OC29" s="15">
        <v>0</v>
      </c>
      <c r="OD29" s="15">
        <v>0</v>
      </c>
      <c r="OE29" s="15">
        <v>80936000</v>
      </c>
      <c r="OF29" s="15">
        <v>0</v>
      </c>
      <c r="OG29" s="15">
        <v>0</v>
      </c>
      <c r="OH29" s="15">
        <v>0</v>
      </c>
      <c r="OI29" s="15">
        <v>707788320.42999995</v>
      </c>
      <c r="OJ29" s="15">
        <v>0</v>
      </c>
      <c r="OK29" s="15">
        <v>0</v>
      </c>
      <c r="OL29" s="15">
        <v>315830700.89999998</v>
      </c>
      <c r="OM29" s="15">
        <v>4832508394.6000004</v>
      </c>
      <c r="ON29" s="15">
        <v>0</v>
      </c>
      <c r="OO29" s="15">
        <v>73350999.599999994</v>
      </c>
      <c r="OP29" s="15">
        <v>2748516578.6700001</v>
      </c>
      <c r="OQ29" s="15">
        <v>0</v>
      </c>
      <c r="OR29" s="15">
        <v>0</v>
      </c>
      <c r="OS29" s="15">
        <v>15218465192.790001</v>
      </c>
      <c r="OT29" s="15">
        <v>3283940022.1800003</v>
      </c>
      <c r="OU29" s="15">
        <v>0</v>
      </c>
      <c r="OV29" s="15">
        <v>982959701</v>
      </c>
      <c r="OW29" s="15">
        <v>9775328367.7399998</v>
      </c>
      <c r="OX29" s="15">
        <v>0</v>
      </c>
      <c r="OY29" s="15">
        <v>10362613.630000001</v>
      </c>
      <c r="OZ29" s="15">
        <v>559448442</v>
      </c>
      <c r="PA29" s="15">
        <v>421628009.32999998</v>
      </c>
      <c r="PB29" s="15">
        <v>855004563.08000004</v>
      </c>
      <c r="PC29" s="15">
        <v>3925621238.1100001</v>
      </c>
      <c r="PD29" s="15">
        <v>212464839</v>
      </c>
      <c r="PE29" s="15">
        <v>3147802573</v>
      </c>
      <c r="PF29" s="15">
        <v>10168607435.93</v>
      </c>
      <c r="PG29" s="15">
        <v>0</v>
      </c>
      <c r="PH29" s="15">
        <v>0</v>
      </c>
      <c r="PI29" s="15">
        <v>604075473.88999999</v>
      </c>
      <c r="PJ29" s="15">
        <v>1915412328.0799999</v>
      </c>
      <c r="PK29" s="15">
        <v>88552900</v>
      </c>
      <c r="PL29" s="15">
        <v>105687500</v>
      </c>
      <c r="PM29" s="15">
        <v>0</v>
      </c>
      <c r="PN29" s="15">
        <v>0</v>
      </c>
      <c r="PO29" s="15">
        <v>0</v>
      </c>
      <c r="PP29" s="15">
        <v>0</v>
      </c>
      <c r="PQ29" s="15">
        <v>327763575.60000002</v>
      </c>
      <c r="PR29" s="15">
        <v>280767524</v>
      </c>
      <c r="PS29" s="15">
        <v>6329846158.5299997</v>
      </c>
      <c r="PT29" s="15">
        <v>0</v>
      </c>
      <c r="PU29" s="15">
        <v>0</v>
      </c>
      <c r="PV29" s="15">
        <v>0</v>
      </c>
      <c r="PW29" s="15">
        <v>0</v>
      </c>
      <c r="PX29" s="15">
        <v>36068617719</v>
      </c>
      <c r="PY29" s="15">
        <v>3368456871.7800002</v>
      </c>
      <c r="PZ29" s="15">
        <v>0</v>
      </c>
      <c r="QA29" s="15">
        <v>4828694162.3199997</v>
      </c>
      <c r="QB29" s="15">
        <v>2309125457</v>
      </c>
      <c r="QC29" s="15">
        <v>1247818450</v>
      </c>
      <c r="QD29" s="15">
        <v>12082446986</v>
      </c>
      <c r="QE29" s="15">
        <v>0</v>
      </c>
      <c r="QF29" s="15">
        <v>0</v>
      </c>
      <c r="QG29" s="15">
        <v>0</v>
      </c>
      <c r="QH29" s="15">
        <v>0</v>
      </c>
      <c r="QI29" s="15">
        <v>0</v>
      </c>
      <c r="QJ29" s="15">
        <v>0</v>
      </c>
      <c r="QK29" s="15">
        <v>428071590</v>
      </c>
      <c r="QL29" s="15">
        <v>1119096040.48</v>
      </c>
      <c r="QM29" s="15">
        <v>0</v>
      </c>
      <c r="QN29" s="15">
        <v>0</v>
      </c>
      <c r="QO29" s="15">
        <v>616945000</v>
      </c>
      <c r="QP29" s="15">
        <v>0</v>
      </c>
      <c r="QQ29" s="15">
        <v>1196070730.04</v>
      </c>
      <c r="QR29" s="15">
        <v>0</v>
      </c>
      <c r="QS29" s="15">
        <v>0</v>
      </c>
      <c r="QT29" s="15">
        <v>564959981</v>
      </c>
      <c r="QU29" s="15">
        <v>0</v>
      </c>
      <c r="QV29" s="15">
        <v>1289895542</v>
      </c>
      <c r="QW29" s="15">
        <v>0</v>
      </c>
      <c r="QX29" s="15">
        <v>0</v>
      </c>
      <c r="QY29" s="15">
        <v>531013227</v>
      </c>
      <c r="QZ29" s="15">
        <v>0</v>
      </c>
      <c r="RA29" s="15">
        <v>0</v>
      </c>
      <c r="RB29" s="15">
        <v>0</v>
      </c>
      <c r="RC29" s="15">
        <v>0</v>
      </c>
      <c r="RD29" s="15">
        <v>0</v>
      </c>
      <c r="RE29" s="15">
        <v>0</v>
      </c>
      <c r="RF29" s="15">
        <v>0</v>
      </c>
      <c r="RG29" s="15">
        <v>254000000</v>
      </c>
      <c r="RH29" s="15">
        <v>0</v>
      </c>
      <c r="RI29" s="15">
        <v>0</v>
      </c>
      <c r="RJ29" s="15">
        <v>3425000000</v>
      </c>
      <c r="RK29" s="15">
        <v>0</v>
      </c>
      <c r="RL29" s="15">
        <v>43425000</v>
      </c>
      <c r="RM29" s="15">
        <v>0</v>
      </c>
      <c r="RN29" s="15">
        <v>0</v>
      </c>
      <c r="RO29" s="15">
        <v>0</v>
      </c>
      <c r="RP29" s="15">
        <v>0</v>
      </c>
      <c r="RQ29" s="15">
        <v>0</v>
      </c>
      <c r="RR29" s="15">
        <v>0</v>
      </c>
      <c r="RS29" s="15">
        <v>0</v>
      </c>
      <c r="RT29" s="15">
        <v>0</v>
      </c>
      <c r="RU29" s="15">
        <v>454163000</v>
      </c>
      <c r="RV29" s="15">
        <v>216757841</v>
      </c>
      <c r="RW29" s="15">
        <v>67733333.329999998</v>
      </c>
      <c r="RX29" s="15">
        <v>1106715997.3599999</v>
      </c>
      <c r="RY29" s="15">
        <v>9000000</v>
      </c>
      <c r="RZ29" s="15">
        <v>0</v>
      </c>
      <c r="SA29" s="15">
        <v>0</v>
      </c>
      <c r="SB29" s="15">
        <v>0</v>
      </c>
      <c r="SC29" s="15">
        <v>0</v>
      </c>
      <c r="SD29" s="15">
        <v>33250000</v>
      </c>
      <c r="SE29" s="15">
        <v>101745600</v>
      </c>
      <c r="SF29" s="15">
        <v>0</v>
      </c>
      <c r="SG29" s="15">
        <v>4095869173</v>
      </c>
      <c r="SH29" s="15">
        <v>0</v>
      </c>
      <c r="SI29" s="15">
        <v>9239747904.1200008</v>
      </c>
      <c r="SJ29" s="15">
        <v>940648367.79999995</v>
      </c>
      <c r="SK29" s="15">
        <v>1013212008</v>
      </c>
      <c r="SL29" s="15">
        <v>1671725851.25</v>
      </c>
      <c r="SM29" s="15">
        <v>3574310359.0300002</v>
      </c>
      <c r="SN29" s="15">
        <v>36726375</v>
      </c>
      <c r="SO29" s="15">
        <v>1048503950</v>
      </c>
      <c r="SP29" s="15">
        <v>3555437450</v>
      </c>
      <c r="SQ29" s="15">
        <v>0</v>
      </c>
      <c r="SR29" s="15">
        <v>0</v>
      </c>
      <c r="SS29" s="15">
        <v>0</v>
      </c>
      <c r="ST29" s="15">
        <v>95741054</v>
      </c>
      <c r="SU29" s="15">
        <v>2409279012</v>
      </c>
      <c r="SV29" s="15">
        <v>0</v>
      </c>
      <c r="SW29" s="15">
        <v>20207412</v>
      </c>
      <c r="SX29" s="15">
        <v>8624380586.9899998</v>
      </c>
      <c r="SY29" s="15">
        <v>1433252700</v>
      </c>
      <c r="SZ29" s="15">
        <v>248622516</v>
      </c>
      <c r="TA29" s="15"/>
      <c r="TB29" s="15">
        <v>0</v>
      </c>
      <c r="TC29" s="15">
        <v>4597180881.04</v>
      </c>
      <c r="TD29" s="15">
        <v>459426181</v>
      </c>
      <c r="TE29" s="15">
        <v>0</v>
      </c>
      <c r="TF29" s="15">
        <v>2520667825</v>
      </c>
      <c r="TG29" s="15">
        <v>0</v>
      </c>
      <c r="TH29" s="15">
        <v>690123040</v>
      </c>
      <c r="TI29" s="15">
        <v>0</v>
      </c>
      <c r="TJ29" s="15">
        <v>0</v>
      </c>
      <c r="TK29" s="15">
        <v>933824155</v>
      </c>
      <c r="TL29" s="15">
        <v>14210000</v>
      </c>
      <c r="TM29" s="15">
        <v>0</v>
      </c>
      <c r="TN29" s="15">
        <v>16024288335.040001</v>
      </c>
      <c r="TO29" s="15">
        <v>464844752</v>
      </c>
      <c r="TP29" s="15">
        <v>478590561</v>
      </c>
      <c r="TQ29" s="15">
        <v>0</v>
      </c>
      <c r="TR29" s="15">
        <v>0</v>
      </c>
      <c r="TS29" s="15">
        <v>0</v>
      </c>
      <c r="TT29" s="15">
        <v>86850000</v>
      </c>
      <c r="TU29" s="15">
        <v>0</v>
      </c>
      <c r="TV29" s="15">
        <v>589399294</v>
      </c>
      <c r="TW29" s="15">
        <v>8147206048.3400002</v>
      </c>
    </row>
    <row r="30" spans="1:543" ht="15" x14ac:dyDescent="0.25">
      <c r="A30" s="19" t="s">
        <v>575</v>
      </c>
      <c r="B30" s="15">
        <v>109683720730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3371608000</v>
      </c>
      <c r="L30" s="15">
        <v>0</v>
      </c>
      <c r="M30" s="15">
        <v>0</v>
      </c>
      <c r="N30" s="15">
        <v>93787760636</v>
      </c>
      <c r="O30" s="15">
        <v>0</v>
      </c>
      <c r="P30" s="15">
        <v>9233350000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7826810000</v>
      </c>
      <c r="AD30" s="15">
        <v>0</v>
      </c>
      <c r="AE30" s="15">
        <v>0</v>
      </c>
      <c r="AF30" s="15">
        <v>0</v>
      </c>
      <c r="AG30" s="15">
        <v>907200000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338550426659.52002</v>
      </c>
      <c r="AP30" s="15">
        <v>27045134000</v>
      </c>
      <c r="AQ30" s="15">
        <v>0</v>
      </c>
      <c r="AR30" s="15">
        <v>0</v>
      </c>
      <c r="AS30" s="15">
        <v>5845872000</v>
      </c>
      <c r="AT30" s="15">
        <v>16096492600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4664143500</v>
      </c>
      <c r="BH30" s="15">
        <v>1518148975.5</v>
      </c>
      <c r="BI30" s="15">
        <v>0</v>
      </c>
      <c r="BJ30" s="15">
        <v>6500837500</v>
      </c>
      <c r="BK30" s="15">
        <v>0</v>
      </c>
      <c r="BL30" s="15">
        <v>0</v>
      </c>
      <c r="BM30" s="15">
        <v>0</v>
      </c>
      <c r="BN30" s="15">
        <v>126000000</v>
      </c>
      <c r="BO30" s="15">
        <v>0</v>
      </c>
      <c r="BP30" s="15">
        <v>0</v>
      </c>
      <c r="BQ30" s="15"/>
      <c r="BR30" s="15">
        <v>0</v>
      </c>
      <c r="BS30" s="15">
        <v>24430557000</v>
      </c>
      <c r="BT30" s="15">
        <v>54312026000</v>
      </c>
      <c r="BU30" s="15">
        <v>2256000000</v>
      </c>
      <c r="BV30" s="15">
        <v>4399445604.5</v>
      </c>
      <c r="BW30" s="15">
        <v>0</v>
      </c>
      <c r="BX30" s="15">
        <v>0</v>
      </c>
      <c r="BY30" s="15">
        <v>9600000000</v>
      </c>
      <c r="BZ30" s="15">
        <v>0</v>
      </c>
      <c r="CA30" s="15">
        <v>0</v>
      </c>
      <c r="CB30" s="15">
        <v>189465500003</v>
      </c>
      <c r="CC30" s="15">
        <v>488750000</v>
      </c>
      <c r="CD30" s="15">
        <v>12935720806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8962120000</v>
      </c>
      <c r="CM30" s="15">
        <v>154659645032</v>
      </c>
      <c r="CN30" s="15">
        <v>1475553684.3299999</v>
      </c>
      <c r="CO30" s="15">
        <v>189742089055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988042300</v>
      </c>
      <c r="CV30" s="15">
        <v>0</v>
      </c>
      <c r="CW30" s="15">
        <v>7080000000</v>
      </c>
      <c r="CX30" s="15">
        <v>4860245760</v>
      </c>
      <c r="CY30" s="15">
        <v>41117000000</v>
      </c>
      <c r="CZ30" s="15">
        <v>0</v>
      </c>
      <c r="DA30" s="15">
        <v>1376782494005.1299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18800000000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19668331000</v>
      </c>
      <c r="DO30" s="15">
        <v>0</v>
      </c>
      <c r="DP30" s="15">
        <v>0</v>
      </c>
      <c r="DQ30" s="15">
        <v>0</v>
      </c>
      <c r="DR30" s="15">
        <v>0</v>
      </c>
      <c r="DS30" s="15">
        <v>1420432000</v>
      </c>
      <c r="DT30" s="15">
        <v>0</v>
      </c>
      <c r="DU30" s="15">
        <v>0</v>
      </c>
      <c r="DV30" s="15">
        <v>0</v>
      </c>
      <c r="DW30" s="15">
        <v>102559672000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13174770000</v>
      </c>
      <c r="EG30" s="15">
        <v>2231828000</v>
      </c>
      <c r="EH30" s="15">
        <v>10276000000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42406880000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5984607087446</v>
      </c>
      <c r="EU30" s="15">
        <v>1080898492938.15</v>
      </c>
      <c r="EV30" s="15">
        <v>243265576475</v>
      </c>
      <c r="EW30" s="15">
        <v>108639760600</v>
      </c>
      <c r="EX30" s="15">
        <v>19961000000</v>
      </c>
      <c r="EY30" s="15">
        <v>0</v>
      </c>
      <c r="EZ30" s="15">
        <v>5586750000</v>
      </c>
      <c r="FA30" s="15">
        <v>0</v>
      </c>
      <c r="FB30" s="15">
        <v>1020028000</v>
      </c>
      <c r="FC30" s="15">
        <v>1144452050</v>
      </c>
      <c r="FD30" s="15">
        <v>32965646159</v>
      </c>
      <c r="FE30" s="15">
        <v>0</v>
      </c>
      <c r="FF30" s="15">
        <v>0</v>
      </c>
      <c r="FG30" s="15">
        <v>4885440732</v>
      </c>
      <c r="FH30" s="15">
        <v>101043573400</v>
      </c>
      <c r="FI30" s="15">
        <v>22239789107</v>
      </c>
      <c r="FJ30" s="15">
        <v>0</v>
      </c>
      <c r="FK30" s="15">
        <v>0</v>
      </c>
      <c r="FL30" s="15">
        <v>211827200000</v>
      </c>
      <c r="FM30" s="15">
        <v>75030000000</v>
      </c>
      <c r="FN30" s="15">
        <v>127572732768</v>
      </c>
      <c r="FO30" s="15">
        <v>17354498500</v>
      </c>
      <c r="FP30" s="15">
        <v>112406440000</v>
      </c>
      <c r="FQ30" s="15">
        <v>7646430000</v>
      </c>
      <c r="FR30" s="15">
        <v>0</v>
      </c>
      <c r="FS30" s="15">
        <v>3348345000</v>
      </c>
      <c r="FT30" s="15">
        <v>0</v>
      </c>
      <c r="FU30" s="15">
        <v>47077631480</v>
      </c>
      <c r="FV30" s="15">
        <v>0</v>
      </c>
      <c r="FW30" s="15">
        <v>300625848000</v>
      </c>
      <c r="FX30" s="15">
        <v>0</v>
      </c>
      <c r="FY30" s="15">
        <v>117951191565</v>
      </c>
      <c r="FZ30" s="15">
        <v>178910697</v>
      </c>
      <c r="GA30" s="15">
        <v>0</v>
      </c>
      <c r="GB30" s="15">
        <v>0</v>
      </c>
      <c r="GC30" s="15">
        <v>242975500</v>
      </c>
      <c r="GD30" s="15">
        <v>7860572000</v>
      </c>
      <c r="GE30" s="15">
        <v>116320000</v>
      </c>
      <c r="GF30" s="15">
        <v>2581000000</v>
      </c>
      <c r="GG30" s="15">
        <v>27112186265</v>
      </c>
      <c r="GH30" s="15">
        <v>6457500000</v>
      </c>
      <c r="GI30" s="15">
        <v>18307584000</v>
      </c>
      <c r="GJ30" s="15">
        <v>11569466650</v>
      </c>
      <c r="GK30" s="15">
        <v>10138665074</v>
      </c>
      <c r="GL30" s="15">
        <v>10829648235</v>
      </c>
      <c r="GM30" s="15">
        <v>9344640000</v>
      </c>
      <c r="GN30" s="15">
        <v>6410859137</v>
      </c>
      <c r="GO30" s="15">
        <v>979000000</v>
      </c>
      <c r="GP30" s="15">
        <v>8529500000</v>
      </c>
      <c r="GQ30" s="15">
        <v>0</v>
      </c>
      <c r="GR30" s="15">
        <v>3489420000</v>
      </c>
      <c r="GS30" s="15">
        <v>0</v>
      </c>
      <c r="GT30" s="15">
        <v>0</v>
      </c>
      <c r="GU30" s="15">
        <v>1268025000</v>
      </c>
      <c r="GV30" s="15">
        <v>963037500</v>
      </c>
      <c r="GW30" s="15">
        <v>9450167025</v>
      </c>
      <c r="GX30" s="15">
        <v>0</v>
      </c>
      <c r="GY30" s="15">
        <v>0</v>
      </c>
      <c r="GZ30" s="15">
        <v>422400000</v>
      </c>
      <c r="HA30" s="15">
        <v>12468000000</v>
      </c>
      <c r="HB30" s="15">
        <v>12328020000</v>
      </c>
      <c r="HC30" s="15">
        <v>19330322811.98</v>
      </c>
      <c r="HD30" s="15">
        <v>58092332740</v>
      </c>
      <c r="HE30" s="15">
        <v>5676711102</v>
      </c>
      <c r="HF30" s="15">
        <v>25170193100</v>
      </c>
      <c r="HG30" s="15">
        <v>232759345234.63</v>
      </c>
      <c r="HH30" s="15">
        <v>0</v>
      </c>
      <c r="HI30" s="15">
        <v>0</v>
      </c>
      <c r="HJ30" s="15">
        <v>0</v>
      </c>
      <c r="HK30" s="15">
        <v>272874000</v>
      </c>
      <c r="HL30" s="15">
        <v>36661755917.209999</v>
      </c>
      <c r="HM30" s="15">
        <v>0</v>
      </c>
      <c r="HN30" s="15">
        <v>56346301922</v>
      </c>
      <c r="HO30" s="15">
        <v>20466023597</v>
      </c>
      <c r="HP30" s="15">
        <v>0</v>
      </c>
      <c r="HQ30" s="15">
        <v>0</v>
      </c>
      <c r="HR30" s="15">
        <v>151408140</v>
      </c>
      <c r="HS30" s="15">
        <v>0</v>
      </c>
      <c r="HT30" s="15">
        <v>2041109000</v>
      </c>
      <c r="HU30" s="15">
        <v>2680080000</v>
      </c>
      <c r="HV30" s="15">
        <v>0</v>
      </c>
      <c r="HW30" s="15">
        <v>0</v>
      </c>
      <c r="HX30" s="15">
        <v>0</v>
      </c>
      <c r="HY30" s="15">
        <v>0</v>
      </c>
      <c r="HZ30" s="15">
        <v>0</v>
      </c>
      <c r="IA30" s="15">
        <v>21418075000</v>
      </c>
      <c r="IB30" s="15">
        <v>0</v>
      </c>
      <c r="IC30" s="15">
        <v>2455736000</v>
      </c>
      <c r="ID30" s="15">
        <v>1626495000</v>
      </c>
      <c r="IE30" s="15">
        <v>25453277700</v>
      </c>
      <c r="IF30" s="15">
        <v>0</v>
      </c>
      <c r="IG30" s="15">
        <v>0</v>
      </c>
      <c r="IH30" s="15">
        <v>36000000</v>
      </c>
      <c r="II30" s="15">
        <v>0</v>
      </c>
      <c r="IJ30" s="15">
        <v>0</v>
      </c>
      <c r="IK30" s="15">
        <v>478933036560</v>
      </c>
      <c r="IL30" s="15">
        <v>0</v>
      </c>
      <c r="IM30" s="15">
        <v>14279777817</v>
      </c>
      <c r="IN30" s="15">
        <v>2245855000</v>
      </c>
      <c r="IO30" s="15">
        <v>0</v>
      </c>
      <c r="IP30" s="15">
        <v>4022250000</v>
      </c>
      <c r="IQ30" s="15">
        <v>0</v>
      </c>
      <c r="IR30" s="15">
        <v>7573603859.2299995</v>
      </c>
      <c r="IS30" s="15">
        <v>31979755000</v>
      </c>
      <c r="IT30" s="15">
        <v>106449318000</v>
      </c>
      <c r="IU30" s="15">
        <v>7304700000</v>
      </c>
      <c r="IV30" s="15">
        <v>18581691000</v>
      </c>
      <c r="IW30" s="15">
        <v>0</v>
      </c>
      <c r="IX30" s="15">
        <v>242202677019.01001</v>
      </c>
      <c r="IY30" s="15">
        <v>0</v>
      </c>
      <c r="IZ30" s="15">
        <v>557556008896.70996</v>
      </c>
      <c r="JA30" s="15">
        <v>0</v>
      </c>
      <c r="JB30" s="15">
        <v>0</v>
      </c>
      <c r="JC30" s="15">
        <v>0</v>
      </c>
      <c r="JD30" s="15">
        <v>0</v>
      </c>
      <c r="JE30" s="15">
        <v>0</v>
      </c>
      <c r="JF30" s="15">
        <v>0</v>
      </c>
      <c r="JG30" s="15">
        <v>0</v>
      </c>
      <c r="JH30" s="15">
        <v>0</v>
      </c>
      <c r="JI30" s="15">
        <v>89143267141.279999</v>
      </c>
      <c r="JJ30" s="15">
        <v>0</v>
      </c>
      <c r="JK30" s="15">
        <v>0</v>
      </c>
      <c r="JL30" s="15">
        <v>0</v>
      </c>
      <c r="JM30" s="15">
        <v>0</v>
      </c>
      <c r="JN30" s="15">
        <v>0</v>
      </c>
      <c r="JO30" s="15">
        <v>0</v>
      </c>
      <c r="JP30" s="15">
        <v>0</v>
      </c>
      <c r="JQ30" s="15">
        <v>0</v>
      </c>
      <c r="JR30" s="15">
        <v>0</v>
      </c>
      <c r="JS30" s="15">
        <v>0</v>
      </c>
      <c r="JT30" s="15">
        <v>0</v>
      </c>
      <c r="JU30" s="15">
        <v>0</v>
      </c>
      <c r="JV30" s="15">
        <v>0</v>
      </c>
      <c r="JW30" s="15">
        <v>0</v>
      </c>
      <c r="JX30" s="15">
        <v>0</v>
      </c>
      <c r="JY30" s="15">
        <v>0</v>
      </c>
      <c r="JZ30" s="15">
        <v>0</v>
      </c>
      <c r="KA30" s="15">
        <v>0</v>
      </c>
      <c r="KB30" s="15">
        <v>0</v>
      </c>
      <c r="KC30" s="15">
        <v>0</v>
      </c>
      <c r="KD30" s="15">
        <v>0</v>
      </c>
      <c r="KE30" s="15">
        <v>0</v>
      </c>
      <c r="KF30" s="15">
        <v>0</v>
      </c>
      <c r="KG30" s="15">
        <v>0</v>
      </c>
      <c r="KH30" s="15">
        <v>0</v>
      </c>
      <c r="KI30" s="15">
        <v>0</v>
      </c>
      <c r="KJ30" s="15">
        <v>0</v>
      </c>
      <c r="KK30" s="15">
        <v>27054000000</v>
      </c>
      <c r="KL30" s="15">
        <v>0</v>
      </c>
      <c r="KM30" s="15">
        <v>0</v>
      </c>
      <c r="KN30" s="15">
        <v>0</v>
      </c>
      <c r="KO30" s="15">
        <v>259350353680</v>
      </c>
      <c r="KP30" s="15">
        <v>0</v>
      </c>
      <c r="KQ30" s="15">
        <v>0</v>
      </c>
      <c r="KR30" s="15">
        <v>77872688840.779999</v>
      </c>
      <c r="KS30" s="15">
        <v>0</v>
      </c>
      <c r="KT30" s="15">
        <v>61975335876</v>
      </c>
      <c r="KU30" s="15">
        <v>0</v>
      </c>
      <c r="KV30" s="15">
        <v>0</v>
      </c>
      <c r="KW30" s="15">
        <v>0</v>
      </c>
      <c r="KX30" s="15">
        <v>145500096000</v>
      </c>
      <c r="KY30" s="15">
        <v>154524637000</v>
      </c>
      <c r="KZ30" s="15">
        <v>94974970000</v>
      </c>
      <c r="LA30" s="15">
        <v>0</v>
      </c>
      <c r="LB30" s="15">
        <v>0</v>
      </c>
      <c r="LC30" s="15">
        <v>45613550000</v>
      </c>
      <c r="LD30" s="15">
        <v>0</v>
      </c>
      <c r="LE30" s="15">
        <v>0</v>
      </c>
      <c r="LF30" s="15">
        <v>0</v>
      </c>
      <c r="LG30" s="15">
        <v>0</v>
      </c>
      <c r="LH30" s="15">
        <v>0</v>
      </c>
      <c r="LI30" s="15">
        <v>0</v>
      </c>
      <c r="LJ30" s="15">
        <v>0</v>
      </c>
      <c r="LK30" s="15">
        <v>0</v>
      </c>
      <c r="LL30" s="15">
        <v>0</v>
      </c>
      <c r="LM30" s="15">
        <v>0</v>
      </c>
      <c r="LN30" s="15">
        <v>0</v>
      </c>
      <c r="LO30" s="15">
        <v>0</v>
      </c>
      <c r="LP30" s="15">
        <v>0</v>
      </c>
      <c r="LQ30" s="15">
        <v>0</v>
      </c>
      <c r="LR30" s="15">
        <v>0</v>
      </c>
      <c r="LS30" s="15">
        <v>0</v>
      </c>
      <c r="LT30" s="15">
        <v>5561300</v>
      </c>
      <c r="LU30" s="15">
        <v>0</v>
      </c>
      <c r="LV30" s="15">
        <v>0</v>
      </c>
      <c r="LW30" s="15">
        <v>11968890000</v>
      </c>
      <c r="LX30" s="15">
        <v>25000000</v>
      </c>
      <c r="LY30" s="15">
        <v>0</v>
      </c>
      <c r="LZ30" s="15">
        <v>0</v>
      </c>
      <c r="MA30" s="15">
        <v>0</v>
      </c>
      <c r="MB30" s="15">
        <v>0</v>
      </c>
      <c r="MC30" s="15">
        <v>0</v>
      </c>
      <c r="MD30" s="15">
        <v>0</v>
      </c>
      <c r="ME30" s="15">
        <v>0</v>
      </c>
      <c r="MF30" s="15">
        <v>0</v>
      </c>
      <c r="MG30" s="15">
        <v>56600000000</v>
      </c>
      <c r="MH30" s="15">
        <v>6370898974</v>
      </c>
      <c r="MI30" s="15">
        <v>0</v>
      </c>
      <c r="MJ30" s="15">
        <v>1447140000</v>
      </c>
      <c r="MK30" s="15">
        <v>375000000</v>
      </c>
      <c r="ML30" s="15">
        <v>0</v>
      </c>
      <c r="MM30" s="15">
        <v>0</v>
      </c>
      <c r="MN30" s="15">
        <v>0</v>
      </c>
      <c r="MO30" s="15">
        <v>0</v>
      </c>
      <c r="MP30" s="15">
        <v>2609828500</v>
      </c>
      <c r="MQ30" s="15">
        <v>0</v>
      </c>
      <c r="MR30" s="15">
        <v>0</v>
      </c>
      <c r="MS30" s="15">
        <v>67310858629</v>
      </c>
      <c r="MT30" s="15">
        <v>0</v>
      </c>
      <c r="MU30" s="15">
        <v>0</v>
      </c>
      <c r="MV30" s="15">
        <v>0</v>
      </c>
      <c r="MW30" s="15">
        <v>0</v>
      </c>
      <c r="MX30" s="15">
        <v>0</v>
      </c>
      <c r="MY30" s="15">
        <v>10833382000</v>
      </c>
      <c r="MZ30" s="15">
        <v>0</v>
      </c>
      <c r="NA30" s="15">
        <v>252407500</v>
      </c>
      <c r="NB30" s="15">
        <v>234371000</v>
      </c>
      <c r="NC30" s="15">
        <v>29721600000</v>
      </c>
      <c r="ND30" s="15">
        <v>146194292815</v>
      </c>
      <c r="NE30" s="15">
        <v>0</v>
      </c>
      <c r="NF30" s="15">
        <v>11710810000</v>
      </c>
      <c r="NG30" s="15">
        <v>29519550000</v>
      </c>
      <c r="NH30" s="15">
        <v>1261260000</v>
      </c>
      <c r="NI30" s="15">
        <v>0</v>
      </c>
      <c r="NJ30" s="15">
        <v>0</v>
      </c>
      <c r="NK30" s="15">
        <v>0</v>
      </c>
      <c r="NL30" s="15">
        <v>0</v>
      </c>
      <c r="NM30" s="15">
        <v>0</v>
      </c>
      <c r="NN30" s="15">
        <v>0</v>
      </c>
      <c r="NO30" s="15">
        <v>0</v>
      </c>
      <c r="NP30" s="15">
        <v>0</v>
      </c>
      <c r="NQ30" s="15">
        <v>0</v>
      </c>
      <c r="NR30" s="15">
        <v>0</v>
      </c>
      <c r="NS30" s="15">
        <v>0</v>
      </c>
      <c r="NT30" s="15">
        <v>0</v>
      </c>
      <c r="NU30" s="15">
        <v>0</v>
      </c>
      <c r="NV30" s="15">
        <v>0</v>
      </c>
      <c r="NW30" s="15">
        <v>0</v>
      </c>
      <c r="NX30" s="15">
        <v>567171384903.96997</v>
      </c>
      <c r="NY30" s="15">
        <v>0</v>
      </c>
      <c r="NZ30" s="15">
        <v>0</v>
      </c>
      <c r="OA30" s="15">
        <v>13356175750</v>
      </c>
      <c r="OB30" s="15">
        <v>0</v>
      </c>
      <c r="OC30" s="15">
        <v>0</v>
      </c>
      <c r="OD30" s="15">
        <v>0</v>
      </c>
      <c r="OE30" s="15">
        <v>0</v>
      </c>
      <c r="OF30" s="15">
        <v>1884000000</v>
      </c>
      <c r="OG30" s="15">
        <v>19208175120</v>
      </c>
      <c r="OH30" s="15">
        <v>17282509860</v>
      </c>
      <c r="OI30" s="15">
        <v>0</v>
      </c>
      <c r="OJ30" s="15">
        <v>0</v>
      </c>
      <c r="OK30" s="15">
        <v>3714704000</v>
      </c>
      <c r="OL30" s="15">
        <v>0</v>
      </c>
      <c r="OM30" s="15">
        <v>527100000</v>
      </c>
      <c r="ON30" s="15">
        <v>0</v>
      </c>
      <c r="OO30" s="15">
        <v>231128730000</v>
      </c>
      <c r="OP30" s="15">
        <v>0</v>
      </c>
      <c r="OQ30" s="15">
        <v>386636200</v>
      </c>
      <c r="OR30" s="15">
        <v>0</v>
      </c>
      <c r="OS30" s="15">
        <v>32579350000</v>
      </c>
      <c r="OT30" s="15">
        <v>0</v>
      </c>
      <c r="OU30" s="15">
        <v>0</v>
      </c>
      <c r="OV30" s="15">
        <v>0</v>
      </c>
      <c r="OW30" s="15">
        <v>0</v>
      </c>
      <c r="OX30" s="15">
        <v>30452015058.740002</v>
      </c>
      <c r="OY30" s="15">
        <v>0</v>
      </c>
      <c r="OZ30" s="15">
        <v>0</v>
      </c>
      <c r="PA30" s="15">
        <v>0</v>
      </c>
      <c r="PB30" s="15">
        <v>0</v>
      </c>
      <c r="PC30" s="15">
        <v>0</v>
      </c>
      <c r="PD30" s="15">
        <v>0</v>
      </c>
      <c r="PE30" s="15">
        <v>162000000</v>
      </c>
      <c r="PF30" s="15">
        <v>0</v>
      </c>
      <c r="PG30" s="15">
        <v>0</v>
      </c>
      <c r="PH30" s="15">
        <v>90000000</v>
      </c>
      <c r="PI30" s="15">
        <v>0</v>
      </c>
      <c r="PJ30" s="15">
        <v>0</v>
      </c>
      <c r="PK30" s="15">
        <v>0</v>
      </c>
      <c r="PL30" s="15">
        <v>0</v>
      </c>
      <c r="PM30" s="15">
        <v>0</v>
      </c>
      <c r="PN30" s="15">
        <v>0</v>
      </c>
      <c r="PO30" s="15">
        <v>0</v>
      </c>
      <c r="PP30" s="15">
        <v>0</v>
      </c>
      <c r="PQ30" s="15">
        <v>0</v>
      </c>
      <c r="PR30" s="15">
        <v>0</v>
      </c>
      <c r="PS30" s="15" t="s">
        <v>552</v>
      </c>
      <c r="PT30" s="15">
        <v>0</v>
      </c>
      <c r="PU30" s="15">
        <v>14705000000</v>
      </c>
      <c r="PV30" s="15">
        <v>0</v>
      </c>
      <c r="PW30" s="15">
        <v>0</v>
      </c>
      <c r="PX30" s="15">
        <v>0</v>
      </c>
      <c r="PY30" s="15">
        <v>354475000</v>
      </c>
      <c r="PZ30" s="15">
        <v>0</v>
      </c>
      <c r="QA30" s="15">
        <v>0</v>
      </c>
      <c r="QB30" s="15">
        <v>0</v>
      </c>
      <c r="QC30" s="15">
        <v>0</v>
      </c>
      <c r="QD30" s="15">
        <v>18793300000</v>
      </c>
      <c r="QE30" s="15">
        <v>0</v>
      </c>
      <c r="QF30" s="15">
        <v>385483763576</v>
      </c>
      <c r="QG30" s="15">
        <v>0</v>
      </c>
      <c r="QH30" s="15">
        <v>0</v>
      </c>
      <c r="QI30" s="15">
        <v>0</v>
      </c>
      <c r="QJ30" s="15">
        <v>0</v>
      </c>
      <c r="QK30" s="15">
        <v>1250000000</v>
      </c>
      <c r="QL30" s="15">
        <v>27123567645</v>
      </c>
      <c r="QM30" s="15">
        <v>0</v>
      </c>
      <c r="QN30" s="15">
        <v>0</v>
      </c>
      <c r="QO30" s="15">
        <v>0</v>
      </c>
      <c r="QP30" s="15">
        <v>0</v>
      </c>
      <c r="QQ30" s="15">
        <v>0</v>
      </c>
      <c r="QR30" s="15">
        <v>0</v>
      </c>
      <c r="QS30" s="15">
        <v>0</v>
      </c>
      <c r="QT30" s="15">
        <v>9027479106.6700001</v>
      </c>
      <c r="QU30" s="15">
        <v>0</v>
      </c>
      <c r="QV30" s="15">
        <v>0</v>
      </c>
      <c r="QW30" s="15">
        <v>0</v>
      </c>
      <c r="QX30" s="15">
        <v>0</v>
      </c>
      <c r="QY30" s="15">
        <v>0</v>
      </c>
      <c r="QZ30" s="15">
        <v>0</v>
      </c>
      <c r="RA30" s="15">
        <v>0</v>
      </c>
      <c r="RB30" s="15">
        <v>0</v>
      </c>
      <c r="RC30" s="15">
        <v>0</v>
      </c>
      <c r="RD30" s="15">
        <v>0</v>
      </c>
      <c r="RE30" s="15">
        <v>0</v>
      </c>
      <c r="RF30" s="15">
        <v>0</v>
      </c>
      <c r="RG30" s="15">
        <v>0</v>
      </c>
      <c r="RH30" s="15">
        <v>32189170000</v>
      </c>
      <c r="RI30" s="15">
        <v>0</v>
      </c>
      <c r="RJ30" s="15">
        <v>0</v>
      </c>
      <c r="RK30" s="15">
        <v>0</v>
      </c>
      <c r="RL30" s="15">
        <v>0</v>
      </c>
      <c r="RM30" s="15">
        <v>0</v>
      </c>
      <c r="RN30" s="15">
        <v>0</v>
      </c>
      <c r="RO30" s="15">
        <v>0</v>
      </c>
      <c r="RP30" s="15">
        <v>0</v>
      </c>
      <c r="RQ30" s="15">
        <v>0</v>
      </c>
      <c r="RR30" s="15">
        <v>8921960700</v>
      </c>
      <c r="RS30" s="15">
        <v>2250086110.6199999</v>
      </c>
      <c r="RT30" s="15">
        <v>0</v>
      </c>
      <c r="RU30" s="15">
        <v>0</v>
      </c>
      <c r="RV30" s="15">
        <v>0</v>
      </c>
      <c r="RW30" s="15">
        <v>14926900000</v>
      </c>
      <c r="RX30" s="15">
        <v>16714100000</v>
      </c>
      <c r="RY30" s="15">
        <v>0</v>
      </c>
      <c r="RZ30" s="15">
        <v>0</v>
      </c>
      <c r="SA30" s="15">
        <v>26090058988.990002</v>
      </c>
      <c r="SB30" s="15">
        <v>9075469049</v>
      </c>
      <c r="SC30" s="15">
        <v>27381213241</v>
      </c>
      <c r="SD30" s="15">
        <v>0</v>
      </c>
      <c r="SE30" s="15">
        <v>7927574900</v>
      </c>
      <c r="SF30" s="15">
        <v>0</v>
      </c>
      <c r="SG30" s="15">
        <v>12919893440</v>
      </c>
      <c r="SH30" s="15">
        <v>250186000</v>
      </c>
      <c r="SI30" s="15">
        <v>0</v>
      </c>
      <c r="SJ30" s="15">
        <v>0</v>
      </c>
      <c r="SK30" s="15">
        <v>0</v>
      </c>
      <c r="SL30" s="15">
        <v>0</v>
      </c>
      <c r="SM30" s="15">
        <v>0</v>
      </c>
      <c r="SN30" s="15">
        <v>0</v>
      </c>
      <c r="SO30" s="15">
        <v>0</v>
      </c>
      <c r="SP30" s="15">
        <v>0</v>
      </c>
      <c r="SQ30" s="15">
        <v>0</v>
      </c>
      <c r="SR30" s="15">
        <v>0</v>
      </c>
      <c r="SS30" s="15">
        <v>0</v>
      </c>
      <c r="ST30" s="15">
        <v>0</v>
      </c>
      <c r="SU30" s="15">
        <v>0</v>
      </c>
      <c r="SV30" s="15">
        <v>0</v>
      </c>
      <c r="SW30" s="15">
        <v>0</v>
      </c>
      <c r="SX30" s="15">
        <v>1133520000</v>
      </c>
      <c r="SY30" s="15">
        <v>0</v>
      </c>
      <c r="SZ30" s="15">
        <v>38921155024</v>
      </c>
      <c r="TA30" s="15">
        <v>0</v>
      </c>
      <c r="TB30" s="15">
        <v>8011541981</v>
      </c>
      <c r="TC30" s="15">
        <v>0</v>
      </c>
      <c r="TD30" s="15">
        <v>0</v>
      </c>
      <c r="TE30" s="15">
        <v>0</v>
      </c>
      <c r="TF30" s="15">
        <v>0</v>
      </c>
      <c r="TG30" s="15" t="s">
        <v>552</v>
      </c>
      <c r="TH30" s="15">
        <v>0</v>
      </c>
      <c r="TI30" s="15">
        <v>0</v>
      </c>
      <c r="TJ30" s="15">
        <v>0</v>
      </c>
      <c r="TK30" s="15">
        <v>0</v>
      </c>
      <c r="TL30" s="15">
        <v>0</v>
      </c>
      <c r="TM30" s="15">
        <v>61022871030</v>
      </c>
      <c r="TN30" s="15">
        <v>0</v>
      </c>
      <c r="TO30" s="15">
        <v>0</v>
      </c>
      <c r="TP30" s="15">
        <v>0</v>
      </c>
      <c r="TQ30" s="15">
        <v>0</v>
      </c>
      <c r="TR30" s="15">
        <v>0</v>
      </c>
      <c r="TS30" s="15">
        <v>0</v>
      </c>
      <c r="TT30" s="15">
        <v>0</v>
      </c>
      <c r="TU30" s="15">
        <v>21205320000</v>
      </c>
      <c r="TV30" s="15">
        <v>218217406000</v>
      </c>
      <c r="TW30" s="15">
        <v>0</v>
      </c>
    </row>
    <row r="31" spans="1:543" ht="15" x14ac:dyDescent="0.25">
      <c r="A31" s="19" t="s">
        <v>576</v>
      </c>
      <c r="B31" s="15">
        <v>17240626696.27</v>
      </c>
      <c r="C31" s="15">
        <v>1026790418</v>
      </c>
      <c r="D31" s="15">
        <v>764013825</v>
      </c>
      <c r="E31" s="15">
        <f>751235850-75070650</f>
        <v>676165200</v>
      </c>
      <c r="F31" s="15">
        <v>2925179347</v>
      </c>
      <c r="G31" s="15">
        <v>0</v>
      </c>
      <c r="H31" s="15">
        <v>606712904</v>
      </c>
      <c r="I31" s="15">
        <v>1382060000</v>
      </c>
      <c r="J31" s="15">
        <v>140100000</v>
      </c>
      <c r="K31" s="15">
        <v>3377971670</v>
      </c>
      <c r="L31" s="15">
        <v>7506214000</v>
      </c>
      <c r="M31" s="15">
        <v>200550000</v>
      </c>
      <c r="N31" s="15">
        <v>523058961.39999998</v>
      </c>
      <c r="O31" s="15">
        <v>295525222.5</v>
      </c>
      <c r="P31" s="15">
        <v>539580000</v>
      </c>
      <c r="Q31" s="15">
        <v>359180649.30000001</v>
      </c>
      <c r="R31" s="15">
        <v>3258858000</v>
      </c>
      <c r="S31" s="15">
        <v>0</v>
      </c>
      <c r="T31" s="15">
        <v>12007888</v>
      </c>
      <c r="U31" s="15">
        <v>12874939400</v>
      </c>
      <c r="V31" s="15">
        <v>622465535</v>
      </c>
      <c r="W31" s="15">
        <v>273200000</v>
      </c>
      <c r="X31" s="15">
        <v>2475485000</v>
      </c>
      <c r="Y31" s="15">
        <v>957136000</v>
      </c>
      <c r="Z31" s="15">
        <v>14315003689</v>
      </c>
      <c r="AA31" s="15">
        <v>0</v>
      </c>
      <c r="AB31" s="15">
        <v>595512974.39999998</v>
      </c>
      <c r="AC31" s="15">
        <v>204017980</v>
      </c>
      <c r="AD31" s="15">
        <v>0</v>
      </c>
      <c r="AE31" s="15">
        <v>748868100</v>
      </c>
      <c r="AF31" s="15">
        <v>0</v>
      </c>
      <c r="AG31" s="15">
        <v>99600000</v>
      </c>
      <c r="AH31" s="15">
        <v>0</v>
      </c>
      <c r="AI31" s="15">
        <v>445500000</v>
      </c>
      <c r="AJ31" s="15">
        <v>581284800</v>
      </c>
      <c r="AK31" s="15">
        <v>1307718500</v>
      </c>
      <c r="AL31" s="15">
        <v>737262636.95000005</v>
      </c>
      <c r="AM31" s="15">
        <v>34800000</v>
      </c>
      <c r="AN31" s="15">
        <v>294710000</v>
      </c>
      <c r="AO31" s="15">
        <v>11949040807.469999</v>
      </c>
      <c r="AP31" s="15">
        <v>3119733700</v>
      </c>
      <c r="AQ31" s="15">
        <v>1080013466</v>
      </c>
      <c r="AR31" s="15">
        <v>3033874169</v>
      </c>
      <c r="AS31" s="15">
        <v>1005803800</v>
      </c>
      <c r="AT31" s="15">
        <v>0</v>
      </c>
      <c r="AU31" s="15">
        <v>1714572200</v>
      </c>
      <c r="AV31" s="15">
        <v>0</v>
      </c>
      <c r="AW31" s="15">
        <v>0</v>
      </c>
      <c r="AX31" s="15">
        <v>0</v>
      </c>
      <c r="AY31" s="15">
        <v>149045600</v>
      </c>
      <c r="AZ31" s="15">
        <v>0</v>
      </c>
      <c r="BA31" s="15">
        <v>182170872</v>
      </c>
      <c r="BB31" s="15">
        <v>1355772200</v>
      </c>
      <c r="BC31" s="15">
        <v>149355000</v>
      </c>
      <c r="BD31" s="15">
        <v>1035889000</v>
      </c>
      <c r="BE31" s="15">
        <v>576680000</v>
      </c>
      <c r="BF31" s="15">
        <v>0</v>
      </c>
      <c r="BG31" s="15">
        <v>792308000</v>
      </c>
      <c r="BH31" s="15">
        <v>8992764960.3999996</v>
      </c>
      <c r="BI31" s="15">
        <v>0</v>
      </c>
      <c r="BJ31" s="15">
        <v>3141341108</v>
      </c>
      <c r="BK31" s="15">
        <v>3064064698</v>
      </c>
      <c r="BL31" s="15">
        <v>3390671900</v>
      </c>
      <c r="BM31" s="15">
        <v>853340500</v>
      </c>
      <c r="BN31" s="15">
        <v>1218867427.3499999</v>
      </c>
      <c r="BO31" s="15">
        <v>1055162800</v>
      </c>
      <c r="BP31" s="15">
        <v>0</v>
      </c>
      <c r="BQ31" s="15">
        <v>1821239565.0699999</v>
      </c>
      <c r="BR31" s="15">
        <v>1954053597</v>
      </c>
      <c r="BS31" s="15">
        <v>666083200</v>
      </c>
      <c r="BT31" s="15">
        <v>2873932500</v>
      </c>
      <c r="BU31" s="15">
        <v>6063033403</v>
      </c>
      <c r="BV31" s="15">
        <v>123026500</v>
      </c>
      <c r="BW31" s="15">
        <v>526339553</v>
      </c>
      <c r="BX31" s="15">
        <v>331918270.82999998</v>
      </c>
      <c r="BY31" s="15">
        <v>3508928286</v>
      </c>
      <c r="BZ31" s="15">
        <v>1284435171</v>
      </c>
      <c r="CA31" s="15">
        <v>417630000</v>
      </c>
      <c r="CB31" s="15">
        <v>23229137578.240002</v>
      </c>
      <c r="CC31" s="15">
        <v>13780180944.889999</v>
      </c>
      <c r="CD31" s="15">
        <v>1583745500</v>
      </c>
      <c r="CE31" s="15">
        <v>2479675762.3299999</v>
      </c>
      <c r="CF31" s="15">
        <v>0</v>
      </c>
      <c r="CG31" s="15">
        <v>8191996371.3699999</v>
      </c>
      <c r="CH31" s="15">
        <v>617403251.42999995</v>
      </c>
      <c r="CI31" s="15">
        <v>1726523800</v>
      </c>
      <c r="CJ31" s="15">
        <v>7959692130</v>
      </c>
      <c r="CK31" s="15">
        <v>4177867677.9200001</v>
      </c>
      <c r="CL31" s="15">
        <v>4206517628.7199998</v>
      </c>
      <c r="CM31" s="15">
        <v>5623827794</v>
      </c>
      <c r="CN31" s="15">
        <v>0</v>
      </c>
      <c r="CO31" s="15">
        <v>9295795680.4599991</v>
      </c>
      <c r="CP31" s="15">
        <v>4671355466</v>
      </c>
      <c r="CQ31" s="15">
        <v>0</v>
      </c>
      <c r="CR31" s="15">
        <v>2491850650</v>
      </c>
      <c r="CS31" s="15">
        <v>863248306</v>
      </c>
      <c r="CT31" s="15">
        <v>1100680750</v>
      </c>
      <c r="CU31" s="15">
        <v>2523573800</v>
      </c>
      <c r="CV31" s="15">
        <v>166100000</v>
      </c>
      <c r="CW31" s="15">
        <v>569453600</v>
      </c>
      <c r="CX31" s="15">
        <v>594407000</v>
      </c>
      <c r="CY31" s="15">
        <v>2325381318.9200001</v>
      </c>
      <c r="CZ31" s="15">
        <v>6580462300</v>
      </c>
      <c r="DA31" s="15">
        <v>82066578651.110001</v>
      </c>
      <c r="DB31" s="15">
        <v>251248337.90000001</v>
      </c>
      <c r="DC31" s="15">
        <v>1568901940</v>
      </c>
      <c r="DD31" s="15">
        <v>189113150</v>
      </c>
      <c r="DE31" s="15">
        <v>5245619906.6700001</v>
      </c>
      <c r="DF31" s="15">
        <v>0</v>
      </c>
      <c r="DG31" s="15">
        <v>89908333.310000002</v>
      </c>
      <c r="DH31" s="15">
        <v>33291342086.48</v>
      </c>
      <c r="DI31" s="15">
        <v>2826518500</v>
      </c>
      <c r="DJ31" s="15">
        <v>1861435000</v>
      </c>
      <c r="DK31" s="15">
        <v>940920000</v>
      </c>
      <c r="DL31" s="15">
        <v>3482562909.4299998</v>
      </c>
      <c r="DM31" s="15">
        <v>0</v>
      </c>
      <c r="DN31" s="15">
        <v>0</v>
      </c>
      <c r="DO31" s="15">
        <v>385825000</v>
      </c>
      <c r="DP31" s="15">
        <v>7612450500</v>
      </c>
      <c r="DQ31" s="15">
        <v>8240946312.5</v>
      </c>
      <c r="DR31" s="15">
        <v>1693349500</v>
      </c>
      <c r="DS31" s="15">
        <v>3710329040</v>
      </c>
      <c r="DT31" s="15">
        <v>549440000</v>
      </c>
      <c r="DU31" s="15">
        <v>1839919200</v>
      </c>
      <c r="DV31" s="15">
        <v>650273900</v>
      </c>
      <c r="DW31" s="15">
        <v>2624880000</v>
      </c>
      <c r="DX31" s="15">
        <v>1833206798.2</v>
      </c>
      <c r="DY31" s="15">
        <v>25720000</v>
      </c>
      <c r="DZ31" s="15">
        <v>3387027000</v>
      </c>
      <c r="EA31" s="15">
        <v>3124054360</v>
      </c>
      <c r="EB31" s="15">
        <v>129245000</v>
      </c>
      <c r="EC31" s="15">
        <v>0</v>
      </c>
      <c r="ED31" s="15">
        <v>5101718800</v>
      </c>
      <c r="EE31" s="15">
        <v>623461130</v>
      </c>
      <c r="EF31" s="15">
        <v>197518300</v>
      </c>
      <c r="EG31" s="15">
        <v>105789442</v>
      </c>
      <c r="EH31" s="15">
        <v>1026517166.65</v>
      </c>
      <c r="EI31" s="15">
        <v>215122500</v>
      </c>
      <c r="EJ31" s="15">
        <v>0</v>
      </c>
      <c r="EK31" s="15">
        <v>8055311000</v>
      </c>
      <c r="EL31" s="15">
        <v>486172000</v>
      </c>
      <c r="EM31" s="15">
        <v>0</v>
      </c>
      <c r="EN31" s="15">
        <v>3393048390</v>
      </c>
      <c r="EO31" s="15">
        <v>0</v>
      </c>
      <c r="EP31" s="15">
        <v>0</v>
      </c>
      <c r="EQ31" s="15">
        <v>0</v>
      </c>
      <c r="ER31" s="15">
        <v>258783244.34</v>
      </c>
      <c r="ES31" s="15">
        <v>0</v>
      </c>
      <c r="ET31" s="15">
        <v>72254961751</v>
      </c>
      <c r="EU31" s="15">
        <v>146318803357.60999</v>
      </c>
      <c r="EV31" s="15">
        <v>0</v>
      </c>
      <c r="EW31" s="15">
        <v>1025233920</v>
      </c>
      <c r="EX31" s="15">
        <v>6931827619.6000004</v>
      </c>
      <c r="EY31" s="15">
        <v>16025784954.709999</v>
      </c>
      <c r="EZ31" s="15">
        <v>25788160872.549999</v>
      </c>
      <c r="FA31" s="15">
        <v>11457586867.440001</v>
      </c>
      <c r="FB31" s="15">
        <v>3401919635.1700001</v>
      </c>
      <c r="FC31" s="15">
        <v>17407500</v>
      </c>
      <c r="FD31" s="15">
        <v>5651503602.5</v>
      </c>
      <c r="FE31" s="15">
        <v>5313770367</v>
      </c>
      <c r="FF31" s="15">
        <v>15266275250</v>
      </c>
      <c r="FG31" s="15">
        <v>0</v>
      </c>
      <c r="FH31" s="15">
        <v>10491146491</v>
      </c>
      <c r="FI31" s="15">
        <v>4992442162.3900003</v>
      </c>
      <c r="FJ31" s="15">
        <v>4057285064.1199999</v>
      </c>
      <c r="FK31" s="15">
        <v>97567001106.5</v>
      </c>
      <c r="FL31" s="15">
        <v>26690527819</v>
      </c>
      <c r="FM31" s="15">
        <v>22786265522</v>
      </c>
      <c r="FN31" s="15">
        <v>13100114798.059999</v>
      </c>
      <c r="FO31" s="15">
        <v>27119506201</v>
      </c>
      <c r="FP31" s="15">
        <v>1685217900.8</v>
      </c>
      <c r="FQ31" s="15">
        <v>9018321854</v>
      </c>
      <c r="FR31" s="15">
        <v>8739915988.1200008</v>
      </c>
      <c r="FS31" s="15">
        <v>884376653.75</v>
      </c>
      <c r="FT31" s="15">
        <v>1915052224.8099999</v>
      </c>
      <c r="FU31" s="15">
        <v>28368281958.939999</v>
      </c>
      <c r="FV31" s="15">
        <v>1194349608.0999999</v>
      </c>
      <c r="FW31" s="15">
        <v>5806325113.3400002</v>
      </c>
      <c r="FX31" s="15">
        <v>462258082</v>
      </c>
      <c r="FY31" s="15">
        <v>25546331850</v>
      </c>
      <c r="FZ31" s="15">
        <v>493580091.5</v>
      </c>
      <c r="GA31" s="15">
        <v>3897119657.0500002</v>
      </c>
      <c r="GB31" s="15">
        <v>6649544156.8000002</v>
      </c>
      <c r="GC31" s="15">
        <v>718979044</v>
      </c>
      <c r="GD31" s="15">
        <v>2977036428</v>
      </c>
      <c r="GE31" s="15">
        <v>1510616000</v>
      </c>
      <c r="GF31" s="15">
        <v>4103726144.6100001</v>
      </c>
      <c r="GG31" s="15">
        <v>4982462454</v>
      </c>
      <c r="GH31" s="15">
        <v>848808937.5</v>
      </c>
      <c r="GI31" s="15">
        <v>6288096773.25</v>
      </c>
      <c r="GJ31" s="15">
        <v>6424889694</v>
      </c>
      <c r="GK31" s="15">
        <v>7757994761</v>
      </c>
      <c r="GL31" s="15">
        <v>1730745776</v>
      </c>
      <c r="GM31" s="15">
        <v>4524376479</v>
      </c>
      <c r="GN31" s="15">
        <v>2127009479</v>
      </c>
      <c r="GO31" s="15">
        <v>1551173328</v>
      </c>
      <c r="GP31" s="15">
        <v>685456206</v>
      </c>
      <c r="GQ31" s="15">
        <v>1843370083</v>
      </c>
      <c r="GR31" s="15">
        <v>1303502912.9000001</v>
      </c>
      <c r="GS31" s="15">
        <v>1339506112.6900001</v>
      </c>
      <c r="GT31" s="15">
        <v>4240598722</v>
      </c>
      <c r="GU31" s="15">
        <v>3001213960.4299998</v>
      </c>
      <c r="GV31" s="15">
        <v>6497728866.5</v>
      </c>
      <c r="GW31" s="15">
        <v>1039388854.13</v>
      </c>
      <c r="GX31" s="15">
        <v>1194736097.25</v>
      </c>
      <c r="GY31" s="15">
        <v>1870299256</v>
      </c>
      <c r="GZ31" s="15">
        <v>1189322527.8</v>
      </c>
      <c r="HA31" s="15">
        <v>10631176588</v>
      </c>
      <c r="HB31" s="15">
        <v>13704889016.809999</v>
      </c>
      <c r="HC31" s="15">
        <v>521824932.94999999</v>
      </c>
      <c r="HD31" s="15">
        <v>5321526532</v>
      </c>
      <c r="HE31" s="15">
        <v>665016393</v>
      </c>
      <c r="HF31" s="15">
        <v>335469680</v>
      </c>
      <c r="HG31" s="15">
        <v>89677202241</v>
      </c>
      <c r="HH31" s="15">
        <f>17412173338-7914273215</f>
        <v>9497900123</v>
      </c>
      <c r="HI31" s="15">
        <v>8462586134.7299995</v>
      </c>
      <c r="HJ31" s="15">
        <v>2335559343</v>
      </c>
      <c r="HK31" s="15">
        <v>5541285787.5799999</v>
      </c>
      <c r="HL31" s="15">
        <v>9693077561.8299999</v>
      </c>
      <c r="HM31" s="15">
        <v>78449276023</v>
      </c>
      <c r="HN31" s="15">
        <v>5317556050</v>
      </c>
      <c r="HO31" s="15">
        <v>2437699143.5999999</v>
      </c>
      <c r="HP31" s="15">
        <v>4259649032.6399999</v>
      </c>
      <c r="HQ31" s="15">
        <v>5226075365</v>
      </c>
      <c r="HR31" s="15">
        <v>2070983560</v>
      </c>
      <c r="HS31" s="15">
        <v>0</v>
      </c>
      <c r="HT31" s="15">
        <v>3266855030.29</v>
      </c>
      <c r="HU31" s="15">
        <v>3706762282.73</v>
      </c>
      <c r="HV31" s="15">
        <v>4532183315</v>
      </c>
      <c r="HW31" s="15">
        <v>1557058215</v>
      </c>
      <c r="HX31" s="15">
        <v>8227354895.1999998</v>
      </c>
      <c r="HY31" s="15">
        <v>2131438227.2</v>
      </c>
      <c r="HZ31" s="15">
        <v>729373809.60000002</v>
      </c>
      <c r="IA31" s="15">
        <v>5629155964.3299999</v>
      </c>
      <c r="IB31" s="15">
        <v>1426735684</v>
      </c>
      <c r="IC31" s="15">
        <v>298563000.10000002</v>
      </c>
      <c r="ID31" s="15">
        <v>280543250</v>
      </c>
      <c r="IE31" s="15">
        <v>554797128</v>
      </c>
      <c r="IF31" s="15">
        <v>8465479652</v>
      </c>
      <c r="IG31" s="15">
        <v>482045900</v>
      </c>
      <c r="IH31" s="15">
        <v>184000000</v>
      </c>
      <c r="II31" s="15">
        <v>1766515124</v>
      </c>
      <c r="IJ31" s="15">
        <v>39150000</v>
      </c>
      <c r="IK31" s="15">
        <v>6038831344.6999998</v>
      </c>
      <c r="IL31" s="15">
        <v>1058834568.75</v>
      </c>
      <c r="IM31" s="15">
        <v>3108020230</v>
      </c>
      <c r="IN31" s="15">
        <v>234337337.34</v>
      </c>
      <c r="IO31" s="15">
        <v>951657440</v>
      </c>
      <c r="IP31" s="15">
        <v>1134306192</v>
      </c>
      <c r="IQ31" s="15">
        <v>1778899640</v>
      </c>
      <c r="IR31" s="15">
        <v>2889301125.71</v>
      </c>
      <c r="IS31" s="15">
        <v>2673161886</v>
      </c>
      <c r="IT31" s="15">
        <v>6377244054.5</v>
      </c>
      <c r="IU31" s="15">
        <v>2957578175</v>
      </c>
      <c r="IV31" s="15">
        <v>4805947744</v>
      </c>
      <c r="IW31" s="15">
        <v>1715552990</v>
      </c>
      <c r="IX31" s="15">
        <f>8162962554.87-4546351197.54</f>
        <v>3616611357.3299999</v>
      </c>
      <c r="IY31" s="15">
        <v>2107640647</v>
      </c>
      <c r="IZ31" s="15">
        <v>3820592942</v>
      </c>
      <c r="JA31" s="15">
        <v>665110302.67999995</v>
      </c>
      <c r="JB31" s="15">
        <v>18511493462</v>
      </c>
      <c r="JC31" s="15">
        <v>993005591.65999997</v>
      </c>
      <c r="JD31" s="15">
        <v>476588950</v>
      </c>
      <c r="JE31" s="15">
        <v>851993846.42999995</v>
      </c>
      <c r="JF31" s="15">
        <v>523541028</v>
      </c>
      <c r="JG31" s="15">
        <v>2724384139.8000002</v>
      </c>
      <c r="JH31" s="15">
        <v>5735381636.4300003</v>
      </c>
      <c r="JI31" s="15">
        <v>3910843780.2199998</v>
      </c>
      <c r="JJ31" s="15">
        <v>641856000</v>
      </c>
      <c r="JK31" s="15">
        <v>239411000</v>
      </c>
      <c r="JL31" s="15">
        <v>4932635250</v>
      </c>
      <c r="JM31" s="15">
        <v>365728208.92000002</v>
      </c>
      <c r="JN31" s="15">
        <v>1502681309.3800001</v>
      </c>
      <c r="JO31" s="15">
        <v>32219198385.75</v>
      </c>
      <c r="JP31" s="15">
        <v>1150134000</v>
      </c>
      <c r="JQ31" s="15">
        <v>943532100</v>
      </c>
      <c r="JR31" s="15">
        <v>4438557965.9200001</v>
      </c>
      <c r="JS31" s="15">
        <v>14438948090.4</v>
      </c>
      <c r="JT31" s="15">
        <v>655167880</v>
      </c>
      <c r="JU31" s="15">
        <v>2604370501</v>
      </c>
      <c r="JV31" s="15">
        <v>1822579983.46</v>
      </c>
      <c r="JW31" s="15">
        <v>5108140095</v>
      </c>
      <c r="JX31" s="15">
        <v>636309306</v>
      </c>
      <c r="JY31" s="15">
        <v>1679069290.8900001</v>
      </c>
      <c r="JZ31" s="15">
        <v>5160987910</v>
      </c>
      <c r="KA31" s="15">
        <v>131266666</v>
      </c>
      <c r="KB31" s="15">
        <v>710209643.53999996</v>
      </c>
      <c r="KC31" s="15">
        <v>812252866.66999996</v>
      </c>
      <c r="KD31" s="15">
        <v>4226996142.1599998</v>
      </c>
      <c r="KE31" s="15">
        <v>1783247303.3299999</v>
      </c>
      <c r="KF31" s="15">
        <v>8695364995.6499996</v>
      </c>
      <c r="KG31" s="15">
        <v>321771003</v>
      </c>
      <c r="KH31" s="15">
        <v>603946500</v>
      </c>
      <c r="KI31" s="15">
        <v>183250000</v>
      </c>
      <c r="KJ31" s="15">
        <v>22028265534.43</v>
      </c>
      <c r="KK31" s="15">
        <v>3331672135</v>
      </c>
      <c r="KL31" s="15">
        <v>707279200</v>
      </c>
      <c r="KM31" s="15">
        <v>1234575876.8</v>
      </c>
      <c r="KN31" s="15">
        <v>965403000</v>
      </c>
      <c r="KO31" s="15">
        <v>3528526658</v>
      </c>
      <c r="KP31" s="15">
        <v>366046690</v>
      </c>
      <c r="KQ31" s="15">
        <v>1224560913.23</v>
      </c>
      <c r="KR31" s="15">
        <v>42878193535.32</v>
      </c>
      <c r="KS31" s="15">
        <v>1727330421.6600001</v>
      </c>
      <c r="KT31" s="15">
        <v>27043590642.669998</v>
      </c>
      <c r="KU31" s="15">
        <v>1888163188</v>
      </c>
      <c r="KV31" s="15">
        <v>635073417</v>
      </c>
      <c r="KW31" s="15">
        <v>0</v>
      </c>
      <c r="KX31" s="15">
        <v>87584651586.130005</v>
      </c>
      <c r="KY31" s="15">
        <v>28963406239</v>
      </c>
      <c r="KZ31" s="15">
        <v>9930797969.6000004</v>
      </c>
      <c r="LA31" s="15">
        <v>18983882548.25</v>
      </c>
      <c r="LB31" s="15">
        <v>1221752816.6700001</v>
      </c>
      <c r="LC31" s="15">
        <v>0</v>
      </c>
      <c r="LD31" s="15">
        <v>0</v>
      </c>
      <c r="LE31" s="15">
        <v>548959000</v>
      </c>
      <c r="LF31" s="15">
        <v>0</v>
      </c>
      <c r="LG31" s="15">
        <v>0</v>
      </c>
      <c r="LH31" s="15">
        <v>1210183638.53</v>
      </c>
      <c r="LI31" s="15">
        <v>0</v>
      </c>
      <c r="LJ31" s="15">
        <v>115795000</v>
      </c>
      <c r="LK31" s="15">
        <v>371964850</v>
      </c>
      <c r="LL31" s="15">
        <v>2343888320</v>
      </c>
      <c r="LM31" s="15">
        <v>0</v>
      </c>
      <c r="LN31" s="15">
        <v>464176434</v>
      </c>
      <c r="LO31" s="15">
        <v>725664965.83000004</v>
      </c>
      <c r="LP31" s="15">
        <v>455607000</v>
      </c>
      <c r="LQ31" s="15">
        <v>1891387151</v>
      </c>
      <c r="LR31" s="15">
        <v>85942000</v>
      </c>
      <c r="LS31" s="15">
        <v>434499000</v>
      </c>
      <c r="LT31" s="15">
        <v>0</v>
      </c>
      <c r="LU31" s="15">
        <v>0</v>
      </c>
      <c r="LV31" s="15">
        <v>795433999</v>
      </c>
      <c r="LW31" s="15">
        <v>3441166744.5</v>
      </c>
      <c r="LX31" s="15">
        <v>34658333.299999997</v>
      </c>
      <c r="LY31" s="15">
        <v>1472874640.4400001</v>
      </c>
      <c r="LZ31" s="15">
        <v>4489502400</v>
      </c>
      <c r="MA31" s="15">
        <v>7106962018.9099998</v>
      </c>
      <c r="MB31" s="15">
        <v>2566824005</v>
      </c>
      <c r="MC31" s="15">
        <v>1395739000</v>
      </c>
      <c r="MD31" s="15">
        <v>2972847088</v>
      </c>
      <c r="ME31" s="15">
        <v>4746189962</v>
      </c>
      <c r="MF31" s="15">
        <v>309656400</v>
      </c>
      <c r="MG31" s="15">
        <v>24273958220</v>
      </c>
      <c r="MH31" s="15">
        <v>1450104805</v>
      </c>
      <c r="MI31" s="15">
        <v>300000000</v>
      </c>
      <c r="MJ31" s="15">
        <v>973450000</v>
      </c>
      <c r="MK31" s="15">
        <v>807920451</v>
      </c>
      <c r="ML31" s="15">
        <v>954508110</v>
      </c>
      <c r="MM31" s="15">
        <v>24347283320.220001</v>
      </c>
      <c r="MN31" s="15">
        <v>1290783200</v>
      </c>
      <c r="MO31" s="15">
        <v>18949371664</v>
      </c>
      <c r="MP31" s="15">
        <v>511673383</v>
      </c>
      <c r="MQ31" s="15">
        <v>722059722.66999996</v>
      </c>
      <c r="MR31" s="15">
        <v>1910151478</v>
      </c>
      <c r="MS31" s="15">
        <v>518410250</v>
      </c>
      <c r="MT31" s="15">
        <v>2968512000</v>
      </c>
      <c r="MU31" s="15">
        <v>1254020000</v>
      </c>
      <c r="MV31" s="15">
        <v>866577840.75</v>
      </c>
      <c r="MW31" s="15">
        <v>1742299000</v>
      </c>
      <c r="MX31" s="15">
        <v>693595633.33000004</v>
      </c>
      <c r="MY31" s="15">
        <v>1768975000</v>
      </c>
      <c r="MZ31" s="15">
        <v>1927945538.5</v>
      </c>
      <c r="NA31" s="15">
        <v>852357000</v>
      </c>
      <c r="NB31" s="15">
        <v>1281020473.1300001</v>
      </c>
      <c r="NC31" s="15">
        <v>41898333.329999998</v>
      </c>
      <c r="ND31" s="15">
        <v>6747807181</v>
      </c>
      <c r="NE31" s="15">
        <v>597709810</v>
      </c>
      <c r="NF31" s="15">
        <v>975857000</v>
      </c>
      <c r="NG31" s="15">
        <v>56640750</v>
      </c>
      <c r="NH31" s="15">
        <v>2436035907</v>
      </c>
      <c r="NI31" s="15">
        <v>2360031292.9200001</v>
      </c>
      <c r="NJ31" s="15">
        <v>8295080000</v>
      </c>
      <c r="NK31" s="15">
        <v>2491035015.21</v>
      </c>
      <c r="NL31" s="15">
        <v>1042752560</v>
      </c>
      <c r="NM31" s="15">
        <v>0</v>
      </c>
      <c r="NN31" s="15">
        <v>0</v>
      </c>
      <c r="NO31" s="15">
        <v>89709375</v>
      </c>
      <c r="NP31" s="15">
        <v>18876638539</v>
      </c>
      <c r="NQ31" s="15">
        <v>0</v>
      </c>
      <c r="NR31" s="15">
        <v>835750000</v>
      </c>
      <c r="NS31" s="15">
        <v>8457988000</v>
      </c>
      <c r="NT31" s="15">
        <v>0</v>
      </c>
      <c r="NU31" s="15">
        <v>48000000</v>
      </c>
      <c r="NV31" s="15">
        <v>40000000</v>
      </c>
      <c r="NW31" s="15">
        <v>0</v>
      </c>
      <c r="NX31" s="15">
        <v>3429369460.6700001</v>
      </c>
      <c r="NY31" s="15">
        <v>3562848945</v>
      </c>
      <c r="NZ31" s="15">
        <v>89140000</v>
      </c>
      <c r="OA31" s="15">
        <v>989422660</v>
      </c>
      <c r="OB31" s="15">
        <v>2209911161.8499999</v>
      </c>
      <c r="OC31" s="15">
        <v>13112740023</v>
      </c>
      <c r="OD31" s="15">
        <v>0</v>
      </c>
      <c r="OE31" s="15">
        <v>470662000</v>
      </c>
      <c r="OF31" s="15">
        <v>1451484251</v>
      </c>
      <c r="OG31" s="15">
        <v>5911629115</v>
      </c>
      <c r="OH31" s="15">
        <v>1121734628.75</v>
      </c>
      <c r="OI31" s="15">
        <v>288555555.55000001</v>
      </c>
      <c r="OJ31" s="15">
        <v>229954228</v>
      </c>
      <c r="OK31" s="15">
        <v>0</v>
      </c>
      <c r="OL31" s="15">
        <v>1118289000</v>
      </c>
      <c r="OM31" s="15">
        <v>0</v>
      </c>
      <c r="ON31" s="15">
        <v>293770025</v>
      </c>
      <c r="OO31" s="15">
        <v>1367085863</v>
      </c>
      <c r="OP31" s="15">
        <v>372957500</v>
      </c>
      <c r="OQ31" s="15">
        <v>1209087700</v>
      </c>
      <c r="OR31" s="15">
        <v>655825131.03999996</v>
      </c>
      <c r="OS31" s="15">
        <v>0</v>
      </c>
      <c r="OT31" s="15">
        <v>0</v>
      </c>
      <c r="OU31" s="15">
        <v>0</v>
      </c>
      <c r="OV31" s="15">
        <v>3537939342</v>
      </c>
      <c r="OW31" s="15">
        <v>0</v>
      </c>
      <c r="OX31" s="15">
        <v>1297361000</v>
      </c>
      <c r="OY31" s="15">
        <v>0</v>
      </c>
      <c r="OZ31" s="15">
        <v>0</v>
      </c>
      <c r="PA31" s="15">
        <v>3423339990</v>
      </c>
      <c r="PB31" s="15">
        <v>839931864.13999999</v>
      </c>
      <c r="PC31" s="15">
        <v>2543360895</v>
      </c>
      <c r="PD31" s="15">
        <v>5573349194</v>
      </c>
      <c r="PE31" s="15">
        <v>12500000</v>
      </c>
      <c r="PF31" s="15">
        <v>2901114235</v>
      </c>
      <c r="PG31" s="15">
        <v>0</v>
      </c>
      <c r="PH31" s="15">
        <v>965670000</v>
      </c>
      <c r="PI31" s="15">
        <v>742194079</v>
      </c>
      <c r="PJ31" s="15">
        <v>2340007960</v>
      </c>
      <c r="PK31" s="15">
        <v>1710609000</v>
      </c>
      <c r="PL31" s="15">
        <v>3794605800</v>
      </c>
      <c r="PM31" s="15">
        <v>9684700541</v>
      </c>
      <c r="PN31" s="15">
        <v>2123657980</v>
      </c>
      <c r="PO31" s="15">
        <v>300300000</v>
      </c>
      <c r="PP31" s="15">
        <v>0</v>
      </c>
      <c r="PQ31" s="15">
        <v>0</v>
      </c>
      <c r="PR31" s="15">
        <v>0</v>
      </c>
      <c r="PS31" s="15" t="s">
        <v>552</v>
      </c>
      <c r="PT31" s="15">
        <v>0</v>
      </c>
      <c r="PU31" s="15">
        <v>5599162000</v>
      </c>
      <c r="PV31" s="15">
        <v>2568489000</v>
      </c>
      <c r="PW31" s="15">
        <v>0</v>
      </c>
      <c r="PX31" s="15">
        <v>0</v>
      </c>
      <c r="PY31" s="15">
        <v>279734980</v>
      </c>
      <c r="PZ31" s="15">
        <v>0</v>
      </c>
      <c r="QA31" s="15">
        <v>0</v>
      </c>
      <c r="QB31" s="15">
        <v>5848465771</v>
      </c>
      <c r="QC31" s="15">
        <v>9884641591.6700001</v>
      </c>
      <c r="QD31" s="15">
        <v>10892649550</v>
      </c>
      <c r="QE31" s="15">
        <v>6410844591</v>
      </c>
      <c r="QF31" s="15">
        <v>1476200000</v>
      </c>
      <c r="QG31" s="15">
        <v>1666787374.99</v>
      </c>
      <c r="QH31" s="15">
        <v>0</v>
      </c>
      <c r="QI31" s="15">
        <v>2283920000</v>
      </c>
      <c r="QJ31" s="15">
        <v>0</v>
      </c>
      <c r="QK31" s="15">
        <v>0</v>
      </c>
      <c r="QL31" s="15">
        <v>278349600</v>
      </c>
      <c r="QM31" s="15">
        <v>0</v>
      </c>
      <c r="QN31" s="15">
        <v>4093518332</v>
      </c>
      <c r="QO31" s="15">
        <v>2142765288</v>
      </c>
      <c r="QP31" s="15">
        <v>16184492000</v>
      </c>
      <c r="QQ31" s="15">
        <v>40205628125</v>
      </c>
      <c r="QR31" s="15">
        <v>0</v>
      </c>
      <c r="QS31" s="15">
        <v>271577166</v>
      </c>
      <c r="QT31" s="15">
        <v>599990000</v>
      </c>
      <c r="QU31" s="15">
        <v>0</v>
      </c>
      <c r="QV31" s="15">
        <v>12669138105</v>
      </c>
      <c r="QW31" s="15">
        <v>3217470000</v>
      </c>
      <c r="QX31" s="15">
        <v>0</v>
      </c>
      <c r="QY31" s="15">
        <v>2523922500</v>
      </c>
      <c r="QZ31" s="15">
        <v>6632484533</v>
      </c>
      <c r="RA31" s="15">
        <v>0</v>
      </c>
      <c r="RB31" s="15">
        <v>0</v>
      </c>
      <c r="RC31" s="15">
        <v>7439950000</v>
      </c>
      <c r="RD31" s="15">
        <v>3305545000</v>
      </c>
      <c r="RE31" s="15">
        <v>0</v>
      </c>
      <c r="RF31" s="15">
        <v>3250000000</v>
      </c>
      <c r="RG31" s="15">
        <v>0</v>
      </c>
      <c r="RH31" s="15">
        <v>750794490</v>
      </c>
      <c r="RI31" s="15">
        <v>1252815829.1700001</v>
      </c>
      <c r="RJ31" s="15">
        <v>0</v>
      </c>
      <c r="RK31" s="15">
        <v>0</v>
      </c>
      <c r="RL31" s="15">
        <v>150000000</v>
      </c>
      <c r="RM31" s="15">
        <v>10255630155</v>
      </c>
      <c r="RN31" s="15">
        <v>4641715988</v>
      </c>
      <c r="RO31" s="15">
        <v>0</v>
      </c>
      <c r="RP31" s="15">
        <v>513926000</v>
      </c>
      <c r="RQ31" s="15">
        <v>10729148675</v>
      </c>
      <c r="RR31" s="15">
        <v>99516250</v>
      </c>
      <c r="RS31" s="15">
        <v>1672639583.3299999</v>
      </c>
      <c r="RT31" s="15">
        <v>18531307078</v>
      </c>
      <c r="RU31" s="15">
        <v>0</v>
      </c>
      <c r="RV31" s="15">
        <v>7922135025</v>
      </c>
      <c r="RW31" s="15">
        <v>4929565771.8400002</v>
      </c>
      <c r="RX31" s="15">
        <v>5393995337</v>
      </c>
      <c r="RY31" s="15">
        <v>1875045501</v>
      </c>
      <c r="RZ31" s="15">
        <v>622604400</v>
      </c>
      <c r="SA31" s="15">
        <v>114107500</v>
      </c>
      <c r="SB31" s="15">
        <v>811270075</v>
      </c>
      <c r="SC31" s="15">
        <v>698568663.20000005</v>
      </c>
      <c r="SD31" s="15">
        <v>1317615256.5599999</v>
      </c>
      <c r="SE31" s="15">
        <v>2110407620</v>
      </c>
      <c r="SF31" s="15">
        <v>1262560239</v>
      </c>
      <c r="SG31" s="15">
        <v>3838563148</v>
      </c>
      <c r="SH31" s="15">
        <v>1680804360</v>
      </c>
      <c r="SI31" s="15">
        <v>13745440296</v>
      </c>
      <c r="SJ31" s="15">
        <v>1246134531.1600001</v>
      </c>
      <c r="SK31" s="15">
        <v>946658900</v>
      </c>
      <c r="SL31" s="15">
        <v>1176073000</v>
      </c>
      <c r="SM31" s="15">
        <v>1315295033.3299999</v>
      </c>
      <c r="SN31" s="15">
        <v>3399220455</v>
      </c>
      <c r="SO31" s="15">
        <v>9421425720.0599995</v>
      </c>
      <c r="SP31" s="15">
        <v>19452469523</v>
      </c>
      <c r="SQ31" s="15">
        <v>10724577322.18</v>
      </c>
      <c r="SR31" s="15">
        <v>1355488000</v>
      </c>
      <c r="SS31" s="15">
        <v>11375164412</v>
      </c>
      <c r="ST31" s="15">
        <v>3911192280</v>
      </c>
      <c r="SU31" s="15">
        <v>175478400</v>
      </c>
      <c r="SV31" s="15">
        <v>1005358239</v>
      </c>
      <c r="SW31" s="15">
        <v>2986800000</v>
      </c>
      <c r="SX31" s="15">
        <v>6660093400</v>
      </c>
      <c r="SY31" s="15">
        <v>0</v>
      </c>
      <c r="SZ31" s="15">
        <v>1243006100</v>
      </c>
      <c r="TA31" s="15">
        <v>1795500000</v>
      </c>
      <c r="TB31" s="15">
        <v>300000000</v>
      </c>
      <c r="TC31" s="15">
        <v>261000000</v>
      </c>
      <c r="TD31" s="15">
        <v>840500000</v>
      </c>
      <c r="TE31" s="15">
        <v>0</v>
      </c>
      <c r="TF31" s="15">
        <v>2380913000</v>
      </c>
      <c r="TG31" s="15" t="s">
        <v>552</v>
      </c>
      <c r="TH31" s="15">
        <v>9139477381.9599991</v>
      </c>
      <c r="TI31" s="15">
        <v>1234270000</v>
      </c>
      <c r="TJ31" s="15">
        <v>0</v>
      </c>
      <c r="TK31" s="15">
        <v>21042910225.200001</v>
      </c>
      <c r="TL31" s="15">
        <v>1543441977</v>
      </c>
      <c r="TM31" s="15">
        <v>3113208500</v>
      </c>
      <c r="TN31" s="15">
        <v>633649333.33000004</v>
      </c>
      <c r="TO31" s="15">
        <v>896168700</v>
      </c>
      <c r="TP31" s="15">
        <v>84362500</v>
      </c>
      <c r="TQ31" s="15">
        <v>730990000</v>
      </c>
      <c r="TR31" s="15">
        <v>67721365712.489998</v>
      </c>
      <c r="TS31" s="15">
        <v>4724497526.3500004</v>
      </c>
      <c r="TT31" s="15">
        <v>7276250648.8199997</v>
      </c>
      <c r="TU31" s="15">
        <v>1275359759.3299999</v>
      </c>
      <c r="TV31" s="15">
        <v>6856850076</v>
      </c>
      <c r="TW31" s="15">
        <v>6415485791</v>
      </c>
    </row>
    <row r="32" spans="1:543" ht="15" x14ac:dyDescent="0.25">
      <c r="A32" s="19" t="s">
        <v>577</v>
      </c>
      <c r="B32" s="15">
        <v>418360709454.42999</v>
      </c>
      <c r="C32" s="15">
        <v>2381952898.75</v>
      </c>
      <c r="D32" s="15">
        <v>191690217747</v>
      </c>
      <c r="E32" s="15">
        <v>24634471788</v>
      </c>
      <c r="F32" s="15">
        <v>40935366419.690002</v>
      </c>
      <c r="G32" s="15">
        <v>247279032115</v>
      </c>
      <c r="H32" s="15">
        <v>15736527522</v>
      </c>
      <c r="I32" s="15">
        <v>111419427262.16</v>
      </c>
      <c r="J32" s="15">
        <v>43404665528.110001</v>
      </c>
      <c r="K32" s="15">
        <v>251032771410.14001</v>
      </c>
      <c r="L32" s="15">
        <v>104210361575</v>
      </c>
      <c r="M32" s="15">
        <v>14681760891</v>
      </c>
      <c r="N32" s="15">
        <v>307910566536</v>
      </c>
      <c r="O32" s="15">
        <v>26694100345</v>
      </c>
      <c r="P32" s="15">
        <v>22297680663.490002</v>
      </c>
      <c r="Q32" s="15">
        <v>23830836088</v>
      </c>
      <c r="R32" s="15">
        <v>49659261229.339996</v>
      </c>
      <c r="S32" s="15">
        <v>27933834401.5</v>
      </c>
      <c r="T32" s="15">
        <v>1124798339</v>
      </c>
      <c r="U32" s="15">
        <v>74623683958.649994</v>
      </c>
      <c r="V32" s="15">
        <v>88959160266.779999</v>
      </c>
      <c r="W32" s="15">
        <v>2135949971</v>
      </c>
      <c r="X32" s="15">
        <v>237637842</v>
      </c>
      <c r="Y32" s="15">
        <v>6617696522</v>
      </c>
      <c r="Z32" s="15">
        <v>517484513823.84998</v>
      </c>
      <c r="AA32" s="15">
        <v>14939303370.34</v>
      </c>
      <c r="AB32" s="15">
        <v>3744230770.0799999</v>
      </c>
      <c r="AC32" s="15">
        <v>30627549217.23</v>
      </c>
      <c r="AD32" s="15">
        <v>80871988667</v>
      </c>
      <c r="AE32" s="15">
        <v>48374206430.080002</v>
      </c>
      <c r="AF32" s="15">
        <v>47382938643.779999</v>
      </c>
      <c r="AG32" s="15">
        <v>191284381613</v>
      </c>
      <c r="AH32" s="15">
        <v>32870206179.959999</v>
      </c>
      <c r="AI32" s="15">
        <v>56028331852</v>
      </c>
      <c r="AJ32" s="15">
        <v>172664587059</v>
      </c>
      <c r="AK32" s="15">
        <v>48849653882.330002</v>
      </c>
      <c r="AL32" s="15">
        <v>55106403118.400002</v>
      </c>
      <c r="AM32" s="15">
        <v>131742856933.39999</v>
      </c>
      <c r="AN32" s="15">
        <v>6288565148.1599998</v>
      </c>
      <c r="AO32" s="15">
        <v>162370349797.26999</v>
      </c>
      <c r="AP32" s="15">
        <v>11347626311</v>
      </c>
      <c r="AQ32" s="15">
        <v>47616666374</v>
      </c>
      <c r="AR32" s="15">
        <v>31883005224.040001</v>
      </c>
      <c r="AS32" s="15">
        <v>22176521256.419998</v>
      </c>
      <c r="AT32" s="15">
        <v>33680083332.18</v>
      </c>
      <c r="AU32" s="15">
        <v>34430432573</v>
      </c>
      <c r="AV32" s="15">
        <v>2076052190.8800001</v>
      </c>
      <c r="AW32" s="15">
        <v>1708637821.52</v>
      </c>
      <c r="AX32" s="15">
        <v>90227420162.429993</v>
      </c>
      <c r="AY32" s="15">
        <v>26990576742.98</v>
      </c>
      <c r="AZ32" s="15">
        <v>214004902630.31</v>
      </c>
      <c r="BA32" s="15">
        <v>52318836469.089996</v>
      </c>
      <c r="BB32" s="15">
        <v>9243845558</v>
      </c>
      <c r="BC32" s="15">
        <v>17866246893</v>
      </c>
      <c r="BD32" s="15">
        <v>26996802221</v>
      </c>
      <c r="BE32" s="15">
        <v>2372578512</v>
      </c>
      <c r="BF32" s="15">
        <v>5844258729.0900002</v>
      </c>
      <c r="BG32" s="15">
        <v>13070312686.02</v>
      </c>
      <c r="BH32" s="15">
        <v>87449862233.949997</v>
      </c>
      <c r="BI32" s="15">
        <v>132650285881.42</v>
      </c>
      <c r="BJ32" s="15">
        <v>202765426310.76001</v>
      </c>
      <c r="BK32" s="15">
        <v>444320931748.45001</v>
      </c>
      <c r="BL32" s="15">
        <v>111548082637.00999</v>
      </c>
      <c r="BM32" s="15">
        <v>133615389873</v>
      </c>
      <c r="BN32" s="15">
        <v>115529037582</v>
      </c>
      <c r="BO32" s="15">
        <v>10382949154</v>
      </c>
      <c r="BP32" s="15">
        <v>57473145575.199997</v>
      </c>
      <c r="BQ32" s="15">
        <v>103158447476.49001</v>
      </c>
      <c r="BR32" s="15">
        <v>147664818123.5</v>
      </c>
      <c r="BS32" s="15">
        <v>60979534093.809998</v>
      </c>
      <c r="BT32" s="15">
        <v>256762188846.14001</v>
      </c>
      <c r="BU32" s="15">
        <v>88089013923</v>
      </c>
      <c r="BV32" s="15">
        <v>30109218758</v>
      </c>
      <c r="BW32" s="15">
        <v>60826431625.599998</v>
      </c>
      <c r="BX32" s="15">
        <v>65635123700.540001</v>
      </c>
      <c r="BY32" s="15">
        <v>190125287495.87</v>
      </c>
      <c r="BZ32" s="15">
        <v>173442998771.84</v>
      </c>
      <c r="CA32" s="15">
        <v>83867255744.669998</v>
      </c>
      <c r="CB32" s="15">
        <v>9976147155</v>
      </c>
      <c r="CC32" s="15">
        <v>121964765661.7</v>
      </c>
      <c r="CD32" s="15">
        <v>67593070403</v>
      </c>
      <c r="CE32" s="15">
        <v>68141530983.739998</v>
      </c>
      <c r="CF32" s="15">
        <v>4405035000.0100002</v>
      </c>
      <c r="CG32" s="15">
        <v>16861961126.379999</v>
      </c>
      <c r="CH32" s="15">
        <v>122820023123.92</v>
      </c>
      <c r="CI32" s="15">
        <v>0</v>
      </c>
      <c r="CJ32" s="15">
        <v>0</v>
      </c>
      <c r="CK32" s="15">
        <v>150349010846.22</v>
      </c>
      <c r="CL32" s="15">
        <v>31023011573.419998</v>
      </c>
      <c r="CM32" s="15">
        <v>177944242917</v>
      </c>
      <c r="CN32" s="15">
        <v>10419560232.190001</v>
      </c>
      <c r="CO32" s="15">
        <v>705383701985.31995</v>
      </c>
      <c r="CP32" s="15">
        <v>52421241554.389999</v>
      </c>
      <c r="CQ32" s="15">
        <v>157863481932.60001</v>
      </c>
      <c r="CR32" s="15">
        <v>71120151787.800003</v>
      </c>
      <c r="CS32" s="15">
        <v>25393378061.5</v>
      </c>
      <c r="CT32" s="15">
        <v>216993166532.34</v>
      </c>
      <c r="CU32" s="15">
        <v>37283302059.199997</v>
      </c>
      <c r="CV32" s="15">
        <v>48758608398.669998</v>
      </c>
      <c r="CW32" s="15">
        <v>96628423934.740005</v>
      </c>
      <c r="CX32" s="15">
        <v>24366215318.23</v>
      </c>
      <c r="CY32" s="15">
        <v>45706384430.919998</v>
      </c>
      <c r="CZ32" s="15">
        <v>13628191018.040001</v>
      </c>
      <c r="DA32" s="15">
        <v>778172935329.14001</v>
      </c>
      <c r="DB32" s="15">
        <v>103193477739.8</v>
      </c>
      <c r="DC32" s="15">
        <v>1418363757117.3701</v>
      </c>
      <c r="DD32" s="15">
        <v>23130216911.799999</v>
      </c>
      <c r="DE32" s="15">
        <v>188220083896.32999</v>
      </c>
      <c r="DF32" s="15">
        <v>264710746094.38</v>
      </c>
      <c r="DG32" s="15">
        <v>220862287993.5</v>
      </c>
      <c r="DH32" s="15">
        <v>59556308581.989998</v>
      </c>
      <c r="DI32" s="15">
        <v>1670561672.2</v>
      </c>
      <c r="DJ32" s="15">
        <v>28281580337.41</v>
      </c>
      <c r="DK32" s="15">
        <v>88913719056.360001</v>
      </c>
      <c r="DL32" s="15">
        <v>288117044352.63</v>
      </c>
      <c r="DM32" s="15">
        <v>8242580215.3599997</v>
      </c>
      <c r="DN32" s="15">
        <v>89799457526.429993</v>
      </c>
      <c r="DO32" s="15">
        <v>3873357590.9000001</v>
      </c>
      <c r="DP32" s="15">
        <v>64403295260.239998</v>
      </c>
      <c r="DQ32" s="15">
        <v>9039576865.8899994</v>
      </c>
      <c r="DR32" s="15">
        <v>135869550735.82001</v>
      </c>
      <c r="DS32" s="15">
        <v>154792043736.67001</v>
      </c>
      <c r="DT32" s="15">
        <v>96201651302.479996</v>
      </c>
      <c r="DU32" s="15">
        <v>55249339079</v>
      </c>
      <c r="DV32" s="15">
        <v>25022722960.93</v>
      </c>
      <c r="DW32" s="15">
        <v>105013061022.33</v>
      </c>
      <c r="DX32" s="15">
        <v>4796851194.71</v>
      </c>
      <c r="DY32" s="15">
        <v>33411322642.810001</v>
      </c>
      <c r="DZ32" s="15">
        <v>24455485657</v>
      </c>
      <c r="EA32" s="15">
        <v>55901026351</v>
      </c>
      <c r="EB32" s="15">
        <v>25550596980.040001</v>
      </c>
      <c r="EC32" s="15">
        <v>13752993285.200001</v>
      </c>
      <c r="ED32" s="15">
        <v>51487008577.199997</v>
      </c>
      <c r="EE32" s="15">
        <v>206902893346.38</v>
      </c>
      <c r="EF32" s="15">
        <v>114555945607</v>
      </c>
      <c r="EG32" s="15">
        <v>162422313790.31</v>
      </c>
      <c r="EH32" s="15">
        <v>110655958514.71001</v>
      </c>
      <c r="EI32" s="15">
        <v>168704633107.60999</v>
      </c>
      <c r="EJ32" s="15">
        <v>107891178562.87</v>
      </c>
      <c r="EK32" s="15">
        <v>72162360691.440002</v>
      </c>
      <c r="EL32" s="15">
        <v>212360304031</v>
      </c>
      <c r="EM32" s="15">
        <v>255974131742.26001</v>
      </c>
      <c r="EN32" s="15">
        <v>82755900700</v>
      </c>
      <c r="EO32" s="15">
        <v>83559876585.470001</v>
      </c>
      <c r="EP32" s="15">
        <v>75164704324</v>
      </c>
      <c r="EQ32" s="15">
        <v>8257916553</v>
      </c>
      <c r="ER32" s="15">
        <v>58056818726</v>
      </c>
      <c r="ES32" s="15">
        <v>650327395</v>
      </c>
      <c r="ET32" s="15">
        <v>34890303860018</v>
      </c>
      <c r="EU32" s="15">
        <v>777099664519.14001</v>
      </c>
      <c r="EV32" s="15">
        <v>39159150190</v>
      </c>
      <c r="EW32" s="15">
        <v>641871342621.83997</v>
      </c>
      <c r="EX32" s="15">
        <v>198271661326.82001</v>
      </c>
      <c r="EY32" s="15">
        <v>7048757932.79</v>
      </c>
      <c r="EZ32" s="15">
        <v>22723375768.220001</v>
      </c>
      <c r="FA32" s="15">
        <v>22381549838.209999</v>
      </c>
      <c r="FB32" s="15">
        <v>533413212196.78003</v>
      </c>
      <c r="FC32" s="15">
        <v>35884238119</v>
      </c>
      <c r="FD32" s="15">
        <v>120485875415.37</v>
      </c>
      <c r="FE32" s="15">
        <v>39816469737</v>
      </c>
      <c r="FF32" s="15">
        <v>69075650259.259995</v>
      </c>
      <c r="FG32" s="15">
        <v>115660664</v>
      </c>
      <c r="FH32" s="15">
        <v>151822667743</v>
      </c>
      <c r="FI32" s="15">
        <v>43766506877.580002</v>
      </c>
      <c r="FJ32" s="15">
        <v>22780606874.400002</v>
      </c>
      <c r="FK32" s="15">
        <v>209620297467.76001</v>
      </c>
      <c r="FL32" s="15">
        <v>21907611563.380001</v>
      </c>
      <c r="FM32" s="15">
        <v>43656192041.019997</v>
      </c>
      <c r="FN32" s="15">
        <v>132281197032.05</v>
      </c>
      <c r="FO32" s="15">
        <v>40881216291</v>
      </c>
      <c r="FP32" s="15">
        <v>19685418692.119999</v>
      </c>
      <c r="FQ32" s="15">
        <v>11271679657</v>
      </c>
      <c r="FR32" s="15">
        <v>36104005768.169998</v>
      </c>
      <c r="FS32" s="15">
        <v>8602397318.0799999</v>
      </c>
      <c r="FT32" s="15">
        <v>1261481487.4400001</v>
      </c>
      <c r="FU32" s="15">
        <v>-8974011910.9099998</v>
      </c>
      <c r="FV32" s="15">
        <v>163806181577.64001</v>
      </c>
      <c r="FW32" s="15">
        <v>10271050142.73</v>
      </c>
      <c r="FX32" s="15">
        <v>13455850892</v>
      </c>
      <c r="FY32" s="15">
        <v>0</v>
      </c>
      <c r="FZ32" s="15">
        <v>175184080242.32999</v>
      </c>
      <c r="GA32" s="15">
        <v>110300641957.47</v>
      </c>
      <c r="GB32" s="15">
        <v>18160110259.099998</v>
      </c>
      <c r="GC32" s="15">
        <v>20979565720.75</v>
      </c>
      <c r="GD32" s="15">
        <v>265268867312.38</v>
      </c>
      <c r="GE32" s="15">
        <v>227413067729.87</v>
      </c>
      <c r="GF32" s="15">
        <v>26214821459.490002</v>
      </c>
      <c r="GG32" s="15">
        <v>121041359232.28999</v>
      </c>
      <c r="GH32" s="15">
        <v>30969260607</v>
      </c>
      <c r="GI32" s="15">
        <v>50833440323.650002</v>
      </c>
      <c r="GJ32" s="15">
        <v>400718985779.40002</v>
      </c>
      <c r="GK32" s="15">
        <v>92065860207</v>
      </c>
      <c r="GL32" s="15">
        <v>86233348432.169998</v>
      </c>
      <c r="GM32" s="15">
        <v>23455250668.73</v>
      </c>
      <c r="GN32" s="15">
        <v>36140665186.309998</v>
      </c>
      <c r="GO32" s="15">
        <v>7580140801.8400002</v>
      </c>
      <c r="GP32" s="15">
        <v>274875323068</v>
      </c>
      <c r="GQ32" s="15">
        <v>168686393874</v>
      </c>
      <c r="GR32" s="15">
        <v>12406616173.08</v>
      </c>
      <c r="GS32" s="15">
        <v>22894828669</v>
      </c>
      <c r="GT32" s="15">
        <v>23731262300</v>
      </c>
      <c r="GU32" s="15">
        <v>227295493392.91</v>
      </c>
      <c r="GV32" s="15">
        <v>0</v>
      </c>
      <c r="GW32" s="15">
        <v>59914947974.360001</v>
      </c>
      <c r="GX32" s="15">
        <v>27885540030.330002</v>
      </c>
      <c r="GY32" s="15">
        <v>53565047457.949997</v>
      </c>
      <c r="GZ32" s="15">
        <v>131095255122</v>
      </c>
      <c r="HA32" s="15">
        <v>96945139237.899994</v>
      </c>
      <c r="HB32" s="15">
        <v>8888875238.2700005</v>
      </c>
      <c r="HC32" s="15">
        <v>36371952696.279999</v>
      </c>
      <c r="HD32" s="15">
        <v>155792389136</v>
      </c>
      <c r="HE32" s="15">
        <v>47316658397.790001</v>
      </c>
      <c r="HF32" s="15">
        <v>104992981062.8</v>
      </c>
      <c r="HG32" s="15">
        <v>45963345196.699997</v>
      </c>
      <c r="HH32" s="15">
        <f>6350410718+238727239</f>
        <v>6589137957</v>
      </c>
      <c r="HI32" s="15">
        <v>15788419222.32</v>
      </c>
      <c r="HJ32" s="15">
        <v>8227581380</v>
      </c>
      <c r="HK32" s="15">
        <v>14175436760.98</v>
      </c>
      <c r="HL32" s="15">
        <v>5554573725.6199999</v>
      </c>
      <c r="HM32" s="15">
        <v>120197959958</v>
      </c>
      <c r="HN32" s="15">
        <v>3013923622</v>
      </c>
      <c r="HO32" s="15">
        <v>170020042281.69</v>
      </c>
      <c r="HP32" s="15">
        <v>102309252277.5</v>
      </c>
      <c r="HQ32" s="15">
        <v>74883291675.179993</v>
      </c>
      <c r="HR32" s="15">
        <v>39069982361.919998</v>
      </c>
      <c r="HS32" s="15">
        <v>10750988627.129999</v>
      </c>
      <c r="HT32" s="15">
        <v>198932992893.07999</v>
      </c>
      <c r="HU32" s="15">
        <v>16423963787.610001</v>
      </c>
      <c r="HV32" s="15">
        <v>5835853682.7700005</v>
      </c>
      <c r="HW32" s="15">
        <v>8098748553</v>
      </c>
      <c r="HX32" s="15">
        <v>107393586455.45</v>
      </c>
      <c r="HY32" s="15">
        <v>568510115</v>
      </c>
      <c r="HZ32" s="15">
        <v>2486847529</v>
      </c>
      <c r="IA32" s="15">
        <v>9928215167.5300007</v>
      </c>
      <c r="IB32" s="15">
        <v>254025070321.70999</v>
      </c>
      <c r="IC32" s="15">
        <v>6244076556.21</v>
      </c>
      <c r="ID32" s="15">
        <v>731424544.67999995</v>
      </c>
      <c r="IE32" s="15">
        <v>3325180000</v>
      </c>
      <c r="IF32" s="15">
        <v>-4737744799.3599997</v>
      </c>
      <c r="IG32" s="15">
        <v>5298012370.2799997</v>
      </c>
      <c r="IH32" s="15">
        <v>0</v>
      </c>
      <c r="II32" s="15">
        <v>6797118332.0100002</v>
      </c>
      <c r="IJ32" s="15">
        <v>711583723126.59998</v>
      </c>
      <c r="IK32" s="15">
        <v>52060807910.889999</v>
      </c>
      <c r="IL32" s="15">
        <v>113694896318.11</v>
      </c>
      <c r="IM32" s="15">
        <v>9882504303</v>
      </c>
      <c r="IN32" s="15">
        <v>64069044401.57</v>
      </c>
      <c r="IO32" s="15">
        <v>142305812125.92999</v>
      </c>
      <c r="IP32" s="15">
        <v>61527654558.18</v>
      </c>
      <c r="IQ32" s="15">
        <v>777066850</v>
      </c>
      <c r="IR32" s="15">
        <v>28994256942.529999</v>
      </c>
      <c r="IS32" s="15">
        <v>20891855064</v>
      </c>
      <c r="IT32" s="15">
        <v>16036279541.620001</v>
      </c>
      <c r="IU32" s="15">
        <v>1526167996.8699999</v>
      </c>
      <c r="IV32" s="15">
        <v>34884333211.620003</v>
      </c>
      <c r="IW32" s="15">
        <v>16534327025</v>
      </c>
      <c r="IX32" s="15">
        <v>141129002407.85999</v>
      </c>
      <c r="IY32" s="15">
        <v>49087850632.209999</v>
      </c>
      <c r="IZ32" s="15">
        <v>388023024050.31</v>
      </c>
      <c r="JA32" s="15">
        <v>46979951387.470001</v>
      </c>
      <c r="JB32" s="15">
        <v>27464628304.700001</v>
      </c>
      <c r="JC32" s="15">
        <v>130594121145.78999</v>
      </c>
      <c r="JD32" s="15">
        <v>394263703577.57001</v>
      </c>
      <c r="JE32" s="15">
        <v>142353651317.44</v>
      </c>
      <c r="JF32" s="15">
        <v>35325067853.230003</v>
      </c>
      <c r="JG32" s="15">
        <v>54591358300.949997</v>
      </c>
      <c r="JH32" s="15">
        <v>9738790991.6299992</v>
      </c>
      <c r="JI32" s="15">
        <v>337645901776.77002</v>
      </c>
      <c r="JJ32" s="15">
        <v>756560896</v>
      </c>
      <c r="JK32" s="15">
        <v>13309152099.469999</v>
      </c>
      <c r="JL32" s="15">
        <v>8770765419.1900005</v>
      </c>
      <c r="JM32" s="15">
        <v>32148781146.529999</v>
      </c>
      <c r="JN32" s="15">
        <v>99057502978.119995</v>
      </c>
      <c r="JO32" s="15">
        <v>278321933040.59003</v>
      </c>
      <c r="JP32" s="15">
        <v>12128765433.290001</v>
      </c>
      <c r="JQ32" s="15">
        <v>5305694342</v>
      </c>
      <c r="JR32" s="15">
        <v>16161202940</v>
      </c>
      <c r="JS32" s="15">
        <v>13075237960</v>
      </c>
      <c r="JT32" s="15">
        <v>99137126699.880005</v>
      </c>
      <c r="JU32" s="15">
        <v>110981127984.74001</v>
      </c>
      <c r="JV32" s="15">
        <v>176116827822.87</v>
      </c>
      <c r="JW32" s="15">
        <v>53136818228</v>
      </c>
      <c r="JX32" s="15">
        <v>45726944895.949997</v>
      </c>
      <c r="JY32" s="15">
        <v>793893000</v>
      </c>
      <c r="JZ32" s="15">
        <v>61990484404.010002</v>
      </c>
      <c r="KA32" s="15">
        <v>12122855080.07</v>
      </c>
      <c r="KB32" s="15">
        <v>7949526750</v>
      </c>
      <c r="KC32" s="15">
        <v>8320184959.8400002</v>
      </c>
      <c r="KD32" s="15">
        <v>139208881396.85001</v>
      </c>
      <c r="KE32" s="15">
        <f>206062596867.99+17159056159</f>
        <v>223221653026.98999</v>
      </c>
      <c r="KF32" s="15">
        <v>106081406980.39</v>
      </c>
      <c r="KG32" s="15">
        <v>47104831797.279999</v>
      </c>
      <c r="KH32" s="15">
        <v>62375276304.550003</v>
      </c>
      <c r="KI32" s="15">
        <v>95708112554.429993</v>
      </c>
      <c r="KJ32" s="15">
        <v>124420859603.53</v>
      </c>
      <c r="KK32" s="15">
        <v>11592328696</v>
      </c>
      <c r="KL32" s="15">
        <v>127412843633.17</v>
      </c>
      <c r="KM32" s="15">
        <v>23784831130.099998</v>
      </c>
      <c r="KN32" s="15">
        <v>84650640964.210007</v>
      </c>
      <c r="KO32" s="15">
        <v>219183699477</v>
      </c>
      <c r="KP32" s="15">
        <v>55284675019</v>
      </c>
      <c r="KQ32" s="15">
        <v>81292016766.059998</v>
      </c>
      <c r="KR32" s="15">
        <v>197183312244.23999</v>
      </c>
      <c r="KS32" s="15">
        <v>17483235331.23</v>
      </c>
      <c r="KT32" s="15">
        <v>208649902765.35999</v>
      </c>
      <c r="KU32" s="15">
        <v>21210310296.279999</v>
      </c>
      <c r="KV32" s="15">
        <v>18516391921.66</v>
      </c>
      <c r="KW32" s="15">
        <v>3553682139.8200002</v>
      </c>
      <c r="KX32" s="15">
        <v>121380702695.60001</v>
      </c>
      <c r="KY32" s="15">
        <v>30558012560</v>
      </c>
      <c r="KZ32" s="15">
        <v>102319501285.83</v>
      </c>
      <c r="LA32" s="15">
        <v>41771908545.330002</v>
      </c>
      <c r="LB32" s="15">
        <v>22834652597.259998</v>
      </c>
      <c r="LC32" s="15">
        <v>552840660796.25</v>
      </c>
      <c r="LD32" s="15">
        <v>126016748550.00999</v>
      </c>
      <c r="LE32" s="15">
        <v>26904442274</v>
      </c>
      <c r="LF32" s="15">
        <v>157863481932.60001</v>
      </c>
      <c r="LG32" s="15">
        <v>65942354673.099998</v>
      </c>
      <c r="LH32" s="15">
        <v>110187516849.39</v>
      </c>
      <c r="LI32" s="15">
        <v>67123778399.5</v>
      </c>
      <c r="LJ32" s="15">
        <v>97729831435.600006</v>
      </c>
      <c r="LK32" s="15">
        <v>126189027928.17999</v>
      </c>
      <c r="LL32" s="15">
        <v>80942261292.690002</v>
      </c>
      <c r="LM32" s="15">
        <v>58686023681</v>
      </c>
      <c r="LN32" s="15">
        <v>19697834588.119999</v>
      </c>
      <c r="LO32" s="15">
        <v>3857600930.9200001</v>
      </c>
      <c r="LP32" s="15">
        <v>32742130160.84</v>
      </c>
      <c r="LQ32" s="15">
        <v>857279591</v>
      </c>
      <c r="LR32" s="15">
        <v>33188823207.400002</v>
      </c>
      <c r="LS32" s="15">
        <v>491075879950.56</v>
      </c>
      <c r="LT32" s="15">
        <v>18513128403.689999</v>
      </c>
      <c r="LU32" s="15">
        <v>35145036175.040001</v>
      </c>
      <c r="LV32" s="15">
        <v>13068191535.57</v>
      </c>
      <c r="LW32" s="15">
        <v>22125851346.419998</v>
      </c>
      <c r="LX32" s="15">
        <v>35451490892</v>
      </c>
      <c r="LY32" s="15">
        <v>14147155276.25</v>
      </c>
      <c r="LZ32" s="15">
        <v>27705216530.810001</v>
      </c>
      <c r="MA32" s="15">
        <v>101495444362.82001</v>
      </c>
      <c r="MB32" s="15">
        <v>23745403742.66</v>
      </c>
      <c r="MC32" s="15">
        <v>24491185114.009998</v>
      </c>
      <c r="MD32" s="15">
        <v>82499736361.210007</v>
      </c>
      <c r="ME32" s="15">
        <v>50416661664.669998</v>
      </c>
      <c r="MF32" s="15">
        <v>35289125809.720001</v>
      </c>
      <c r="MG32" s="15">
        <v>146202015644</v>
      </c>
      <c r="MH32" s="15">
        <v>17001964760</v>
      </c>
      <c r="MI32" s="15">
        <v>60978365404.25</v>
      </c>
      <c r="MJ32" s="15">
        <v>14630034768</v>
      </c>
      <c r="MK32" s="15">
        <v>45066433507.32</v>
      </c>
      <c r="ML32" s="15">
        <v>32495295040.119999</v>
      </c>
      <c r="MM32" s="15">
        <v>6843323361.8299999</v>
      </c>
      <c r="MN32" s="15">
        <v>94299494020.610001</v>
      </c>
      <c r="MO32" s="15">
        <v>16617010164</v>
      </c>
      <c r="MP32" s="15">
        <v>27333421651.389999</v>
      </c>
      <c r="MQ32" s="15">
        <v>35027057246.519997</v>
      </c>
      <c r="MR32" s="15">
        <v>44450537200.620003</v>
      </c>
      <c r="MS32" s="15">
        <v>23975200514.75</v>
      </c>
      <c r="MT32" s="15">
        <v>97383903549.020004</v>
      </c>
      <c r="MU32" s="15">
        <v>159217256697.41</v>
      </c>
      <c r="MV32" s="15">
        <v>77265025100</v>
      </c>
      <c r="MW32" s="15">
        <v>19214720950.889999</v>
      </c>
      <c r="MX32" s="15">
        <v>65848970135</v>
      </c>
      <c r="MY32" s="15">
        <v>11235489867.129999</v>
      </c>
      <c r="MZ32" s="15">
        <v>124688126771.28</v>
      </c>
      <c r="NA32" s="15">
        <v>8388991436</v>
      </c>
      <c r="NB32" s="15">
        <v>43229454362.599998</v>
      </c>
      <c r="NC32" s="15">
        <v>90663887095.080002</v>
      </c>
      <c r="ND32" s="15">
        <v>7227378740.2600002</v>
      </c>
      <c r="NE32" s="15">
        <v>2690989519</v>
      </c>
      <c r="NF32" s="15">
        <v>1109686735</v>
      </c>
      <c r="NG32" s="15">
        <v>182231280911.13</v>
      </c>
      <c r="NH32" s="15">
        <v>232437573518.12</v>
      </c>
      <c r="NI32" s="15">
        <v>38157912735.800003</v>
      </c>
      <c r="NJ32" s="15">
        <v>164761719503.56</v>
      </c>
      <c r="NK32" s="15">
        <v>59614912194.480003</v>
      </c>
      <c r="NL32" s="15">
        <v>8011080982</v>
      </c>
      <c r="NM32" s="15">
        <v>15671239658</v>
      </c>
      <c r="NN32" s="15">
        <v>37346234970.959999</v>
      </c>
      <c r="NO32" s="15">
        <v>20417424087.450001</v>
      </c>
      <c r="NP32" s="15">
        <v>17058177863.52</v>
      </c>
      <c r="NQ32" s="15">
        <v>14671489311</v>
      </c>
      <c r="NR32" s="15">
        <v>91095172753.5</v>
      </c>
      <c r="NS32" s="15">
        <v>0</v>
      </c>
      <c r="NT32" s="15">
        <v>0</v>
      </c>
      <c r="NU32" s="15">
        <v>1773061737</v>
      </c>
      <c r="NV32" s="15">
        <v>0</v>
      </c>
      <c r="NW32" s="15">
        <v>0</v>
      </c>
      <c r="NX32" s="15">
        <v>57145261482.489998</v>
      </c>
      <c r="NY32" s="15">
        <v>209204063815.14001</v>
      </c>
      <c r="NZ32" s="15">
        <v>32247430706.279999</v>
      </c>
      <c r="OA32" s="15">
        <v>34651947048.610001</v>
      </c>
      <c r="OB32" s="15">
        <v>41916945931.330002</v>
      </c>
      <c r="OC32" s="15">
        <v>24826432615.700001</v>
      </c>
      <c r="OD32" s="15">
        <v>9104595496.9699993</v>
      </c>
      <c r="OE32" s="15">
        <v>17176514</v>
      </c>
      <c r="OF32" s="15">
        <v>2919197990.3400002</v>
      </c>
      <c r="OG32" s="15">
        <v>27807080490.330002</v>
      </c>
      <c r="OH32" s="15">
        <v>32894119391.200001</v>
      </c>
      <c r="OI32" s="15">
        <v>3299807456.3200002</v>
      </c>
      <c r="OJ32" s="15">
        <v>55135211022.760002</v>
      </c>
      <c r="OK32" s="15">
        <v>40647389797.230003</v>
      </c>
      <c r="OL32" s="15">
        <v>55980589936.510002</v>
      </c>
      <c r="OM32" s="15">
        <v>104348469655.14</v>
      </c>
      <c r="ON32" s="15">
        <v>55593466576.349998</v>
      </c>
      <c r="OO32" s="15">
        <v>34696693026.800003</v>
      </c>
      <c r="OP32" s="15">
        <v>52579590998.410004</v>
      </c>
      <c r="OQ32" s="15">
        <v>12978937046.969999</v>
      </c>
      <c r="OR32" s="15">
        <v>48788718576.860001</v>
      </c>
      <c r="OS32" s="15">
        <v>24576276612.279999</v>
      </c>
      <c r="OT32" s="15">
        <v>35992783173</v>
      </c>
      <c r="OU32" s="15">
        <v>1483210603</v>
      </c>
      <c r="OV32" s="15">
        <v>85867012244.899994</v>
      </c>
      <c r="OW32" s="15">
        <v>25361950992.759998</v>
      </c>
      <c r="OX32" s="15">
        <v>312937865318.71002</v>
      </c>
      <c r="OY32" s="15">
        <v>7418371699.0900002</v>
      </c>
      <c r="OZ32" s="15">
        <v>30694856488.75</v>
      </c>
      <c r="PA32" s="15">
        <v>66388744406.68</v>
      </c>
      <c r="PB32" s="15">
        <v>24368677547.380001</v>
      </c>
      <c r="PC32" s="15">
        <v>21850662997.810001</v>
      </c>
      <c r="PD32" s="15">
        <v>69062585337.75</v>
      </c>
      <c r="PE32" s="15">
        <v>191805000</v>
      </c>
      <c r="PF32" s="15">
        <v>38748774605.959999</v>
      </c>
      <c r="PG32" s="15">
        <v>37535129491</v>
      </c>
      <c r="PH32" s="15">
        <v>48262884231.550003</v>
      </c>
      <c r="PI32" s="15">
        <v>226652023357.26001</v>
      </c>
      <c r="PJ32" s="15">
        <v>25780407849.189999</v>
      </c>
      <c r="PK32" s="15">
        <v>32890924864.360001</v>
      </c>
      <c r="PL32" s="15">
        <v>17600975509.610001</v>
      </c>
      <c r="PM32" s="15">
        <v>10811995463</v>
      </c>
      <c r="PN32" s="15">
        <v>14073968952</v>
      </c>
      <c r="PO32" s="15">
        <v>25959652</v>
      </c>
      <c r="PP32" s="15">
        <v>1141557228168.5</v>
      </c>
      <c r="PQ32" s="15">
        <v>40203632915.639999</v>
      </c>
      <c r="PR32" s="15">
        <v>1097322355</v>
      </c>
      <c r="PS32" s="15">
        <v>2266420461.6300001</v>
      </c>
      <c r="PT32" s="15">
        <v>67434204504.25</v>
      </c>
      <c r="PU32" s="15">
        <v>14013522340</v>
      </c>
      <c r="PV32" s="15">
        <v>320995172156.10999</v>
      </c>
      <c r="PW32" s="15">
        <v>143616985266.72</v>
      </c>
      <c r="PX32" s="15">
        <v>118827915318.14</v>
      </c>
      <c r="PY32" s="15">
        <v>49691849659.330002</v>
      </c>
      <c r="PZ32" s="15">
        <v>25847220575.77</v>
      </c>
      <c r="QA32" s="15">
        <v>10795725779.709999</v>
      </c>
      <c r="QB32" s="15">
        <v>112611470706</v>
      </c>
      <c r="QC32" s="15">
        <v>71151062271.899994</v>
      </c>
      <c r="QD32" s="15">
        <v>-5238222007.6700001</v>
      </c>
      <c r="QE32" s="15">
        <v>78155877656</v>
      </c>
      <c r="QF32" s="15">
        <v>202262500552</v>
      </c>
      <c r="QG32" s="15">
        <v>30518995351</v>
      </c>
      <c r="QH32" s="15">
        <v>60476754493</v>
      </c>
      <c r="QI32" s="15">
        <v>0</v>
      </c>
      <c r="QJ32" s="15">
        <v>2002100000</v>
      </c>
      <c r="QK32" s="15">
        <v>166098354431.06</v>
      </c>
      <c r="QL32" s="15">
        <v>57193890172</v>
      </c>
      <c r="QM32" s="15">
        <v>171971616775</v>
      </c>
      <c r="QN32" s="15">
        <v>1059311419728.7</v>
      </c>
      <c r="QO32" s="15">
        <v>5481920000</v>
      </c>
      <c r="QP32" s="15">
        <v>164995487976</v>
      </c>
      <c r="QQ32" s="15">
        <v>769889366362</v>
      </c>
      <c r="QR32" s="15">
        <v>419664654062.46002</v>
      </c>
      <c r="QS32" s="15">
        <v>145261581455</v>
      </c>
      <c r="QT32" s="15">
        <v>21923298636</v>
      </c>
      <c r="QU32" s="15">
        <v>105766956650.42999</v>
      </c>
      <c r="QV32" s="15">
        <v>1498790000</v>
      </c>
      <c r="QW32" s="15">
        <v>682875983529</v>
      </c>
      <c r="QX32" s="15">
        <v>301709330649</v>
      </c>
      <c r="QY32" s="15">
        <v>2408968765.77</v>
      </c>
      <c r="QZ32" s="15">
        <v>82258792333</v>
      </c>
      <c r="RA32" s="15">
        <v>40021716918</v>
      </c>
      <c r="RB32" s="15">
        <v>24769604536</v>
      </c>
      <c r="RC32" s="15">
        <v>259706481458.53</v>
      </c>
      <c r="RD32" s="15">
        <v>27943591410</v>
      </c>
      <c r="RE32" s="15">
        <v>42310033076.089996</v>
      </c>
      <c r="RF32" s="15">
        <v>121825332663</v>
      </c>
      <c r="RG32" s="15">
        <v>20233565914.040001</v>
      </c>
      <c r="RH32" s="15">
        <v>15046333297.25</v>
      </c>
      <c r="RI32" s="15">
        <v>4712061466</v>
      </c>
      <c r="RJ32" s="15">
        <v>10022846693</v>
      </c>
      <c r="RK32" s="15">
        <v>23880392650.93</v>
      </c>
      <c r="RL32" s="15">
        <v>38229504216</v>
      </c>
      <c r="RM32" s="15">
        <v>6230011777.2799997</v>
      </c>
      <c r="RN32" s="15">
        <v>6881564902</v>
      </c>
      <c r="RO32" s="15">
        <v>1016763000</v>
      </c>
      <c r="RP32" s="15">
        <v>0</v>
      </c>
      <c r="RQ32" s="15">
        <v>84214121507.029999</v>
      </c>
      <c r="RR32" s="15">
        <v>59138769334.870003</v>
      </c>
      <c r="RS32" s="15">
        <v>8310642912.3100004</v>
      </c>
      <c r="RT32" s="15">
        <v>137708057169</v>
      </c>
      <c r="RU32" s="15">
        <v>553848723976.56006</v>
      </c>
      <c r="RV32" s="15">
        <v>86101319542</v>
      </c>
      <c r="RW32" s="15">
        <v>348007424</v>
      </c>
      <c r="RX32" s="15">
        <v>22352414941.07</v>
      </c>
      <c r="RY32" s="15">
        <v>2036306314</v>
      </c>
      <c r="RZ32" s="15">
        <v>38275518000.309998</v>
      </c>
      <c r="SA32" s="15">
        <v>22122624402.889999</v>
      </c>
      <c r="SB32" s="15">
        <v>36862196323.559998</v>
      </c>
      <c r="SC32" s="15">
        <v>24405563571.200001</v>
      </c>
      <c r="SD32" s="15">
        <v>21084975780.799999</v>
      </c>
      <c r="SE32" s="15">
        <v>6171825344.6000004</v>
      </c>
      <c r="SF32" s="15">
        <v>118673796685</v>
      </c>
      <c r="SG32" s="15">
        <v>36584352348.879997</v>
      </c>
      <c r="SH32" s="15">
        <v>47117676787</v>
      </c>
      <c r="SI32" s="15">
        <v>138005517012</v>
      </c>
      <c r="SJ32" s="15">
        <v>134486643700.72</v>
      </c>
      <c r="SK32" s="15">
        <v>67228177408.980003</v>
      </c>
      <c r="SL32" s="15">
        <v>74978757584.300003</v>
      </c>
      <c r="SM32" s="15">
        <v>40057230642.239998</v>
      </c>
      <c r="SN32" s="15">
        <v>12245060064</v>
      </c>
      <c r="SO32" s="15">
        <v>233597122761.25</v>
      </c>
      <c r="SP32" s="15">
        <v>-6391615489</v>
      </c>
      <c r="SQ32" s="15">
        <v>21195075820</v>
      </c>
      <c r="SR32" s="15">
        <v>3293026622</v>
      </c>
      <c r="SS32" s="15">
        <v>40446017282.800003</v>
      </c>
      <c r="ST32" s="15">
        <v>3453165268</v>
      </c>
      <c r="SU32" s="15">
        <v>33356125399</v>
      </c>
      <c r="SV32" s="15">
        <v>232792682422.88</v>
      </c>
      <c r="SW32" s="15">
        <v>37820336677</v>
      </c>
      <c r="SX32" s="15">
        <v>17301072028</v>
      </c>
      <c r="SY32" s="15">
        <v>388257538235</v>
      </c>
      <c r="SZ32" s="15">
        <v>11798166611</v>
      </c>
      <c r="TA32" s="15">
        <v>63296834891</v>
      </c>
      <c r="TB32" s="15">
        <v>11857796000.77</v>
      </c>
      <c r="TC32" s="15">
        <v>113396582625.86</v>
      </c>
      <c r="TD32" s="15">
        <v>215371962955</v>
      </c>
      <c r="TE32" s="15">
        <v>258882620367</v>
      </c>
      <c r="TF32" s="15">
        <v>20622006527.200001</v>
      </c>
      <c r="TG32" s="15">
        <v>5299836400</v>
      </c>
      <c r="TH32" s="15">
        <v>29838583979.59</v>
      </c>
      <c r="TI32" s="15">
        <v>1773868764.6400001</v>
      </c>
      <c r="TJ32" s="15">
        <v>0</v>
      </c>
      <c r="TK32" s="15">
        <v>29631998865.610001</v>
      </c>
      <c r="TL32" s="15">
        <v>22301403743.689999</v>
      </c>
      <c r="TM32" s="15">
        <v>9458465468</v>
      </c>
      <c r="TN32" s="15">
        <v>398921594330.51001</v>
      </c>
      <c r="TO32" s="15">
        <v>90909000985</v>
      </c>
      <c r="TP32" s="15">
        <v>2759368464.8099999</v>
      </c>
      <c r="TQ32" s="15">
        <v>33477830873</v>
      </c>
      <c r="TR32" s="15">
        <v>2257200</v>
      </c>
      <c r="TS32" s="15">
        <v>138269895176.19</v>
      </c>
      <c r="TT32" s="15">
        <v>162734809470.32001</v>
      </c>
      <c r="TU32" s="15">
        <v>110111722219.16</v>
      </c>
      <c r="TV32" s="15">
        <v>471403736958.13</v>
      </c>
      <c r="TW32" s="15">
        <v>26125436969.91</v>
      </c>
    </row>
    <row r="33" spans="1:543" x14ac:dyDescent="0.2">
      <c r="A33" s="5" t="s">
        <v>578</v>
      </c>
      <c r="B33" s="6">
        <f>B34+B45</f>
        <v>18911685653620.328</v>
      </c>
      <c r="C33" s="6">
        <f t="shared" ref="C33:BN33" si="54">C34+C45</f>
        <v>2744968448329.0503</v>
      </c>
      <c r="D33" s="6">
        <f t="shared" si="54"/>
        <v>2536756789122.8799</v>
      </c>
      <c r="E33" s="6">
        <f t="shared" si="54"/>
        <v>2269447507014.4702</v>
      </c>
      <c r="F33" s="6">
        <f t="shared" si="54"/>
        <v>1328485786620.29</v>
      </c>
      <c r="G33" s="6">
        <f t="shared" si="54"/>
        <v>2165751074290.6001</v>
      </c>
      <c r="H33" s="6">
        <f t="shared" si="54"/>
        <v>2622282258170.48</v>
      </c>
      <c r="I33" s="6">
        <f t="shared" si="54"/>
        <v>2867871650594.8804</v>
      </c>
      <c r="J33" s="6">
        <f t="shared" si="54"/>
        <v>4244349319821.23</v>
      </c>
      <c r="K33" s="6">
        <f t="shared" si="54"/>
        <v>2459340619281.3198</v>
      </c>
      <c r="L33" s="6">
        <f t="shared" si="54"/>
        <v>2662820756982.9902</v>
      </c>
      <c r="M33" s="6">
        <f t="shared" si="54"/>
        <v>1404345980663.9302</v>
      </c>
      <c r="N33" s="6">
        <f t="shared" si="54"/>
        <v>4152704636692.2695</v>
      </c>
      <c r="O33" s="6">
        <f t="shared" si="54"/>
        <v>1309279594652.8999</v>
      </c>
      <c r="P33" s="6">
        <f t="shared" si="54"/>
        <v>1432051067700.4102</v>
      </c>
      <c r="Q33" s="6">
        <f t="shared" si="54"/>
        <v>1478721970563.5901</v>
      </c>
      <c r="R33" s="6">
        <f t="shared" si="54"/>
        <v>1955704252984.9099</v>
      </c>
      <c r="S33" s="6">
        <f t="shared" si="54"/>
        <v>1631842591718.8</v>
      </c>
      <c r="T33" s="6">
        <f t="shared" si="54"/>
        <v>1957237893183.3401</v>
      </c>
      <c r="U33" s="6">
        <f t="shared" si="54"/>
        <v>1699425152854.6299</v>
      </c>
      <c r="V33" s="6">
        <f t="shared" si="54"/>
        <v>1889846753490.8298</v>
      </c>
      <c r="W33" s="6">
        <f t="shared" si="54"/>
        <v>1410209767496.3999</v>
      </c>
      <c r="X33" s="6">
        <f t="shared" si="54"/>
        <v>1550166475175.3401</v>
      </c>
      <c r="Y33" s="6">
        <f t="shared" si="54"/>
        <v>1064650371185.99</v>
      </c>
      <c r="Z33" s="6">
        <f t="shared" si="54"/>
        <v>14152149422267.699</v>
      </c>
      <c r="AA33" s="6">
        <f t="shared" si="54"/>
        <v>3230743738941.8301</v>
      </c>
      <c r="AB33" s="6">
        <f t="shared" si="54"/>
        <v>1862736799468.5701</v>
      </c>
      <c r="AC33" s="6">
        <f t="shared" si="54"/>
        <v>6152368379435.3496</v>
      </c>
      <c r="AD33" s="6">
        <f t="shared" si="54"/>
        <v>1921654852059.9099</v>
      </c>
      <c r="AE33" s="6">
        <f t="shared" si="54"/>
        <v>2501444360858.5801</v>
      </c>
      <c r="AF33" s="6">
        <f t="shared" si="54"/>
        <v>3827733664137.7202</v>
      </c>
      <c r="AG33" s="6">
        <f t="shared" si="54"/>
        <v>1970863374638.5601</v>
      </c>
      <c r="AH33" s="6">
        <f t="shared" si="54"/>
        <v>1498497455141.0601</v>
      </c>
      <c r="AI33" s="6">
        <f t="shared" si="54"/>
        <v>3028693942918.8198</v>
      </c>
      <c r="AJ33" s="6">
        <f t="shared" si="54"/>
        <v>1789394962256.8899</v>
      </c>
      <c r="AK33" s="6">
        <f t="shared" si="54"/>
        <v>1407151256272.9199</v>
      </c>
      <c r="AL33" s="6">
        <f t="shared" si="54"/>
        <v>2008985435220.03</v>
      </c>
      <c r="AM33" s="6">
        <f t="shared" si="54"/>
        <v>1655388193590.3198</v>
      </c>
      <c r="AN33" s="6">
        <f t="shared" si="54"/>
        <v>1216039923741.3101</v>
      </c>
      <c r="AO33" s="6">
        <f t="shared" si="54"/>
        <v>29958683673011.121</v>
      </c>
      <c r="AP33" s="6">
        <f t="shared" si="54"/>
        <v>2946215853168.6499</v>
      </c>
      <c r="AQ33" s="6">
        <f t="shared" si="54"/>
        <v>1465138453120.5901</v>
      </c>
      <c r="AR33" s="6">
        <f t="shared" si="54"/>
        <v>1271940346895.52</v>
      </c>
      <c r="AS33" s="6">
        <f t="shared" si="54"/>
        <v>1524810502227.4402</v>
      </c>
      <c r="AT33" s="6">
        <f t="shared" si="54"/>
        <v>1146652789323.6299</v>
      </c>
      <c r="AU33" s="6">
        <f t="shared" si="54"/>
        <v>912481989844.10999</v>
      </c>
      <c r="AV33" s="6">
        <f t="shared" si="54"/>
        <v>1493386650705.6699</v>
      </c>
      <c r="AW33" s="6">
        <f t="shared" si="54"/>
        <v>1744282122538.95</v>
      </c>
      <c r="AX33" s="6">
        <f t="shared" si="54"/>
        <v>1761364481265.45</v>
      </c>
      <c r="AY33" s="6">
        <f t="shared" si="54"/>
        <v>1593266053881.6401</v>
      </c>
      <c r="AZ33" s="6">
        <f t="shared" si="54"/>
        <v>1634983178868.96</v>
      </c>
      <c r="BA33" s="6">
        <f t="shared" si="54"/>
        <v>1273064700908.25</v>
      </c>
      <c r="BB33" s="6">
        <f t="shared" si="54"/>
        <v>1181750931335.53</v>
      </c>
      <c r="BC33" s="6">
        <f t="shared" si="54"/>
        <v>1176711936981.6001</v>
      </c>
      <c r="BD33" s="6">
        <f t="shared" si="54"/>
        <v>2188698815512.28</v>
      </c>
      <c r="BE33" s="6">
        <f t="shared" si="54"/>
        <v>1422080957433.72</v>
      </c>
      <c r="BF33" s="6">
        <f t="shared" si="54"/>
        <v>794261576021.43994</v>
      </c>
      <c r="BG33" s="6">
        <f t="shared" si="54"/>
        <v>1504430764964.9299</v>
      </c>
      <c r="BH33" s="6">
        <f t="shared" si="54"/>
        <v>8152807500452.4199</v>
      </c>
      <c r="BI33" s="6">
        <f t="shared" si="54"/>
        <v>1482209479136.52</v>
      </c>
      <c r="BJ33" s="6">
        <f t="shared" si="54"/>
        <v>1914637755556.77</v>
      </c>
      <c r="BK33" s="6">
        <f t="shared" si="54"/>
        <v>1668663791928.72</v>
      </c>
      <c r="BL33" s="6">
        <f t="shared" si="54"/>
        <v>1298842171022.8298</v>
      </c>
      <c r="BM33" s="6">
        <f t="shared" si="54"/>
        <v>1812496843992.8899</v>
      </c>
      <c r="BN33" s="6">
        <f t="shared" si="54"/>
        <v>2081442252462.4302</v>
      </c>
      <c r="BO33" s="6">
        <f t="shared" ref="BO33:DZ33" si="55">BO34+BO45</f>
        <v>1530929712427.1499</v>
      </c>
      <c r="BP33" s="6">
        <f t="shared" si="55"/>
        <v>1576779654243.73</v>
      </c>
      <c r="BQ33" s="6">
        <f t="shared" si="55"/>
        <v>1226234064490.9399</v>
      </c>
      <c r="BR33" s="6">
        <f t="shared" si="55"/>
        <v>1492027311190.5</v>
      </c>
      <c r="BS33" s="6">
        <f t="shared" si="55"/>
        <v>1035374746534.74</v>
      </c>
      <c r="BT33" s="6">
        <f t="shared" si="55"/>
        <v>6881114488677.7695</v>
      </c>
      <c r="BU33" s="6">
        <f t="shared" si="55"/>
        <v>1054710869365</v>
      </c>
      <c r="BV33" s="6">
        <f t="shared" si="55"/>
        <v>645974565708.68005</v>
      </c>
      <c r="BW33" s="6">
        <f t="shared" si="55"/>
        <v>1373002012240.97</v>
      </c>
      <c r="BX33" s="6">
        <f t="shared" si="55"/>
        <v>880690952872.24011</v>
      </c>
      <c r="BY33" s="6">
        <f t="shared" si="55"/>
        <v>2146604020542.8799</v>
      </c>
      <c r="BZ33" s="6">
        <f t="shared" si="55"/>
        <v>2119569745404.46</v>
      </c>
      <c r="CA33" s="6">
        <f t="shared" si="55"/>
        <v>1677234003881.1001</v>
      </c>
      <c r="CB33" s="6">
        <f t="shared" si="55"/>
        <v>31643508312589.301</v>
      </c>
      <c r="CC33" s="6">
        <f t="shared" si="55"/>
        <v>9389823582814.2402</v>
      </c>
      <c r="CD33" s="6">
        <f t="shared" si="55"/>
        <v>3870730869503.8501</v>
      </c>
      <c r="CE33" s="6">
        <f t="shared" si="55"/>
        <v>3219894090738.3501</v>
      </c>
      <c r="CF33" s="6">
        <f t="shared" si="55"/>
        <v>4562133310696.0498</v>
      </c>
      <c r="CG33" s="6">
        <f t="shared" si="55"/>
        <v>2666794972332.79</v>
      </c>
      <c r="CH33" s="6">
        <f t="shared" si="55"/>
        <v>3678294498782.8003</v>
      </c>
      <c r="CI33" s="6">
        <f t="shared" si="55"/>
        <v>5968863770014.2402</v>
      </c>
      <c r="CJ33" s="6">
        <f t="shared" si="55"/>
        <v>2803516966110.8198</v>
      </c>
      <c r="CK33" s="6">
        <f t="shared" si="55"/>
        <v>6320318192965.7002</v>
      </c>
      <c r="CL33" s="6">
        <f t="shared" si="55"/>
        <v>3242391736992.1802</v>
      </c>
      <c r="CM33" s="6">
        <f t="shared" si="55"/>
        <v>5342612318003.7402</v>
      </c>
      <c r="CN33" s="6">
        <f t="shared" si="55"/>
        <v>2780338676667.5996</v>
      </c>
      <c r="CO33" s="6">
        <f t="shared" si="55"/>
        <v>6230703051277.5107</v>
      </c>
      <c r="CP33" s="6">
        <f t="shared" si="55"/>
        <v>1577517256799.1399</v>
      </c>
      <c r="CQ33" s="6">
        <f t="shared" si="55"/>
        <v>1262644267620.1899</v>
      </c>
      <c r="CR33" s="6">
        <f t="shared" si="55"/>
        <v>1465745126874.0801</v>
      </c>
      <c r="CS33" s="6">
        <f t="shared" si="55"/>
        <v>1877545397228.27</v>
      </c>
      <c r="CT33" s="6">
        <f t="shared" si="55"/>
        <v>2248798145446.1299</v>
      </c>
      <c r="CU33" s="6">
        <f t="shared" si="55"/>
        <v>2060557622608.0801</v>
      </c>
      <c r="CV33" s="6">
        <f t="shared" si="55"/>
        <v>3072138832053.3901</v>
      </c>
      <c r="CW33" s="6">
        <f t="shared" si="55"/>
        <v>1949329257463.9399</v>
      </c>
      <c r="CX33" s="6">
        <f t="shared" si="55"/>
        <v>2226181406808.46</v>
      </c>
      <c r="CY33" s="6">
        <f t="shared" si="55"/>
        <v>2672003493492.9297</v>
      </c>
      <c r="CZ33" s="6">
        <f t="shared" si="55"/>
        <v>1201533843754.0601</v>
      </c>
      <c r="DA33" s="6">
        <f t="shared" si="55"/>
        <v>15278308894172.18</v>
      </c>
      <c r="DB33" s="6">
        <f t="shared" si="55"/>
        <v>2772653655148.0503</v>
      </c>
      <c r="DC33" s="6">
        <f t="shared" si="55"/>
        <v>7564834177844.6904</v>
      </c>
      <c r="DD33" s="6">
        <f t="shared" si="55"/>
        <v>3432745888994.1196</v>
      </c>
      <c r="DE33" s="6">
        <f t="shared" si="55"/>
        <v>4616358748719</v>
      </c>
      <c r="DF33" s="6">
        <f t="shared" si="55"/>
        <v>3314522960390.7998</v>
      </c>
      <c r="DG33" s="6">
        <f t="shared" si="55"/>
        <v>2595601870566.1001</v>
      </c>
      <c r="DH33" s="6">
        <f t="shared" si="55"/>
        <v>7493109764659.6104</v>
      </c>
      <c r="DI33" s="6">
        <f t="shared" si="55"/>
        <v>2514674680393.04</v>
      </c>
      <c r="DJ33" s="6">
        <f t="shared" si="55"/>
        <v>1863162822686.5801</v>
      </c>
      <c r="DK33" s="6">
        <f t="shared" si="55"/>
        <v>2300506409743.75</v>
      </c>
      <c r="DL33" s="6">
        <f t="shared" si="55"/>
        <v>3936076034892.8398</v>
      </c>
      <c r="DM33" s="6">
        <f t="shared" si="55"/>
        <v>2251240807347.9502</v>
      </c>
      <c r="DN33" s="6">
        <f t="shared" si="55"/>
        <v>2009546443360.3</v>
      </c>
      <c r="DO33" s="6">
        <f t="shared" si="55"/>
        <v>2276494013725.5698</v>
      </c>
      <c r="DP33" s="6">
        <f t="shared" si="55"/>
        <v>1768750813636.99</v>
      </c>
      <c r="DQ33" s="6">
        <f t="shared" si="55"/>
        <v>1219508339645.2002</v>
      </c>
      <c r="DR33" s="6">
        <f t="shared" si="55"/>
        <v>1546749290686.48</v>
      </c>
      <c r="DS33" s="6">
        <f t="shared" si="55"/>
        <v>3902701234736.3296</v>
      </c>
      <c r="DT33" s="6">
        <f t="shared" si="55"/>
        <v>1183127839599.21</v>
      </c>
      <c r="DU33" s="6">
        <f t="shared" si="55"/>
        <v>1446156382709.8501</v>
      </c>
      <c r="DV33" s="6">
        <f t="shared" si="55"/>
        <v>1473467273080.75</v>
      </c>
      <c r="DW33" s="6">
        <f t="shared" si="55"/>
        <v>1920228815812.52</v>
      </c>
      <c r="DX33" s="6">
        <f t="shared" si="55"/>
        <v>1219395859977.52</v>
      </c>
      <c r="DY33" s="6">
        <f t="shared" si="55"/>
        <v>1414719445374.6802</v>
      </c>
      <c r="DZ33" s="6">
        <f t="shared" si="55"/>
        <v>1454764579535.3301</v>
      </c>
      <c r="EA33" s="6">
        <f t="shared" ref="EA33:GL33" si="56">EA34+EA45</f>
        <v>1527931920444.98</v>
      </c>
      <c r="EB33" s="6">
        <f t="shared" si="56"/>
        <v>1090132992353.52</v>
      </c>
      <c r="EC33" s="6">
        <f t="shared" si="56"/>
        <v>1106806272227.95</v>
      </c>
      <c r="ED33" s="6">
        <f t="shared" si="56"/>
        <v>4883232964193.8496</v>
      </c>
      <c r="EE33" s="6">
        <f t="shared" si="56"/>
        <v>1824475810108.74</v>
      </c>
      <c r="EF33" s="6">
        <f t="shared" si="56"/>
        <v>2918000366100.2598</v>
      </c>
      <c r="EG33" s="6">
        <f t="shared" si="56"/>
        <v>2965754646074.77</v>
      </c>
      <c r="EH33" s="6">
        <f t="shared" si="56"/>
        <v>2387060978490.3701</v>
      </c>
      <c r="EI33" s="6">
        <f t="shared" si="56"/>
        <v>1870409939740.26</v>
      </c>
      <c r="EJ33" s="6">
        <f t="shared" si="56"/>
        <v>2068271227397.73</v>
      </c>
      <c r="EK33" s="6">
        <f t="shared" si="56"/>
        <v>2027975697007.4399</v>
      </c>
      <c r="EL33" s="6">
        <f t="shared" si="56"/>
        <v>1942039539428.22</v>
      </c>
      <c r="EM33" s="6">
        <f t="shared" si="56"/>
        <v>3969587683021.5503</v>
      </c>
      <c r="EN33" s="6">
        <f t="shared" si="56"/>
        <v>1912023046114.8901</v>
      </c>
      <c r="EO33" s="6">
        <f t="shared" si="56"/>
        <v>1787318611629.3999</v>
      </c>
      <c r="EP33" s="6">
        <f t="shared" si="56"/>
        <v>1730093840282.1599</v>
      </c>
      <c r="EQ33" s="6">
        <f t="shared" si="56"/>
        <v>1334000757427.8</v>
      </c>
      <c r="ER33" s="6">
        <f t="shared" si="56"/>
        <v>1613057688125.51</v>
      </c>
      <c r="ES33" s="6">
        <f t="shared" si="56"/>
        <v>1049331503502.58</v>
      </c>
      <c r="ET33" s="6">
        <f t="shared" si="56"/>
        <v>442977223000927</v>
      </c>
      <c r="EU33" s="6">
        <f t="shared" si="56"/>
        <v>28286541521361.313</v>
      </c>
      <c r="EV33" s="6">
        <f t="shared" si="56"/>
        <v>8953457254280.8398</v>
      </c>
      <c r="EW33" s="6">
        <f t="shared" si="56"/>
        <v>10943830165869.932</v>
      </c>
      <c r="EX33" s="6">
        <f t="shared" si="56"/>
        <v>18687360178967.641</v>
      </c>
      <c r="EY33" s="6">
        <f t="shared" si="56"/>
        <v>3143991962867.0601</v>
      </c>
      <c r="EZ33" s="6">
        <f t="shared" si="56"/>
        <v>4822611461066.6895</v>
      </c>
      <c r="FA33" s="6">
        <f t="shared" si="56"/>
        <v>3474845177903.3804</v>
      </c>
      <c r="FB33" s="6">
        <f t="shared" si="56"/>
        <v>3772049891805.3901</v>
      </c>
      <c r="FC33" s="6">
        <f t="shared" si="56"/>
        <v>4256353026922.23</v>
      </c>
      <c r="FD33" s="6">
        <f t="shared" si="56"/>
        <v>4263485308047.6001</v>
      </c>
      <c r="FE33" s="6">
        <f t="shared" si="56"/>
        <v>2175278082540</v>
      </c>
      <c r="FF33" s="6">
        <f t="shared" si="56"/>
        <v>4206700310663.2202</v>
      </c>
      <c r="FG33" s="6">
        <f t="shared" si="56"/>
        <v>2323920993437</v>
      </c>
      <c r="FH33" s="6">
        <f t="shared" si="56"/>
        <v>4671542628536.4102</v>
      </c>
      <c r="FI33" s="6">
        <f t="shared" si="56"/>
        <v>3789755077933.73</v>
      </c>
      <c r="FJ33" s="6">
        <f t="shared" si="56"/>
        <v>2489847478601.4497</v>
      </c>
      <c r="FK33" s="6">
        <f t="shared" si="56"/>
        <v>4059021894153.27</v>
      </c>
      <c r="FL33" s="6">
        <f t="shared" si="56"/>
        <v>24020098774435.699</v>
      </c>
      <c r="FM33" s="6">
        <f t="shared" si="56"/>
        <v>10002095297617.602</v>
      </c>
      <c r="FN33" s="6">
        <f t="shared" si="56"/>
        <v>7765922568558.5596</v>
      </c>
      <c r="FO33" s="6">
        <f t="shared" si="56"/>
        <v>3345491135180.8599</v>
      </c>
      <c r="FP33" s="6">
        <f t="shared" si="56"/>
        <v>9738603123182.0605</v>
      </c>
      <c r="FQ33" s="6">
        <f t="shared" si="56"/>
        <v>1517331588965</v>
      </c>
      <c r="FR33" s="6">
        <f t="shared" si="56"/>
        <v>2882255014360.0801</v>
      </c>
      <c r="FS33" s="6">
        <f t="shared" si="56"/>
        <v>2115707472368.02</v>
      </c>
      <c r="FT33" s="6">
        <f t="shared" si="56"/>
        <v>1526772767370.98</v>
      </c>
      <c r="FU33" s="6">
        <f t="shared" si="56"/>
        <v>3105783447880.8599</v>
      </c>
      <c r="FV33" s="6">
        <f t="shared" si="56"/>
        <v>1554944375340.4299</v>
      </c>
      <c r="FW33" s="6">
        <f t="shared" si="56"/>
        <v>30749242076898.301</v>
      </c>
      <c r="FX33" s="6">
        <f t="shared" si="56"/>
        <v>3764999667285.0498</v>
      </c>
      <c r="FY33" s="6">
        <f t="shared" si="56"/>
        <v>5128213981695.7998</v>
      </c>
      <c r="FZ33" s="6">
        <f t="shared" si="56"/>
        <v>2340793700281.6001</v>
      </c>
      <c r="GA33" s="6">
        <f t="shared" si="56"/>
        <v>2324010734306.73</v>
      </c>
      <c r="GB33" s="6">
        <f t="shared" si="56"/>
        <v>2611631303908.8501</v>
      </c>
      <c r="GC33" s="6">
        <f t="shared" si="56"/>
        <v>2792866204610.6201</v>
      </c>
      <c r="GD33" s="6">
        <f t="shared" si="56"/>
        <v>4019210952135.73</v>
      </c>
      <c r="GE33" s="6">
        <f t="shared" si="56"/>
        <v>3345653792396.3403</v>
      </c>
      <c r="GF33" s="6">
        <f t="shared" si="56"/>
        <v>2578827973057.3301</v>
      </c>
      <c r="GG33" s="6">
        <f t="shared" si="56"/>
        <v>5184523020253.4492</v>
      </c>
      <c r="GH33" s="6">
        <f t="shared" si="56"/>
        <v>2785959656093.6797</v>
      </c>
      <c r="GI33" s="6">
        <f t="shared" si="56"/>
        <v>4090343910747.8398</v>
      </c>
      <c r="GJ33" s="6">
        <f t="shared" si="56"/>
        <v>3246084965820.6899</v>
      </c>
      <c r="GK33" s="6">
        <f t="shared" si="56"/>
        <v>3483587981231.4199</v>
      </c>
      <c r="GL33" s="6">
        <f t="shared" si="56"/>
        <v>3490967658002.1602</v>
      </c>
      <c r="GM33" s="6">
        <f t="shared" ref="GM33:IX33" si="57">GM34+GM45</f>
        <v>2830231260317.5601</v>
      </c>
      <c r="GN33" s="6">
        <f t="shared" si="57"/>
        <v>5620068520753.5801</v>
      </c>
      <c r="GO33" s="6">
        <f t="shared" si="57"/>
        <v>2166875317645.29</v>
      </c>
      <c r="GP33" s="6">
        <f t="shared" si="57"/>
        <v>2973662409896.1899</v>
      </c>
      <c r="GQ33" s="6">
        <f t="shared" si="57"/>
        <v>2267477749800.3599</v>
      </c>
      <c r="GR33" s="6">
        <f t="shared" si="57"/>
        <v>2415635223397.52</v>
      </c>
      <c r="GS33" s="6">
        <f t="shared" si="57"/>
        <v>1799809861544.76</v>
      </c>
      <c r="GT33" s="6">
        <f t="shared" si="57"/>
        <v>2759751487194.4497</v>
      </c>
      <c r="GU33" s="6">
        <f t="shared" si="57"/>
        <v>2666942953071.48</v>
      </c>
      <c r="GV33" s="6">
        <f t="shared" si="57"/>
        <v>4110568092019.23</v>
      </c>
      <c r="GW33" s="6">
        <f t="shared" si="57"/>
        <v>2795204576012.5801</v>
      </c>
      <c r="GX33" s="6">
        <f t="shared" si="57"/>
        <v>2765376607594.5103</v>
      </c>
      <c r="GY33" s="6">
        <f>GY34+GY45</f>
        <v>3006724087436.4702</v>
      </c>
      <c r="GZ33" s="6">
        <f t="shared" si="57"/>
        <v>2403339743555.1802</v>
      </c>
      <c r="HA33" s="6">
        <f t="shared" si="57"/>
        <v>2920893584607.4399</v>
      </c>
      <c r="HB33" s="6">
        <f t="shared" si="57"/>
        <v>2177047983429.6899</v>
      </c>
      <c r="HC33" s="6">
        <f t="shared" si="57"/>
        <v>2036676185726.8101</v>
      </c>
      <c r="HD33" s="6">
        <f t="shared" si="57"/>
        <v>28793140180037</v>
      </c>
      <c r="HE33" s="6">
        <f t="shared" si="57"/>
        <v>6730489559717.6094</v>
      </c>
      <c r="HF33" s="6">
        <f t="shared" si="57"/>
        <v>2077720243078</v>
      </c>
      <c r="HG33" s="6">
        <f t="shared" si="57"/>
        <v>6050819887074.3701</v>
      </c>
      <c r="HH33" s="6">
        <f t="shared" si="57"/>
        <v>3030547431031</v>
      </c>
      <c r="HI33" s="6">
        <f t="shared" si="57"/>
        <v>2157344040683.75</v>
      </c>
      <c r="HJ33" s="6">
        <f t="shared" si="57"/>
        <v>1625139115945.5701</v>
      </c>
      <c r="HK33" s="6">
        <f t="shared" si="57"/>
        <v>3950817248484.8599</v>
      </c>
      <c r="HL33" s="6">
        <f t="shared" si="57"/>
        <v>3750224434123.3101</v>
      </c>
      <c r="HM33" s="6">
        <f t="shared" si="57"/>
        <v>30127166768664.691</v>
      </c>
      <c r="HN33" s="6">
        <f t="shared" si="57"/>
        <v>2825018411122.52</v>
      </c>
      <c r="HO33" s="6">
        <f t="shared" si="57"/>
        <v>3952525019218.73</v>
      </c>
      <c r="HP33" s="6">
        <f t="shared" si="57"/>
        <v>3276050662672.8599</v>
      </c>
      <c r="HQ33" s="6">
        <f t="shared" si="57"/>
        <v>4202697186238.73</v>
      </c>
      <c r="HR33" s="6">
        <f t="shared" si="57"/>
        <v>2447998796537.1001</v>
      </c>
      <c r="HS33" s="6">
        <f t="shared" si="57"/>
        <v>4877773576631.6094</v>
      </c>
      <c r="HT33" s="6">
        <f t="shared" si="57"/>
        <v>4163520410591.73</v>
      </c>
      <c r="HU33" s="6">
        <f t="shared" si="57"/>
        <v>2749931874546.4604</v>
      </c>
      <c r="HV33" s="6">
        <f t="shared" si="57"/>
        <v>3644896096678.0698</v>
      </c>
      <c r="HW33" s="6">
        <f t="shared" si="57"/>
        <v>3936924453223.1201</v>
      </c>
      <c r="HX33" s="6">
        <f t="shared" si="57"/>
        <v>2194277106621.1699</v>
      </c>
      <c r="HY33" s="6">
        <f t="shared" si="57"/>
        <v>3594046631691.0801</v>
      </c>
      <c r="HZ33" s="6">
        <f t="shared" si="57"/>
        <v>1757396551761.76</v>
      </c>
      <c r="IA33" s="6">
        <f t="shared" si="57"/>
        <v>5443623023756.3008</v>
      </c>
      <c r="IB33" s="6">
        <f t="shared" si="57"/>
        <v>5531822453439.4492</v>
      </c>
      <c r="IC33" s="6">
        <f t="shared" si="57"/>
        <v>2616641950428.6499</v>
      </c>
      <c r="ID33" s="6">
        <f t="shared" si="57"/>
        <v>2677125202103.71</v>
      </c>
      <c r="IE33" s="6">
        <f t="shared" si="57"/>
        <v>1928491626214.48</v>
      </c>
      <c r="IF33" s="6">
        <f t="shared" si="57"/>
        <v>2847639494852.9102</v>
      </c>
      <c r="IG33" s="6">
        <f t="shared" si="57"/>
        <v>3239481822492.0703</v>
      </c>
      <c r="IH33" s="6">
        <f t="shared" si="57"/>
        <v>2320248381774.9302</v>
      </c>
      <c r="II33" s="6">
        <f t="shared" si="57"/>
        <v>2234234936252.9302</v>
      </c>
      <c r="IJ33" s="6">
        <f t="shared" si="57"/>
        <v>3819318465508.21</v>
      </c>
      <c r="IK33" s="6">
        <f t="shared" si="57"/>
        <v>7428890575851.8896</v>
      </c>
      <c r="IL33" s="6">
        <f t="shared" si="57"/>
        <v>3308702401715.8901</v>
      </c>
      <c r="IM33" s="6">
        <f t="shared" si="57"/>
        <v>2628908392589.1704</v>
      </c>
      <c r="IN33" s="6">
        <f t="shared" si="57"/>
        <v>2128043490614.29</v>
      </c>
      <c r="IO33" s="6">
        <f t="shared" si="57"/>
        <v>4494105925602.75</v>
      </c>
      <c r="IP33" s="6">
        <f t="shared" si="57"/>
        <v>3223112024220.6099</v>
      </c>
      <c r="IQ33" s="6">
        <f t="shared" si="57"/>
        <v>2228582896965.2798</v>
      </c>
      <c r="IR33" s="6">
        <f t="shared" si="57"/>
        <v>3010540382227.23</v>
      </c>
      <c r="IS33" s="6">
        <f t="shared" si="57"/>
        <v>2383862311722.3701</v>
      </c>
      <c r="IT33" s="6">
        <f t="shared" si="57"/>
        <v>5909774604328.9707</v>
      </c>
      <c r="IU33" s="6">
        <f t="shared" si="57"/>
        <v>1848890626585.3198</v>
      </c>
      <c r="IV33" s="6">
        <f t="shared" si="57"/>
        <v>2612831608989.0698</v>
      </c>
      <c r="IW33" s="6">
        <f t="shared" si="57"/>
        <v>1496043374917.8101</v>
      </c>
      <c r="IX33" s="6">
        <f t="shared" si="57"/>
        <v>38134603568773</v>
      </c>
      <c r="IY33" s="6">
        <f t="shared" ref="IY33:LJ33" si="58">IY34+IY45</f>
        <v>1668772967686.1802</v>
      </c>
      <c r="IZ33" s="6">
        <f t="shared" si="58"/>
        <v>7593574406129.4199</v>
      </c>
      <c r="JA33" s="6">
        <f t="shared" si="58"/>
        <v>1733026378096.8999</v>
      </c>
      <c r="JB33" s="6">
        <f t="shared" si="58"/>
        <v>3001688424546.23</v>
      </c>
      <c r="JC33" s="6">
        <f t="shared" si="58"/>
        <v>2712246814295.3599</v>
      </c>
      <c r="JD33" s="6">
        <f t="shared" si="58"/>
        <v>3428994068013.7397</v>
      </c>
      <c r="JE33" s="6">
        <f t="shared" si="58"/>
        <v>1419056977394.5298</v>
      </c>
      <c r="JF33" s="6">
        <f t="shared" si="58"/>
        <v>2163536808956.8599</v>
      </c>
      <c r="JG33" s="6">
        <f t="shared" si="58"/>
        <v>2030391853506.3298</v>
      </c>
      <c r="JH33" s="6">
        <f t="shared" si="58"/>
        <v>3527305219893.4897</v>
      </c>
      <c r="JI33" s="6">
        <f t="shared" si="58"/>
        <v>2684626306944.0801</v>
      </c>
      <c r="JJ33" s="6">
        <f t="shared" si="58"/>
        <v>1265262695539.1499</v>
      </c>
      <c r="JK33" s="6">
        <f t="shared" si="58"/>
        <v>1515420708773.0901</v>
      </c>
      <c r="JL33" s="6">
        <f t="shared" si="58"/>
        <v>1778134991899.1702</v>
      </c>
      <c r="JM33" s="6">
        <f t="shared" si="58"/>
        <v>1182436810517.51</v>
      </c>
      <c r="JN33" s="6">
        <f t="shared" si="58"/>
        <v>2112568599035.7</v>
      </c>
      <c r="JO33" s="6">
        <f t="shared" si="58"/>
        <v>9588975812763.6094</v>
      </c>
      <c r="JP33" s="6">
        <f t="shared" si="58"/>
        <v>1563559208664.52</v>
      </c>
      <c r="JQ33" s="6">
        <f t="shared" si="58"/>
        <v>2720131332440.8198</v>
      </c>
      <c r="JR33" s="6">
        <f t="shared" si="58"/>
        <v>3061120307267.6699</v>
      </c>
      <c r="JS33" s="6">
        <f t="shared" si="58"/>
        <v>2549025027804.8496</v>
      </c>
      <c r="JT33" s="6">
        <f t="shared" si="58"/>
        <v>3067215793068.6699</v>
      </c>
      <c r="JU33" s="6">
        <f t="shared" si="58"/>
        <v>2537002385788.3696</v>
      </c>
      <c r="JV33" s="6">
        <f t="shared" si="58"/>
        <v>2504104815127.6201</v>
      </c>
      <c r="JW33" s="6">
        <f t="shared" si="58"/>
        <v>3115312939124.7002</v>
      </c>
      <c r="JX33" s="6">
        <f t="shared" si="58"/>
        <v>1777474058892.3799</v>
      </c>
      <c r="JY33" s="6">
        <f t="shared" si="58"/>
        <v>1721895948700.45</v>
      </c>
      <c r="JZ33" s="6">
        <f t="shared" si="58"/>
        <v>1996228789006.3</v>
      </c>
      <c r="KA33" s="6">
        <f t="shared" si="58"/>
        <v>2007675084028</v>
      </c>
      <c r="KB33" s="6">
        <f t="shared" si="58"/>
        <v>2742084302205.5098</v>
      </c>
      <c r="KC33" s="6">
        <f t="shared" si="58"/>
        <v>1232488350296.95</v>
      </c>
      <c r="KD33" s="6">
        <f t="shared" si="58"/>
        <v>11138742854861.9</v>
      </c>
      <c r="KE33" s="6">
        <f t="shared" si="58"/>
        <v>3354951161457.3296</v>
      </c>
      <c r="KF33" s="6">
        <f t="shared" si="58"/>
        <v>2043354535709.4102</v>
      </c>
      <c r="KG33" s="6">
        <f t="shared" si="58"/>
        <v>2610035459283.5298</v>
      </c>
      <c r="KH33" s="6">
        <f t="shared" si="58"/>
        <v>1983614573251.1599</v>
      </c>
      <c r="KI33" s="6">
        <f t="shared" si="58"/>
        <v>2265990123308.54</v>
      </c>
      <c r="KJ33" s="6">
        <f t="shared" si="58"/>
        <v>2948975426924.5801</v>
      </c>
      <c r="KK33" s="6">
        <f t="shared" si="58"/>
        <v>3608822054638.7002</v>
      </c>
      <c r="KL33" s="6">
        <f t="shared" si="58"/>
        <v>3521742763798.9697</v>
      </c>
      <c r="KM33" s="6">
        <f t="shared" si="58"/>
        <v>2147820823460.26</v>
      </c>
      <c r="KN33" s="6">
        <f t="shared" si="58"/>
        <v>2466575006090.1802</v>
      </c>
      <c r="KO33" s="6">
        <f t="shared" si="58"/>
        <v>4577479125027.3408</v>
      </c>
      <c r="KP33" s="6">
        <f t="shared" si="58"/>
        <v>2218171337555.5898</v>
      </c>
      <c r="KQ33" s="6">
        <f t="shared" si="58"/>
        <v>3044134990248.3501</v>
      </c>
      <c r="KR33" s="6">
        <f t="shared" si="58"/>
        <v>23113184392170.223</v>
      </c>
      <c r="KS33" s="6">
        <f t="shared" si="58"/>
        <v>7698834922206.9502</v>
      </c>
      <c r="KT33" s="6">
        <f t="shared" si="58"/>
        <v>18399370663642.199</v>
      </c>
      <c r="KU33" s="6">
        <f t="shared" si="58"/>
        <v>5889356878345.6797</v>
      </c>
      <c r="KV33" s="6">
        <f t="shared" si="58"/>
        <v>9899475230857.1797</v>
      </c>
      <c r="KW33" s="6">
        <f t="shared" si="58"/>
        <v>6242568504338.6006</v>
      </c>
      <c r="KX33" s="6">
        <f t="shared" si="58"/>
        <v>7808312345547.1299</v>
      </c>
      <c r="KY33" s="6">
        <f t="shared" si="58"/>
        <v>4381359629418.1299</v>
      </c>
      <c r="KZ33" s="6">
        <f t="shared" si="58"/>
        <v>11838702468827</v>
      </c>
      <c r="LA33" s="6">
        <f t="shared" si="58"/>
        <v>3670192820743.1299</v>
      </c>
      <c r="LB33" s="6">
        <f t="shared" si="58"/>
        <v>1499763711745.5901</v>
      </c>
      <c r="LC33" s="6">
        <f t="shared" si="58"/>
        <v>6150958263758.7402</v>
      </c>
      <c r="LD33" s="6">
        <f t="shared" si="58"/>
        <v>1295752751079.6401</v>
      </c>
      <c r="LE33" s="6">
        <f t="shared" si="58"/>
        <v>1802846392610.23</v>
      </c>
      <c r="LF33" s="6">
        <f t="shared" si="58"/>
        <v>1262644267620.1899</v>
      </c>
      <c r="LG33" s="6">
        <f t="shared" si="58"/>
        <v>1441005216765.27</v>
      </c>
      <c r="LH33" s="6">
        <f t="shared" si="58"/>
        <v>2981603557754.7798</v>
      </c>
      <c r="LI33" s="6">
        <f t="shared" si="58"/>
        <v>1099580370163.7</v>
      </c>
      <c r="LJ33" s="6">
        <f t="shared" si="58"/>
        <v>1415992973172.77</v>
      </c>
      <c r="LK33" s="6">
        <f t="shared" ref="LK33:NV33" si="59">LK34+LK45</f>
        <v>1581654640748.99</v>
      </c>
      <c r="LL33" s="6">
        <f t="shared" si="59"/>
        <v>1291951770437.28</v>
      </c>
      <c r="LM33" s="6">
        <f t="shared" si="59"/>
        <v>1184761274733.29</v>
      </c>
      <c r="LN33" s="6">
        <f t="shared" si="59"/>
        <v>1243461341906.48</v>
      </c>
      <c r="LO33" s="6">
        <f t="shared" si="59"/>
        <v>944564064269.69995</v>
      </c>
      <c r="LP33" s="6">
        <f t="shared" si="59"/>
        <v>1342284527531.04</v>
      </c>
      <c r="LQ33" s="6">
        <f t="shared" si="59"/>
        <v>866747246220.65002</v>
      </c>
      <c r="LR33" s="6">
        <f t="shared" si="59"/>
        <v>981022867269.1499</v>
      </c>
      <c r="LS33" s="6">
        <f t="shared" si="59"/>
        <v>4211734102128.5996</v>
      </c>
      <c r="LT33" s="6">
        <f t="shared" si="59"/>
        <v>1887907834896.1299</v>
      </c>
      <c r="LU33" s="6">
        <f t="shared" si="59"/>
        <v>3048279257601.3198</v>
      </c>
      <c r="LV33" s="6">
        <f t="shared" si="59"/>
        <v>1526508616991.51</v>
      </c>
      <c r="LW33" s="6">
        <f t="shared" si="59"/>
        <v>1739591421674.4299</v>
      </c>
      <c r="LX33" s="6">
        <f t="shared" si="59"/>
        <v>1738562384297.7898</v>
      </c>
      <c r="LY33" s="6">
        <f t="shared" si="59"/>
        <v>1651731627570.23</v>
      </c>
      <c r="LZ33" s="6">
        <f t="shared" si="59"/>
        <v>1867661136955.8</v>
      </c>
      <c r="MA33" s="6">
        <f t="shared" si="59"/>
        <v>2201317699294.4502</v>
      </c>
      <c r="MB33" s="6">
        <f t="shared" si="59"/>
        <v>1842898000352.28</v>
      </c>
      <c r="MC33" s="6">
        <f t="shared" si="59"/>
        <v>1615076751746.3</v>
      </c>
      <c r="MD33" s="6">
        <f t="shared" si="59"/>
        <v>1260696095774.48</v>
      </c>
      <c r="ME33" s="6">
        <f t="shared" si="59"/>
        <v>729282745087.73999</v>
      </c>
      <c r="MF33" s="6">
        <f t="shared" si="59"/>
        <v>1087297501050.29</v>
      </c>
      <c r="MG33" s="6">
        <f t="shared" si="59"/>
        <v>9137116284120.2988</v>
      </c>
      <c r="MH33" s="6">
        <f t="shared" si="59"/>
        <v>1866969246210.9199</v>
      </c>
      <c r="MI33" s="6">
        <f t="shared" si="59"/>
        <v>2080864263891.23</v>
      </c>
      <c r="MJ33" s="6">
        <f t="shared" si="59"/>
        <v>2327256131460.6001</v>
      </c>
      <c r="MK33" s="6">
        <f t="shared" si="59"/>
        <v>2149034489251.5901</v>
      </c>
      <c r="ML33" s="6">
        <f t="shared" si="59"/>
        <v>1706307616052.28</v>
      </c>
      <c r="MM33" s="6">
        <f t="shared" si="59"/>
        <v>3072581244029.1001</v>
      </c>
      <c r="MN33" s="6">
        <f t="shared" si="59"/>
        <v>1847722864882.8301</v>
      </c>
      <c r="MO33" s="6">
        <f t="shared" si="59"/>
        <v>2049738439506.7302</v>
      </c>
      <c r="MP33" s="6">
        <f t="shared" si="59"/>
        <v>1027262012814.72</v>
      </c>
      <c r="MQ33" s="6">
        <f t="shared" si="59"/>
        <v>2179278379216.0898</v>
      </c>
      <c r="MR33" s="6">
        <f t="shared" si="59"/>
        <v>2027576277126.3101</v>
      </c>
      <c r="MS33" s="6">
        <f t="shared" si="59"/>
        <v>1722166105254.26</v>
      </c>
      <c r="MT33" s="6">
        <f t="shared" si="59"/>
        <v>2669506905338.6099</v>
      </c>
      <c r="MU33" s="6">
        <f t="shared" si="59"/>
        <v>2539979014583.54</v>
      </c>
      <c r="MV33" s="6">
        <f t="shared" si="59"/>
        <v>1588977121987.1199</v>
      </c>
      <c r="MW33" s="6">
        <f t="shared" si="59"/>
        <v>2172459471815.77</v>
      </c>
      <c r="MX33" s="6">
        <f t="shared" si="59"/>
        <v>2506466328019.4102</v>
      </c>
      <c r="MY33" s="6">
        <f t="shared" si="59"/>
        <v>1932175304433.5601</v>
      </c>
      <c r="MZ33" s="6">
        <f t="shared" si="59"/>
        <v>1484003523312.24</v>
      </c>
      <c r="NA33" s="6">
        <f t="shared" si="59"/>
        <v>1797192701554.55</v>
      </c>
      <c r="NB33" s="6">
        <f t="shared" si="59"/>
        <v>2789905804514.3301</v>
      </c>
      <c r="NC33" s="6">
        <f t="shared" si="59"/>
        <v>2042554310242.5798</v>
      </c>
      <c r="ND33" s="6">
        <f t="shared" si="59"/>
        <v>27993334048814.398</v>
      </c>
      <c r="NE33" s="6">
        <f t="shared" si="59"/>
        <v>1135321574874.4099</v>
      </c>
      <c r="NF33" s="6">
        <f t="shared" si="59"/>
        <v>8189043983872.1406</v>
      </c>
      <c r="NG33" s="6">
        <f t="shared" si="59"/>
        <v>1318343583606.6902</v>
      </c>
      <c r="NH33" s="6">
        <f t="shared" si="59"/>
        <v>1507670106959.21</v>
      </c>
      <c r="NI33" s="6">
        <f t="shared" si="59"/>
        <v>1742746649279.55</v>
      </c>
      <c r="NJ33" s="6">
        <f t="shared" si="59"/>
        <v>1979814735284.3401</v>
      </c>
      <c r="NK33" s="6">
        <f t="shared" si="59"/>
        <v>4054666356642.3198</v>
      </c>
      <c r="NL33" s="6">
        <f t="shared" si="59"/>
        <v>1741963911611.6401</v>
      </c>
      <c r="NM33" s="6">
        <f t="shared" si="59"/>
        <v>1532012990649.77</v>
      </c>
      <c r="NN33" s="6">
        <f t="shared" si="59"/>
        <v>1393665107140.1001</v>
      </c>
      <c r="NO33" s="6">
        <f t="shared" si="59"/>
        <v>1293693999244.2</v>
      </c>
      <c r="NP33" s="6">
        <f t="shared" si="59"/>
        <v>1571837766972.1599</v>
      </c>
      <c r="NQ33" s="6">
        <f t="shared" si="59"/>
        <v>1330264866961.25</v>
      </c>
      <c r="NR33" s="6">
        <f t="shared" si="59"/>
        <v>1338207129849.9299</v>
      </c>
      <c r="NS33" s="6">
        <f t="shared" si="59"/>
        <v>604558286593.64001</v>
      </c>
      <c r="NT33" s="6">
        <f t="shared" si="59"/>
        <v>610929679568.05005</v>
      </c>
      <c r="NU33" s="6">
        <f t="shared" si="59"/>
        <v>538879030382.70001</v>
      </c>
      <c r="NV33" s="6">
        <f t="shared" si="59"/>
        <v>1115862479799.28</v>
      </c>
      <c r="NW33" s="6">
        <f t="shared" ref="NW33:QH33" si="60">NW34+NW45</f>
        <v>457861510589.81</v>
      </c>
      <c r="NX33" s="6">
        <f t="shared" si="60"/>
        <v>8554849314153.75</v>
      </c>
      <c r="NY33" s="6">
        <f t="shared" si="60"/>
        <v>11720889102640.67</v>
      </c>
      <c r="NZ33" s="6">
        <f t="shared" si="60"/>
        <v>929682715583.35999</v>
      </c>
      <c r="OA33" s="6">
        <f t="shared" si="60"/>
        <v>1969765271979.76</v>
      </c>
      <c r="OB33" s="6">
        <f t="shared" si="60"/>
        <v>1772624616239.3501</v>
      </c>
      <c r="OC33" s="6">
        <f t="shared" si="60"/>
        <v>1790719207477.72</v>
      </c>
      <c r="OD33" s="6">
        <f t="shared" si="60"/>
        <v>1472026534807.3301</v>
      </c>
      <c r="OE33" s="6">
        <f t="shared" si="60"/>
        <v>927673442343.1499</v>
      </c>
      <c r="OF33" s="6">
        <f t="shared" si="60"/>
        <v>1876468701959.8401</v>
      </c>
      <c r="OG33" s="6">
        <f t="shared" si="60"/>
        <v>3085928580758.3203</v>
      </c>
      <c r="OH33" s="6">
        <f t="shared" si="60"/>
        <v>11890842470329.051</v>
      </c>
      <c r="OI33" s="6">
        <f t="shared" si="60"/>
        <v>2164346598475.99</v>
      </c>
      <c r="OJ33" s="6">
        <f t="shared" si="60"/>
        <v>1413764467376.8198</v>
      </c>
      <c r="OK33" s="6">
        <f t="shared" si="60"/>
        <v>1906545515313.78</v>
      </c>
      <c r="OL33" s="6">
        <f t="shared" si="60"/>
        <v>2438732881497.2002</v>
      </c>
      <c r="OM33" s="6">
        <f t="shared" si="60"/>
        <v>2595265850767.5103</v>
      </c>
      <c r="ON33" s="6">
        <f t="shared" si="60"/>
        <v>2950761986822.3799</v>
      </c>
      <c r="OO33" s="6">
        <f t="shared" si="60"/>
        <v>2790904527564.9702</v>
      </c>
      <c r="OP33" s="6">
        <f t="shared" si="60"/>
        <v>1113187000814.97</v>
      </c>
      <c r="OQ33" s="6">
        <f t="shared" si="60"/>
        <v>2152403330860.97</v>
      </c>
      <c r="OR33" s="6">
        <f t="shared" si="60"/>
        <v>1282437799851</v>
      </c>
      <c r="OS33" s="6">
        <f t="shared" si="60"/>
        <v>5354336886082.9102</v>
      </c>
      <c r="OT33" s="6">
        <f t="shared" si="60"/>
        <v>1281050723935.98</v>
      </c>
      <c r="OU33" s="6">
        <f t="shared" si="60"/>
        <v>1249027071416.8899</v>
      </c>
      <c r="OV33" s="6">
        <f t="shared" si="60"/>
        <v>1420741709119.25</v>
      </c>
      <c r="OW33" s="6">
        <f t="shared" si="60"/>
        <v>1067873020686.83</v>
      </c>
      <c r="OX33" s="6">
        <f t="shared" si="60"/>
        <v>1918795660838.9099</v>
      </c>
      <c r="OY33" s="6">
        <f t="shared" si="60"/>
        <v>725962658661.03003</v>
      </c>
      <c r="OZ33" s="6">
        <f t="shared" si="60"/>
        <v>1687918945041.8999</v>
      </c>
      <c r="PA33" s="6">
        <f t="shared" si="60"/>
        <v>1193513423330.52</v>
      </c>
      <c r="PB33" s="6">
        <f t="shared" si="60"/>
        <v>1349835648230</v>
      </c>
      <c r="PC33" s="6">
        <f t="shared" si="60"/>
        <v>1419798121931.01</v>
      </c>
      <c r="PD33" s="6">
        <f t="shared" si="60"/>
        <v>2095825046621.4199</v>
      </c>
      <c r="PE33" s="6">
        <f t="shared" si="60"/>
        <v>1391554522146.7</v>
      </c>
      <c r="PF33" s="6">
        <f t="shared" si="60"/>
        <v>1470160087826.2</v>
      </c>
      <c r="PG33" s="6">
        <f t="shared" si="60"/>
        <v>1637096317650.8801</v>
      </c>
      <c r="PH33" s="6">
        <f t="shared" si="60"/>
        <v>1085342694754.9301</v>
      </c>
      <c r="PI33" s="6">
        <f t="shared" si="60"/>
        <v>1842740631141.24</v>
      </c>
      <c r="PJ33" s="6">
        <f t="shared" si="60"/>
        <v>1749081185669.1499</v>
      </c>
      <c r="PK33" s="6">
        <f t="shared" si="60"/>
        <v>1162449391467.5999</v>
      </c>
      <c r="PL33" s="6">
        <f t="shared" si="60"/>
        <v>952898835518.14001</v>
      </c>
      <c r="PM33" s="6">
        <f t="shared" si="60"/>
        <v>1128762160506.95</v>
      </c>
      <c r="PN33" s="6">
        <f t="shared" si="60"/>
        <v>1023719762107.8199</v>
      </c>
      <c r="PO33" s="6">
        <f t="shared" si="60"/>
        <v>646091547590.46008</v>
      </c>
      <c r="PP33" s="6">
        <f t="shared" si="60"/>
        <v>4672543530525.6201</v>
      </c>
      <c r="PQ33" s="6">
        <f t="shared" si="60"/>
        <v>1383848547027.29</v>
      </c>
      <c r="PR33" s="6">
        <f t="shared" si="60"/>
        <v>1747672348592.1602</v>
      </c>
      <c r="PS33" s="6">
        <f t="shared" si="60"/>
        <v>1161803600618.8301</v>
      </c>
      <c r="PT33" s="6">
        <f t="shared" si="60"/>
        <v>686788904145.13</v>
      </c>
      <c r="PU33" s="6">
        <f t="shared" si="60"/>
        <v>1416885040613.78</v>
      </c>
      <c r="PV33" s="6">
        <f t="shared" si="60"/>
        <v>1294296826847.05</v>
      </c>
      <c r="PW33" s="6">
        <f t="shared" si="60"/>
        <v>1614570103610.21</v>
      </c>
      <c r="PX33" s="6">
        <f t="shared" si="60"/>
        <v>1485678940717.7</v>
      </c>
      <c r="PY33" s="6">
        <f t="shared" si="60"/>
        <v>851937336228.32996</v>
      </c>
      <c r="PZ33" s="6">
        <f t="shared" si="60"/>
        <v>1277554703123.28</v>
      </c>
      <c r="QA33" s="6">
        <f t="shared" si="60"/>
        <v>1223835531282.51</v>
      </c>
      <c r="QB33" s="6">
        <f t="shared" si="60"/>
        <v>19128988032431</v>
      </c>
      <c r="QC33" s="6">
        <f t="shared" si="60"/>
        <v>1311080374959.8999</v>
      </c>
      <c r="QD33" s="6">
        <f t="shared" si="60"/>
        <v>2190258252436.6101</v>
      </c>
      <c r="QE33" s="6">
        <f t="shared" si="60"/>
        <v>2546326878844</v>
      </c>
      <c r="QF33" s="6">
        <f t="shared" si="60"/>
        <v>5372930885232.1904</v>
      </c>
      <c r="QG33" s="6">
        <f t="shared" si="60"/>
        <v>3975089360556.3398</v>
      </c>
      <c r="QH33" s="6">
        <f t="shared" si="60"/>
        <v>1783851211685.0801</v>
      </c>
      <c r="QI33" s="6">
        <f t="shared" ref="QI33:ST33" si="61">QI34+QI45</f>
        <v>1375096293687.5801</v>
      </c>
      <c r="QJ33" s="6">
        <f t="shared" si="61"/>
        <v>1811619074414.1101</v>
      </c>
      <c r="QK33" s="6">
        <f t="shared" si="61"/>
        <v>1657065981946.27</v>
      </c>
      <c r="QL33" s="6">
        <f t="shared" si="61"/>
        <v>2475898191341.1201</v>
      </c>
      <c r="QM33" s="6">
        <f t="shared" si="61"/>
        <v>3595738391541.7998</v>
      </c>
      <c r="QN33" s="6">
        <f t="shared" si="61"/>
        <v>2477855272071.3501</v>
      </c>
      <c r="QO33" s="6">
        <f t="shared" si="61"/>
        <v>1611575242285.51</v>
      </c>
      <c r="QP33" s="6">
        <f t="shared" si="61"/>
        <v>2498751633163</v>
      </c>
      <c r="QQ33" s="6">
        <f t="shared" si="61"/>
        <v>3119254898126.2598</v>
      </c>
      <c r="QR33" s="6">
        <f t="shared" si="61"/>
        <v>3079732167903.5303</v>
      </c>
      <c r="QS33" s="6">
        <f t="shared" si="61"/>
        <v>3059455996611</v>
      </c>
      <c r="QT33" s="6">
        <f t="shared" si="61"/>
        <v>2282805647011.8301</v>
      </c>
      <c r="QU33" s="6">
        <f t="shared" si="61"/>
        <v>1865009079678.0701</v>
      </c>
      <c r="QV33" s="6">
        <f t="shared" si="61"/>
        <v>1989710981475.79</v>
      </c>
      <c r="QW33" s="6">
        <f t="shared" si="61"/>
        <v>2802872768758</v>
      </c>
      <c r="QX33" s="6">
        <f t="shared" si="61"/>
        <v>2747455127462</v>
      </c>
      <c r="QY33" s="6">
        <f t="shared" si="61"/>
        <v>1568972363984.1201</v>
      </c>
      <c r="QZ33" s="6">
        <f t="shared" si="61"/>
        <v>1931287790382</v>
      </c>
      <c r="RA33" s="6">
        <f t="shared" si="61"/>
        <v>1706717928272</v>
      </c>
      <c r="RB33" s="6">
        <f t="shared" si="61"/>
        <v>1374622658073</v>
      </c>
      <c r="RC33" s="6">
        <f t="shared" si="61"/>
        <v>1997054311877.5</v>
      </c>
      <c r="RD33" s="6">
        <f t="shared" si="61"/>
        <v>2154120613416.48</v>
      </c>
      <c r="RE33" s="6">
        <f t="shared" si="61"/>
        <v>1332362439434.99</v>
      </c>
      <c r="RF33" s="6">
        <f t="shared" si="61"/>
        <v>2873883233063.29</v>
      </c>
      <c r="RG33" s="6">
        <f t="shared" si="61"/>
        <v>1530721830486.8601</v>
      </c>
      <c r="RH33" s="6">
        <f t="shared" si="61"/>
        <v>1366107612685.5498</v>
      </c>
      <c r="RI33" s="6">
        <f t="shared" si="61"/>
        <v>897548614819.80994</v>
      </c>
      <c r="RJ33" s="6">
        <f t="shared" si="61"/>
        <v>1722950529978.3899</v>
      </c>
      <c r="RK33" s="6">
        <f t="shared" si="61"/>
        <v>1476182703273.8198</v>
      </c>
      <c r="RL33" s="6">
        <f t="shared" si="61"/>
        <v>1315231940501.1101</v>
      </c>
      <c r="RM33" s="6">
        <f t="shared" si="61"/>
        <v>1317625375277.4199</v>
      </c>
      <c r="RN33" s="6">
        <f t="shared" si="61"/>
        <v>1276200536162</v>
      </c>
      <c r="RO33" s="6">
        <f t="shared" si="61"/>
        <v>751320688025.48999</v>
      </c>
      <c r="RP33" s="6">
        <f t="shared" si="61"/>
        <v>673315613302.16003</v>
      </c>
      <c r="RQ33" s="6">
        <f t="shared" si="61"/>
        <v>10034979988830.801</v>
      </c>
      <c r="RR33" s="6">
        <f t="shared" si="61"/>
        <v>4604255410412.0498</v>
      </c>
      <c r="RS33" s="6">
        <f t="shared" si="61"/>
        <v>2505560894234.4102</v>
      </c>
      <c r="RT33" s="6">
        <f t="shared" si="61"/>
        <v>3717634888244.2202</v>
      </c>
      <c r="RU33" s="6">
        <f t="shared" si="61"/>
        <v>10181098127137.6</v>
      </c>
      <c r="RV33" s="6">
        <f t="shared" si="61"/>
        <v>3128266200943</v>
      </c>
      <c r="RW33" s="6">
        <f t="shared" si="61"/>
        <v>6971379397783.6299</v>
      </c>
      <c r="RX33" s="6">
        <f t="shared" si="61"/>
        <v>2579525829246.4302</v>
      </c>
      <c r="RY33" s="6">
        <f t="shared" si="61"/>
        <v>18271462377991.18</v>
      </c>
      <c r="RZ33" s="6">
        <f t="shared" si="61"/>
        <v>3776442444256.73</v>
      </c>
      <c r="SA33" s="6">
        <f t="shared" si="61"/>
        <v>1634169272959.4099</v>
      </c>
      <c r="SB33" s="6">
        <f t="shared" si="61"/>
        <v>1600547793579.73</v>
      </c>
      <c r="SC33" s="6">
        <f t="shared" si="61"/>
        <v>2236597582530.5298</v>
      </c>
      <c r="SD33" s="6">
        <f t="shared" si="61"/>
        <v>1157040313319.6699</v>
      </c>
      <c r="SE33" s="6">
        <f t="shared" si="61"/>
        <v>1210428784654.03</v>
      </c>
      <c r="SF33" s="6">
        <f t="shared" si="61"/>
        <v>1271126705112.6802</v>
      </c>
      <c r="SG33" s="6">
        <f t="shared" si="61"/>
        <v>1472276145996.9199</v>
      </c>
      <c r="SH33" s="6">
        <f t="shared" si="61"/>
        <v>1725280421553.6799</v>
      </c>
      <c r="SI33" s="6">
        <f t="shared" si="61"/>
        <v>1379284761602.7</v>
      </c>
      <c r="SJ33" s="6">
        <f t="shared" si="61"/>
        <v>1380539667463.28</v>
      </c>
      <c r="SK33" s="6">
        <f t="shared" si="61"/>
        <v>1574668220943.5701</v>
      </c>
      <c r="SL33" s="6">
        <f t="shared" si="61"/>
        <v>1146957224324.4199</v>
      </c>
      <c r="SM33" s="6">
        <f t="shared" si="61"/>
        <v>1191819049737.8201</v>
      </c>
      <c r="SN33" s="6">
        <f t="shared" si="61"/>
        <v>867004456440.10999</v>
      </c>
      <c r="SO33" s="6">
        <f t="shared" si="61"/>
        <v>3872940317953.8896</v>
      </c>
      <c r="SP33" s="6">
        <f t="shared" si="61"/>
        <v>2687954690735.6602</v>
      </c>
      <c r="SQ33" s="6">
        <f t="shared" si="61"/>
        <v>1666320516594.77</v>
      </c>
      <c r="SR33" s="6">
        <f t="shared" si="61"/>
        <v>2096644282714.9402</v>
      </c>
      <c r="SS33" s="6">
        <f t="shared" si="61"/>
        <v>3758068876310.6299</v>
      </c>
      <c r="ST33" s="6">
        <f t="shared" si="61"/>
        <v>1431743942931.99</v>
      </c>
      <c r="SU33" s="6">
        <f t="shared" ref="SU33:TW33" si="62">SU34+SU45</f>
        <v>1515863098359.9502</v>
      </c>
      <c r="SV33" s="6">
        <f t="shared" si="62"/>
        <v>2385365681027.54</v>
      </c>
      <c r="SW33" s="6">
        <f t="shared" si="62"/>
        <v>9030570639651.6094</v>
      </c>
      <c r="SX33" s="6">
        <f t="shared" si="62"/>
        <v>2649303210678.52</v>
      </c>
      <c r="SY33" s="6">
        <f t="shared" si="62"/>
        <v>2264963858766.3896</v>
      </c>
      <c r="SZ33" s="6">
        <f t="shared" si="62"/>
        <v>3429739980055.4097</v>
      </c>
      <c r="TA33" s="6">
        <f t="shared" si="62"/>
        <v>3671328746450.3301</v>
      </c>
      <c r="TB33" s="6">
        <f t="shared" si="62"/>
        <v>2508753027501.71</v>
      </c>
      <c r="TC33" s="6">
        <f t="shared" si="62"/>
        <v>1856893944074.6599</v>
      </c>
      <c r="TD33" s="6">
        <f t="shared" si="62"/>
        <v>4580903649002.71</v>
      </c>
      <c r="TE33" s="6">
        <f t="shared" si="62"/>
        <v>1848354697869.1101</v>
      </c>
      <c r="TF33" s="6">
        <f t="shared" si="62"/>
        <v>1820022387688.3101</v>
      </c>
      <c r="TG33" s="6">
        <f t="shared" si="62"/>
        <v>1404802470741.8101</v>
      </c>
      <c r="TH33" s="6">
        <f t="shared" si="62"/>
        <v>1895025488968.77</v>
      </c>
      <c r="TI33" s="6">
        <f t="shared" si="62"/>
        <v>598023688387.25</v>
      </c>
      <c r="TJ33" s="6">
        <f t="shared" si="62"/>
        <v>763575800768.92004</v>
      </c>
      <c r="TK33" s="6">
        <f t="shared" si="62"/>
        <v>1899310955011.53</v>
      </c>
      <c r="TL33" s="6">
        <f t="shared" si="62"/>
        <v>1480841329841.71</v>
      </c>
      <c r="TM33" s="6">
        <f t="shared" si="62"/>
        <v>1924688808459.3201</v>
      </c>
      <c r="TN33" s="6">
        <f t="shared" si="62"/>
        <v>1968707152081.8101</v>
      </c>
      <c r="TO33" s="6">
        <f t="shared" si="62"/>
        <v>1233114952073.5</v>
      </c>
      <c r="TP33" s="6">
        <f t="shared" si="62"/>
        <v>1468992748136.46</v>
      </c>
      <c r="TQ33" s="6">
        <f t="shared" si="62"/>
        <v>870292693031.09998</v>
      </c>
      <c r="TR33" s="6">
        <f t="shared" si="62"/>
        <v>3085669471621.8696</v>
      </c>
      <c r="TS33" s="6">
        <f t="shared" si="62"/>
        <v>6404963823323.46</v>
      </c>
      <c r="TT33" s="6">
        <f t="shared" si="62"/>
        <v>5359454379542.4199</v>
      </c>
      <c r="TU33" s="6">
        <f t="shared" si="62"/>
        <v>5646173881112.5205</v>
      </c>
      <c r="TV33" s="6">
        <f t="shared" si="62"/>
        <v>6263379500087.0703</v>
      </c>
      <c r="TW33" s="6">
        <f t="shared" si="62"/>
        <v>3130113171084.4199</v>
      </c>
    </row>
    <row r="34" spans="1:543" x14ac:dyDescent="0.2">
      <c r="A34" s="8" t="s">
        <v>579</v>
      </c>
      <c r="B34" s="9">
        <f>SUM(B35+B42)</f>
        <v>596621728754.32996</v>
      </c>
      <c r="C34" s="9">
        <f t="shared" ref="C34:BN34" si="63">SUM(C35+C42)</f>
        <v>25642868330.580002</v>
      </c>
      <c r="D34" s="9">
        <f t="shared" si="63"/>
        <v>38264935.670000002</v>
      </c>
      <c r="E34" s="9">
        <f t="shared" si="63"/>
        <v>110089552870.22</v>
      </c>
      <c r="F34" s="9">
        <f t="shared" si="63"/>
        <v>23376314129</v>
      </c>
      <c r="G34" s="9">
        <f t="shared" si="63"/>
        <v>60017755790.549995</v>
      </c>
      <c r="H34" s="9">
        <f t="shared" si="63"/>
        <v>74620771630.559998</v>
      </c>
      <c r="I34" s="9">
        <f t="shared" si="63"/>
        <v>102045754547.16</v>
      </c>
      <c r="J34" s="9">
        <f t="shared" si="63"/>
        <v>162219235251.79001</v>
      </c>
      <c r="K34" s="9">
        <f t="shared" si="63"/>
        <v>144900278885.10999</v>
      </c>
      <c r="L34" s="9">
        <f t="shared" si="63"/>
        <v>30708938728.68</v>
      </c>
      <c r="M34" s="9">
        <f t="shared" si="63"/>
        <v>12572752433.33</v>
      </c>
      <c r="N34" s="9">
        <f t="shared" si="63"/>
        <v>92400809446.009995</v>
      </c>
      <c r="O34" s="9">
        <f t="shared" si="63"/>
        <v>7863506523.6700001</v>
      </c>
      <c r="P34" s="9">
        <f t="shared" si="63"/>
        <v>41649910248.789993</v>
      </c>
      <c r="Q34" s="9">
        <f t="shared" si="63"/>
        <v>248807663902.29001</v>
      </c>
      <c r="R34" s="9">
        <f t="shared" si="63"/>
        <v>3003106364</v>
      </c>
      <c r="S34" s="9">
        <f t="shared" si="63"/>
        <v>12084036001</v>
      </c>
      <c r="T34" s="9">
        <f t="shared" si="63"/>
        <v>11284718406</v>
      </c>
      <c r="U34" s="9">
        <f t="shared" si="63"/>
        <v>127173125063</v>
      </c>
      <c r="V34" s="9">
        <f t="shared" si="63"/>
        <v>9125257329.6299992</v>
      </c>
      <c r="W34" s="9">
        <f t="shared" si="63"/>
        <v>21327072222.689999</v>
      </c>
      <c r="X34" s="9">
        <f t="shared" si="63"/>
        <v>16146431364</v>
      </c>
      <c r="Y34" s="9">
        <f t="shared" si="63"/>
        <v>32036829323.66</v>
      </c>
      <c r="Z34" s="9">
        <f t="shared" si="63"/>
        <v>971274195766</v>
      </c>
      <c r="AA34" s="9">
        <f t="shared" si="63"/>
        <v>20545370574.439999</v>
      </c>
      <c r="AB34" s="9">
        <f t="shared" si="63"/>
        <v>14198093215.059999</v>
      </c>
      <c r="AC34" s="9">
        <f t="shared" si="63"/>
        <v>104730764566.72</v>
      </c>
      <c r="AD34" s="9">
        <f t="shared" si="63"/>
        <v>12899399998</v>
      </c>
      <c r="AE34" s="9">
        <f t="shared" si="63"/>
        <v>34261877763.939999</v>
      </c>
      <c r="AF34" s="9">
        <f t="shared" si="63"/>
        <v>17177148353.700001</v>
      </c>
      <c r="AG34" s="9">
        <f t="shared" si="63"/>
        <v>12337921639</v>
      </c>
      <c r="AH34" s="9">
        <f t="shared" si="63"/>
        <v>20554374829</v>
      </c>
      <c r="AI34" s="9">
        <f t="shared" si="63"/>
        <v>74878766718.5</v>
      </c>
      <c r="AJ34" s="9">
        <f t="shared" si="63"/>
        <v>5493426970.9399996</v>
      </c>
      <c r="AK34" s="9">
        <f t="shared" si="63"/>
        <v>68911110456</v>
      </c>
      <c r="AL34" s="9">
        <f t="shared" si="63"/>
        <v>5484778336.0300007</v>
      </c>
      <c r="AM34" s="9">
        <f t="shared" si="63"/>
        <v>16864784487.879999</v>
      </c>
      <c r="AN34" s="9">
        <f t="shared" si="63"/>
        <v>5696030466.4399996</v>
      </c>
      <c r="AO34" s="9">
        <f t="shared" si="63"/>
        <v>254962080814.41998</v>
      </c>
      <c r="AP34" s="9">
        <f t="shared" si="63"/>
        <v>43045967188.849998</v>
      </c>
      <c r="AQ34" s="9">
        <f t="shared" si="63"/>
        <v>6958155780.3199997</v>
      </c>
      <c r="AR34" s="9">
        <f t="shared" si="63"/>
        <v>8136704106.4700003</v>
      </c>
      <c r="AS34" s="9">
        <f t="shared" si="63"/>
        <v>16681207308.08</v>
      </c>
      <c r="AT34" s="9">
        <f t="shared" si="63"/>
        <v>11030347414</v>
      </c>
      <c r="AU34" s="9">
        <f t="shared" si="63"/>
        <v>1669928000.0999999</v>
      </c>
      <c r="AV34" s="9">
        <f t="shared" si="63"/>
        <v>106485971065.28</v>
      </c>
      <c r="AW34" s="9">
        <f t="shared" si="63"/>
        <v>21540812295.950001</v>
      </c>
      <c r="AX34" s="9">
        <f t="shared" si="63"/>
        <v>6368045178</v>
      </c>
      <c r="AY34" s="9">
        <f t="shared" si="63"/>
        <v>2540075374.0999999</v>
      </c>
      <c r="AZ34" s="9">
        <f t="shared" si="63"/>
        <v>2654113637</v>
      </c>
      <c r="BA34" s="9">
        <f t="shared" si="63"/>
        <v>10484290140</v>
      </c>
      <c r="BB34" s="9">
        <f t="shared" si="63"/>
        <v>25668966582</v>
      </c>
      <c r="BC34" s="9">
        <f t="shared" si="63"/>
        <v>90205275</v>
      </c>
      <c r="BD34" s="9">
        <f t="shared" si="63"/>
        <v>10140463773.5</v>
      </c>
      <c r="BE34" s="9">
        <f t="shared" si="63"/>
        <v>24130696340</v>
      </c>
      <c r="BF34" s="9">
        <f t="shared" si="63"/>
        <v>61704571431</v>
      </c>
      <c r="BG34" s="9">
        <f t="shared" si="63"/>
        <v>26525788768</v>
      </c>
      <c r="BH34" s="9">
        <f t="shared" si="63"/>
        <v>183339616278.28</v>
      </c>
      <c r="BI34" s="9">
        <f t="shared" si="63"/>
        <v>2478129526</v>
      </c>
      <c r="BJ34" s="9">
        <f t="shared" si="63"/>
        <v>14391110841.42</v>
      </c>
      <c r="BK34" s="9">
        <f t="shared" si="63"/>
        <v>1632299994</v>
      </c>
      <c r="BL34" s="9">
        <f t="shared" si="63"/>
        <v>4916941680.3999996</v>
      </c>
      <c r="BM34" s="9">
        <f t="shared" si="63"/>
        <v>8239896426</v>
      </c>
      <c r="BN34" s="9">
        <f t="shared" si="63"/>
        <v>72218574158.339996</v>
      </c>
      <c r="BO34" s="9">
        <f t="shared" ref="BO34:DZ34" si="64">SUM(BO35+BO42)</f>
        <v>18812280806</v>
      </c>
      <c r="BP34" s="9">
        <f t="shared" si="64"/>
        <v>10195842489.5</v>
      </c>
      <c r="BQ34" s="9">
        <f t="shared" si="64"/>
        <v>10332825032</v>
      </c>
      <c r="BR34" s="9">
        <f t="shared" si="64"/>
        <v>2780376220</v>
      </c>
      <c r="BS34" s="9">
        <f t="shared" si="64"/>
        <v>5926264203</v>
      </c>
      <c r="BT34" s="9">
        <f t="shared" si="64"/>
        <v>57744527440.259995</v>
      </c>
      <c r="BU34" s="9">
        <f t="shared" si="64"/>
        <v>11449598588</v>
      </c>
      <c r="BV34" s="9">
        <f t="shared" si="64"/>
        <v>31691062848.139999</v>
      </c>
      <c r="BW34" s="9">
        <f t="shared" si="64"/>
        <v>10431148760.16</v>
      </c>
      <c r="BX34" s="9">
        <f t="shared" si="64"/>
        <v>7904820080.6800003</v>
      </c>
      <c r="BY34" s="9">
        <f t="shared" si="64"/>
        <v>4727269169</v>
      </c>
      <c r="BZ34" s="9">
        <f t="shared" si="64"/>
        <v>17745097191.330002</v>
      </c>
      <c r="CA34" s="9">
        <f t="shared" si="64"/>
        <v>6682856516.4799995</v>
      </c>
      <c r="CB34" s="9">
        <f t="shared" si="64"/>
        <v>420543793650.20001</v>
      </c>
      <c r="CC34" s="9">
        <f t="shared" si="64"/>
        <v>435150109350.73999</v>
      </c>
      <c r="CD34" s="9">
        <f t="shared" si="64"/>
        <v>56954213628.540001</v>
      </c>
      <c r="CE34" s="9">
        <f t="shared" si="64"/>
        <v>34414384352.959999</v>
      </c>
      <c r="CF34" s="9">
        <f t="shared" si="64"/>
        <v>75774286202.039993</v>
      </c>
      <c r="CG34" s="9">
        <f t="shared" si="64"/>
        <v>121675313901.39999</v>
      </c>
      <c r="CH34" s="9">
        <f t="shared" si="64"/>
        <v>32615047037.970001</v>
      </c>
      <c r="CI34" s="9">
        <f t="shared" si="64"/>
        <v>352470011784.96002</v>
      </c>
      <c r="CJ34" s="9">
        <f t="shared" si="64"/>
        <v>42371287754</v>
      </c>
      <c r="CK34" s="9">
        <f t="shared" si="64"/>
        <v>202654291597.19</v>
      </c>
      <c r="CL34" s="9">
        <f t="shared" si="64"/>
        <v>85430107087.039993</v>
      </c>
      <c r="CM34" s="9">
        <f t="shared" si="64"/>
        <v>304403299812.82001</v>
      </c>
      <c r="CN34" s="9">
        <f t="shared" si="64"/>
        <v>120212000361.00999</v>
      </c>
      <c r="CO34" s="9">
        <f t="shared" si="64"/>
        <v>213411027840.28</v>
      </c>
      <c r="CP34" s="9">
        <f t="shared" si="64"/>
        <v>13217521667</v>
      </c>
      <c r="CQ34" s="9">
        <f t="shared" si="64"/>
        <v>31484084084.900002</v>
      </c>
      <c r="CR34" s="9">
        <f t="shared" si="64"/>
        <v>9131686495.5</v>
      </c>
      <c r="CS34" s="9">
        <f t="shared" si="64"/>
        <v>15144964389.16</v>
      </c>
      <c r="CT34" s="9">
        <f t="shared" si="64"/>
        <v>2235504907</v>
      </c>
      <c r="CU34" s="9">
        <f t="shared" si="64"/>
        <v>19408368434.080002</v>
      </c>
      <c r="CV34" s="9">
        <f t="shared" si="64"/>
        <v>2827190327</v>
      </c>
      <c r="CW34" s="9">
        <f t="shared" si="64"/>
        <v>6042809903</v>
      </c>
      <c r="CX34" s="9">
        <f t="shared" si="64"/>
        <v>76169005980.899994</v>
      </c>
      <c r="CY34" s="9">
        <f t="shared" si="64"/>
        <v>51742003941.050003</v>
      </c>
      <c r="CZ34" s="9">
        <f t="shared" si="64"/>
        <v>3373587194.5300002</v>
      </c>
      <c r="DA34" s="9">
        <f t="shared" si="64"/>
        <v>2277182388080.2798</v>
      </c>
      <c r="DB34" s="9">
        <f t="shared" si="64"/>
        <v>183499185137.35001</v>
      </c>
      <c r="DC34" s="9">
        <f t="shared" si="64"/>
        <v>200487233346</v>
      </c>
      <c r="DD34" s="9">
        <f t="shared" si="64"/>
        <v>76162712894.550003</v>
      </c>
      <c r="DE34" s="9">
        <f t="shared" si="64"/>
        <v>353710610782.60999</v>
      </c>
      <c r="DF34" s="9">
        <f t="shared" si="64"/>
        <v>219252353844.39999</v>
      </c>
      <c r="DG34" s="9">
        <f t="shared" si="64"/>
        <v>73829642216.5</v>
      </c>
      <c r="DH34" s="9">
        <f t="shared" si="64"/>
        <v>351776234596.46002</v>
      </c>
      <c r="DI34" s="9">
        <f t="shared" si="64"/>
        <v>120743173636.67</v>
      </c>
      <c r="DJ34" s="9">
        <f t="shared" si="64"/>
        <v>74340021922.380005</v>
      </c>
      <c r="DK34" s="9">
        <f t="shared" si="64"/>
        <v>49641594115</v>
      </c>
      <c r="DL34" s="9">
        <f t="shared" si="64"/>
        <v>224284401454.98999</v>
      </c>
      <c r="DM34" s="9">
        <f t="shared" si="64"/>
        <v>57963950720.949997</v>
      </c>
      <c r="DN34" s="9">
        <f t="shared" si="64"/>
        <v>94114296250.570007</v>
      </c>
      <c r="DO34" s="9">
        <f t="shared" si="64"/>
        <v>8105624118.5200005</v>
      </c>
      <c r="DP34" s="9">
        <f t="shared" si="64"/>
        <v>19548739971</v>
      </c>
      <c r="DQ34" s="9">
        <f t="shared" si="64"/>
        <v>111616985371.61</v>
      </c>
      <c r="DR34" s="9">
        <f t="shared" si="64"/>
        <v>12535361567.82</v>
      </c>
      <c r="DS34" s="9">
        <f t="shared" si="64"/>
        <v>111656993628.00999</v>
      </c>
      <c r="DT34" s="9">
        <f t="shared" si="64"/>
        <v>1582283064</v>
      </c>
      <c r="DU34" s="9">
        <f t="shared" si="64"/>
        <v>4100783375</v>
      </c>
      <c r="DV34" s="9">
        <f t="shared" si="64"/>
        <v>14578327841.76</v>
      </c>
      <c r="DW34" s="9">
        <f t="shared" si="64"/>
        <v>66889746441.649994</v>
      </c>
      <c r="DX34" s="9">
        <f t="shared" si="64"/>
        <v>20028255</v>
      </c>
      <c r="DY34" s="9">
        <f t="shared" si="64"/>
        <v>7183213508.6000004</v>
      </c>
      <c r="DZ34" s="9">
        <f t="shared" si="64"/>
        <v>4000327596</v>
      </c>
      <c r="EA34" s="9">
        <f t="shared" ref="EA34:GL34" si="65">SUM(EA35+EA42)</f>
        <v>8595103333.9099998</v>
      </c>
      <c r="EB34" s="9">
        <f t="shared" si="65"/>
        <v>10959270529.17</v>
      </c>
      <c r="EC34" s="9">
        <f t="shared" si="65"/>
        <v>1081601032.75</v>
      </c>
      <c r="ED34" s="9">
        <f t="shared" si="65"/>
        <v>524071901050.79999</v>
      </c>
      <c r="EE34" s="9">
        <f t="shared" si="65"/>
        <v>4178120935.9499998</v>
      </c>
      <c r="EF34" s="9">
        <f t="shared" si="65"/>
        <v>144389138048</v>
      </c>
      <c r="EG34" s="9">
        <f t="shared" si="65"/>
        <v>52662975533</v>
      </c>
      <c r="EH34" s="9">
        <f t="shared" si="65"/>
        <v>111899356044.7</v>
      </c>
      <c r="EI34" s="9">
        <f t="shared" si="65"/>
        <v>55618149499.75</v>
      </c>
      <c r="EJ34" s="9">
        <f t="shared" si="65"/>
        <v>197225095527.38998</v>
      </c>
      <c r="EK34" s="9">
        <f t="shared" si="65"/>
        <v>106604830843.74001</v>
      </c>
      <c r="EL34" s="9">
        <f t="shared" si="65"/>
        <v>20892930148</v>
      </c>
      <c r="EM34" s="9">
        <f t="shared" si="65"/>
        <v>458851744758.20001</v>
      </c>
      <c r="EN34" s="9">
        <f t="shared" si="65"/>
        <v>22862404260.830002</v>
      </c>
      <c r="EO34" s="9">
        <f t="shared" si="65"/>
        <v>69527694839.25</v>
      </c>
      <c r="EP34" s="9">
        <f t="shared" si="65"/>
        <v>24994415364.5</v>
      </c>
      <c r="EQ34" s="9">
        <f t="shared" si="65"/>
        <v>28171688405.060001</v>
      </c>
      <c r="ER34" s="9">
        <f t="shared" si="65"/>
        <v>120507984456.2</v>
      </c>
      <c r="ES34" s="9">
        <f t="shared" si="65"/>
        <v>1567084348</v>
      </c>
      <c r="ET34" s="9">
        <f t="shared" si="65"/>
        <v>1485383731060</v>
      </c>
      <c r="EU34" s="9">
        <f t="shared" si="65"/>
        <v>478781636615.01001</v>
      </c>
      <c r="EV34" s="9">
        <f t="shared" si="65"/>
        <v>23825724473.639999</v>
      </c>
      <c r="EW34" s="9">
        <f t="shared" si="65"/>
        <v>48570715307.129997</v>
      </c>
      <c r="EX34" s="9">
        <f t="shared" si="65"/>
        <v>81436080253.639999</v>
      </c>
      <c r="EY34" s="9">
        <f t="shared" si="65"/>
        <v>89843041809.210007</v>
      </c>
      <c r="EZ34" s="9">
        <f t="shared" si="65"/>
        <v>60490992056.800003</v>
      </c>
      <c r="FA34" s="9">
        <f t="shared" si="65"/>
        <v>55043818981.389999</v>
      </c>
      <c r="FB34" s="9">
        <f t="shared" si="65"/>
        <v>177801885780</v>
      </c>
      <c r="FC34" s="9">
        <f t="shared" si="65"/>
        <v>66680057257.050003</v>
      </c>
      <c r="FD34" s="9">
        <f t="shared" si="65"/>
        <v>75521733198.520004</v>
      </c>
      <c r="FE34" s="9">
        <f t="shared" si="65"/>
        <v>102830415153</v>
      </c>
      <c r="FF34" s="9">
        <f t="shared" si="65"/>
        <v>131002743435</v>
      </c>
      <c r="FG34" s="9">
        <f t="shared" si="65"/>
        <v>145473804578.41</v>
      </c>
      <c r="FH34" s="9">
        <f t="shared" si="65"/>
        <v>36975371534.669998</v>
      </c>
      <c r="FI34" s="9">
        <f t="shared" si="65"/>
        <v>17630806375.16</v>
      </c>
      <c r="FJ34" s="9">
        <f t="shared" si="65"/>
        <v>138016018915.39999</v>
      </c>
      <c r="FK34" s="9">
        <f t="shared" si="65"/>
        <v>25077688102</v>
      </c>
      <c r="FL34" s="9">
        <f t="shared" si="65"/>
        <v>157874797725.29999</v>
      </c>
      <c r="FM34" s="9">
        <f t="shared" si="65"/>
        <v>60924518848.209999</v>
      </c>
      <c r="FN34" s="9">
        <f t="shared" si="65"/>
        <v>147697712320.63</v>
      </c>
      <c r="FO34" s="9">
        <f t="shared" si="65"/>
        <v>60105307329.540001</v>
      </c>
      <c r="FP34" s="9">
        <f t="shared" si="65"/>
        <v>44011197402.489998</v>
      </c>
      <c r="FQ34" s="9">
        <f t="shared" si="65"/>
        <v>17913127601</v>
      </c>
      <c r="FR34" s="9">
        <f t="shared" si="65"/>
        <v>41610333349.400002</v>
      </c>
      <c r="FS34" s="9">
        <f t="shared" si="65"/>
        <v>32033418099.59</v>
      </c>
      <c r="FT34" s="9">
        <f t="shared" si="65"/>
        <v>5848760453.3800001</v>
      </c>
      <c r="FU34" s="9">
        <f t="shared" si="65"/>
        <v>3309232509.3400002</v>
      </c>
      <c r="FV34" s="9">
        <f t="shared" si="65"/>
        <v>30646245823</v>
      </c>
      <c r="FW34" s="9">
        <f t="shared" si="65"/>
        <v>457654797113.70001</v>
      </c>
      <c r="FX34" s="9">
        <f t="shared" si="65"/>
        <v>10900922741</v>
      </c>
      <c r="FY34" s="9">
        <f t="shared" si="65"/>
        <v>50369582708.339996</v>
      </c>
      <c r="FZ34" s="9">
        <f t="shared" si="65"/>
        <v>10458999485.290001</v>
      </c>
      <c r="GA34" s="9">
        <f t="shared" si="65"/>
        <v>11607575871.889999</v>
      </c>
      <c r="GB34" s="9">
        <f t="shared" si="65"/>
        <v>12302068950.18</v>
      </c>
      <c r="GC34" s="9">
        <f t="shared" si="65"/>
        <v>100675347397.60001</v>
      </c>
      <c r="GD34" s="9">
        <f t="shared" si="65"/>
        <v>20391664215.150002</v>
      </c>
      <c r="GE34" s="9">
        <f t="shared" si="65"/>
        <v>14010271687.66</v>
      </c>
      <c r="GF34" s="9">
        <f t="shared" si="65"/>
        <v>23336870563</v>
      </c>
      <c r="GG34" s="9">
        <f t="shared" si="65"/>
        <v>34953471368.68</v>
      </c>
      <c r="GH34" s="9">
        <f t="shared" si="65"/>
        <v>8359049461.6700001</v>
      </c>
      <c r="GI34" s="9">
        <f t="shared" si="65"/>
        <v>11088304990</v>
      </c>
      <c r="GJ34" s="9">
        <f t="shared" si="65"/>
        <v>24056929104</v>
      </c>
      <c r="GK34" s="9">
        <f t="shared" si="65"/>
        <v>8050386150</v>
      </c>
      <c r="GL34" s="9">
        <f t="shared" si="65"/>
        <v>13549989460.059999</v>
      </c>
      <c r="GM34" s="9">
        <f t="shared" ref="GM34:IX34" si="66">SUM(GM35+GM42)</f>
        <v>11486492554.5</v>
      </c>
      <c r="GN34" s="9">
        <f t="shared" si="66"/>
        <v>12408573290.4</v>
      </c>
      <c r="GO34" s="9">
        <f t="shared" si="66"/>
        <v>28877203783.220001</v>
      </c>
      <c r="GP34" s="9">
        <f t="shared" si="66"/>
        <v>19629277428.810001</v>
      </c>
      <c r="GQ34" s="9">
        <f t="shared" si="66"/>
        <v>31839777049.600002</v>
      </c>
      <c r="GR34" s="9">
        <f t="shared" si="66"/>
        <v>13812862351.84</v>
      </c>
      <c r="GS34" s="9">
        <f t="shared" si="66"/>
        <v>14549067299.67</v>
      </c>
      <c r="GT34" s="9">
        <f t="shared" si="66"/>
        <v>16846732388.17</v>
      </c>
      <c r="GU34" s="9">
        <f t="shared" si="66"/>
        <v>13895391803.469999</v>
      </c>
      <c r="GV34" s="9">
        <f t="shared" si="66"/>
        <v>6453989486</v>
      </c>
      <c r="GW34" s="9">
        <f t="shared" si="66"/>
        <v>45365115148.989998</v>
      </c>
      <c r="GX34" s="9">
        <f t="shared" si="66"/>
        <v>145540407752.62</v>
      </c>
      <c r="GY34" s="9">
        <f t="shared" si="66"/>
        <v>29499334847</v>
      </c>
      <c r="GZ34" s="9">
        <f t="shared" si="66"/>
        <v>4250229777.3299999</v>
      </c>
      <c r="HA34" s="9">
        <f t="shared" si="66"/>
        <v>5827232904.6300001</v>
      </c>
      <c r="HB34" s="9">
        <f t="shared" si="66"/>
        <v>9848921850.0400009</v>
      </c>
      <c r="HC34" s="9">
        <f t="shared" si="66"/>
        <v>12742525784.59</v>
      </c>
      <c r="HD34" s="9">
        <f t="shared" si="66"/>
        <v>73438472616</v>
      </c>
      <c r="HE34" s="9">
        <f t="shared" si="66"/>
        <v>39634437754.020004</v>
      </c>
      <c r="HF34" s="9">
        <f t="shared" si="66"/>
        <v>21361022377</v>
      </c>
      <c r="HG34" s="9">
        <f t="shared" si="66"/>
        <v>12934928325.24</v>
      </c>
      <c r="HH34" s="9">
        <f t="shared" si="66"/>
        <v>9042658284</v>
      </c>
      <c r="HI34" s="9">
        <f t="shared" si="66"/>
        <v>9387952749.5900002</v>
      </c>
      <c r="HJ34" s="9">
        <f t="shared" si="66"/>
        <v>16722615663</v>
      </c>
      <c r="HK34" s="9">
        <f t="shared" si="66"/>
        <v>34861243683.940002</v>
      </c>
      <c r="HL34" s="9">
        <f t="shared" si="66"/>
        <v>18477351530.440002</v>
      </c>
      <c r="HM34" s="9">
        <f t="shared" si="66"/>
        <v>1851309182973.6899</v>
      </c>
      <c r="HN34" s="9">
        <f t="shared" si="66"/>
        <v>153486072394.47998</v>
      </c>
      <c r="HO34" s="9">
        <f t="shared" si="66"/>
        <v>25782755181.77</v>
      </c>
      <c r="HP34" s="9">
        <f t="shared" si="66"/>
        <v>12617175907.959999</v>
      </c>
      <c r="HQ34" s="9">
        <f t="shared" si="66"/>
        <v>69642697299.610001</v>
      </c>
      <c r="HR34" s="9">
        <f t="shared" si="66"/>
        <v>8883169282.0400009</v>
      </c>
      <c r="HS34" s="9">
        <f t="shared" si="66"/>
        <v>157620187817.51999</v>
      </c>
      <c r="HT34" s="9">
        <f t="shared" si="66"/>
        <v>46288482098.32</v>
      </c>
      <c r="HU34" s="9">
        <f t="shared" si="66"/>
        <v>27842526579.720001</v>
      </c>
      <c r="HV34" s="9">
        <f t="shared" si="66"/>
        <v>4660596566.3400002</v>
      </c>
      <c r="HW34" s="9">
        <f t="shared" si="66"/>
        <v>13920410805.309999</v>
      </c>
      <c r="HX34" s="9">
        <f t="shared" si="66"/>
        <v>14645534117.23</v>
      </c>
      <c r="HY34" s="9">
        <f t="shared" si="66"/>
        <v>12363887896.200001</v>
      </c>
      <c r="HZ34" s="9">
        <f t="shared" si="66"/>
        <v>23086962763.299999</v>
      </c>
      <c r="IA34" s="9">
        <f t="shared" si="66"/>
        <v>24618795271.860001</v>
      </c>
      <c r="IB34" s="9">
        <f t="shared" si="66"/>
        <v>14459865832.059999</v>
      </c>
      <c r="IC34" s="9">
        <f t="shared" si="66"/>
        <v>26182133280.5</v>
      </c>
      <c r="ID34" s="9">
        <f t="shared" si="66"/>
        <v>2954940080.8099999</v>
      </c>
      <c r="IE34" s="9">
        <f t="shared" si="66"/>
        <v>5851039281.4499998</v>
      </c>
      <c r="IF34" s="9">
        <f t="shared" si="66"/>
        <v>38506646666.5</v>
      </c>
      <c r="IG34" s="9">
        <f t="shared" si="66"/>
        <v>15613417950.620001</v>
      </c>
      <c r="IH34" s="9">
        <f t="shared" si="66"/>
        <v>111852911550.5</v>
      </c>
      <c r="II34" s="9">
        <f t="shared" si="66"/>
        <v>15219978920.439999</v>
      </c>
      <c r="IJ34" s="9">
        <f t="shared" si="66"/>
        <v>1363790679.6600001</v>
      </c>
      <c r="IK34" s="9">
        <f t="shared" si="66"/>
        <v>98389960560.539993</v>
      </c>
      <c r="IL34" s="9">
        <f t="shared" si="66"/>
        <v>18793733979.209999</v>
      </c>
      <c r="IM34" s="9">
        <f t="shared" si="66"/>
        <v>28970284265.700001</v>
      </c>
      <c r="IN34" s="9">
        <f t="shared" si="66"/>
        <v>9236206585.5100002</v>
      </c>
      <c r="IO34" s="9">
        <f t="shared" si="66"/>
        <v>35276260650.419998</v>
      </c>
      <c r="IP34" s="9">
        <f t="shared" si="66"/>
        <v>44029189739.849998</v>
      </c>
      <c r="IQ34" s="9">
        <f t="shared" si="66"/>
        <v>21189960088.169998</v>
      </c>
      <c r="IR34" s="9">
        <f t="shared" si="66"/>
        <v>18090484580.43</v>
      </c>
      <c r="IS34" s="9">
        <f t="shared" si="66"/>
        <v>32540925644.25</v>
      </c>
      <c r="IT34" s="9">
        <f t="shared" si="66"/>
        <v>51749802661.279999</v>
      </c>
      <c r="IU34" s="9">
        <f t="shared" si="66"/>
        <v>7743851634.1499996</v>
      </c>
      <c r="IV34" s="9">
        <f t="shared" si="66"/>
        <v>10448386266.049999</v>
      </c>
      <c r="IW34" s="9">
        <f t="shared" si="66"/>
        <v>38895302029.480003</v>
      </c>
      <c r="IX34" s="9">
        <f t="shared" si="66"/>
        <v>402839748136.5</v>
      </c>
      <c r="IY34" s="9">
        <f t="shared" ref="IY34:LJ34" si="67">SUM(IY35+IY42)</f>
        <v>935773805.33000004</v>
      </c>
      <c r="IZ34" s="9">
        <f t="shared" si="67"/>
        <v>252272476670</v>
      </c>
      <c r="JA34" s="9">
        <f t="shared" si="67"/>
        <v>74625246130.630005</v>
      </c>
      <c r="JB34" s="9">
        <f t="shared" si="67"/>
        <v>32865189476.880001</v>
      </c>
      <c r="JC34" s="9">
        <f t="shared" si="67"/>
        <v>15297780762.58</v>
      </c>
      <c r="JD34" s="9">
        <f t="shared" si="67"/>
        <v>29552138020.900002</v>
      </c>
      <c r="JE34" s="9">
        <f t="shared" si="67"/>
        <v>7952617985.6400003</v>
      </c>
      <c r="JF34" s="9">
        <f t="shared" si="67"/>
        <v>66404312820.160004</v>
      </c>
      <c r="JG34" s="9">
        <f t="shared" si="67"/>
        <v>66072706871.419998</v>
      </c>
      <c r="JH34" s="9">
        <f t="shared" si="67"/>
        <v>14237427070.610001</v>
      </c>
      <c r="JI34" s="9">
        <f t="shared" si="67"/>
        <v>15679933397.469999</v>
      </c>
      <c r="JJ34" s="9">
        <f t="shared" si="67"/>
        <v>32711616712.740002</v>
      </c>
      <c r="JK34" s="9">
        <f t="shared" si="67"/>
        <v>16421489935.030001</v>
      </c>
      <c r="JL34" s="9">
        <f t="shared" si="67"/>
        <v>35619060499.090004</v>
      </c>
      <c r="JM34" s="9">
        <f t="shared" si="67"/>
        <v>13509431720.57</v>
      </c>
      <c r="JN34" s="9">
        <f t="shared" si="67"/>
        <v>14386344901.209999</v>
      </c>
      <c r="JO34" s="9">
        <f t="shared" si="67"/>
        <v>339737822396.09003</v>
      </c>
      <c r="JP34" s="9">
        <f t="shared" si="67"/>
        <v>3046629214.8600001</v>
      </c>
      <c r="JQ34" s="9">
        <f t="shared" si="67"/>
        <v>3521884050</v>
      </c>
      <c r="JR34" s="9">
        <f t="shared" si="67"/>
        <v>59807724559</v>
      </c>
      <c r="JS34" s="9">
        <f t="shared" si="67"/>
        <v>22978900687.59</v>
      </c>
      <c r="JT34" s="9">
        <f t="shared" si="67"/>
        <v>17384893547</v>
      </c>
      <c r="JU34" s="9">
        <f t="shared" si="67"/>
        <v>20178166505.529999</v>
      </c>
      <c r="JV34" s="9">
        <f t="shared" si="67"/>
        <v>13790209850.440001</v>
      </c>
      <c r="JW34" s="9">
        <f t="shared" si="67"/>
        <v>50729857260</v>
      </c>
      <c r="JX34" s="9">
        <f t="shared" si="67"/>
        <v>24741997388</v>
      </c>
      <c r="JY34" s="9">
        <f t="shared" si="67"/>
        <v>2235315070</v>
      </c>
      <c r="JZ34" s="9">
        <f t="shared" si="67"/>
        <v>15960372772.970001</v>
      </c>
      <c r="KA34" s="9">
        <f t="shared" si="67"/>
        <v>25794728083.009998</v>
      </c>
      <c r="KB34" s="9">
        <f t="shared" si="67"/>
        <v>28648878496</v>
      </c>
      <c r="KC34" s="9">
        <f t="shared" si="67"/>
        <v>1505862421.54</v>
      </c>
      <c r="KD34" s="9">
        <f t="shared" si="67"/>
        <v>308605666678</v>
      </c>
      <c r="KE34" s="9">
        <f t="shared" si="67"/>
        <v>38464050216.510002</v>
      </c>
      <c r="KF34" s="9">
        <f t="shared" si="67"/>
        <v>53887860759.839996</v>
      </c>
      <c r="KG34" s="9">
        <f t="shared" si="67"/>
        <v>18318738983</v>
      </c>
      <c r="KH34" s="9">
        <f t="shared" si="67"/>
        <v>56809651377.760002</v>
      </c>
      <c r="KI34" s="9">
        <f t="shared" si="67"/>
        <v>52129890908</v>
      </c>
      <c r="KJ34" s="9">
        <f t="shared" si="67"/>
        <v>15977406785</v>
      </c>
      <c r="KK34" s="9">
        <f t="shared" si="67"/>
        <v>5563366934.9499998</v>
      </c>
      <c r="KL34" s="9">
        <f t="shared" si="67"/>
        <v>197992688678.64999</v>
      </c>
      <c r="KM34" s="9">
        <f t="shared" si="67"/>
        <v>114834738937</v>
      </c>
      <c r="KN34" s="9">
        <f t="shared" si="67"/>
        <v>51069570569.080002</v>
      </c>
      <c r="KO34" s="9">
        <f t="shared" si="67"/>
        <v>76403417606.149994</v>
      </c>
      <c r="KP34" s="9">
        <f t="shared" si="67"/>
        <v>4566567541.0200005</v>
      </c>
      <c r="KQ34" s="9">
        <f t="shared" si="67"/>
        <v>114961083567.27</v>
      </c>
      <c r="KR34" s="9">
        <f t="shared" si="67"/>
        <v>716158960129.12</v>
      </c>
      <c r="KS34" s="9">
        <f t="shared" si="67"/>
        <v>30025529068.360001</v>
      </c>
      <c r="KT34" s="9">
        <f t="shared" si="67"/>
        <v>952413165076.80005</v>
      </c>
      <c r="KU34" s="9">
        <f t="shared" si="67"/>
        <v>307842816073.31</v>
      </c>
      <c r="KV34" s="9">
        <f t="shared" si="67"/>
        <v>1283536739343.8901</v>
      </c>
      <c r="KW34" s="9">
        <f t="shared" si="67"/>
        <v>210898970909.73001</v>
      </c>
      <c r="KX34" s="9">
        <f t="shared" si="67"/>
        <v>278056183849.66998</v>
      </c>
      <c r="KY34" s="9">
        <f t="shared" si="67"/>
        <v>141182865741</v>
      </c>
      <c r="KZ34" s="9">
        <f t="shared" si="67"/>
        <v>838114553130.5</v>
      </c>
      <c r="LA34" s="9">
        <f t="shared" si="67"/>
        <v>32760573395.529999</v>
      </c>
      <c r="LB34" s="9">
        <f t="shared" si="67"/>
        <v>70942298934.740005</v>
      </c>
      <c r="LC34" s="9">
        <f t="shared" si="67"/>
        <v>185838810693.14999</v>
      </c>
      <c r="LD34" s="9">
        <f t="shared" si="67"/>
        <v>50786768039.269997</v>
      </c>
      <c r="LE34" s="9">
        <f t="shared" si="67"/>
        <v>45329993230.349998</v>
      </c>
      <c r="LF34" s="9">
        <f t="shared" si="67"/>
        <v>31484084084.900002</v>
      </c>
      <c r="LG34" s="9">
        <f t="shared" si="67"/>
        <v>4978054470.25</v>
      </c>
      <c r="LH34" s="9">
        <f t="shared" si="67"/>
        <v>25827085864.029999</v>
      </c>
      <c r="LI34" s="9">
        <f t="shared" si="67"/>
        <v>18617182432.560001</v>
      </c>
      <c r="LJ34" s="9">
        <f t="shared" si="67"/>
        <v>40723304345.57</v>
      </c>
      <c r="LK34" s="9">
        <f t="shared" ref="LK34:NV34" si="68">SUM(LK35+LK42)</f>
        <v>8524962792.6899996</v>
      </c>
      <c r="LL34" s="9">
        <f t="shared" si="68"/>
        <v>16601145520.950001</v>
      </c>
      <c r="LM34" s="9">
        <f t="shared" si="68"/>
        <v>39557970960.089996</v>
      </c>
      <c r="LN34" s="9">
        <f t="shared" si="68"/>
        <v>20790485625.700001</v>
      </c>
      <c r="LO34" s="9">
        <f t="shared" si="68"/>
        <v>24303516706.709999</v>
      </c>
      <c r="LP34" s="9">
        <f t="shared" si="68"/>
        <v>41176052352</v>
      </c>
      <c r="LQ34" s="9">
        <f t="shared" si="68"/>
        <v>38938715971</v>
      </c>
      <c r="LR34" s="9">
        <f t="shared" si="68"/>
        <v>45507848134.440002</v>
      </c>
      <c r="LS34" s="9">
        <f t="shared" si="68"/>
        <v>108511179309.84</v>
      </c>
      <c r="LT34" s="9">
        <f t="shared" si="68"/>
        <v>21031959069</v>
      </c>
      <c r="LU34" s="9">
        <f t="shared" si="68"/>
        <v>10694310342</v>
      </c>
      <c r="LV34" s="9">
        <f t="shared" si="68"/>
        <v>35595449155.860001</v>
      </c>
      <c r="LW34" s="9">
        <f t="shared" si="68"/>
        <v>82152107654.990005</v>
      </c>
      <c r="LX34" s="9">
        <f t="shared" si="68"/>
        <v>20247930543.889999</v>
      </c>
      <c r="LY34" s="9">
        <f t="shared" si="68"/>
        <v>183377398265.21002</v>
      </c>
      <c r="LZ34" s="9">
        <f t="shared" si="68"/>
        <v>37138867792.43</v>
      </c>
      <c r="MA34" s="9">
        <f t="shared" si="68"/>
        <v>81803406583.580002</v>
      </c>
      <c r="MB34" s="9">
        <f t="shared" si="68"/>
        <v>54911234007.940002</v>
      </c>
      <c r="MC34" s="9">
        <f t="shared" si="68"/>
        <v>478189323</v>
      </c>
      <c r="MD34" s="9">
        <f t="shared" si="68"/>
        <v>10332942442.309999</v>
      </c>
      <c r="ME34" s="9">
        <f t="shared" si="68"/>
        <v>20852956245.75</v>
      </c>
      <c r="MF34" s="9">
        <f t="shared" si="68"/>
        <v>2514746082</v>
      </c>
      <c r="MG34" s="9">
        <f t="shared" si="68"/>
        <v>650985252227.57996</v>
      </c>
      <c r="MH34" s="9">
        <f t="shared" si="68"/>
        <v>26420848491.720001</v>
      </c>
      <c r="MI34" s="9">
        <f t="shared" si="68"/>
        <v>156266925362.91</v>
      </c>
      <c r="MJ34" s="9">
        <f t="shared" si="68"/>
        <v>51748659320.360001</v>
      </c>
      <c r="MK34" s="9">
        <f t="shared" si="68"/>
        <v>147427372588.29999</v>
      </c>
      <c r="ML34" s="9">
        <f t="shared" si="68"/>
        <v>32110903376.330002</v>
      </c>
      <c r="MM34" s="9">
        <f t="shared" si="68"/>
        <v>78125754615.289993</v>
      </c>
      <c r="MN34" s="9">
        <f t="shared" si="68"/>
        <v>102268667319.08</v>
      </c>
      <c r="MO34" s="9">
        <f t="shared" si="68"/>
        <v>37829323141.120003</v>
      </c>
      <c r="MP34" s="9">
        <f t="shared" si="68"/>
        <v>45709470591.57</v>
      </c>
      <c r="MQ34" s="9">
        <f t="shared" si="68"/>
        <v>29648419509.689999</v>
      </c>
      <c r="MR34" s="9">
        <f t="shared" si="68"/>
        <v>80535680158.710007</v>
      </c>
      <c r="MS34" s="9">
        <f t="shared" si="68"/>
        <v>111030874314.04001</v>
      </c>
      <c r="MT34" s="9">
        <f t="shared" si="68"/>
        <v>94969362828.850006</v>
      </c>
      <c r="MU34" s="9">
        <f t="shared" si="68"/>
        <v>48763819511.110001</v>
      </c>
      <c r="MV34" s="9">
        <f t="shared" si="68"/>
        <v>25276815454.150002</v>
      </c>
      <c r="MW34" s="9">
        <f t="shared" si="68"/>
        <v>14532926621.1</v>
      </c>
      <c r="MX34" s="9">
        <f t="shared" si="68"/>
        <v>353509047580.47998</v>
      </c>
      <c r="MY34" s="9">
        <f t="shared" si="68"/>
        <v>42935387162.209999</v>
      </c>
      <c r="MZ34" s="9">
        <f t="shared" si="68"/>
        <v>27331091617</v>
      </c>
      <c r="NA34" s="9">
        <f t="shared" si="68"/>
        <v>71997595239</v>
      </c>
      <c r="NB34" s="9">
        <f t="shared" si="68"/>
        <v>40806662080.860001</v>
      </c>
      <c r="NC34" s="9">
        <f t="shared" si="68"/>
        <v>113984173289.95</v>
      </c>
      <c r="ND34" s="9">
        <f t="shared" si="68"/>
        <v>141411479163.89999</v>
      </c>
      <c r="NE34" s="9">
        <f t="shared" si="68"/>
        <v>47593224998.650002</v>
      </c>
      <c r="NF34" s="9">
        <f t="shared" si="68"/>
        <v>284032262974.27002</v>
      </c>
      <c r="NG34" s="9">
        <f t="shared" si="68"/>
        <v>40661853771.099998</v>
      </c>
      <c r="NH34" s="9">
        <f t="shared" si="68"/>
        <v>69243645624.949997</v>
      </c>
      <c r="NI34" s="9">
        <f t="shared" si="68"/>
        <v>89289325310.330002</v>
      </c>
      <c r="NJ34" s="9">
        <f t="shared" si="68"/>
        <v>81465665196</v>
      </c>
      <c r="NK34" s="9">
        <f t="shared" si="68"/>
        <v>59598817512.860001</v>
      </c>
      <c r="NL34" s="9">
        <f t="shared" si="68"/>
        <v>39011025923.809998</v>
      </c>
      <c r="NM34" s="9">
        <f t="shared" si="68"/>
        <v>31547643232.599998</v>
      </c>
      <c r="NN34" s="9">
        <f t="shared" si="68"/>
        <v>53210547332.860001</v>
      </c>
      <c r="NO34" s="9">
        <f t="shared" si="68"/>
        <v>2670289079.4400001</v>
      </c>
      <c r="NP34" s="9">
        <f t="shared" si="68"/>
        <v>39585262736</v>
      </c>
      <c r="NQ34" s="9">
        <f t="shared" si="68"/>
        <v>15571054996</v>
      </c>
      <c r="NR34" s="9">
        <f t="shared" si="68"/>
        <v>21792166775</v>
      </c>
      <c r="NS34" s="9">
        <f t="shared" si="68"/>
        <v>6525286976</v>
      </c>
      <c r="NT34" s="9">
        <f t="shared" si="68"/>
        <v>4508436185</v>
      </c>
      <c r="NU34" s="9">
        <f t="shared" si="68"/>
        <v>25735408536.700001</v>
      </c>
      <c r="NV34" s="9">
        <f t="shared" si="68"/>
        <v>3181752828.8699999</v>
      </c>
      <c r="NW34" s="9">
        <f t="shared" ref="NW34:QH34" si="69">SUM(NW35+NW42)</f>
        <v>870375960</v>
      </c>
      <c r="NX34" s="9">
        <f t="shared" si="69"/>
        <v>343771210737.83002</v>
      </c>
      <c r="NY34" s="9">
        <f t="shared" si="69"/>
        <v>96347742246.869995</v>
      </c>
      <c r="NZ34" s="9">
        <f t="shared" si="69"/>
        <v>8691526658.9899998</v>
      </c>
      <c r="OA34" s="9">
        <f t="shared" si="69"/>
        <v>57581337012.169998</v>
      </c>
      <c r="OB34" s="9">
        <f t="shared" si="69"/>
        <v>18700063958.23</v>
      </c>
      <c r="OC34" s="9">
        <f t="shared" si="69"/>
        <v>4504139769.9300003</v>
      </c>
      <c r="OD34" s="9">
        <f t="shared" si="69"/>
        <v>73280557672.039993</v>
      </c>
      <c r="OE34" s="9">
        <f t="shared" si="69"/>
        <v>6048246416.21</v>
      </c>
      <c r="OF34" s="9">
        <f t="shared" si="69"/>
        <v>27405306254.099998</v>
      </c>
      <c r="OG34" s="9">
        <f t="shared" si="69"/>
        <v>52866799590.160004</v>
      </c>
      <c r="OH34" s="9">
        <f t="shared" si="69"/>
        <v>125682241644.54999</v>
      </c>
      <c r="OI34" s="9">
        <f t="shared" si="69"/>
        <v>25995098297.140003</v>
      </c>
      <c r="OJ34" s="9">
        <f t="shared" si="69"/>
        <v>8528438127.1499996</v>
      </c>
      <c r="OK34" s="9">
        <f t="shared" si="69"/>
        <v>52403106237.479996</v>
      </c>
      <c r="OL34" s="9">
        <f t="shared" si="69"/>
        <v>40790336446.5</v>
      </c>
      <c r="OM34" s="9">
        <f t="shared" si="69"/>
        <v>103201837740.58</v>
      </c>
      <c r="ON34" s="9">
        <f t="shared" si="69"/>
        <v>1917990848.3</v>
      </c>
      <c r="OO34" s="9">
        <f t="shared" si="69"/>
        <v>42129386197.139999</v>
      </c>
      <c r="OP34" s="9">
        <f t="shared" si="69"/>
        <v>376031271.07999998</v>
      </c>
      <c r="OQ34" s="9">
        <f t="shared" si="69"/>
        <v>13942254251.91</v>
      </c>
      <c r="OR34" s="9">
        <f t="shared" si="69"/>
        <v>26318030494.389999</v>
      </c>
      <c r="OS34" s="9">
        <f t="shared" si="69"/>
        <v>108829075767.89999</v>
      </c>
      <c r="OT34" s="9">
        <f t="shared" si="69"/>
        <v>8475224977.3400002</v>
      </c>
      <c r="OU34" s="9">
        <f t="shared" si="69"/>
        <v>26877317115</v>
      </c>
      <c r="OV34" s="9">
        <f t="shared" si="69"/>
        <v>25577721456.200001</v>
      </c>
      <c r="OW34" s="9">
        <f t="shared" si="69"/>
        <v>87675161</v>
      </c>
      <c r="OX34" s="9">
        <f t="shared" si="69"/>
        <v>7896833650.1800003</v>
      </c>
      <c r="OY34" s="9">
        <f t="shared" si="69"/>
        <v>1512629445</v>
      </c>
      <c r="OZ34" s="9">
        <f t="shared" si="69"/>
        <v>14453165731.75</v>
      </c>
      <c r="PA34" s="9">
        <f t="shared" si="69"/>
        <v>10682249341.4</v>
      </c>
      <c r="PB34" s="9">
        <f t="shared" si="69"/>
        <v>12321029027.25</v>
      </c>
      <c r="PC34" s="9">
        <f t="shared" si="69"/>
        <v>12773619198.210001</v>
      </c>
      <c r="PD34" s="9">
        <f t="shared" si="69"/>
        <v>2996444390</v>
      </c>
      <c r="PE34" s="9">
        <f t="shared" si="69"/>
        <v>15848020694</v>
      </c>
      <c r="PF34" s="9">
        <f t="shared" si="69"/>
        <v>22402503822.5</v>
      </c>
      <c r="PG34" s="9">
        <f t="shared" si="69"/>
        <v>7275663434.2700005</v>
      </c>
      <c r="PH34" s="9">
        <f t="shared" si="69"/>
        <v>5000138396</v>
      </c>
      <c r="PI34" s="9">
        <f t="shared" si="69"/>
        <v>1072064900</v>
      </c>
      <c r="PJ34" s="9">
        <f t="shared" si="69"/>
        <v>9260981537.2000008</v>
      </c>
      <c r="PK34" s="9">
        <f t="shared" si="69"/>
        <v>6082525163.4300003</v>
      </c>
      <c r="PL34" s="9">
        <f t="shared" si="69"/>
        <v>2889593262</v>
      </c>
      <c r="PM34" s="9">
        <f t="shared" si="69"/>
        <v>1422464388</v>
      </c>
      <c r="PN34" s="9">
        <f t="shared" si="69"/>
        <v>23885664</v>
      </c>
      <c r="PO34" s="9">
        <f t="shared" si="69"/>
        <v>5227089886.3000002</v>
      </c>
      <c r="PP34" s="9">
        <f t="shared" si="69"/>
        <v>171839469854.13998</v>
      </c>
      <c r="PQ34" s="9">
        <f t="shared" si="69"/>
        <v>32963942484.230003</v>
      </c>
      <c r="PR34" s="9">
        <f t="shared" si="69"/>
        <v>33203440288.540001</v>
      </c>
      <c r="PS34" s="9">
        <f t="shared" si="69"/>
        <v>96922179303.019989</v>
      </c>
      <c r="PT34" s="9">
        <f t="shared" si="69"/>
        <v>17031604179</v>
      </c>
      <c r="PU34" s="9">
        <f t="shared" si="69"/>
        <v>46093512764.010002</v>
      </c>
      <c r="PV34" s="9">
        <f t="shared" si="69"/>
        <v>26376965563.049999</v>
      </c>
      <c r="PW34" s="9">
        <f t="shared" si="69"/>
        <v>7769684778.1899996</v>
      </c>
      <c r="PX34" s="9">
        <f t="shared" si="69"/>
        <v>12646086497.99</v>
      </c>
      <c r="PY34" s="9">
        <f t="shared" si="69"/>
        <v>24601498152</v>
      </c>
      <c r="PZ34" s="9">
        <f t="shared" si="69"/>
        <v>12266620740.35</v>
      </c>
      <c r="QA34" s="9">
        <f t="shared" si="69"/>
        <v>5799978806.1000004</v>
      </c>
      <c r="QB34" s="9">
        <f t="shared" si="69"/>
        <v>299987154344</v>
      </c>
      <c r="QC34" s="9">
        <f t="shared" si="69"/>
        <v>258296466771.89999</v>
      </c>
      <c r="QD34" s="9">
        <f t="shared" si="69"/>
        <v>244036989</v>
      </c>
      <c r="QE34" s="9">
        <f t="shared" si="69"/>
        <v>9059658135</v>
      </c>
      <c r="QF34" s="9">
        <f t="shared" si="69"/>
        <v>96124344189</v>
      </c>
      <c r="QG34" s="9">
        <f t="shared" si="69"/>
        <v>20963610274</v>
      </c>
      <c r="QH34" s="9">
        <f t="shared" si="69"/>
        <v>67561360191</v>
      </c>
      <c r="QI34" s="9">
        <f t="shared" ref="QI34:ST34" si="70">SUM(QI35+QI42)</f>
        <v>78853362636</v>
      </c>
      <c r="QJ34" s="9">
        <f t="shared" si="70"/>
        <v>24981423400</v>
      </c>
      <c r="QK34" s="9">
        <f t="shared" si="70"/>
        <v>5070232760</v>
      </c>
      <c r="QL34" s="9">
        <f t="shared" si="70"/>
        <v>10783936506</v>
      </c>
      <c r="QM34" s="9">
        <f t="shared" si="70"/>
        <v>83730050969</v>
      </c>
      <c r="QN34" s="9">
        <f t="shared" si="70"/>
        <v>46176558416</v>
      </c>
      <c r="QO34" s="9">
        <f t="shared" si="70"/>
        <v>65134160410</v>
      </c>
      <c r="QP34" s="9">
        <f t="shared" si="70"/>
        <v>36743583083</v>
      </c>
      <c r="QQ34" s="9">
        <f t="shared" si="70"/>
        <v>260208424752</v>
      </c>
      <c r="QR34" s="9">
        <f t="shared" si="70"/>
        <v>59020140597.449997</v>
      </c>
      <c r="QS34" s="9">
        <f t="shared" si="70"/>
        <v>249577263</v>
      </c>
      <c r="QT34" s="9">
        <f t="shared" si="70"/>
        <v>77129872504.330002</v>
      </c>
      <c r="QU34" s="9">
        <f t="shared" si="70"/>
        <v>16664673756</v>
      </c>
      <c r="QV34" s="9">
        <f t="shared" si="70"/>
        <v>10737792860</v>
      </c>
      <c r="QW34" s="9">
        <f t="shared" si="70"/>
        <v>2179400904</v>
      </c>
      <c r="QX34" s="9">
        <f t="shared" si="70"/>
        <v>0</v>
      </c>
      <c r="QY34" s="9">
        <f t="shared" si="70"/>
        <v>12453999669</v>
      </c>
      <c r="QZ34" s="9">
        <f t="shared" si="70"/>
        <v>57837910251</v>
      </c>
      <c r="RA34" s="9">
        <f t="shared" si="70"/>
        <v>3164899621</v>
      </c>
      <c r="RB34" s="9">
        <f t="shared" si="70"/>
        <v>4509718444</v>
      </c>
      <c r="RC34" s="9">
        <f t="shared" si="70"/>
        <v>257000399323</v>
      </c>
      <c r="RD34" s="9">
        <f t="shared" si="70"/>
        <v>466982724</v>
      </c>
      <c r="RE34" s="9">
        <f t="shared" si="70"/>
        <v>45000000000</v>
      </c>
      <c r="RF34" s="9">
        <f t="shared" si="70"/>
        <v>413362655850.42999</v>
      </c>
      <c r="RG34" s="9">
        <f t="shared" si="70"/>
        <v>42675346494.57</v>
      </c>
      <c r="RH34" s="9">
        <f t="shared" si="70"/>
        <v>32866553862.400002</v>
      </c>
      <c r="RI34" s="9">
        <f t="shared" si="70"/>
        <v>25177294261.709999</v>
      </c>
      <c r="RJ34" s="9">
        <f t="shared" si="70"/>
        <v>20268126259</v>
      </c>
      <c r="RK34" s="9">
        <f t="shared" si="70"/>
        <v>117027076997.69</v>
      </c>
      <c r="RL34" s="9">
        <f t="shared" si="70"/>
        <v>38700154435.580002</v>
      </c>
      <c r="RM34" s="9">
        <f t="shared" si="70"/>
        <v>53303059032.910004</v>
      </c>
      <c r="RN34" s="9">
        <f t="shared" si="70"/>
        <v>2493723938</v>
      </c>
      <c r="RO34" s="9">
        <f t="shared" si="70"/>
        <v>19162535873</v>
      </c>
      <c r="RP34" s="9">
        <f t="shared" si="70"/>
        <v>25112542710</v>
      </c>
      <c r="RQ34" s="9">
        <f t="shared" si="70"/>
        <v>161737926708.5</v>
      </c>
      <c r="RR34" s="9">
        <f t="shared" si="70"/>
        <v>43423884151</v>
      </c>
      <c r="RS34" s="9">
        <f t="shared" si="70"/>
        <v>12693929676.540001</v>
      </c>
      <c r="RT34" s="9">
        <f t="shared" si="70"/>
        <v>21791699116.91</v>
      </c>
      <c r="RU34" s="9">
        <f t="shared" si="70"/>
        <v>35170879034.699997</v>
      </c>
      <c r="RV34" s="9">
        <f t="shared" si="70"/>
        <v>56391709583</v>
      </c>
      <c r="RW34" s="9">
        <f t="shared" si="70"/>
        <v>2773243535</v>
      </c>
      <c r="RX34" s="9">
        <f t="shared" si="70"/>
        <v>10004175236</v>
      </c>
      <c r="RY34" s="9">
        <f t="shared" si="70"/>
        <v>4209715474.7800002</v>
      </c>
      <c r="RZ34" s="9">
        <f t="shared" si="70"/>
        <v>115340421806.41</v>
      </c>
      <c r="SA34" s="9">
        <f t="shared" si="70"/>
        <v>19013345276.66</v>
      </c>
      <c r="SB34" s="9">
        <f t="shared" si="70"/>
        <v>7499909947.6700001</v>
      </c>
      <c r="SC34" s="9">
        <f t="shared" si="70"/>
        <v>6705144574.5100002</v>
      </c>
      <c r="SD34" s="9">
        <f t="shared" si="70"/>
        <v>2746465365</v>
      </c>
      <c r="SE34" s="9">
        <f t="shared" si="70"/>
        <v>32372204896.799999</v>
      </c>
      <c r="SF34" s="9">
        <f t="shared" si="70"/>
        <v>22844312599.560001</v>
      </c>
      <c r="SG34" s="9">
        <f t="shared" si="70"/>
        <v>5116417434.0100002</v>
      </c>
      <c r="SH34" s="9">
        <f t="shared" si="70"/>
        <v>24200421264.630001</v>
      </c>
      <c r="SI34" s="9">
        <f t="shared" si="70"/>
        <v>75279265850.179993</v>
      </c>
      <c r="SJ34" s="9">
        <f t="shared" si="70"/>
        <v>12180596123.360001</v>
      </c>
      <c r="SK34" s="9">
        <f t="shared" si="70"/>
        <v>52111477952.5</v>
      </c>
      <c r="SL34" s="9">
        <f t="shared" si="70"/>
        <v>11360530724.279999</v>
      </c>
      <c r="SM34" s="9">
        <f t="shared" si="70"/>
        <v>35764289821.769997</v>
      </c>
      <c r="SN34" s="9">
        <f t="shared" si="70"/>
        <v>3528330266</v>
      </c>
      <c r="SO34" s="9">
        <f t="shared" si="70"/>
        <v>276219080258.07001</v>
      </c>
      <c r="SP34" s="9">
        <f t="shared" si="70"/>
        <v>23592011907</v>
      </c>
      <c r="SQ34" s="9">
        <f t="shared" si="70"/>
        <v>233986734</v>
      </c>
      <c r="SR34" s="9">
        <f t="shared" si="70"/>
        <v>61990800727.850006</v>
      </c>
      <c r="SS34" s="9">
        <f t="shared" si="70"/>
        <v>12061584231.1</v>
      </c>
      <c r="ST34" s="9">
        <f t="shared" si="70"/>
        <v>67649445015.059998</v>
      </c>
      <c r="SU34" s="9">
        <f t="shared" ref="SU34:TW34" si="71">SUM(SU35+SU42)</f>
        <v>23214629564.369999</v>
      </c>
      <c r="SV34" s="9">
        <f t="shared" si="71"/>
        <v>122984534466.33</v>
      </c>
      <c r="SW34" s="9">
        <f t="shared" si="71"/>
        <v>635820386354.30005</v>
      </c>
      <c r="SX34" s="9">
        <f t="shared" si="71"/>
        <v>86786752219</v>
      </c>
      <c r="SY34" s="9">
        <f t="shared" si="71"/>
        <v>95207503200.259995</v>
      </c>
      <c r="SZ34" s="9">
        <f t="shared" si="71"/>
        <v>37276574953.879997</v>
      </c>
      <c r="TA34" s="9">
        <f t="shared" si="71"/>
        <v>178126434401</v>
      </c>
      <c r="TB34" s="9">
        <f t="shared" si="71"/>
        <v>32634004617.25</v>
      </c>
      <c r="TC34" s="9">
        <f t="shared" si="71"/>
        <v>10942189356</v>
      </c>
      <c r="TD34" s="9">
        <f t="shared" si="71"/>
        <v>144023299838</v>
      </c>
      <c r="TE34" s="9">
        <f t="shared" si="71"/>
        <v>39611390673</v>
      </c>
      <c r="TF34" s="9">
        <f t="shared" si="71"/>
        <v>8601296670</v>
      </c>
      <c r="TG34" s="9">
        <f t="shared" si="71"/>
        <v>59805496141</v>
      </c>
      <c r="TH34" s="9">
        <f t="shared" si="71"/>
        <v>58577255129.32</v>
      </c>
      <c r="TI34" s="9">
        <f t="shared" si="71"/>
        <v>6251926965.5900002</v>
      </c>
      <c r="TJ34" s="9">
        <f t="shared" si="71"/>
        <v>1212652171</v>
      </c>
      <c r="TK34" s="9">
        <f t="shared" si="71"/>
        <v>117277790389.59</v>
      </c>
      <c r="TL34" s="9">
        <f t="shared" si="71"/>
        <v>95867476789.830002</v>
      </c>
      <c r="TM34" s="9">
        <f t="shared" si="71"/>
        <v>42425734257.860001</v>
      </c>
      <c r="TN34" s="9">
        <f t="shared" si="71"/>
        <v>27468060128.830002</v>
      </c>
      <c r="TO34" s="9">
        <f t="shared" si="71"/>
        <v>13048553942</v>
      </c>
      <c r="TP34" s="9">
        <f t="shared" si="71"/>
        <v>37916274753.949997</v>
      </c>
      <c r="TQ34" s="9">
        <f t="shared" si="71"/>
        <v>40173121433</v>
      </c>
      <c r="TR34" s="9">
        <f t="shared" si="71"/>
        <v>46385948323.300003</v>
      </c>
      <c r="TS34" s="9">
        <f t="shared" si="71"/>
        <v>83724219255.850006</v>
      </c>
      <c r="TT34" s="9">
        <f t="shared" si="71"/>
        <v>266312370844.88</v>
      </c>
      <c r="TU34" s="9">
        <f t="shared" si="71"/>
        <v>104268356154.2</v>
      </c>
      <c r="TV34" s="9">
        <f t="shared" si="71"/>
        <v>279600694383.46002</v>
      </c>
      <c r="TW34" s="9">
        <f t="shared" si="71"/>
        <v>4544395535</v>
      </c>
    </row>
    <row r="35" spans="1:543" x14ac:dyDescent="0.2">
      <c r="A35" s="20" t="s">
        <v>580</v>
      </c>
      <c r="B35" s="21">
        <f>SUM(B36:B41)</f>
        <v>572787802706.10999</v>
      </c>
      <c r="C35" s="21">
        <f t="shared" ref="C35:BN35" si="72">SUM(C36:C41)</f>
        <v>25642868330.580002</v>
      </c>
      <c r="D35" s="21">
        <f t="shared" si="72"/>
        <v>38264935.670000002</v>
      </c>
      <c r="E35" s="21">
        <f t="shared" si="72"/>
        <v>98487164098.440002</v>
      </c>
      <c r="F35" s="21">
        <f t="shared" si="72"/>
        <v>23376314129</v>
      </c>
      <c r="G35" s="21">
        <f t="shared" si="72"/>
        <v>59947192611.599998</v>
      </c>
      <c r="H35" s="21">
        <f t="shared" si="72"/>
        <v>74620771630.559998</v>
      </c>
      <c r="I35" s="21">
        <f t="shared" si="72"/>
        <v>70584325706.440002</v>
      </c>
      <c r="J35" s="21">
        <f t="shared" si="72"/>
        <v>162219235251.79001</v>
      </c>
      <c r="K35" s="21">
        <f t="shared" si="72"/>
        <v>144900278885.10999</v>
      </c>
      <c r="L35" s="21">
        <f t="shared" si="72"/>
        <v>30708938728.68</v>
      </c>
      <c r="M35" s="21">
        <f t="shared" si="72"/>
        <v>12572752433.33</v>
      </c>
      <c r="N35" s="21">
        <f t="shared" si="72"/>
        <v>53200809446.009995</v>
      </c>
      <c r="O35" s="21">
        <f t="shared" si="72"/>
        <v>7863506523.6700001</v>
      </c>
      <c r="P35" s="21">
        <f t="shared" si="72"/>
        <v>41649910248.789993</v>
      </c>
      <c r="Q35" s="21">
        <f t="shared" si="72"/>
        <v>248807663902.29001</v>
      </c>
      <c r="R35" s="21">
        <f t="shared" si="72"/>
        <v>3003106364</v>
      </c>
      <c r="S35" s="21">
        <f t="shared" si="72"/>
        <v>12084036001</v>
      </c>
      <c r="T35" s="21">
        <f t="shared" si="72"/>
        <v>11284718406</v>
      </c>
      <c r="U35" s="21">
        <f t="shared" si="72"/>
        <v>127173125063</v>
      </c>
      <c r="V35" s="21">
        <f t="shared" si="72"/>
        <v>9125257329.6299992</v>
      </c>
      <c r="W35" s="21">
        <f t="shared" si="72"/>
        <v>21327072222.689999</v>
      </c>
      <c r="X35" s="21">
        <f t="shared" si="72"/>
        <v>16146431364</v>
      </c>
      <c r="Y35" s="21">
        <f t="shared" si="72"/>
        <v>32036829323.66</v>
      </c>
      <c r="Z35" s="21">
        <f t="shared" si="72"/>
        <v>971274195766</v>
      </c>
      <c r="AA35" s="21">
        <f t="shared" si="72"/>
        <v>20545370574.439999</v>
      </c>
      <c r="AB35" s="21">
        <f t="shared" si="72"/>
        <v>14144023656.16</v>
      </c>
      <c r="AC35" s="21">
        <f t="shared" si="72"/>
        <v>104730764566.72</v>
      </c>
      <c r="AD35" s="21">
        <f t="shared" si="72"/>
        <v>12899399998</v>
      </c>
      <c r="AE35" s="21">
        <f t="shared" si="72"/>
        <v>34261877763.939999</v>
      </c>
      <c r="AF35" s="21">
        <f t="shared" si="72"/>
        <v>17177148353.700001</v>
      </c>
      <c r="AG35" s="21">
        <f t="shared" si="72"/>
        <v>12337921639</v>
      </c>
      <c r="AH35" s="21">
        <f t="shared" si="72"/>
        <v>20554374829</v>
      </c>
      <c r="AI35" s="21">
        <f t="shared" si="72"/>
        <v>74878766718.5</v>
      </c>
      <c r="AJ35" s="21">
        <f t="shared" si="72"/>
        <v>5493426970.9399996</v>
      </c>
      <c r="AK35" s="21">
        <f t="shared" si="72"/>
        <v>68911110456</v>
      </c>
      <c r="AL35" s="21">
        <f t="shared" si="72"/>
        <v>7960000</v>
      </c>
      <c r="AM35" s="21">
        <f t="shared" si="72"/>
        <v>16864784487.879999</v>
      </c>
      <c r="AN35" s="21">
        <f t="shared" si="72"/>
        <v>5696030466.4399996</v>
      </c>
      <c r="AO35" s="21">
        <f t="shared" si="72"/>
        <v>159797140816.54999</v>
      </c>
      <c r="AP35" s="21">
        <f t="shared" si="72"/>
        <v>43045967188.849998</v>
      </c>
      <c r="AQ35" s="21">
        <f t="shared" si="72"/>
        <v>6958155780.3199997</v>
      </c>
      <c r="AR35" s="21">
        <f t="shared" si="72"/>
        <v>8136704106.4700003</v>
      </c>
      <c r="AS35" s="21">
        <f t="shared" si="72"/>
        <v>16681207308.08</v>
      </c>
      <c r="AT35" s="21">
        <f t="shared" si="72"/>
        <v>11030347414</v>
      </c>
      <c r="AU35" s="21">
        <f t="shared" si="72"/>
        <v>1669928000.0999999</v>
      </c>
      <c r="AV35" s="21">
        <f t="shared" si="72"/>
        <v>106485971065.28</v>
      </c>
      <c r="AW35" s="21">
        <f t="shared" si="72"/>
        <v>21540812295.950001</v>
      </c>
      <c r="AX35" s="21">
        <f t="shared" si="72"/>
        <v>6013263828</v>
      </c>
      <c r="AY35" s="21">
        <f t="shared" si="72"/>
        <v>2540075374.0999999</v>
      </c>
      <c r="AZ35" s="21">
        <f t="shared" si="72"/>
        <v>2654113637</v>
      </c>
      <c r="BA35" s="21">
        <f t="shared" si="72"/>
        <v>10484290140</v>
      </c>
      <c r="BB35" s="21">
        <f t="shared" si="72"/>
        <v>25668966582</v>
      </c>
      <c r="BC35" s="21">
        <f t="shared" si="72"/>
        <v>90205275</v>
      </c>
      <c r="BD35" s="21">
        <f t="shared" si="72"/>
        <v>10140463773.5</v>
      </c>
      <c r="BE35" s="21">
        <f t="shared" si="72"/>
        <v>24130696340</v>
      </c>
      <c r="BF35" s="21">
        <f t="shared" si="72"/>
        <v>61704571431</v>
      </c>
      <c r="BG35" s="21">
        <f t="shared" si="72"/>
        <v>26525788768</v>
      </c>
      <c r="BH35" s="21">
        <f t="shared" si="72"/>
        <v>107907949061.28</v>
      </c>
      <c r="BI35" s="21">
        <f t="shared" si="72"/>
        <v>2478129526</v>
      </c>
      <c r="BJ35" s="21">
        <f t="shared" si="72"/>
        <v>14391110841.42</v>
      </c>
      <c r="BK35" s="21">
        <f t="shared" si="72"/>
        <v>380683296</v>
      </c>
      <c r="BL35" s="21">
        <f t="shared" si="72"/>
        <v>4916941680.3999996</v>
      </c>
      <c r="BM35" s="21">
        <f t="shared" si="72"/>
        <v>8239896426</v>
      </c>
      <c r="BN35" s="21">
        <f t="shared" si="72"/>
        <v>39255959158.340004</v>
      </c>
      <c r="BO35" s="21">
        <f t="shared" ref="BO35:DZ35" si="73">SUM(BO36:BO41)</f>
        <v>18812280806</v>
      </c>
      <c r="BP35" s="21">
        <f t="shared" si="73"/>
        <v>10195842489.5</v>
      </c>
      <c r="BQ35" s="21">
        <f t="shared" si="73"/>
        <v>10332825032</v>
      </c>
      <c r="BR35" s="21">
        <f t="shared" si="73"/>
        <v>2780376220</v>
      </c>
      <c r="BS35" s="21">
        <f t="shared" si="73"/>
        <v>5926264203</v>
      </c>
      <c r="BT35" s="21">
        <f t="shared" si="73"/>
        <v>25200981440.259998</v>
      </c>
      <c r="BU35" s="21">
        <f t="shared" si="73"/>
        <v>11449598588</v>
      </c>
      <c r="BV35" s="21">
        <f t="shared" si="73"/>
        <v>6990968953.3900003</v>
      </c>
      <c r="BW35" s="21">
        <f t="shared" si="73"/>
        <v>10431148760.16</v>
      </c>
      <c r="BX35" s="21">
        <f t="shared" si="73"/>
        <v>284377378.32999998</v>
      </c>
      <c r="BY35" s="21">
        <f t="shared" si="73"/>
        <v>4727269169</v>
      </c>
      <c r="BZ35" s="21">
        <f t="shared" si="73"/>
        <v>6867095219.3299999</v>
      </c>
      <c r="CA35" s="21">
        <f t="shared" si="73"/>
        <v>6682856516.4799995</v>
      </c>
      <c r="CB35" s="21">
        <f t="shared" si="73"/>
        <v>420543793650.20001</v>
      </c>
      <c r="CC35" s="21">
        <f t="shared" si="73"/>
        <v>435150109350.73999</v>
      </c>
      <c r="CD35" s="21">
        <f t="shared" si="73"/>
        <v>56954213628.540001</v>
      </c>
      <c r="CE35" s="21">
        <f t="shared" si="73"/>
        <v>34414384352.959999</v>
      </c>
      <c r="CF35" s="21">
        <f t="shared" si="73"/>
        <v>75774286202.039993</v>
      </c>
      <c r="CG35" s="21">
        <f t="shared" si="73"/>
        <v>121675313901.39999</v>
      </c>
      <c r="CH35" s="21">
        <f t="shared" si="73"/>
        <v>32615047037.970001</v>
      </c>
      <c r="CI35" s="21">
        <f t="shared" si="73"/>
        <v>337326782875.96002</v>
      </c>
      <c r="CJ35" s="21">
        <f t="shared" si="73"/>
        <v>42371287754</v>
      </c>
      <c r="CK35" s="21">
        <f t="shared" si="73"/>
        <v>202654291597.19</v>
      </c>
      <c r="CL35" s="21">
        <f t="shared" si="73"/>
        <v>85430107087.039993</v>
      </c>
      <c r="CM35" s="21">
        <f t="shared" si="73"/>
        <v>304390099812.82001</v>
      </c>
      <c r="CN35" s="21">
        <f t="shared" si="73"/>
        <v>120212000361.00999</v>
      </c>
      <c r="CO35" s="21">
        <f t="shared" si="73"/>
        <v>213411027840.28</v>
      </c>
      <c r="CP35" s="21">
        <f t="shared" si="73"/>
        <v>13217521667</v>
      </c>
      <c r="CQ35" s="21">
        <f t="shared" si="73"/>
        <v>31484084084.900002</v>
      </c>
      <c r="CR35" s="21">
        <f t="shared" si="73"/>
        <v>9131686495.5</v>
      </c>
      <c r="CS35" s="21">
        <f t="shared" si="73"/>
        <v>15144964389.16</v>
      </c>
      <c r="CT35" s="21">
        <f t="shared" si="73"/>
        <v>2235504907</v>
      </c>
      <c r="CU35" s="21">
        <f t="shared" si="73"/>
        <v>19408368434.080002</v>
      </c>
      <c r="CV35" s="21">
        <f t="shared" si="73"/>
        <v>2827190327</v>
      </c>
      <c r="CW35" s="21">
        <f t="shared" si="73"/>
        <v>6042809903</v>
      </c>
      <c r="CX35" s="21">
        <f t="shared" si="73"/>
        <v>76169005980.899994</v>
      </c>
      <c r="CY35" s="21">
        <f t="shared" si="73"/>
        <v>22082333941.049999</v>
      </c>
      <c r="CZ35" s="21">
        <f t="shared" si="73"/>
        <v>3373587194.5300002</v>
      </c>
      <c r="DA35" s="21">
        <f t="shared" si="73"/>
        <v>2277182388080.2798</v>
      </c>
      <c r="DB35" s="21">
        <f t="shared" si="73"/>
        <v>183499185137.35001</v>
      </c>
      <c r="DC35" s="21">
        <f t="shared" si="73"/>
        <v>200487233346</v>
      </c>
      <c r="DD35" s="21">
        <f t="shared" si="73"/>
        <v>76162712894.550003</v>
      </c>
      <c r="DE35" s="21">
        <f t="shared" si="73"/>
        <v>256561957962.60999</v>
      </c>
      <c r="DF35" s="21">
        <f t="shared" si="73"/>
        <v>219252353844.39999</v>
      </c>
      <c r="DG35" s="21">
        <f t="shared" si="73"/>
        <v>73829642216.5</v>
      </c>
      <c r="DH35" s="21">
        <f t="shared" si="73"/>
        <v>351776234596.46002</v>
      </c>
      <c r="DI35" s="21">
        <f t="shared" si="73"/>
        <v>120743173636.67</v>
      </c>
      <c r="DJ35" s="21">
        <f t="shared" si="73"/>
        <v>74340021922.380005</v>
      </c>
      <c r="DK35" s="21">
        <f t="shared" si="73"/>
        <v>49641594115</v>
      </c>
      <c r="DL35" s="21">
        <f t="shared" si="73"/>
        <v>224284401454.98999</v>
      </c>
      <c r="DM35" s="21">
        <f t="shared" si="73"/>
        <v>57474352820.949997</v>
      </c>
      <c r="DN35" s="21">
        <f t="shared" si="73"/>
        <v>94114296250.570007</v>
      </c>
      <c r="DO35" s="21">
        <f t="shared" si="73"/>
        <v>8105624118.5200005</v>
      </c>
      <c r="DP35" s="21">
        <f t="shared" si="73"/>
        <v>19548739971</v>
      </c>
      <c r="DQ35" s="21">
        <f t="shared" si="73"/>
        <v>111616985371.61</v>
      </c>
      <c r="DR35" s="21">
        <f t="shared" si="73"/>
        <v>12535361567.82</v>
      </c>
      <c r="DS35" s="21">
        <f t="shared" si="73"/>
        <v>110822609328.00999</v>
      </c>
      <c r="DT35" s="21">
        <f t="shared" si="73"/>
        <v>1582283064</v>
      </c>
      <c r="DU35" s="21">
        <f t="shared" si="73"/>
        <v>4100783375</v>
      </c>
      <c r="DV35" s="21">
        <f t="shared" si="73"/>
        <v>12578327841.76</v>
      </c>
      <c r="DW35" s="21">
        <f t="shared" si="73"/>
        <v>66871865103.839996</v>
      </c>
      <c r="DX35" s="21">
        <f t="shared" si="73"/>
        <v>20028255</v>
      </c>
      <c r="DY35" s="21">
        <f t="shared" si="73"/>
        <v>7183213508.6000004</v>
      </c>
      <c r="DZ35" s="21">
        <f t="shared" si="73"/>
        <v>4000327596</v>
      </c>
      <c r="EA35" s="21">
        <f t="shared" ref="EA35:GL35" si="74">SUM(EA36:EA41)</f>
        <v>8595103333.9099998</v>
      </c>
      <c r="EB35" s="21">
        <f t="shared" si="74"/>
        <v>10959270529.17</v>
      </c>
      <c r="EC35" s="21">
        <f t="shared" si="74"/>
        <v>1081601032.75</v>
      </c>
      <c r="ED35" s="21">
        <f t="shared" si="74"/>
        <v>524071901050.79999</v>
      </c>
      <c r="EE35" s="21">
        <f t="shared" si="74"/>
        <v>3746564748.9899998</v>
      </c>
      <c r="EF35" s="21">
        <f t="shared" si="74"/>
        <v>77946051448</v>
      </c>
      <c r="EG35" s="21">
        <f t="shared" si="74"/>
        <v>52662975533</v>
      </c>
      <c r="EH35" s="21">
        <f t="shared" si="74"/>
        <v>111899356044.7</v>
      </c>
      <c r="EI35" s="21">
        <f t="shared" si="74"/>
        <v>55618149499.75</v>
      </c>
      <c r="EJ35" s="21">
        <f t="shared" si="74"/>
        <v>197225095527.38998</v>
      </c>
      <c r="EK35" s="21">
        <f t="shared" si="74"/>
        <v>106604830843.74001</v>
      </c>
      <c r="EL35" s="21">
        <f t="shared" si="74"/>
        <v>20892930148</v>
      </c>
      <c r="EM35" s="21">
        <f t="shared" si="74"/>
        <v>458851744758.20001</v>
      </c>
      <c r="EN35" s="21">
        <f t="shared" si="74"/>
        <v>22862404260.830002</v>
      </c>
      <c r="EO35" s="21">
        <f t="shared" si="74"/>
        <v>69527694839.25</v>
      </c>
      <c r="EP35" s="21">
        <f t="shared" si="74"/>
        <v>24994415364.5</v>
      </c>
      <c r="EQ35" s="21">
        <f t="shared" si="74"/>
        <v>28171688405.060001</v>
      </c>
      <c r="ER35" s="21">
        <f t="shared" si="74"/>
        <v>120507984456.2</v>
      </c>
      <c r="ES35" s="21">
        <f t="shared" si="74"/>
        <v>1567084348</v>
      </c>
      <c r="ET35" s="21">
        <f t="shared" si="74"/>
        <v>948325136957</v>
      </c>
      <c r="EU35" s="21">
        <f t="shared" si="74"/>
        <v>478781636615.01001</v>
      </c>
      <c r="EV35" s="21">
        <f t="shared" si="74"/>
        <v>22747193502.639999</v>
      </c>
      <c r="EW35" s="21">
        <f t="shared" si="74"/>
        <v>48570715307.129997</v>
      </c>
      <c r="EX35" s="21">
        <f t="shared" si="74"/>
        <v>81436080253.639999</v>
      </c>
      <c r="EY35" s="21">
        <f t="shared" si="74"/>
        <v>85737192136.360001</v>
      </c>
      <c r="EZ35" s="21">
        <f t="shared" si="74"/>
        <v>60490992056.800003</v>
      </c>
      <c r="FA35" s="21">
        <f t="shared" si="74"/>
        <v>55043818981.389999</v>
      </c>
      <c r="FB35" s="21">
        <f t="shared" si="74"/>
        <v>177801885780</v>
      </c>
      <c r="FC35" s="21">
        <f t="shared" si="74"/>
        <v>66680057257.050003</v>
      </c>
      <c r="FD35" s="21">
        <f t="shared" si="74"/>
        <v>75521733198.520004</v>
      </c>
      <c r="FE35" s="21">
        <f t="shared" si="74"/>
        <v>102830415153</v>
      </c>
      <c r="FF35" s="21">
        <f t="shared" si="74"/>
        <v>131002743435</v>
      </c>
      <c r="FG35" s="21">
        <f t="shared" si="74"/>
        <v>144290702673</v>
      </c>
      <c r="FH35" s="21">
        <f t="shared" si="74"/>
        <v>36975371534.669998</v>
      </c>
      <c r="FI35" s="21">
        <f t="shared" si="74"/>
        <v>17630806375.16</v>
      </c>
      <c r="FJ35" s="21">
        <f t="shared" si="74"/>
        <v>138016018915.39999</v>
      </c>
      <c r="FK35" s="21">
        <f t="shared" si="74"/>
        <v>25077688102</v>
      </c>
      <c r="FL35" s="21">
        <f t="shared" si="74"/>
        <v>157874797725.29999</v>
      </c>
      <c r="FM35" s="21">
        <f t="shared" si="74"/>
        <v>60424363163.5</v>
      </c>
      <c r="FN35" s="21">
        <f t="shared" si="74"/>
        <v>62441877324.629997</v>
      </c>
      <c r="FO35" s="21">
        <f t="shared" si="74"/>
        <v>60105307329.540001</v>
      </c>
      <c r="FP35" s="21">
        <f t="shared" si="74"/>
        <v>43948884819.459999</v>
      </c>
      <c r="FQ35" s="21">
        <f t="shared" si="74"/>
        <v>12479485054</v>
      </c>
      <c r="FR35" s="21">
        <f t="shared" si="74"/>
        <v>41610333349.400002</v>
      </c>
      <c r="FS35" s="21">
        <f t="shared" si="74"/>
        <v>16869913340.610001</v>
      </c>
      <c r="FT35" s="21">
        <f t="shared" si="74"/>
        <v>5848760453.3800001</v>
      </c>
      <c r="FU35" s="21">
        <f t="shared" si="74"/>
        <v>3309232509.3400002</v>
      </c>
      <c r="FV35" s="21">
        <f t="shared" si="74"/>
        <v>30646245823</v>
      </c>
      <c r="FW35" s="21">
        <f t="shared" si="74"/>
        <v>457654797113.70001</v>
      </c>
      <c r="FX35" s="21">
        <f t="shared" si="74"/>
        <v>10900922741</v>
      </c>
      <c r="FY35" s="21">
        <f t="shared" si="74"/>
        <v>39369582708.339996</v>
      </c>
      <c r="FZ35" s="21">
        <f t="shared" si="74"/>
        <v>10458999485.290001</v>
      </c>
      <c r="GA35" s="21">
        <f t="shared" si="74"/>
        <v>11607575871.889999</v>
      </c>
      <c r="GB35" s="21">
        <f t="shared" si="74"/>
        <v>12302068950.18</v>
      </c>
      <c r="GC35" s="21">
        <f t="shared" si="74"/>
        <v>100675347397.60001</v>
      </c>
      <c r="GD35" s="21">
        <f t="shared" si="74"/>
        <v>20391664215.150002</v>
      </c>
      <c r="GE35" s="21">
        <f t="shared" si="74"/>
        <v>14010271687.66</v>
      </c>
      <c r="GF35" s="21">
        <f t="shared" si="74"/>
        <v>23336870563</v>
      </c>
      <c r="GG35" s="21">
        <f t="shared" si="74"/>
        <v>34953471368.68</v>
      </c>
      <c r="GH35" s="21">
        <f t="shared" si="74"/>
        <v>8359049461.6700001</v>
      </c>
      <c r="GI35" s="21">
        <f t="shared" si="74"/>
        <v>11088304990</v>
      </c>
      <c r="GJ35" s="21">
        <f t="shared" si="74"/>
        <v>24056929104</v>
      </c>
      <c r="GK35" s="21">
        <f t="shared" si="74"/>
        <v>8050386150</v>
      </c>
      <c r="GL35" s="21">
        <f t="shared" si="74"/>
        <v>13549989460.059999</v>
      </c>
      <c r="GM35" s="21">
        <f t="shared" ref="GM35:IX35" si="75">SUM(GM36:GM41)</f>
        <v>11486492554.5</v>
      </c>
      <c r="GN35" s="21">
        <f t="shared" si="75"/>
        <v>12408573290.4</v>
      </c>
      <c r="GO35" s="21">
        <f t="shared" si="75"/>
        <v>28877203783.220001</v>
      </c>
      <c r="GP35" s="21">
        <f t="shared" si="75"/>
        <v>19629277428.810001</v>
      </c>
      <c r="GQ35" s="21">
        <f t="shared" si="75"/>
        <v>26272850163.970001</v>
      </c>
      <c r="GR35" s="21">
        <f t="shared" si="75"/>
        <v>13812862351.84</v>
      </c>
      <c r="GS35" s="21">
        <f t="shared" si="75"/>
        <v>13292228598.67</v>
      </c>
      <c r="GT35" s="21">
        <f t="shared" si="75"/>
        <v>16846732388.17</v>
      </c>
      <c r="GU35" s="21">
        <f t="shared" si="75"/>
        <v>13895391803.469999</v>
      </c>
      <c r="GV35" s="21">
        <f t="shared" si="75"/>
        <v>6453989486</v>
      </c>
      <c r="GW35" s="21">
        <f t="shared" si="75"/>
        <v>45365115148.989998</v>
      </c>
      <c r="GX35" s="21">
        <f t="shared" si="75"/>
        <v>114335345694.62</v>
      </c>
      <c r="GY35" s="21">
        <f t="shared" si="75"/>
        <v>29499334847</v>
      </c>
      <c r="GZ35" s="21">
        <f t="shared" si="75"/>
        <v>4250229777.3299999</v>
      </c>
      <c r="HA35" s="21">
        <f t="shared" si="75"/>
        <v>5827232904.6300001</v>
      </c>
      <c r="HB35" s="21">
        <f t="shared" si="75"/>
        <v>9848921850.0400009</v>
      </c>
      <c r="HC35" s="21">
        <f t="shared" si="75"/>
        <v>12742525784.59</v>
      </c>
      <c r="HD35" s="21">
        <f t="shared" si="75"/>
        <v>57259646711</v>
      </c>
      <c r="HE35" s="21">
        <f t="shared" si="75"/>
        <v>36687249310.18</v>
      </c>
      <c r="HF35" s="21">
        <f t="shared" si="75"/>
        <v>21361022377</v>
      </c>
      <c r="HG35" s="21">
        <f t="shared" si="75"/>
        <v>12934928325.24</v>
      </c>
      <c r="HH35" s="21">
        <f t="shared" si="75"/>
        <v>9042658284</v>
      </c>
      <c r="HI35" s="21">
        <f t="shared" si="75"/>
        <v>9387952749.5900002</v>
      </c>
      <c r="HJ35" s="21">
        <f t="shared" si="75"/>
        <v>12734746997</v>
      </c>
      <c r="HK35" s="21">
        <f t="shared" si="75"/>
        <v>16944612683.940001</v>
      </c>
      <c r="HL35" s="21">
        <f t="shared" si="75"/>
        <v>18477351530.440002</v>
      </c>
      <c r="HM35" s="21">
        <f t="shared" si="75"/>
        <v>1848809182973.6899</v>
      </c>
      <c r="HN35" s="21">
        <f t="shared" si="75"/>
        <v>106635553555.67</v>
      </c>
      <c r="HO35" s="21">
        <f t="shared" si="75"/>
        <v>25782755181.77</v>
      </c>
      <c r="HP35" s="21">
        <f t="shared" si="75"/>
        <v>12617175907.959999</v>
      </c>
      <c r="HQ35" s="21">
        <f t="shared" si="75"/>
        <v>69642697299.610001</v>
      </c>
      <c r="HR35" s="21">
        <f t="shared" si="75"/>
        <v>8883169282.0400009</v>
      </c>
      <c r="HS35" s="21">
        <f t="shared" si="75"/>
        <v>157620187817.51999</v>
      </c>
      <c r="HT35" s="21">
        <f t="shared" si="75"/>
        <v>46288482098.32</v>
      </c>
      <c r="HU35" s="21">
        <f t="shared" si="75"/>
        <v>27842526579.720001</v>
      </c>
      <c r="HV35" s="21">
        <f t="shared" si="75"/>
        <v>4660596566.3400002</v>
      </c>
      <c r="HW35" s="21">
        <f t="shared" si="75"/>
        <v>13920410805.309999</v>
      </c>
      <c r="HX35" s="21">
        <f t="shared" si="75"/>
        <v>14645534117.23</v>
      </c>
      <c r="HY35" s="21">
        <f t="shared" si="75"/>
        <v>12363887896.200001</v>
      </c>
      <c r="HZ35" s="21">
        <f t="shared" si="75"/>
        <v>23086962763.299999</v>
      </c>
      <c r="IA35" s="21">
        <f t="shared" si="75"/>
        <v>19883603259.209999</v>
      </c>
      <c r="IB35" s="21">
        <f t="shared" si="75"/>
        <v>14459865832.059999</v>
      </c>
      <c r="IC35" s="21">
        <f t="shared" si="75"/>
        <v>26182133280.5</v>
      </c>
      <c r="ID35" s="21">
        <f t="shared" si="75"/>
        <v>2954940080.8099999</v>
      </c>
      <c r="IE35" s="21">
        <f t="shared" si="75"/>
        <v>5851039281.4499998</v>
      </c>
      <c r="IF35" s="21">
        <f t="shared" si="75"/>
        <v>38506646666.5</v>
      </c>
      <c r="IG35" s="21">
        <f t="shared" si="75"/>
        <v>15613417950.620001</v>
      </c>
      <c r="IH35" s="21">
        <f t="shared" si="75"/>
        <v>111852911550.5</v>
      </c>
      <c r="II35" s="21">
        <f t="shared" si="75"/>
        <v>15219978920.439999</v>
      </c>
      <c r="IJ35" s="21">
        <f t="shared" si="75"/>
        <v>1321175380.6600001</v>
      </c>
      <c r="IK35" s="21">
        <f t="shared" si="75"/>
        <v>98389960560.539993</v>
      </c>
      <c r="IL35" s="21">
        <f t="shared" si="75"/>
        <v>18793733979.209999</v>
      </c>
      <c r="IM35" s="21">
        <f t="shared" si="75"/>
        <v>28970284265.700001</v>
      </c>
      <c r="IN35" s="21">
        <f t="shared" si="75"/>
        <v>9236206585.5100002</v>
      </c>
      <c r="IO35" s="21">
        <f t="shared" si="75"/>
        <v>35276260650.419998</v>
      </c>
      <c r="IP35" s="21">
        <f t="shared" si="75"/>
        <v>44029189739.849998</v>
      </c>
      <c r="IQ35" s="21">
        <f t="shared" si="75"/>
        <v>21189960088.169998</v>
      </c>
      <c r="IR35" s="21">
        <f t="shared" si="75"/>
        <v>18090484580.43</v>
      </c>
      <c r="IS35" s="21">
        <f t="shared" si="75"/>
        <v>32540925644.25</v>
      </c>
      <c r="IT35" s="21">
        <f t="shared" si="75"/>
        <v>51749802661.279999</v>
      </c>
      <c r="IU35" s="21">
        <f t="shared" si="75"/>
        <v>7743851634.1499996</v>
      </c>
      <c r="IV35" s="21">
        <f t="shared" si="75"/>
        <v>10448386266.049999</v>
      </c>
      <c r="IW35" s="21">
        <f t="shared" si="75"/>
        <v>38895302029.480003</v>
      </c>
      <c r="IX35" s="21">
        <f t="shared" si="75"/>
        <v>393696308636.5</v>
      </c>
      <c r="IY35" s="21">
        <f t="shared" ref="IY35:LJ35" si="76">SUM(IY36:IY41)</f>
        <v>935773805.33000004</v>
      </c>
      <c r="IZ35" s="21">
        <f t="shared" si="76"/>
        <v>252272476670</v>
      </c>
      <c r="JA35" s="21">
        <f t="shared" si="76"/>
        <v>74625246130.630005</v>
      </c>
      <c r="JB35" s="21">
        <f t="shared" si="76"/>
        <v>32865189476.880001</v>
      </c>
      <c r="JC35" s="21">
        <f t="shared" si="76"/>
        <v>6879000512.8500004</v>
      </c>
      <c r="JD35" s="21">
        <f t="shared" si="76"/>
        <v>29552138020.900002</v>
      </c>
      <c r="JE35" s="21">
        <f t="shared" si="76"/>
        <v>7952617985.6400003</v>
      </c>
      <c r="JF35" s="21">
        <f t="shared" si="76"/>
        <v>66404312820.160004</v>
      </c>
      <c r="JG35" s="21">
        <f t="shared" si="76"/>
        <v>57463548206.419998</v>
      </c>
      <c r="JH35" s="21">
        <f t="shared" si="76"/>
        <v>14237427070.610001</v>
      </c>
      <c r="JI35" s="21">
        <f t="shared" si="76"/>
        <v>15679933397.469999</v>
      </c>
      <c r="JJ35" s="21">
        <f t="shared" si="76"/>
        <v>15045262342.5</v>
      </c>
      <c r="JK35" s="21">
        <f t="shared" si="76"/>
        <v>16421489935.030001</v>
      </c>
      <c r="JL35" s="21">
        <f t="shared" si="76"/>
        <v>35619060499.090004</v>
      </c>
      <c r="JM35" s="21">
        <f t="shared" si="76"/>
        <v>201898635</v>
      </c>
      <c r="JN35" s="21">
        <f t="shared" si="76"/>
        <v>14386344901.209999</v>
      </c>
      <c r="JO35" s="21">
        <f t="shared" si="76"/>
        <v>339737822396.09003</v>
      </c>
      <c r="JP35" s="21">
        <f t="shared" si="76"/>
        <v>3046629214.8600001</v>
      </c>
      <c r="JQ35" s="21">
        <f t="shared" si="76"/>
        <v>3521884050</v>
      </c>
      <c r="JR35" s="21">
        <f t="shared" si="76"/>
        <v>20858193832</v>
      </c>
      <c r="JS35" s="21">
        <f t="shared" si="76"/>
        <v>22978900687.59</v>
      </c>
      <c r="JT35" s="21">
        <f t="shared" si="76"/>
        <v>17384893547</v>
      </c>
      <c r="JU35" s="21">
        <f t="shared" si="76"/>
        <v>4960512772.1700001</v>
      </c>
      <c r="JV35" s="21">
        <f t="shared" si="76"/>
        <v>13790209850.440001</v>
      </c>
      <c r="JW35" s="21">
        <f t="shared" si="76"/>
        <v>50729857260</v>
      </c>
      <c r="JX35" s="21">
        <f t="shared" si="76"/>
        <v>24741997388</v>
      </c>
      <c r="JY35" s="21">
        <f t="shared" si="76"/>
        <v>2235315070</v>
      </c>
      <c r="JZ35" s="21">
        <f t="shared" si="76"/>
        <v>15960372772.970001</v>
      </c>
      <c r="KA35" s="21">
        <f t="shared" si="76"/>
        <v>25794728083.009998</v>
      </c>
      <c r="KB35" s="21">
        <f t="shared" si="76"/>
        <v>27413779862</v>
      </c>
      <c r="KC35" s="21">
        <f t="shared" si="76"/>
        <v>1505862421.54</v>
      </c>
      <c r="KD35" s="21">
        <f t="shared" si="76"/>
        <v>308605666678</v>
      </c>
      <c r="KE35" s="21">
        <f t="shared" si="76"/>
        <v>38464050216.510002</v>
      </c>
      <c r="KF35" s="21">
        <f t="shared" si="76"/>
        <v>53887860759.839996</v>
      </c>
      <c r="KG35" s="21">
        <f t="shared" si="76"/>
        <v>18318738983</v>
      </c>
      <c r="KH35" s="21">
        <f t="shared" si="76"/>
        <v>56809651377.760002</v>
      </c>
      <c r="KI35" s="21">
        <f t="shared" si="76"/>
        <v>52129890908</v>
      </c>
      <c r="KJ35" s="21">
        <f t="shared" si="76"/>
        <v>0</v>
      </c>
      <c r="KK35" s="21">
        <f t="shared" si="76"/>
        <v>5563366934.9499998</v>
      </c>
      <c r="KL35" s="21">
        <f t="shared" si="76"/>
        <v>197992688678.64999</v>
      </c>
      <c r="KM35" s="21">
        <f t="shared" si="76"/>
        <v>114834738937</v>
      </c>
      <c r="KN35" s="21">
        <f t="shared" si="76"/>
        <v>51069570569.080002</v>
      </c>
      <c r="KO35" s="21">
        <f t="shared" si="76"/>
        <v>21525704662</v>
      </c>
      <c r="KP35" s="21">
        <f t="shared" si="76"/>
        <v>4566567541.0200005</v>
      </c>
      <c r="KQ35" s="21">
        <f t="shared" si="76"/>
        <v>114961083567.27</v>
      </c>
      <c r="KR35" s="21">
        <f t="shared" si="76"/>
        <v>716158960129.12</v>
      </c>
      <c r="KS35" s="21">
        <f t="shared" si="76"/>
        <v>30025529068.360001</v>
      </c>
      <c r="KT35" s="21">
        <f t="shared" si="76"/>
        <v>952413165076.80005</v>
      </c>
      <c r="KU35" s="21">
        <f t="shared" si="76"/>
        <v>99633243404.309998</v>
      </c>
      <c r="KV35" s="21">
        <f t="shared" si="76"/>
        <v>1283536739343.8901</v>
      </c>
      <c r="KW35" s="21">
        <f t="shared" si="76"/>
        <v>210898970909.73001</v>
      </c>
      <c r="KX35" s="21">
        <f t="shared" si="76"/>
        <v>278056183849.66998</v>
      </c>
      <c r="KY35" s="21">
        <f t="shared" si="76"/>
        <v>141182865741</v>
      </c>
      <c r="KZ35" s="21">
        <f t="shared" si="76"/>
        <v>733747599128.5</v>
      </c>
      <c r="LA35" s="21">
        <f t="shared" si="76"/>
        <v>32760573395.529999</v>
      </c>
      <c r="LB35" s="21">
        <f t="shared" si="76"/>
        <v>70942298934.740005</v>
      </c>
      <c r="LC35" s="21">
        <f t="shared" si="76"/>
        <v>185838810693.14999</v>
      </c>
      <c r="LD35" s="21">
        <f t="shared" si="76"/>
        <v>50786768039.269997</v>
      </c>
      <c r="LE35" s="21">
        <f t="shared" si="76"/>
        <v>45329993230.349998</v>
      </c>
      <c r="LF35" s="21">
        <f t="shared" si="76"/>
        <v>31484084084.900002</v>
      </c>
      <c r="LG35" s="21">
        <f t="shared" si="76"/>
        <v>4978054470.25</v>
      </c>
      <c r="LH35" s="21">
        <f t="shared" si="76"/>
        <v>25827085864.029999</v>
      </c>
      <c r="LI35" s="21">
        <f t="shared" si="76"/>
        <v>18617182432.560001</v>
      </c>
      <c r="LJ35" s="21">
        <f t="shared" si="76"/>
        <v>40723304345.57</v>
      </c>
      <c r="LK35" s="21">
        <f t="shared" ref="LK35:NV35" si="77">SUM(LK36:LK41)</f>
        <v>8524962792.6899996</v>
      </c>
      <c r="LL35" s="21">
        <f t="shared" si="77"/>
        <v>16601145520.950001</v>
      </c>
      <c r="LM35" s="21">
        <f t="shared" si="77"/>
        <v>39557970960.089996</v>
      </c>
      <c r="LN35" s="21">
        <f t="shared" si="77"/>
        <v>20790485625.700001</v>
      </c>
      <c r="LO35" s="21">
        <f t="shared" si="77"/>
        <v>24303516706.709999</v>
      </c>
      <c r="LP35" s="21">
        <f t="shared" si="77"/>
        <v>41176052352</v>
      </c>
      <c r="LQ35" s="21">
        <f t="shared" si="77"/>
        <v>38938715971</v>
      </c>
      <c r="LR35" s="21">
        <f t="shared" si="77"/>
        <v>45507848134.440002</v>
      </c>
      <c r="LS35" s="21">
        <f t="shared" si="77"/>
        <v>108511179309.84</v>
      </c>
      <c r="LT35" s="21">
        <f t="shared" si="77"/>
        <v>21031959069</v>
      </c>
      <c r="LU35" s="21">
        <f t="shared" si="77"/>
        <v>10694310342</v>
      </c>
      <c r="LV35" s="21">
        <f t="shared" si="77"/>
        <v>35595449155.860001</v>
      </c>
      <c r="LW35" s="21">
        <f t="shared" si="77"/>
        <v>82152107654.990005</v>
      </c>
      <c r="LX35" s="21">
        <f t="shared" si="77"/>
        <v>20247930543.889999</v>
      </c>
      <c r="LY35" s="21">
        <f t="shared" si="77"/>
        <v>166854830731.89001</v>
      </c>
      <c r="LZ35" s="21">
        <f t="shared" si="77"/>
        <v>37138867792.43</v>
      </c>
      <c r="MA35" s="21">
        <f t="shared" si="77"/>
        <v>62358835583.580002</v>
      </c>
      <c r="MB35" s="21">
        <f t="shared" si="77"/>
        <v>46517005006.940002</v>
      </c>
      <c r="MC35" s="21">
        <f t="shared" si="77"/>
        <v>478189323</v>
      </c>
      <c r="MD35" s="21">
        <f t="shared" si="77"/>
        <v>10332942442.309999</v>
      </c>
      <c r="ME35" s="21">
        <f t="shared" si="77"/>
        <v>20852956245.75</v>
      </c>
      <c r="MF35" s="21">
        <f t="shared" si="77"/>
        <v>2514746082</v>
      </c>
      <c r="MG35" s="21">
        <f t="shared" si="77"/>
        <v>567858913679.57996</v>
      </c>
      <c r="MH35" s="21">
        <f t="shared" si="77"/>
        <v>26420848491.720001</v>
      </c>
      <c r="MI35" s="21">
        <f t="shared" si="77"/>
        <v>122683581455.95</v>
      </c>
      <c r="MJ35" s="21">
        <f t="shared" si="77"/>
        <v>48859404020.360001</v>
      </c>
      <c r="MK35" s="21">
        <f t="shared" si="77"/>
        <v>69812780958.300003</v>
      </c>
      <c r="ML35" s="21">
        <f t="shared" si="77"/>
        <v>32110903376.330002</v>
      </c>
      <c r="MM35" s="21">
        <f t="shared" si="77"/>
        <v>78125754615.289993</v>
      </c>
      <c r="MN35" s="21">
        <f t="shared" si="77"/>
        <v>102268667319.08</v>
      </c>
      <c r="MO35" s="21">
        <f t="shared" si="77"/>
        <v>37829323141.120003</v>
      </c>
      <c r="MP35" s="21">
        <f t="shared" si="77"/>
        <v>45709470591.57</v>
      </c>
      <c r="MQ35" s="21">
        <f t="shared" si="77"/>
        <v>29648419509.689999</v>
      </c>
      <c r="MR35" s="21">
        <f t="shared" si="77"/>
        <v>80535680158.710007</v>
      </c>
      <c r="MS35" s="21">
        <f t="shared" si="77"/>
        <v>80292357173.62001</v>
      </c>
      <c r="MT35" s="21">
        <f t="shared" si="77"/>
        <v>94969362828.850006</v>
      </c>
      <c r="MU35" s="21">
        <f t="shared" si="77"/>
        <v>48763819511.110001</v>
      </c>
      <c r="MV35" s="21">
        <f t="shared" si="77"/>
        <v>25276815454.150002</v>
      </c>
      <c r="MW35" s="21">
        <f t="shared" si="77"/>
        <v>14532926621.1</v>
      </c>
      <c r="MX35" s="21">
        <f t="shared" si="77"/>
        <v>327351563525.67999</v>
      </c>
      <c r="MY35" s="21">
        <f t="shared" si="77"/>
        <v>42935387162.209999</v>
      </c>
      <c r="MZ35" s="21">
        <f t="shared" si="77"/>
        <v>27331091617</v>
      </c>
      <c r="NA35" s="21">
        <f t="shared" si="77"/>
        <v>71997595239</v>
      </c>
      <c r="NB35" s="21">
        <f t="shared" si="77"/>
        <v>40806662080.860001</v>
      </c>
      <c r="NC35" s="21">
        <f t="shared" si="77"/>
        <v>91857317043.229996</v>
      </c>
      <c r="ND35" s="21">
        <f t="shared" si="77"/>
        <v>62403218850.309998</v>
      </c>
      <c r="NE35" s="21">
        <f t="shared" si="77"/>
        <v>33874082915</v>
      </c>
      <c r="NF35" s="21">
        <f t="shared" si="77"/>
        <v>188537046574.26999</v>
      </c>
      <c r="NG35" s="21">
        <f t="shared" si="77"/>
        <v>15410121775.1</v>
      </c>
      <c r="NH35" s="21">
        <f t="shared" si="77"/>
        <v>35619117459.409996</v>
      </c>
      <c r="NI35" s="21">
        <f t="shared" si="77"/>
        <v>89007325310.330002</v>
      </c>
      <c r="NJ35" s="21">
        <f t="shared" si="77"/>
        <v>17284358326</v>
      </c>
      <c r="NK35" s="21">
        <f t="shared" si="77"/>
        <v>59598817512.860001</v>
      </c>
      <c r="NL35" s="21">
        <f t="shared" si="77"/>
        <v>39011025923.809998</v>
      </c>
      <c r="NM35" s="21">
        <f t="shared" si="77"/>
        <v>31547643232.599998</v>
      </c>
      <c r="NN35" s="21">
        <f t="shared" si="77"/>
        <v>53210547332.860001</v>
      </c>
      <c r="NO35" s="21">
        <f t="shared" si="77"/>
        <v>2670289079.4400001</v>
      </c>
      <c r="NP35" s="21">
        <f t="shared" si="77"/>
        <v>39585262736</v>
      </c>
      <c r="NQ35" s="21">
        <f t="shared" si="77"/>
        <v>15571054996</v>
      </c>
      <c r="NR35" s="21">
        <f t="shared" si="77"/>
        <v>21792166775</v>
      </c>
      <c r="NS35" s="21">
        <f t="shared" si="77"/>
        <v>6525286976</v>
      </c>
      <c r="NT35" s="21">
        <f t="shared" si="77"/>
        <v>4508436185</v>
      </c>
      <c r="NU35" s="21">
        <f t="shared" si="77"/>
        <v>25735408536.700001</v>
      </c>
      <c r="NV35" s="21">
        <f t="shared" si="77"/>
        <v>3181752828.8699999</v>
      </c>
      <c r="NW35" s="21">
        <f t="shared" ref="NW35:QH35" si="78">SUM(NW36:NW41)</f>
        <v>870375960</v>
      </c>
      <c r="NX35" s="21">
        <f t="shared" si="78"/>
        <v>343771210737.83002</v>
      </c>
      <c r="NY35" s="21">
        <f t="shared" si="78"/>
        <v>96347742246.869995</v>
      </c>
      <c r="NZ35" s="21">
        <f t="shared" si="78"/>
        <v>8691526658.9899998</v>
      </c>
      <c r="OA35" s="21">
        <f t="shared" si="78"/>
        <v>57581337012.169998</v>
      </c>
      <c r="OB35" s="21">
        <f t="shared" si="78"/>
        <v>18700063958.23</v>
      </c>
      <c r="OC35" s="21">
        <f t="shared" si="78"/>
        <v>4504139769.9300003</v>
      </c>
      <c r="OD35" s="21">
        <f t="shared" si="78"/>
        <v>72953375377.75</v>
      </c>
      <c r="OE35" s="21">
        <f t="shared" si="78"/>
        <v>6048246416.21</v>
      </c>
      <c r="OF35" s="21">
        <f t="shared" si="78"/>
        <v>27249235665.899998</v>
      </c>
      <c r="OG35" s="21">
        <f t="shared" si="78"/>
        <v>52866799590.160004</v>
      </c>
      <c r="OH35" s="21">
        <f t="shared" si="78"/>
        <v>125682241644.54999</v>
      </c>
      <c r="OI35" s="21">
        <f t="shared" si="78"/>
        <v>25995098297.140003</v>
      </c>
      <c r="OJ35" s="21">
        <f t="shared" si="78"/>
        <v>8528438127.1499996</v>
      </c>
      <c r="OK35" s="21">
        <f t="shared" si="78"/>
        <v>32429094237.48</v>
      </c>
      <c r="OL35" s="21">
        <f t="shared" si="78"/>
        <v>40790336446.5</v>
      </c>
      <c r="OM35" s="21">
        <f t="shared" si="78"/>
        <v>75579862141.580002</v>
      </c>
      <c r="ON35" s="21">
        <f t="shared" si="78"/>
        <v>1917990848.3</v>
      </c>
      <c r="OO35" s="21">
        <f t="shared" si="78"/>
        <v>42101330640.139999</v>
      </c>
      <c r="OP35" s="21">
        <f t="shared" si="78"/>
        <v>376031271.07999998</v>
      </c>
      <c r="OQ35" s="21">
        <f t="shared" si="78"/>
        <v>13942254251.91</v>
      </c>
      <c r="OR35" s="21">
        <f t="shared" si="78"/>
        <v>26318030494.389999</v>
      </c>
      <c r="OS35" s="21">
        <f t="shared" si="78"/>
        <v>108829075767.89999</v>
      </c>
      <c r="OT35" s="21">
        <f t="shared" si="78"/>
        <v>8475224977.3400002</v>
      </c>
      <c r="OU35" s="21">
        <f t="shared" si="78"/>
        <v>26877317115</v>
      </c>
      <c r="OV35" s="21">
        <f t="shared" si="78"/>
        <v>25577721456.200001</v>
      </c>
      <c r="OW35" s="21">
        <f t="shared" si="78"/>
        <v>87675161</v>
      </c>
      <c r="OX35" s="21">
        <f t="shared" si="78"/>
        <v>7896833650.1800003</v>
      </c>
      <c r="OY35" s="21">
        <f t="shared" si="78"/>
        <v>1512629445</v>
      </c>
      <c r="OZ35" s="21">
        <f t="shared" si="78"/>
        <v>14453165731.75</v>
      </c>
      <c r="PA35" s="21">
        <f t="shared" si="78"/>
        <v>10682249341.4</v>
      </c>
      <c r="PB35" s="21">
        <f t="shared" si="78"/>
        <v>12321029027.25</v>
      </c>
      <c r="PC35" s="21">
        <f t="shared" si="78"/>
        <v>12773619198.210001</v>
      </c>
      <c r="PD35" s="21">
        <f t="shared" si="78"/>
        <v>2996444390</v>
      </c>
      <c r="PE35" s="21">
        <f t="shared" si="78"/>
        <v>15848020694</v>
      </c>
      <c r="PF35" s="21">
        <f t="shared" si="78"/>
        <v>22402503822.5</v>
      </c>
      <c r="PG35" s="21">
        <f t="shared" si="78"/>
        <v>7275663434.2700005</v>
      </c>
      <c r="PH35" s="21">
        <f t="shared" si="78"/>
        <v>5000138396</v>
      </c>
      <c r="PI35" s="21">
        <f t="shared" si="78"/>
        <v>1072064900</v>
      </c>
      <c r="PJ35" s="21">
        <f t="shared" si="78"/>
        <v>9260981537.2000008</v>
      </c>
      <c r="PK35" s="21">
        <f t="shared" si="78"/>
        <v>6082525163.4300003</v>
      </c>
      <c r="PL35" s="21">
        <f t="shared" si="78"/>
        <v>2889593262</v>
      </c>
      <c r="PM35" s="21">
        <f t="shared" si="78"/>
        <v>1422464388</v>
      </c>
      <c r="PN35" s="21">
        <f t="shared" si="78"/>
        <v>23885664</v>
      </c>
      <c r="PO35" s="21">
        <f t="shared" si="78"/>
        <v>5227089886.3000002</v>
      </c>
      <c r="PP35" s="21">
        <f t="shared" si="78"/>
        <v>110096674571.12</v>
      </c>
      <c r="PQ35" s="21">
        <f t="shared" si="78"/>
        <v>32963942484.230003</v>
      </c>
      <c r="PR35" s="21">
        <f t="shared" si="78"/>
        <v>33203440288.540001</v>
      </c>
      <c r="PS35" s="21">
        <f t="shared" si="78"/>
        <v>89323715303.019989</v>
      </c>
      <c r="PT35" s="21">
        <f t="shared" si="78"/>
        <v>17031604179</v>
      </c>
      <c r="PU35" s="21">
        <f t="shared" si="78"/>
        <v>45504330220.010002</v>
      </c>
      <c r="PV35" s="21">
        <f t="shared" si="78"/>
        <v>26376965563.049999</v>
      </c>
      <c r="PW35" s="21">
        <f t="shared" si="78"/>
        <v>7769684778.1899996</v>
      </c>
      <c r="PX35" s="21">
        <f t="shared" si="78"/>
        <v>12646086497.99</v>
      </c>
      <c r="PY35" s="21">
        <f t="shared" si="78"/>
        <v>8676163677</v>
      </c>
      <c r="PZ35" s="21">
        <f t="shared" si="78"/>
        <v>12266620740.35</v>
      </c>
      <c r="QA35" s="21">
        <f t="shared" si="78"/>
        <v>5799978806.1000004</v>
      </c>
      <c r="QB35" s="21">
        <f t="shared" si="78"/>
        <v>299987154344</v>
      </c>
      <c r="QC35" s="21">
        <f t="shared" si="78"/>
        <v>258296466771.89999</v>
      </c>
      <c r="QD35" s="21">
        <f t="shared" si="78"/>
        <v>244036989</v>
      </c>
      <c r="QE35" s="21">
        <f t="shared" si="78"/>
        <v>9059658135</v>
      </c>
      <c r="QF35" s="21">
        <f t="shared" si="78"/>
        <v>96124344189</v>
      </c>
      <c r="QG35" s="21">
        <f t="shared" si="78"/>
        <v>20963610274</v>
      </c>
      <c r="QH35" s="21">
        <f t="shared" si="78"/>
        <v>67561360191</v>
      </c>
      <c r="QI35" s="21">
        <f t="shared" ref="QI35:ST35" si="79">SUM(QI36:QI41)</f>
        <v>78853362636</v>
      </c>
      <c r="QJ35" s="21">
        <f t="shared" si="79"/>
        <v>24981423400</v>
      </c>
      <c r="QK35" s="21">
        <f t="shared" si="79"/>
        <v>5070232760</v>
      </c>
      <c r="QL35" s="21">
        <f t="shared" si="79"/>
        <v>10783936506</v>
      </c>
      <c r="QM35" s="21">
        <f t="shared" si="79"/>
        <v>83730050969</v>
      </c>
      <c r="QN35" s="21">
        <f t="shared" si="79"/>
        <v>46176558416</v>
      </c>
      <c r="QO35" s="21">
        <f t="shared" si="79"/>
        <v>65134160410</v>
      </c>
      <c r="QP35" s="21">
        <f t="shared" si="79"/>
        <v>36743583083</v>
      </c>
      <c r="QQ35" s="21">
        <f t="shared" si="79"/>
        <v>260208424752</v>
      </c>
      <c r="QR35" s="21">
        <f t="shared" si="79"/>
        <v>59020140597.449997</v>
      </c>
      <c r="QS35" s="21">
        <f t="shared" si="79"/>
        <v>249577263</v>
      </c>
      <c r="QT35" s="21">
        <f t="shared" si="79"/>
        <v>77129872504.330002</v>
      </c>
      <c r="QU35" s="21">
        <f t="shared" si="79"/>
        <v>16664673756</v>
      </c>
      <c r="QV35" s="21">
        <f t="shared" si="79"/>
        <v>10737792860</v>
      </c>
      <c r="QW35" s="21">
        <f t="shared" si="79"/>
        <v>2179400904</v>
      </c>
      <c r="QX35" s="21">
        <f t="shared" si="79"/>
        <v>0</v>
      </c>
      <c r="QY35" s="21">
        <f t="shared" si="79"/>
        <v>12453999669</v>
      </c>
      <c r="QZ35" s="21">
        <f t="shared" si="79"/>
        <v>57837910251</v>
      </c>
      <c r="RA35" s="21">
        <f t="shared" si="79"/>
        <v>3164899621</v>
      </c>
      <c r="RB35" s="21">
        <f t="shared" si="79"/>
        <v>4509718444</v>
      </c>
      <c r="RC35" s="21">
        <f t="shared" si="79"/>
        <v>57000399311</v>
      </c>
      <c r="RD35" s="21">
        <f t="shared" si="79"/>
        <v>466982724</v>
      </c>
      <c r="RE35" s="21">
        <f t="shared" si="79"/>
        <v>45000000000</v>
      </c>
      <c r="RF35" s="21">
        <f t="shared" si="79"/>
        <v>413362655850.42999</v>
      </c>
      <c r="RG35" s="21">
        <f t="shared" si="79"/>
        <v>42675346494.57</v>
      </c>
      <c r="RH35" s="21">
        <f t="shared" si="79"/>
        <v>32866553862.400002</v>
      </c>
      <c r="RI35" s="21">
        <f t="shared" si="79"/>
        <v>25177294261.709999</v>
      </c>
      <c r="RJ35" s="21">
        <f t="shared" si="79"/>
        <v>20268126259</v>
      </c>
      <c r="RK35" s="21">
        <f t="shared" si="79"/>
        <v>90529233736.680008</v>
      </c>
      <c r="RL35" s="21">
        <f t="shared" si="79"/>
        <v>38700154435.580002</v>
      </c>
      <c r="RM35" s="21">
        <f t="shared" si="79"/>
        <v>53303059032.910004</v>
      </c>
      <c r="RN35" s="21">
        <f t="shared" si="79"/>
        <v>2493723938</v>
      </c>
      <c r="RO35" s="21">
        <f t="shared" si="79"/>
        <v>19162535873</v>
      </c>
      <c r="RP35" s="21">
        <f t="shared" si="79"/>
        <v>25112542710</v>
      </c>
      <c r="RQ35" s="21">
        <f t="shared" si="79"/>
        <v>161737926708.5</v>
      </c>
      <c r="RR35" s="21">
        <f t="shared" si="79"/>
        <v>43423884151</v>
      </c>
      <c r="RS35" s="21">
        <f t="shared" si="79"/>
        <v>12693929676.540001</v>
      </c>
      <c r="RT35" s="21">
        <f t="shared" si="79"/>
        <v>21791699116.91</v>
      </c>
      <c r="RU35" s="21">
        <f t="shared" si="79"/>
        <v>35170879034.699997</v>
      </c>
      <c r="RV35" s="21">
        <f t="shared" si="79"/>
        <v>56391709583</v>
      </c>
      <c r="RW35" s="21">
        <f t="shared" si="79"/>
        <v>2773243535</v>
      </c>
      <c r="RX35" s="21">
        <f t="shared" si="79"/>
        <v>10004175236</v>
      </c>
      <c r="RY35" s="21">
        <f t="shared" si="79"/>
        <v>2586937417.1300001</v>
      </c>
      <c r="RZ35" s="21">
        <f t="shared" si="79"/>
        <v>115340421806.41</v>
      </c>
      <c r="SA35" s="21">
        <f t="shared" si="79"/>
        <v>19013345276.66</v>
      </c>
      <c r="SB35" s="21">
        <f t="shared" si="79"/>
        <v>7499909947.6700001</v>
      </c>
      <c r="SC35" s="21">
        <f t="shared" si="79"/>
        <v>6705144574.5100002</v>
      </c>
      <c r="SD35" s="21">
        <f t="shared" si="79"/>
        <v>2746465365</v>
      </c>
      <c r="SE35" s="21">
        <f t="shared" si="79"/>
        <v>32372204896.799999</v>
      </c>
      <c r="SF35" s="21">
        <f t="shared" si="79"/>
        <v>22844312599.560001</v>
      </c>
      <c r="SG35" s="21">
        <f t="shared" si="79"/>
        <v>5116417434.0100002</v>
      </c>
      <c r="SH35" s="21">
        <f t="shared" si="79"/>
        <v>24200421264.630001</v>
      </c>
      <c r="SI35" s="21">
        <f t="shared" si="79"/>
        <v>43364658415.18</v>
      </c>
      <c r="SJ35" s="21">
        <f t="shared" si="79"/>
        <v>12180596123.360001</v>
      </c>
      <c r="SK35" s="21">
        <f t="shared" si="79"/>
        <v>48638804273.5</v>
      </c>
      <c r="SL35" s="21">
        <f t="shared" si="79"/>
        <v>11360530724.279999</v>
      </c>
      <c r="SM35" s="21">
        <f t="shared" si="79"/>
        <v>35764289821.769997</v>
      </c>
      <c r="SN35" s="21">
        <f t="shared" si="79"/>
        <v>3528330266</v>
      </c>
      <c r="SO35" s="21">
        <f t="shared" si="79"/>
        <v>271884120594.07001</v>
      </c>
      <c r="SP35" s="21">
        <f t="shared" si="79"/>
        <v>23592011907</v>
      </c>
      <c r="SQ35" s="21">
        <f t="shared" si="79"/>
        <v>233986734</v>
      </c>
      <c r="SR35" s="21">
        <f t="shared" si="79"/>
        <v>49074906227.900002</v>
      </c>
      <c r="SS35" s="21">
        <f t="shared" si="79"/>
        <v>12061584231.1</v>
      </c>
      <c r="ST35" s="21">
        <f t="shared" si="79"/>
        <v>67649445015.059998</v>
      </c>
      <c r="SU35" s="21">
        <f t="shared" ref="SU35:TW35" si="80">SUM(SU36:SU41)</f>
        <v>3106818106.3699999</v>
      </c>
      <c r="SV35" s="21">
        <f t="shared" si="80"/>
        <v>122984534466.33</v>
      </c>
      <c r="SW35" s="21">
        <f t="shared" si="80"/>
        <v>479459786354.29999</v>
      </c>
      <c r="SX35" s="21">
        <f t="shared" si="80"/>
        <v>236840296</v>
      </c>
      <c r="SY35" s="21">
        <f t="shared" si="80"/>
        <v>95207503200.259995</v>
      </c>
      <c r="SZ35" s="21">
        <f t="shared" si="80"/>
        <v>37276574953.879997</v>
      </c>
      <c r="TA35" s="21">
        <f t="shared" si="80"/>
        <v>178126434401</v>
      </c>
      <c r="TB35" s="21">
        <f t="shared" si="80"/>
        <v>32634004617.25</v>
      </c>
      <c r="TC35" s="21">
        <f t="shared" si="80"/>
        <v>10942189356</v>
      </c>
      <c r="TD35" s="21">
        <f t="shared" si="80"/>
        <v>144023299838</v>
      </c>
      <c r="TE35" s="21">
        <f t="shared" si="80"/>
        <v>39611390673</v>
      </c>
      <c r="TF35" s="21">
        <f t="shared" si="80"/>
        <v>8601296670</v>
      </c>
      <c r="TG35" s="21">
        <f t="shared" si="80"/>
        <v>59805496141</v>
      </c>
      <c r="TH35" s="21">
        <f t="shared" si="80"/>
        <v>58577255129.32</v>
      </c>
      <c r="TI35" s="21">
        <f t="shared" si="80"/>
        <v>6251926965.5900002</v>
      </c>
      <c r="TJ35" s="21">
        <f t="shared" si="80"/>
        <v>1212652171</v>
      </c>
      <c r="TK35" s="21">
        <f t="shared" si="80"/>
        <v>33075156771.59</v>
      </c>
      <c r="TL35" s="21">
        <f t="shared" si="80"/>
        <v>95867476789.830002</v>
      </c>
      <c r="TM35" s="21">
        <f t="shared" si="80"/>
        <v>42425734257.860001</v>
      </c>
      <c r="TN35" s="21">
        <f t="shared" si="80"/>
        <v>27468060128.830002</v>
      </c>
      <c r="TO35" s="21">
        <f t="shared" si="80"/>
        <v>13048553942</v>
      </c>
      <c r="TP35" s="21">
        <f t="shared" si="80"/>
        <v>37916274753.949997</v>
      </c>
      <c r="TQ35" s="21">
        <f t="shared" si="80"/>
        <v>40173121433</v>
      </c>
      <c r="TR35" s="21">
        <f t="shared" si="80"/>
        <v>46385948323.300003</v>
      </c>
      <c r="TS35" s="21">
        <f t="shared" si="80"/>
        <v>38738995925.730003</v>
      </c>
      <c r="TT35" s="21">
        <f t="shared" si="80"/>
        <v>266312370844.88</v>
      </c>
      <c r="TU35" s="21">
        <f t="shared" si="80"/>
        <v>104268356154.2</v>
      </c>
      <c r="TV35" s="21">
        <f t="shared" si="80"/>
        <v>279600694383.46002</v>
      </c>
      <c r="TW35" s="21">
        <f t="shared" si="80"/>
        <v>4544395535</v>
      </c>
    </row>
    <row r="36" spans="1:543" ht="15" x14ac:dyDescent="0.25">
      <c r="A36" s="19" t="s">
        <v>581</v>
      </c>
      <c r="B36" s="15">
        <v>0</v>
      </c>
      <c r="C36" s="15">
        <v>0</v>
      </c>
      <c r="D36" s="15">
        <v>974628</v>
      </c>
      <c r="E36" s="15">
        <v>0</v>
      </c>
      <c r="F36" s="15">
        <v>24244803</v>
      </c>
      <c r="G36" s="15">
        <v>0</v>
      </c>
      <c r="H36" s="15">
        <v>324718022</v>
      </c>
      <c r="I36" s="15">
        <v>0</v>
      </c>
      <c r="J36" s="15">
        <v>0</v>
      </c>
      <c r="K36" s="15">
        <v>25596930287.849998</v>
      </c>
      <c r="L36" s="15">
        <v>345829769</v>
      </c>
      <c r="M36" s="15">
        <v>366554</v>
      </c>
      <c r="N36" s="15">
        <v>0</v>
      </c>
      <c r="O36" s="15">
        <v>0</v>
      </c>
      <c r="P36" s="15">
        <v>7642851</v>
      </c>
      <c r="Q36" s="15">
        <v>0</v>
      </c>
      <c r="R36" s="15">
        <v>22000</v>
      </c>
      <c r="S36" s="15">
        <v>5051746475</v>
      </c>
      <c r="T36" s="15">
        <v>947765657</v>
      </c>
      <c r="U36" s="15">
        <v>2675746</v>
      </c>
      <c r="V36" s="15">
        <v>106213985</v>
      </c>
      <c r="W36" s="15">
        <v>21747974.690000001</v>
      </c>
      <c r="X36" s="15">
        <v>15049719518</v>
      </c>
      <c r="Y36" s="15">
        <v>0</v>
      </c>
      <c r="Z36" s="15">
        <v>17714752</v>
      </c>
      <c r="AA36" s="15">
        <v>8983476</v>
      </c>
      <c r="AB36" s="15">
        <v>56994075</v>
      </c>
      <c r="AC36" s="15">
        <v>437030635.50999999</v>
      </c>
      <c r="AD36" s="15">
        <v>0</v>
      </c>
      <c r="AE36" s="15">
        <v>9844455</v>
      </c>
      <c r="AF36" s="15">
        <v>8524510736</v>
      </c>
      <c r="AG36" s="15">
        <v>191641282</v>
      </c>
      <c r="AH36" s="15">
        <v>743654419</v>
      </c>
      <c r="AI36" s="15">
        <v>48511959</v>
      </c>
      <c r="AJ36" s="15">
        <v>14557559</v>
      </c>
      <c r="AK36" s="15">
        <v>145808049</v>
      </c>
      <c r="AL36" s="15">
        <v>7960000</v>
      </c>
      <c r="AM36" s="15">
        <v>402118698</v>
      </c>
      <c r="AN36" s="15">
        <v>43295533</v>
      </c>
      <c r="AO36" s="15">
        <v>0</v>
      </c>
      <c r="AP36" s="15">
        <v>0</v>
      </c>
      <c r="AQ36" s="15">
        <v>186975141</v>
      </c>
      <c r="AR36" s="15">
        <v>0</v>
      </c>
      <c r="AS36" s="15">
        <v>51112368</v>
      </c>
      <c r="AT36" s="15">
        <v>879744163</v>
      </c>
      <c r="AU36" s="15">
        <v>648200</v>
      </c>
      <c r="AV36" s="15">
        <v>408463318.47000003</v>
      </c>
      <c r="AW36" s="15">
        <v>621925324</v>
      </c>
      <c r="AX36" s="15">
        <v>0</v>
      </c>
      <c r="AY36" s="15">
        <v>6166818</v>
      </c>
      <c r="AZ36" s="15">
        <v>113637</v>
      </c>
      <c r="BA36" s="15">
        <v>158906826</v>
      </c>
      <c r="BB36" s="15">
        <v>1915127</v>
      </c>
      <c r="BC36" s="15">
        <v>0</v>
      </c>
      <c r="BD36" s="15">
        <v>139024663</v>
      </c>
      <c r="BE36" s="15">
        <v>1524966279</v>
      </c>
      <c r="BF36" s="15">
        <v>5046541880</v>
      </c>
      <c r="BG36" s="15">
        <v>144648605</v>
      </c>
      <c r="BH36" s="15">
        <v>1071250</v>
      </c>
      <c r="BI36" s="15">
        <v>16270187</v>
      </c>
      <c r="BJ36" s="15">
        <v>1946255903</v>
      </c>
      <c r="BK36" s="15">
        <v>237531</v>
      </c>
      <c r="BL36" s="15">
        <v>35174174</v>
      </c>
      <c r="BM36" s="15">
        <v>32859077</v>
      </c>
      <c r="BN36" s="15">
        <v>8761546</v>
      </c>
      <c r="BO36" s="15">
        <v>300980679</v>
      </c>
      <c r="BP36" s="15">
        <v>8464799924</v>
      </c>
      <c r="BQ36" s="15">
        <v>32240582</v>
      </c>
      <c r="BR36" s="15">
        <v>3126364</v>
      </c>
      <c r="BS36" s="15">
        <v>48897686</v>
      </c>
      <c r="BT36" s="15">
        <v>57223973</v>
      </c>
      <c r="BU36" s="15">
        <v>42522864</v>
      </c>
      <c r="BV36" s="15">
        <v>0</v>
      </c>
      <c r="BW36" s="15">
        <v>0</v>
      </c>
      <c r="BX36" s="15">
        <v>1777273</v>
      </c>
      <c r="BY36" s="15">
        <v>21268332</v>
      </c>
      <c r="BZ36" s="15">
        <v>1764784828</v>
      </c>
      <c r="CA36" s="15">
        <v>64860107</v>
      </c>
      <c r="CB36" s="15">
        <v>13295166738</v>
      </c>
      <c r="CC36" s="15">
        <v>2805542</v>
      </c>
      <c r="CD36" s="15">
        <v>423637885.73000002</v>
      </c>
      <c r="CE36" s="15">
        <v>6248425286.96</v>
      </c>
      <c r="CF36" s="15">
        <v>23770744</v>
      </c>
      <c r="CG36" s="15">
        <v>3222151598</v>
      </c>
      <c r="CH36" s="15">
        <v>1710714</v>
      </c>
      <c r="CI36" s="15">
        <v>661506297</v>
      </c>
      <c r="CJ36" s="15">
        <v>54793637</v>
      </c>
      <c r="CK36" s="15">
        <v>2144281723.71</v>
      </c>
      <c r="CL36" s="15">
        <v>545742943</v>
      </c>
      <c r="CM36" s="15">
        <v>95506190</v>
      </c>
      <c r="CN36" s="15">
        <v>0</v>
      </c>
      <c r="CO36" s="15">
        <v>41747722420.309998</v>
      </c>
      <c r="CP36" s="15">
        <v>0</v>
      </c>
      <c r="CQ36" s="15">
        <v>1619026998</v>
      </c>
      <c r="CR36" s="15">
        <v>0</v>
      </c>
      <c r="CS36" s="15">
        <v>33635454</v>
      </c>
      <c r="CT36" s="15">
        <v>1350776028</v>
      </c>
      <c r="CU36" s="15">
        <v>50221033.380000003</v>
      </c>
      <c r="CV36" s="15">
        <v>67481100</v>
      </c>
      <c r="CW36" s="15">
        <v>81633826</v>
      </c>
      <c r="CX36" s="15">
        <v>184179464.5</v>
      </c>
      <c r="CY36" s="15">
        <v>33921525</v>
      </c>
      <c r="CZ36" s="15">
        <v>159724633</v>
      </c>
      <c r="DA36" s="15">
        <v>6610724164</v>
      </c>
      <c r="DB36" s="15">
        <v>306175705</v>
      </c>
      <c r="DC36" s="15">
        <v>102230</v>
      </c>
      <c r="DD36" s="15">
        <v>27264358</v>
      </c>
      <c r="DE36" s="15">
        <v>425000</v>
      </c>
      <c r="DF36" s="15">
        <v>0</v>
      </c>
      <c r="DG36" s="15">
        <v>16823359</v>
      </c>
      <c r="DH36" s="15">
        <v>335829938.22000003</v>
      </c>
      <c r="DI36" s="15">
        <v>0</v>
      </c>
      <c r="DJ36" s="15">
        <v>0</v>
      </c>
      <c r="DK36" s="15">
        <v>3436114</v>
      </c>
      <c r="DL36" s="15">
        <v>7539350</v>
      </c>
      <c r="DM36" s="15">
        <v>0</v>
      </c>
      <c r="DN36" s="15">
        <v>22948299</v>
      </c>
      <c r="DO36" s="15">
        <v>0</v>
      </c>
      <c r="DP36" s="15">
        <v>37738925</v>
      </c>
      <c r="DQ36" s="15">
        <v>16253356</v>
      </c>
      <c r="DR36" s="15">
        <v>0</v>
      </c>
      <c r="DS36" s="15">
        <v>0</v>
      </c>
      <c r="DT36" s="15">
        <v>0</v>
      </c>
      <c r="DU36" s="15">
        <v>1073661</v>
      </c>
      <c r="DV36" s="15">
        <v>89900840</v>
      </c>
      <c r="DW36" s="15">
        <v>3020414303</v>
      </c>
      <c r="DX36" s="15">
        <v>0</v>
      </c>
      <c r="DY36" s="15">
        <v>27208783</v>
      </c>
      <c r="DZ36" s="15">
        <v>91134314</v>
      </c>
      <c r="EA36" s="15">
        <v>57519687</v>
      </c>
      <c r="EB36" s="15">
        <v>395617548</v>
      </c>
      <c r="EC36" s="15">
        <v>6003820</v>
      </c>
      <c r="ED36" s="15">
        <v>0</v>
      </c>
      <c r="EE36" s="15">
        <v>35603161</v>
      </c>
      <c r="EF36" s="15">
        <v>0</v>
      </c>
      <c r="EG36" s="15">
        <v>276878199</v>
      </c>
      <c r="EH36" s="15">
        <v>1849645265.2</v>
      </c>
      <c r="EI36" s="15">
        <v>1158477266</v>
      </c>
      <c r="EJ36" s="15">
        <v>7910892459.96</v>
      </c>
      <c r="EK36" s="15">
        <v>1597900</v>
      </c>
      <c r="EL36" s="15">
        <v>3560090616</v>
      </c>
      <c r="EM36" s="15">
        <v>25019283.699999999</v>
      </c>
      <c r="EN36" s="15">
        <v>0</v>
      </c>
      <c r="EO36" s="15">
        <v>410174368.92000002</v>
      </c>
      <c r="EP36" s="15">
        <v>982527</v>
      </c>
      <c r="EQ36" s="15">
        <v>550033563</v>
      </c>
      <c r="ER36" s="15">
        <v>8061178339</v>
      </c>
      <c r="ES36" s="15">
        <v>15873129</v>
      </c>
      <c r="ET36" s="15">
        <v>1842964101</v>
      </c>
      <c r="EU36" s="15">
        <v>0</v>
      </c>
      <c r="EV36" s="15">
        <v>1965600</v>
      </c>
      <c r="EW36" s="15">
        <v>0</v>
      </c>
      <c r="EX36" s="15">
        <v>7300397</v>
      </c>
      <c r="EY36" s="15">
        <v>1657636</v>
      </c>
      <c r="EZ36" s="15">
        <v>24299476</v>
      </c>
      <c r="FA36" s="15">
        <v>5355472</v>
      </c>
      <c r="FB36" s="15">
        <v>13364360</v>
      </c>
      <c r="FC36" s="15">
        <v>0</v>
      </c>
      <c r="FD36" s="15">
        <v>0</v>
      </c>
      <c r="FE36" s="15">
        <v>396880112</v>
      </c>
      <c r="FF36" s="15">
        <v>0</v>
      </c>
      <c r="FG36" s="15">
        <v>18344109</v>
      </c>
      <c r="FH36" s="15">
        <v>0</v>
      </c>
      <c r="FI36" s="15">
        <v>748550</v>
      </c>
      <c r="FJ36" s="15">
        <v>1394085</v>
      </c>
      <c r="FK36" s="15">
        <v>63573545</v>
      </c>
      <c r="FL36" s="15">
        <v>0</v>
      </c>
      <c r="FM36" s="15">
        <v>0</v>
      </c>
      <c r="FN36" s="15">
        <v>727852898</v>
      </c>
      <c r="FO36" s="15">
        <v>0</v>
      </c>
      <c r="FP36" s="15">
        <v>0</v>
      </c>
      <c r="FQ36" s="15">
        <v>196292081</v>
      </c>
      <c r="FR36" s="15">
        <v>232210111.28</v>
      </c>
      <c r="FS36" s="15">
        <v>434318</v>
      </c>
      <c r="FT36" s="15">
        <v>0</v>
      </c>
      <c r="FU36" s="15">
        <v>360000</v>
      </c>
      <c r="FV36" s="15">
        <v>103327356</v>
      </c>
      <c r="FW36" s="15">
        <v>0</v>
      </c>
      <c r="FX36" s="15">
        <v>0</v>
      </c>
      <c r="FY36" s="15">
        <v>257360504</v>
      </c>
      <c r="FZ36" s="15">
        <v>667991</v>
      </c>
      <c r="GA36" s="15">
        <v>0</v>
      </c>
      <c r="GB36" s="15">
        <v>342205</v>
      </c>
      <c r="GC36" s="15">
        <v>35567293669</v>
      </c>
      <c r="GD36" s="15">
        <v>190803961</v>
      </c>
      <c r="GE36" s="15">
        <v>432909</v>
      </c>
      <c r="GF36" s="15">
        <v>12213573095</v>
      </c>
      <c r="GG36" s="15">
        <v>57968708</v>
      </c>
      <c r="GH36" s="15">
        <v>179836893</v>
      </c>
      <c r="GI36" s="15">
        <v>132725711</v>
      </c>
      <c r="GJ36" s="15">
        <v>48246983</v>
      </c>
      <c r="GK36" s="15">
        <v>15301815</v>
      </c>
      <c r="GL36" s="15">
        <v>12982773</v>
      </c>
      <c r="GM36" s="15">
        <v>147519304</v>
      </c>
      <c r="GN36" s="15">
        <v>0</v>
      </c>
      <c r="GO36" s="15">
        <v>262560</v>
      </c>
      <c r="GP36" s="15">
        <v>27718346</v>
      </c>
      <c r="GQ36" s="15">
        <v>16412996815</v>
      </c>
      <c r="GR36" s="15">
        <v>56439503</v>
      </c>
      <c r="GS36" s="15">
        <v>0</v>
      </c>
      <c r="GT36" s="15">
        <v>27169652</v>
      </c>
      <c r="GU36" s="15">
        <v>5916358</v>
      </c>
      <c r="GV36" s="15">
        <v>0</v>
      </c>
      <c r="GW36" s="15">
        <v>34072978</v>
      </c>
      <c r="GX36" s="15">
        <v>49107158</v>
      </c>
      <c r="GY36" s="15">
        <v>12274282</v>
      </c>
      <c r="GZ36" s="15">
        <v>11362597</v>
      </c>
      <c r="HA36" s="15">
        <v>10734064</v>
      </c>
      <c r="HB36" s="15">
        <v>31066432</v>
      </c>
      <c r="HC36" s="15">
        <v>0</v>
      </c>
      <c r="HD36" s="15">
        <v>5188416564</v>
      </c>
      <c r="HE36" s="15">
        <v>1754582950</v>
      </c>
      <c r="HF36" s="15">
        <v>0</v>
      </c>
      <c r="HG36" s="15">
        <v>2268645262</v>
      </c>
      <c r="HH36" s="15">
        <v>1161600</v>
      </c>
      <c r="HI36" s="15">
        <v>83850975</v>
      </c>
      <c r="HJ36" s="15">
        <v>48607840</v>
      </c>
      <c r="HK36" s="15">
        <v>65415799</v>
      </c>
      <c r="HL36" s="15">
        <v>3064593675</v>
      </c>
      <c r="HM36" s="15">
        <v>115979847</v>
      </c>
      <c r="HN36" s="15">
        <v>86509593</v>
      </c>
      <c r="HO36" s="15">
        <v>0</v>
      </c>
      <c r="HP36" s="15">
        <v>667500</v>
      </c>
      <c r="HQ36" s="15">
        <v>26094850</v>
      </c>
      <c r="HR36" s="15">
        <v>0</v>
      </c>
      <c r="HS36" s="15">
        <v>968691308.40999997</v>
      </c>
      <c r="HT36" s="15">
        <v>0</v>
      </c>
      <c r="HU36" s="15">
        <v>0</v>
      </c>
      <c r="HV36" s="15">
        <v>2759855</v>
      </c>
      <c r="HW36" s="15">
        <v>0</v>
      </c>
      <c r="HX36" s="15">
        <v>0</v>
      </c>
      <c r="HY36" s="15">
        <v>100597417</v>
      </c>
      <c r="HZ36" s="15">
        <v>0</v>
      </c>
      <c r="IA36" s="15">
        <v>0</v>
      </c>
      <c r="IB36" s="15">
        <v>0</v>
      </c>
      <c r="IC36" s="15">
        <v>101076300</v>
      </c>
      <c r="ID36" s="15">
        <v>0</v>
      </c>
      <c r="IE36" s="15">
        <v>11723732</v>
      </c>
      <c r="IF36" s="15">
        <v>10840163</v>
      </c>
      <c r="IG36" s="15">
        <v>312375</v>
      </c>
      <c r="IH36" s="15">
        <v>1136055859</v>
      </c>
      <c r="II36" s="15">
        <v>0</v>
      </c>
      <c r="IJ36" s="15">
        <v>0</v>
      </c>
      <c r="IK36" s="15">
        <v>0</v>
      </c>
      <c r="IL36" s="15">
        <v>83683982.840000004</v>
      </c>
      <c r="IM36" s="15">
        <v>0</v>
      </c>
      <c r="IN36" s="15">
        <v>1782500</v>
      </c>
      <c r="IO36" s="15">
        <v>0</v>
      </c>
      <c r="IP36" s="15">
        <v>98213257</v>
      </c>
      <c r="IQ36" s="15">
        <v>158532953</v>
      </c>
      <c r="IR36" s="15">
        <v>0</v>
      </c>
      <c r="IS36" s="15">
        <v>0</v>
      </c>
      <c r="IT36" s="15">
        <v>2000000</v>
      </c>
      <c r="IU36" s="15">
        <v>0</v>
      </c>
      <c r="IV36" s="15">
        <v>0</v>
      </c>
      <c r="IW36" s="15">
        <v>0</v>
      </c>
      <c r="IX36" s="15">
        <v>16395434259.76</v>
      </c>
      <c r="IY36" s="15">
        <v>0</v>
      </c>
      <c r="IZ36" s="15">
        <v>6697526</v>
      </c>
      <c r="JA36" s="15">
        <v>233608665</v>
      </c>
      <c r="JB36" s="15">
        <v>2714318</v>
      </c>
      <c r="JC36" s="15">
        <v>0</v>
      </c>
      <c r="JD36" s="15">
        <v>77352293</v>
      </c>
      <c r="JE36" s="15">
        <v>87623773.790000007</v>
      </c>
      <c r="JF36" s="15">
        <v>0</v>
      </c>
      <c r="JG36" s="15">
        <v>0</v>
      </c>
      <c r="JH36" s="15">
        <v>31242960</v>
      </c>
      <c r="JI36" s="15">
        <v>84037991.659999996</v>
      </c>
      <c r="JJ36" s="15">
        <v>0</v>
      </c>
      <c r="JK36" s="15">
        <v>0</v>
      </c>
      <c r="JL36" s="15">
        <v>336754941.54000002</v>
      </c>
      <c r="JM36" s="15">
        <v>201898635</v>
      </c>
      <c r="JN36" s="15">
        <v>38425333</v>
      </c>
      <c r="JO36" s="15">
        <v>51658535</v>
      </c>
      <c r="JP36" s="15">
        <v>0</v>
      </c>
      <c r="JQ36" s="15">
        <v>90516</v>
      </c>
      <c r="JR36" s="15">
        <v>2000</v>
      </c>
      <c r="JS36" s="15">
        <v>846460</v>
      </c>
      <c r="JT36" s="15">
        <v>3385470</v>
      </c>
      <c r="JU36" s="15">
        <v>6945621</v>
      </c>
      <c r="JV36" s="15">
        <v>0</v>
      </c>
      <c r="JW36" s="15">
        <v>0</v>
      </c>
      <c r="JX36" s="15">
        <v>110597559</v>
      </c>
      <c r="JY36" s="15">
        <v>3474615</v>
      </c>
      <c r="JZ36" s="15">
        <v>7541893.29</v>
      </c>
      <c r="KA36" s="15">
        <v>0</v>
      </c>
      <c r="KB36" s="15">
        <v>1712613611</v>
      </c>
      <c r="KC36" s="15">
        <v>11540144</v>
      </c>
      <c r="KD36" s="15">
        <v>0</v>
      </c>
      <c r="KE36" s="15">
        <v>0</v>
      </c>
      <c r="KF36" s="15">
        <v>0</v>
      </c>
      <c r="KG36" s="15">
        <v>62027182</v>
      </c>
      <c r="KH36" s="15">
        <v>0</v>
      </c>
      <c r="KI36" s="15">
        <v>0</v>
      </c>
      <c r="KJ36" s="15">
        <v>0</v>
      </c>
      <c r="KK36" s="15">
        <v>0</v>
      </c>
      <c r="KL36" s="15">
        <v>3074343</v>
      </c>
      <c r="KM36" s="15">
        <v>18426221</v>
      </c>
      <c r="KN36" s="15">
        <v>0</v>
      </c>
      <c r="KO36" s="15">
        <v>3065038193</v>
      </c>
      <c r="KP36" s="15">
        <v>1096763</v>
      </c>
      <c r="KQ36" s="15">
        <v>3270964</v>
      </c>
      <c r="KR36" s="15">
        <v>0</v>
      </c>
      <c r="KS36" s="15">
        <v>31539868</v>
      </c>
      <c r="KT36" s="15">
        <v>156941610.80000001</v>
      </c>
      <c r="KU36" s="15">
        <v>14608510688.75</v>
      </c>
      <c r="KV36" s="15">
        <v>17744310064.560001</v>
      </c>
      <c r="KW36" s="15">
        <v>0</v>
      </c>
      <c r="KX36" s="15">
        <v>0</v>
      </c>
      <c r="KY36" s="15">
        <v>0</v>
      </c>
      <c r="KZ36" s="15">
        <v>9950667.2200000007</v>
      </c>
      <c r="LA36" s="15">
        <v>36667507</v>
      </c>
      <c r="LB36" s="15">
        <v>4583851</v>
      </c>
      <c r="LC36" s="15">
        <v>4980132672</v>
      </c>
      <c r="LD36" s="15">
        <v>2535799833.27</v>
      </c>
      <c r="LE36" s="15">
        <v>531782627</v>
      </c>
      <c r="LF36" s="15">
        <v>1619026998</v>
      </c>
      <c r="LG36" s="15">
        <v>1454982.11</v>
      </c>
      <c r="LH36" s="15">
        <v>1461047016.21</v>
      </c>
      <c r="LI36" s="15">
        <v>926782154</v>
      </c>
      <c r="LJ36" s="15">
        <v>629804823</v>
      </c>
      <c r="LK36" s="15">
        <v>138702268</v>
      </c>
      <c r="LL36" s="15">
        <v>2052379</v>
      </c>
      <c r="LM36" s="15">
        <v>29182954.09</v>
      </c>
      <c r="LN36" s="15">
        <v>12017017</v>
      </c>
      <c r="LO36" s="15">
        <v>20096796.960000001</v>
      </c>
      <c r="LP36" s="15">
        <v>67509223</v>
      </c>
      <c r="LQ36" s="15">
        <v>72164552</v>
      </c>
      <c r="LR36" s="15">
        <v>1220532246</v>
      </c>
      <c r="LS36" s="15">
        <v>1349379</v>
      </c>
      <c r="LT36" s="15">
        <v>316771028</v>
      </c>
      <c r="LU36" s="15">
        <v>9139875313</v>
      </c>
      <c r="LV36" s="15">
        <v>887529431</v>
      </c>
      <c r="LW36" s="15">
        <v>693016078</v>
      </c>
      <c r="LX36" s="15">
        <v>48770250</v>
      </c>
      <c r="LY36" s="15">
        <v>178028559</v>
      </c>
      <c r="LZ36" s="15">
        <v>8147262</v>
      </c>
      <c r="MA36" s="15">
        <v>830158</v>
      </c>
      <c r="MB36" s="15">
        <v>21707807</v>
      </c>
      <c r="MC36" s="15">
        <v>31130023</v>
      </c>
      <c r="MD36" s="15">
        <v>0</v>
      </c>
      <c r="ME36" s="15">
        <v>197573845.75</v>
      </c>
      <c r="MF36" s="15">
        <v>107639716</v>
      </c>
      <c r="MG36" s="15">
        <v>48006201</v>
      </c>
      <c r="MH36" s="15">
        <v>563510061</v>
      </c>
      <c r="MI36" s="15">
        <v>16643977</v>
      </c>
      <c r="MJ36" s="15">
        <v>195805647</v>
      </c>
      <c r="MK36" s="15">
        <v>10053095</v>
      </c>
      <c r="ML36" s="15">
        <v>126248239</v>
      </c>
      <c r="MM36" s="15">
        <v>38175614</v>
      </c>
      <c r="MN36" s="15">
        <v>670659923.80999994</v>
      </c>
      <c r="MO36" s="15">
        <v>394088272</v>
      </c>
      <c r="MP36" s="15">
        <v>597540</v>
      </c>
      <c r="MQ36" s="15">
        <v>0</v>
      </c>
      <c r="MR36" s="15">
        <v>17176154</v>
      </c>
      <c r="MS36" s="15">
        <v>2357500</v>
      </c>
      <c r="MT36" s="15">
        <v>0</v>
      </c>
      <c r="MU36" s="15">
        <v>96511129</v>
      </c>
      <c r="MV36" s="15">
        <v>0</v>
      </c>
      <c r="MW36" s="15">
        <v>40089320</v>
      </c>
      <c r="MX36" s="15">
        <v>19122191</v>
      </c>
      <c r="MY36" s="15">
        <v>0</v>
      </c>
      <c r="MZ36" s="15">
        <v>14286903</v>
      </c>
      <c r="NA36" s="15">
        <v>318415735</v>
      </c>
      <c r="NB36" s="15">
        <v>30831054230.189999</v>
      </c>
      <c r="NC36" s="15">
        <v>130045675</v>
      </c>
      <c r="ND36" s="15">
        <v>0</v>
      </c>
      <c r="NE36" s="15">
        <v>28733558</v>
      </c>
      <c r="NF36" s="15">
        <v>665250</v>
      </c>
      <c r="NG36" s="15">
        <v>4609930</v>
      </c>
      <c r="NH36" s="15">
        <v>1072185610.28</v>
      </c>
      <c r="NI36" s="15">
        <v>826586845</v>
      </c>
      <c r="NJ36" s="15">
        <v>2018852696</v>
      </c>
      <c r="NK36" s="15">
        <v>0</v>
      </c>
      <c r="NL36" s="15">
        <v>38986025923.809998</v>
      </c>
      <c r="NM36" s="16">
        <v>2888996019</v>
      </c>
      <c r="NN36" s="15">
        <v>2593330236</v>
      </c>
      <c r="NO36" s="15">
        <v>23652700</v>
      </c>
      <c r="NP36" s="15">
        <v>216770128</v>
      </c>
      <c r="NQ36" s="15">
        <v>2077176788</v>
      </c>
      <c r="NR36" s="15">
        <v>91334594</v>
      </c>
      <c r="NS36" s="15">
        <v>181372974</v>
      </c>
      <c r="NT36" s="15">
        <v>1306083007</v>
      </c>
      <c r="NU36" s="15">
        <v>10369964358.700001</v>
      </c>
      <c r="NV36" s="15">
        <v>6563565</v>
      </c>
      <c r="NW36" s="15">
        <v>768531189</v>
      </c>
      <c r="NX36" s="15">
        <v>0</v>
      </c>
      <c r="NY36" s="15">
        <v>10567651</v>
      </c>
      <c r="NZ36" s="15">
        <v>106541880.22</v>
      </c>
      <c r="OA36" s="15">
        <v>0</v>
      </c>
      <c r="OB36" s="15">
        <v>0</v>
      </c>
      <c r="OC36" s="15">
        <v>0</v>
      </c>
      <c r="OD36" s="15">
        <v>6212500</v>
      </c>
      <c r="OE36" s="15">
        <v>5210000</v>
      </c>
      <c r="OF36" s="15">
        <v>0</v>
      </c>
      <c r="OG36" s="15">
        <v>0</v>
      </c>
      <c r="OH36" s="15">
        <v>165507443.90000001</v>
      </c>
      <c r="OI36" s="15">
        <v>582751411.80999994</v>
      </c>
      <c r="OJ36" s="15">
        <v>196982978.09</v>
      </c>
      <c r="OK36" s="15">
        <v>276997038</v>
      </c>
      <c r="OL36" s="15">
        <v>25849950</v>
      </c>
      <c r="OM36" s="15">
        <v>5553727651</v>
      </c>
      <c r="ON36" s="15">
        <v>0</v>
      </c>
      <c r="OO36" s="15">
        <v>1494115207.1400001</v>
      </c>
      <c r="OP36" s="15">
        <v>95911799</v>
      </c>
      <c r="OQ36" s="15">
        <v>11212187131.91</v>
      </c>
      <c r="OR36" s="15">
        <v>1013700014</v>
      </c>
      <c r="OS36" s="15">
        <v>-28413725</v>
      </c>
      <c r="OT36" s="15">
        <v>1498369920.3399999</v>
      </c>
      <c r="OU36" s="15">
        <v>9112074145</v>
      </c>
      <c r="OV36" s="15">
        <v>11262591404</v>
      </c>
      <c r="OW36" s="15">
        <v>87675161</v>
      </c>
      <c r="OX36" s="15">
        <v>4561774862.1800003</v>
      </c>
      <c r="OY36" s="15">
        <v>326362745</v>
      </c>
      <c r="OZ36" s="15">
        <v>1473999070.5</v>
      </c>
      <c r="PA36" s="15">
        <v>2333327488.4000001</v>
      </c>
      <c r="PB36" s="15">
        <v>191678870</v>
      </c>
      <c r="PC36" s="15">
        <v>25665182</v>
      </c>
      <c r="PD36" s="15">
        <v>0</v>
      </c>
      <c r="PE36" s="15">
        <v>10031644741</v>
      </c>
      <c r="PF36" s="15">
        <v>476189692</v>
      </c>
      <c r="PG36" s="15">
        <v>74561342.269999996</v>
      </c>
      <c r="PH36" s="15">
        <v>11916975</v>
      </c>
      <c r="PI36" s="15">
        <v>6733600</v>
      </c>
      <c r="PJ36" s="15">
        <v>2573503237</v>
      </c>
      <c r="PK36" s="15">
        <v>34940827</v>
      </c>
      <c r="PL36" s="15">
        <v>2889593262</v>
      </c>
      <c r="PM36" s="15">
        <v>105782877</v>
      </c>
      <c r="PN36" s="15">
        <v>1588000</v>
      </c>
      <c r="PO36" s="15">
        <v>175869611</v>
      </c>
      <c r="PP36" s="15">
        <v>778928661.46000004</v>
      </c>
      <c r="PQ36" s="15">
        <v>4309483782.6499996</v>
      </c>
      <c r="PR36" s="15">
        <v>617883073.08000004</v>
      </c>
      <c r="PS36" s="15">
        <v>586044019</v>
      </c>
      <c r="PT36" s="15">
        <v>769331320</v>
      </c>
      <c r="PU36" s="15">
        <v>144440325.80000001</v>
      </c>
      <c r="PV36" s="15">
        <v>8840094840.0499992</v>
      </c>
      <c r="PW36" s="15">
        <v>534383585.19</v>
      </c>
      <c r="PX36" s="15">
        <v>10999244079.57</v>
      </c>
      <c r="PY36" s="15">
        <v>80162070</v>
      </c>
      <c r="PZ36" s="15">
        <v>3118369229.4000001</v>
      </c>
      <c r="QA36" s="15">
        <v>5084806912.1000004</v>
      </c>
      <c r="QB36" s="15">
        <v>277792999</v>
      </c>
      <c r="QC36" s="15">
        <v>-28424489.100000001</v>
      </c>
      <c r="QD36" s="15">
        <v>90286989</v>
      </c>
      <c r="QE36" s="15">
        <v>3080681</v>
      </c>
      <c r="QF36" s="15">
        <v>258119384</v>
      </c>
      <c r="QG36" s="15">
        <v>898022279</v>
      </c>
      <c r="QH36" s="15">
        <v>3295826915</v>
      </c>
      <c r="QI36" s="15">
        <v>266945240</v>
      </c>
      <c r="QJ36" s="15">
        <v>24981423400</v>
      </c>
      <c r="QK36" s="15">
        <v>100496391</v>
      </c>
      <c r="QL36" s="15">
        <v>621500885</v>
      </c>
      <c r="QM36" s="15">
        <v>54130417496</v>
      </c>
      <c r="QN36" s="15">
        <v>0</v>
      </c>
      <c r="QO36" s="15">
        <v>65134160410</v>
      </c>
      <c r="QP36" s="15">
        <v>276751135</v>
      </c>
      <c r="QQ36" s="15">
        <v>587040347</v>
      </c>
      <c r="QR36" s="15">
        <v>682152252</v>
      </c>
      <c r="QS36" s="15">
        <v>0</v>
      </c>
      <c r="QT36" s="15">
        <v>279024440</v>
      </c>
      <c r="QU36" s="15">
        <v>19163500</v>
      </c>
      <c r="QV36" s="15">
        <v>5556883644</v>
      </c>
      <c r="QW36" s="15">
        <v>1043906984</v>
      </c>
      <c r="QX36" s="15">
        <v>0</v>
      </c>
      <c r="QY36" s="15">
        <v>152906979</v>
      </c>
      <c r="QZ36" s="15">
        <v>575791868</v>
      </c>
      <c r="RA36" s="15">
        <v>752829196</v>
      </c>
      <c r="RB36" s="15">
        <v>2501810892</v>
      </c>
      <c r="RC36" s="15">
        <v>0</v>
      </c>
      <c r="RD36" s="15">
        <v>428751569</v>
      </c>
      <c r="RE36" s="15">
        <v>0</v>
      </c>
      <c r="RF36" s="15">
        <v>361980612</v>
      </c>
      <c r="RG36" s="15">
        <v>516996643.88999999</v>
      </c>
      <c r="RH36" s="15">
        <v>6789740618.3999996</v>
      </c>
      <c r="RI36" s="15">
        <v>10636191616.709999</v>
      </c>
      <c r="RJ36" s="15">
        <v>1359708593</v>
      </c>
      <c r="RK36" s="15">
        <v>9229677349.5499992</v>
      </c>
      <c r="RL36" s="15">
        <v>725518304.58000004</v>
      </c>
      <c r="RM36" s="15">
        <v>7821794294.9099998</v>
      </c>
      <c r="RN36" s="15">
        <v>130000</v>
      </c>
      <c r="RO36" s="15">
        <v>1131234978</v>
      </c>
      <c r="RP36" s="15">
        <v>17563990568</v>
      </c>
      <c r="RQ36" s="15">
        <v>15476461</v>
      </c>
      <c r="RR36" s="15">
        <v>0</v>
      </c>
      <c r="RS36" s="15">
        <v>0</v>
      </c>
      <c r="RT36" s="15">
        <v>21791699116.91</v>
      </c>
      <c r="RU36" s="15">
        <v>0</v>
      </c>
      <c r="RV36" s="15">
        <v>307214759</v>
      </c>
      <c r="RW36" s="15">
        <v>476512337</v>
      </c>
      <c r="RX36" s="15">
        <v>10004175236</v>
      </c>
      <c r="RY36" s="15">
        <v>24538099</v>
      </c>
      <c r="RZ36" s="15">
        <v>23928474</v>
      </c>
      <c r="SA36" s="15">
        <v>113834661.92</v>
      </c>
      <c r="SB36" s="15">
        <v>1524546297</v>
      </c>
      <c r="SC36" s="15">
        <v>7200000</v>
      </c>
      <c r="SD36" s="15">
        <v>1603209</v>
      </c>
      <c r="SE36" s="15">
        <v>44121796</v>
      </c>
      <c r="SF36" s="15">
        <v>20859206</v>
      </c>
      <c r="SG36" s="15">
        <v>5071784.2699999996</v>
      </c>
      <c r="SH36" s="15">
        <v>1971336.63</v>
      </c>
      <c r="SI36" s="15">
        <v>901327135</v>
      </c>
      <c r="SJ36" s="15">
        <v>544864</v>
      </c>
      <c r="SK36" s="15">
        <v>2324082311</v>
      </c>
      <c r="SL36" s="15">
        <v>7697064961.3999996</v>
      </c>
      <c r="SM36" s="15">
        <v>2905916</v>
      </c>
      <c r="SN36" s="15">
        <v>3429998</v>
      </c>
      <c r="SO36" s="15">
        <v>2595026050</v>
      </c>
      <c r="SP36" s="15">
        <v>0</v>
      </c>
      <c r="SQ36" s="15">
        <v>0</v>
      </c>
      <c r="SR36" s="15">
        <v>5326331</v>
      </c>
      <c r="SS36" s="15">
        <v>90270299.319999993</v>
      </c>
      <c r="ST36" s="15">
        <v>1773578197.3099999</v>
      </c>
      <c r="SU36" s="15">
        <v>536305075.37</v>
      </c>
      <c r="SV36" s="15">
        <v>142430521</v>
      </c>
      <c r="SW36" s="15">
        <v>0</v>
      </c>
      <c r="SX36" s="15">
        <v>236840296</v>
      </c>
      <c r="SY36" s="15">
        <v>6043837407.2600002</v>
      </c>
      <c r="SZ36" s="15">
        <v>0</v>
      </c>
      <c r="TA36" s="15">
        <v>653050691</v>
      </c>
      <c r="TB36" s="15">
        <v>3193903018.25</v>
      </c>
      <c r="TC36" s="15">
        <v>90606245</v>
      </c>
      <c r="TD36" s="15">
        <v>2471933783</v>
      </c>
      <c r="TE36" s="15">
        <v>-772639754</v>
      </c>
      <c r="TF36" s="15">
        <v>7638766670</v>
      </c>
      <c r="TG36" s="15">
        <v>1989122063</v>
      </c>
      <c r="TH36" s="15">
        <v>349887704.81999999</v>
      </c>
      <c r="TI36" s="15">
        <v>2244025315.5900002</v>
      </c>
      <c r="TJ36" s="15">
        <v>1212652171</v>
      </c>
      <c r="TK36" s="15">
        <v>198534589</v>
      </c>
      <c r="TL36" s="15">
        <v>2510664</v>
      </c>
      <c r="TM36" s="15">
        <v>165054231</v>
      </c>
      <c r="TN36" s="15">
        <v>130056059</v>
      </c>
      <c r="TO36" s="15">
        <v>0</v>
      </c>
      <c r="TP36" s="15">
        <v>123039703</v>
      </c>
      <c r="TQ36" s="15">
        <v>12881182</v>
      </c>
      <c r="TR36" s="15">
        <v>174863792</v>
      </c>
      <c r="TS36" s="15">
        <v>2204819</v>
      </c>
      <c r="TT36" s="15">
        <v>0</v>
      </c>
      <c r="TU36" s="15">
        <v>-9266205</v>
      </c>
      <c r="TV36" s="15">
        <v>0</v>
      </c>
      <c r="TW36" s="15">
        <v>0</v>
      </c>
    </row>
    <row r="37" spans="1:543" ht="15" x14ac:dyDescent="0.25">
      <c r="A37" s="19" t="s">
        <v>582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12622008.6</v>
      </c>
      <c r="H37" s="15">
        <v>6666357239.25</v>
      </c>
      <c r="I37" s="15">
        <v>9710182554.7600002</v>
      </c>
      <c r="J37" s="15">
        <v>0</v>
      </c>
      <c r="K37" s="15">
        <v>0</v>
      </c>
      <c r="L37" s="15">
        <v>0</v>
      </c>
      <c r="M37" s="15">
        <v>0</v>
      </c>
      <c r="N37" s="15">
        <v>413221840.99000001</v>
      </c>
      <c r="O37" s="15">
        <v>0</v>
      </c>
      <c r="P37" s="15">
        <v>3762991268.02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49287204.840000004</v>
      </c>
      <c r="AC37" s="15">
        <v>0</v>
      </c>
      <c r="AD37" s="15">
        <v>0</v>
      </c>
      <c r="AE37" s="15">
        <v>1859100.74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3355209711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582797345.75999999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1405039980.3800001</v>
      </c>
      <c r="BW37" s="15">
        <v>9432592108.9599991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0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8586623528.0500002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1056662509.09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  <c r="DR37" s="15">
        <v>0</v>
      </c>
      <c r="DS37" s="15">
        <v>0</v>
      </c>
      <c r="DT37" s="15">
        <v>0</v>
      </c>
      <c r="DU37" s="15">
        <v>0</v>
      </c>
      <c r="DV37" s="15">
        <v>6181072711.1000004</v>
      </c>
      <c r="DW37" s="15">
        <v>7149687500.3999996</v>
      </c>
      <c r="DX37" s="15">
        <v>0</v>
      </c>
      <c r="DY37" s="15">
        <v>0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5">
        <v>1559776625</v>
      </c>
      <c r="EG37" s="15">
        <v>0</v>
      </c>
      <c r="EH37" s="15">
        <v>0</v>
      </c>
      <c r="EI37" s="15">
        <v>0</v>
      </c>
      <c r="EJ37" s="15">
        <v>0</v>
      </c>
      <c r="EK37" s="15">
        <v>0</v>
      </c>
      <c r="EL37" s="15">
        <v>0</v>
      </c>
      <c r="EM37" s="15">
        <v>555010109.88</v>
      </c>
      <c r="EN37" s="15">
        <v>0</v>
      </c>
      <c r="EO37" s="15">
        <v>0</v>
      </c>
      <c r="EP37" s="15">
        <v>0</v>
      </c>
      <c r="EQ37" s="15">
        <v>0</v>
      </c>
      <c r="ER37" s="15">
        <v>0</v>
      </c>
      <c r="ES37" s="15">
        <v>0</v>
      </c>
      <c r="ET37" s="15">
        <v>0</v>
      </c>
      <c r="EU37" s="15">
        <v>0</v>
      </c>
      <c r="EV37" s="15">
        <v>0</v>
      </c>
      <c r="EW37" s="15">
        <v>0</v>
      </c>
      <c r="EX37" s="15">
        <v>0</v>
      </c>
      <c r="EY37" s="15">
        <v>0</v>
      </c>
      <c r="EZ37" s="15">
        <v>0</v>
      </c>
      <c r="FA37" s="15">
        <v>0</v>
      </c>
      <c r="FB37" s="15">
        <v>0</v>
      </c>
      <c r="FC37" s="15">
        <v>0</v>
      </c>
      <c r="FD37" s="15">
        <v>0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5">
        <v>770425178</v>
      </c>
      <c r="FK37" s="15">
        <v>0</v>
      </c>
      <c r="FL37" s="15">
        <v>0</v>
      </c>
      <c r="FM37" s="15">
        <v>46593004.369999997</v>
      </c>
      <c r="FN37" s="15">
        <v>0</v>
      </c>
      <c r="FO37" s="15">
        <v>0</v>
      </c>
      <c r="FP37" s="15" t="s">
        <v>552</v>
      </c>
      <c r="FQ37" s="15">
        <v>0</v>
      </c>
      <c r="FR37" s="15">
        <v>0</v>
      </c>
      <c r="FS37" s="15">
        <v>179977541.75</v>
      </c>
      <c r="FT37" s="15">
        <v>0</v>
      </c>
      <c r="FU37" s="15">
        <v>0</v>
      </c>
      <c r="FV37" s="15">
        <v>0</v>
      </c>
      <c r="FW37" s="15">
        <v>0</v>
      </c>
      <c r="FX37" s="15">
        <v>0</v>
      </c>
      <c r="FY37" s="15">
        <v>0</v>
      </c>
      <c r="FZ37" s="15">
        <v>0</v>
      </c>
      <c r="GA37" s="15">
        <v>0</v>
      </c>
      <c r="GB37" s="15">
        <v>0</v>
      </c>
      <c r="GC37" s="15">
        <v>0</v>
      </c>
      <c r="GD37" s="15">
        <v>0</v>
      </c>
      <c r="GE37" s="15">
        <v>0</v>
      </c>
      <c r="GF37" s="15">
        <v>0</v>
      </c>
      <c r="GG37" s="15">
        <v>0</v>
      </c>
      <c r="GH37" s="15">
        <v>0</v>
      </c>
      <c r="GI37" s="15">
        <v>0</v>
      </c>
      <c r="GJ37" s="15">
        <v>0</v>
      </c>
      <c r="GK37" s="15">
        <v>0</v>
      </c>
      <c r="GL37" s="15">
        <v>0</v>
      </c>
      <c r="GM37" s="15">
        <v>0</v>
      </c>
      <c r="GN37" s="15">
        <v>0</v>
      </c>
      <c r="GO37" s="15">
        <v>0</v>
      </c>
      <c r="GP37" s="15">
        <v>0</v>
      </c>
      <c r="GQ37" s="15">
        <v>0</v>
      </c>
      <c r="GR37" s="15">
        <v>0</v>
      </c>
      <c r="GS37" s="15">
        <v>0</v>
      </c>
      <c r="GT37" s="15">
        <v>0</v>
      </c>
      <c r="GU37" s="15">
        <v>0</v>
      </c>
      <c r="GV37" s="15">
        <v>0</v>
      </c>
      <c r="GW37" s="15">
        <v>0</v>
      </c>
      <c r="GX37" s="15">
        <v>354833120</v>
      </c>
      <c r="GY37" s="15">
        <v>0</v>
      </c>
      <c r="GZ37" s="15">
        <v>0</v>
      </c>
      <c r="HA37" s="15">
        <v>0</v>
      </c>
      <c r="HB37" s="15">
        <v>0</v>
      </c>
      <c r="HC37" s="15">
        <v>0</v>
      </c>
      <c r="HD37" s="15">
        <v>0</v>
      </c>
      <c r="HE37" s="15">
        <v>441570521</v>
      </c>
      <c r="HF37" s="15">
        <v>0</v>
      </c>
      <c r="HG37" s="15">
        <v>0</v>
      </c>
      <c r="HH37" s="15">
        <v>0</v>
      </c>
      <c r="HI37" s="15">
        <v>0</v>
      </c>
      <c r="HJ37" s="15">
        <v>0</v>
      </c>
      <c r="HK37" s="15">
        <v>0</v>
      </c>
      <c r="HL37" s="15">
        <v>0</v>
      </c>
      <c r="HM37" s="15">
        <v>60966435.189999998</v>
      </c>
      <c r="HN37" s="15">
        <v>1380572003</v>
      </c>
      <c r="HO37" s="15">
        <v>0</v>
      </c>
      <c r="HP37" s="15">
        <v>0</v>
      </c>
      <c r="HQ37" s="15">
        <v>0</v>
      </c>
      <c r="HR37" s="15">
        <v>0</v>
      </c>
      <c r="HS37" s="15">
        <v>0</v>
      </c>
      <c r="HT37" s="15">
        <v>0</v>
      </c>
      <c r="HU37" s="15">
        <v>0</v>
      </c>
      <c r="HV37" s="15">
        <v>0</v>
      </c>
      <c r="HW37" s="15">
        <v>0</v>
      </c>
      <c r="HX37" s="15">
        <v>0</v>
      </c>
      <c r="HY37" s="15">
        <v>0</v>
      </c>
      <c r="HZ37" s="15">
        <v>0</v>
      </c>
      <c r="IA37" s="15">
        <v>0</v>
      </c>
      <c r="IB37" s="15">
        <v>0</v>
      </c>
      <c r="IC37" s="15">
        <v>0</v>
      </c>
      <c r="ID37" s="15">
        <v>0</v>
      </c>
      <c r="IE37" s="15">
        <v>0</v>
      </c>
      <c r="IF37" s="15">
        <v>0</v>
      </c>
      <c r="IG37" s="15">
        <v>0</v>
      </c>
      <c r="IH37" s="15">
        <v>0</v>
      </c>
      <c r="II37" s="15">
        <v>0</v>
      </c>
      <c r="IJ37" s="15">
        <v>0</v>
      </c>
      <c r="IK37" s="15">
        <v>0</v>
      </c>
      <c r="IL37" s="15">
        <v>0</v>
      </c>
      <c r="IM37" s="15">
        <v>0</v>
      </c>
      <c r="IN37" s="15">
        <v>0</v>
      </c>
      <c r="IO37" s="15">
        <v>0</v>
      </c>
      <c r="IP37" s="15">
        <v>0</v>
      </c>
      <c r="IQ37" s="15">
        <v>0</v>
      </c>
      <c r="IR37" s="15">
        <v>0</v>
      </c>
      <c r="IS37" s="15">
        <v>0</v>
      </c>
      <c r="IT37" s="15">
        <v>0</v>
      </c>
      <c r="IU37" s="15">
        <v>0</v>
      </c>
      <c r="IV37" s="15">
        <v>0</v>
      </c>
      <c r="IW37" s="15">
        <v>0</v>
      </c>
      <c r="IX37" s="15">
        <v>0</v>
      </c>
      <c r="IY37" s="15">
        <v>0</v>
      </c>
      <c r="IZ37" s="15">
        <v>0</v>
      </c>
      <c r="JA37" s="15">
        <v>0</v>
      </c>
      <c r="JB37" s="15">
        <v>0</v>
      </c>
      <c r="JC37" s="15">
        <v>0</v>
      </c>
      <c r="JD37" s="15">
        <v>0</v>
      </c>
      <c r="JE37" s="15">
        <v>0</v>
      </c>
      <c r="JF37" s="15">
        <v>0</v>
      </c>
      <c r="JG37" s="15">
        <v>0</v>
      </c>
      <c r="JH37" s="15">
        <v>0</v>
      </c>
      <c r="JI37" s="15">
        <v>0</v>
      </c>
      <c r="JJ37" s="15">
        <v>0</v>
      </c>
      <c r="JK37" s="15">
        <v>0</v>
      </c>
      <c r="JL37" s="15">
        <v>0</v>
      </c>
      <c r="JM37" s="15">
        <v>0</v>
      </c>
      <c r="JN37" s="15">
        <v>0</v>
      </c>
      <c r="JO37" s="15">
        <v>0</v>
      </c>
      <c r="JP37" s="15">
        <v>0</v>
      </c>
      <c r="JQ37" s="15">
        <v>0</v>
      </c>
      <c r="JR37" s="15">
        <v>0</v>
      </c>
      <c r="JS37" s="15">
        <v>0</v>
      </c>
      <c r="JT37" s="15">
        <v>0</v>
      </c>
      <c r="JU37" s="15">
        <v>1382513081.72</v>
      </c>
      <c r="JV37" s="15">
        <v>0</v>
      </c>
      <c r="JW37" s="15">
        <v>0</v>
      </c>
      <c r="JX37" s="15">
        <v>0</v>
      </c>
      <c r="JY37" s="15">
        <v>0</v>
      </c>
      <c r="JZ37" s="15">
        <v>0</v>
      </c>
      <c r="KA37" s="15">
        <v>0</v>
      </c>
      <c r="KB37" s="15">
        <v>0</v>
      </c>
      <c r="KC37" s="15">
        <v>0</v>
      </c>
      <c r="KD37" s="15">
        <v>0</v>
      </c>
      <c r="KE37" s="15">
        <v>0</v>
      </c>
      <c r="KF37" s="15">
        <v>0</v>
      </c>
      <c r="KG37" s="15">
        <v>0</v>
      </c>
      <c r="KH37" s="15">
        <v>0</v>
      </c>
      <c r="KI37" s="15">
        <v>0</v>
      </c>
      <c r="KJ37" s="15">
        <v>0</v>
      </c>
      <c r="KK37" s="15">
        <v>0</v>
      </c>
      <c r="KL37" s="15">
        <v>0</v>
      </c>
      <c r="KM37" s="15">
        <v>0</v>
      </c>
      <c r="KN37" s="15">
        <v>0</v>
      </c>
      <c r="KO37" s="15">
        <v>0</v>
      </c>
      <c r="KP37" s="15">
        <v>0</v>
      </c>
      <c r="KQ37" s="15">
        <v>0</v>
      </c>
      <c r="KR37" s="15">
        <v>0</v>
      </c>
      <c r="KS37" s="15">
        <v>0</v>
      </c>
      <c r="KT37" s="15">
        <v>0</v>
      </c>
      <c r="KU37" s="15">
        <v>0</v>
      </c>
      <c r="KV37" s="15">
        <v>0</v>
      </c>
      <c r="KW37" s="15">
        <v>0</v>
      </c>
      <c r="KX37" s="15">
        <v>0</v>
      </c>
      <c r="KY37" s="15">
        <v>0</v>
      </c>
      <c r="KZ37" s="15">
        <v>0</v>
      </c>
      <c r="LA37" s="15">
        <v>0</v>
      </c>
      <c r="LB37" s="15">
        <v>0</v>
      </c>
      <c r="LC37" s="15">
        <v>0</v>
      </c>
      <c r="LD37" s="15">
        <v>0</v>
      </c>
      <c r="LE37" s="15">
        <v>0</v>
      </c>
      <c r="LF37" s="15">
        <v>225235746</v>
      </c>
      <c r="LG37" s="15">
        <v>0</v>
      </c>
      <c r="LH37" s="15">
        <v>0</v>
      </c>
      <c r="LI37" s="15">
        <v>0</v>
      </c>
      <c r="LJ37" s="15">
        <v>0</v>
      </c>
      <c r="LK37" s="15">
        <v>0</v>
      </c>
      <c r="LL37" s="15">
        <v>0</v>
      </c>
      <c r="LM37" s="15">
        <v>0</v>
      </c>
      <c r="LN37" s="15">
        <v>0</v>
      </c>
      <c r="LO37" s="15">
        <v>0</v>
      </c>
      <c r="LP37" s="15">
        <v>0</v>
      </c>
      <c r="LQ37" s="15">
        <v>0</v>
      </c>
      <c r="LR37" s="15">
        <v>0</v>
      </c>
      <c r="LS37" s="15">
        <v>0</v>
      </c>
      <c r="LT37" s="15">
        <v>0</v>
      </c>
      <c r="LU37" s="15">
        <v>0</v>
      </c>
      <c r="LV37" s="15">
        <v>0</v>
      </c>
      <c r="LW37" s="15">
        <v>0</v>
      </c>
      <c r="LX37" s="15">
        <v>0</v>
      </c>
      <c r="LY37" s="15">
        <v>196048820.05000001</v>
      </c>
      <c r="LZ37" s="15">
        <v>0</v>
      </c>
      <c r="MA37" s="15">
        <v>669898430.33000004</v>
      </c>
      <c r="MB37" s="15">
        <v>1031624382.9400001</v>
      </c>
      <c r="MC37" s="15">
        <v>0</v>
      </c>
      <c r="MD37" s="15">
        <v>0</v>
      </c>
      <c r="ME37" s="15">
        <v>0</v>
      </c>
      <c r="MF37" s="15">
        <v>0</v>
      </c>
      <c r="MG37" s="15">
        <v>259142353.94999999</v>
      </c>
      <c r="MH37" s="15">
        <v>2587285.9500000002</v>
      </c>
      <c r="MI37" s="15">
        <v>3105570540.0700002</v>
      </c>
      <c r="MJ37" s="15">
        <v>321188880.85000002</v>
      </c>
      <c r="MK37" s="15">
        <v>679877459.23000002</v>
      </c>
      <c r="ML37" s="15">
        <v>0</v>
      </c>
      <c r="MM37" s="15">
        <v>392079625</v>
      </c>
      <c r="MN37" s="15">
        <v>0</v>
      </c>
      <c r="MO37" s="15">
        <v>0</v>
      </c>
      <c r="MP37" s="15">
        <v>0</v>
      </c>
      <c r="MQ37" s="15">
        <v>0</v>
      </c>
      <c r="MR37" s="15">
        <v>2837522698.4099998</v>
      </c>
      <c r="MS37" s="15">
        <v>1397013781.8099999</v>
      </c>
      <c r="MT37" s="15">
        <v>0</v>
      </c>
      <c r="MU37" s="15">
        <v>0</v>
      </c>
      <c r="MV37" s="15">
        <v>0</v>
      </c>
      <c r="MW37" s="15">
        <v>0</v>
      </c>
      <c r="MX37" s="15">
        <v>0</v>
      </c>
      <c r="MY37" s="15">
        <v>0</v>
      </c>
      <c r="MZ37" s="15">
        <v>0</v>
      </c>
      <c r="NA37" s="15">
        <v>305722.55</v>
      </c>
      <c r="NB37" s="15">
        <v>3010944.86</v>
      </c>
      <c r="NC37" s="15">
        <v>806371788.04999995</v>
      </c>
      <c r="ND37" s="15">
        <v>52809546.640000001</v>
      </c>
      <c r="NE37" s="15">
        <v>0</v>
      </c>
      <c r="NF37" s="15">
        <v>3525468843.3400002</v>
      </c>
      <c r="NG37" s="15">
        <v>0</v>
      </c>
      <c r="NH37" s="15">
        <v>108077105</v>
      </c>
      <c r="NI37" s="15">
        <v>0</v>
      </c>
      <c r="NJ37" s="15">
        <v>0</v>
      </c>
      <c r="NK37" s="15">
        <v>0</v>
      </c>
      <c r="NL37" s="15">
        <v>0</v>
      </c>
      <c r="NM37" s="15">
        <v>0</v>
      </c>
      <c r="NN37" s="15">
        <v>0</v>
      </c>
      <c r="NO37" s="15">
        <v>0</v>
      </c>
      <c r="NP37" s="15">
        <v>0</v>
      </c>
      <c r="NQ37" s="15">
        <v>0</v>
      </c>
      <c r="NR37" s="15">
        <v>0</v>
      </c>
      <c r="NS37" s="15">
        <v>0</v>
      </c>
      <c r="NT37" s="15">
        <v>2157410240</v>
      </c>
      <c r="NU37" s="15">
        <v>0</v>
      </c>
      <c r="NV37" s="15">
        <v>0</v>
      </c>
      <c r="NW37" s="15">
        <v>0</v>
      </c>
      <c r="NX37" s="15">
        <v>0</v>
      </c>
      <c r="NY37" s="15">
        <v>0</v>
      </c>
      <c r="NZ37" s="15">
        <v>0</v>
      </c>
      <c r="OA37" s="15">
        <v>0</v>
      </c>
      <c r="OB37" s="15">
        <v>0</v>
      </c>
      <c r="OC37" s="15">
        <v>0</v>
      </c>
      <c r="OD37" s="15">
        <v>647662353.00999999</v>
      </c>
      <c r="OE37" s="15">
        <v>0</v>
      </c>
      <c r="OF37" s="15">
        <v>20453375.73</v>
      </c>
      <c r="OG37" s="15">
        <v>0</v>
      </c>
      <c r="OH37" s="15">
        <v>0</v>
      </c>
      <c r="OI37" s="15">
        <v>0</v>
      </c>
      <c r="OJ37" s="15">
        <v>0</v>
      </c>
      <c r="OK37" s="15">
        <v>3035782412</v>
      </c>
      <c r="OL37" s="15">
        <v>246311747.33000001</v>
      </c>
      <c r="OM37" s="15">
        <v>88492083.340000004</v>
      </c>
      <c r="ON37" s="15">
        <v>0</v>
      </c>
      <c r="OO37" s="15">
        <v>0</v>
      </c>
      <c r="OP37" s="15">
        <v>0</v>
      </c>
      <c r="OQ37" s="15">
        <v>0</v>
      </c>
      <c r="OR37" s="15">
        <v>0</v>
      </c>
      <c r="OS37" s="15">
        <v>0</v>
      </c>
      <c r="OT37" s="15">
        <v>0</v>
      </c>
      <c r="OU37" s="15">
        <v>0</v>
      </c>
      <c r="OV37" s="15">
        <v>0</v>
      </c>
      <c r="OW37" s="15">
        <v>0</v>
      </c>
      <c r="OX37" s="15">
        <v>0</v>
      </c>
      <c r="OY37" s="15">
        <v>0</v>
      </c>
      <c r="OZ37" s="15">
        <v>0</v>
      </c>
      <c r="PA37" s="15">
        <v>0</v>
      </c>
      <c r="PB37" s="15">
        <v>0</v>
      </c>
      <c r="PC37" s="15">
        <v>0</v>
      </c>
      <c r="PD37" s="15">
        <v>0</v>
      </c>
      <c r="PE37" s="15">
        <v>0</v>
      </c>
      <c r="PF37" s="15">
        <v>0</v>
      </c>
      <c r="PG37" s="15">
        <v>0</v>
      </c>
      <c r="PH37" s="15">
        <v>0</v>
      </c>
      <c r="PI37" s="15">
        <v>0</v>
      </c>
      <c r="PJ37" s="15">
        <v>0</v>
      </c>
      <c r="PK37" s="15">
        <v>0</v>
      </c>
      <c r="PL37" s="15" t="s">
        <v>552</v>
      </c>
      <c r="PM37" s="15">
        <v>0</v>
      </c>
      <c r="PN37" s="15">
        <v>0</v>
      </c>
      <c r="PO37" s="15">
        <v>0</v>
      </c>
      <c r="PP37" s="15">
        <v>237999559.90000001</v>
      </c>
      <c r="PQ37" s="15">
        <v>0</v>
      </c>
      <c r="PR37" s="15">
        <v>0</v>
      </c>
      <c r="PS37" s="15" t="s">
        <v>552</v>
      </c>
      <c r="PT37" s="15">
        <v>12927592115</v>
      </c>
      <c r="PU37" s="15">
        <v>0</v>
      </c>
      <c r="PV37" s="15">
        <v>0</v>
      </c>
      <c r="PW37" s="15">
        <v>0</v>
      </c>
      <c r="PX37" s="15">
        <v>0</v>
      </c>
      <c r="PY37" s="15">
        <v>0</v>
      </c>
      <c r="PZ37" s="15">
        <v>0</v>
      </c>
      <c r="QA37" s="15">
        <v>0</v>
      </c>
      <c r="QB37" s="15">
        <v>0</v>
      </c>
      <c r="QC37" s="15">
        <v>0</v>
      </c>
      <c r="QD37" s="15">
        <v>0</v>
      </c>
      <c r="QE37" s="15">
        <v>0</v>
      </c>
      <c r="QF37" s="15">
        <v>0</v>
      </c>
      <c r="QG37" s="15">
        <v>0</v>
      </c>
      <c r="QH37" s="15">
        <v>0</v>
      </c>
      <c r="QI37" s="15">
        <v>0</v>
      </c>
      <c r="QJ37" s="15">
        <v>0</v>
      </c>
      <c r="QK37" s="15">
        <v>0</v>
      </c>
      <c r="QL37" s="15">
        <v>0</v>
      </c>
      <c r="QM37" s="15">
        <v>0</v>
      </c>
      <c r="QN37" s="15">
        <v>0</v>
      </c>
      <c r="QO37" s="15">
        <v>0</v>
      </c>
      <c r="QP37" s="15">
        <v>0</v>
      </c>
      <c r="QQ37" s="15">
        <v>0</v>
      </c>
      <c r="QR37" s="15">
        <v>0</v>
      </c>
      <c r="QS37" s="15">
        <v>0</v>
      </c>
      <c r="QT37" s="15">
        <v>0</v>
      </c>
      <c r="QU37" s="15">
        <v>16645510256</v>
      </c>
      <c r="QV37" s="15">
        <v>0</v>
      </c>
      <c r="QW37" s="15">
        <v>0</v>
      </c>
      <c r="QX37" s="15">
        <v>0</v>
      </c>
      <c r="QY37" s="15">
        <v>0</v>
      </c>
      <c r="QZ37" s="15">
        <v>0</v>
      </c>
      <c r="RA37" s="15">
        <v>0</v>
      </c>
      <c r="RB37" s="15">
        <v>0</v>
      </c>
      <c r="RC37" s="15">
        <v>0</v>
      </c>
      <c r="RD37" s="15">
        <v>0</v>
      </c>
      <c r="RE37" s="15">
        <v>0</v>
      </c>
      <c r="RF37" s="15">
        <v>0</v>
      </c>
      <c r="RG37" s="15">
        <v>0</v>
      </c>
      <c r="RH37" s="15">
        <v>0</v>
      </c>
      <c r="RI37" s="15">
        <v>0</v>
      </c>
      <c r="RJ37" s="15">
        <v>0</v>
      </c>
      <c r="RK37" s="15">
        <v>0</v>
      </c>
      <c r="RL37" s="15">
        <v>0</v>
      </c>
      <c r="RM37" s="15">
        <v>0</v>
      </c>
      <c r="RN37" s="15">
        <v>0</v>
      </c>
      <c r="RO37" s="15">
        <v>0</v>
      </c>
      <c r="RP37" s="15">
        <v>0</v>
      </c>
      <c r="RQ37" s="15">
        <v>0</v>
      </c>
      <c r="RR37" s="15">
        <v>0</v>
      </c>
      <c r="RS37" s="15">
        <v>0</v>
      </c>
      <c r="RT37" s="15">
        <v>0</v>
      </c>
      <c r="RU37" s="15">
        <v>0</v>
      </c>
      <c r="RV37" s="15">
        <v>0</v>
      </c>
      <c r="RW37" s="15">
        <v>0</v>
      </c>
      <c r="RX37" s="15">
        <v>0</v>
      </c>
      <c r="RY37" s="15">
        <v>0</v>
      </c>
      <c r="RZ37" s="15">
        <v>0</v>
      </c>
      <c r="SA37" s="15">
        <v>0</v>
      </c>
      <c r="SB37" s="15">
        <v>0</v>
      </c>
      <c r="SC37" s="15">
        <v>0</v>
      </c>
      <c r="SD37" s="15">
        <v>0</v>
      </c>
      <c r="SE37" s="15">
        <v>0</v>
      </c>
      <c r="SF37" s="15">
        <v>0</v>
      </c>
      <c r="SG37" s="15">
        <v>0</v>
      </c>
      <c r="SH37" s="15">
        <v>0</v>
      </c>
      <c r="SI37" s="15">
        <v>0</v>
      </c>
      <c r="SJ37" s="15">
        <v>0</v>
      </c>
      <c r="SK37" s="15">
        <v>0</v>
      </c>
      <c r="SL37" s="15">
        <v>0</v>
      </c>
      <c r="SM37" s="15">
        <v>0</v>
      </c>
      <c r="SN37" s="15">
        <v>0</v>
      </c>
      <c r="SO37" s="15">
        <v>0</v>
      </c>
      <c r="SP37" s="15">
        <v>0</v>
      </c>
      <c r="SQ37" s="15">
        <v>0</v>
      </c>
      <c r="SR37" s="15">
        <v>0</v>
      </c>
      <c r="SS37" s="15">
        <v>0</v>
      </c>
      <c r="ST37" s="15">
        <v>0</v>
      </c>
      <c r="SU37" s="15">
        <v>0</v>
      </c>
      <c r="SV37" s="15">
        <v>0</v>
      </c>
      <c r="SW37" s="15">
        <v>1561979354.3</v>
      </c>
      <c r="SX37" s="15">
        <v>0</v>
      </c>
      <c r="SY37" s="15">
        <v>3606530745</v>
      </c>
      <c r="SZ37" s="15">
        <v>0</v>
      </c>
      <c r="TA37" s="15">
        <v>270000000</v>
      </c>
      <c r="TB37" s="15">
        <v>0</v>
      </c>
      <c r="TC37" s="15">
        <v>0</v>
      </c>
      <c r="TD37" s="15">
        <v>0</v>
      </c>
      <c r="TE37" s="15">
        <v>0</v>
      </c>
      <c r="TF37" s="15">
        <v>0</v>
      </c>
      <c r="TG37" s="15" t="s">
        <v>552</v>
      </c>
      <c r="TH37" s="15">
        <v>0</v>
      </c>
      <c r="TI37" s="15">
        <v>0</v>
      </c>
      <c r="TJ37" s="15">
        <v>0</v>
      </c>
      <c r="TK37" s="15">
        <v>715077398.59000003</v>
      </c>
      <c r="TL37" s="15">
        <v>0</v>
      </c>
      <c r="TM37" s="15">
        <v>0</v>
      </c>
      <c r="TN37" s="15">
        <v>0</v>
      </c>
      <c r="TO37" s="15">
        <v>0</v>
      </c>
      <c r="TP37" s="15">
        <v>0</v>
      </c>
      <c r="TQ37" s="15">
        <v>0</v>
      </c>
      <c r="TR37" s="15">
        <v>0</v>
      </c>
      <c r="TS37" s="15">
        <v>0</v>
      </c>
      <c r="TT37" s="15">
        <v>0</v>
      </c>
      <c r="TU37" s="15">
        <v>0</v>
      </c>
      <c r="TV37" s="15">
        <v>0</v>
      </c>
      <c r="TW37" s="15">
        <v>0</v>
      </c>
    </row>
    <row r="38" spans="1:543" ht="15" x14ac:dyDescent="0.25">
      <c r="A38" s="19" t="s">
        <v>583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47042120</v>
      </c>
      <c r="H38" s="15">
        <v>3178861561.98</v>
      </c>
      <c r="I38" s="15">
        <v>31052234251.48</v>
      </c>
      <c r="J38" s="15">
        <v>150921340141.79001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1096711846</v>
      </c>
      <c r="Y38" s="15">
        <v>0</v>
      </c>
      <c r="Z38" s="15">
        <v>0</v>
      </c>
      <c r="AA38" s="15">
        <v>0</v>
      </c>
      <c r="AB38" s="15">
        <v>688432002.99000001</v>
      </c>
      <c r="AC38" s="15">
        <v>0</v>
      </c>
      <c r="AD38" s="15">
        <v>0</v>
      </c>
      <c r="AE38" s="15">
        <v>44820108.310000002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204382725</v>
      </c>
      <c r="AP38" s="15">
        <v>50225201.060000002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34359624519.580002</v>
      </c>
      <c r="BO38" s="15">
        <v>0</v>
      </c>
      <c r="BP38" s="15">
        <v>0</v>
      </c>
      <c r="BQ38" s="15">
        <v>0</v>
      </c>
      <c r="BR38" s="15">
        <v>1142500000</v>
      </c>
      <c r="BS38" s="15">
        <v>0</v>
      </c>
      <c r="BT38" s="15">
        <v>0</v>
      </c>
      <c r="BU38" s="15">
        <v>0</v>
      </c>
      <c r="BV38" s="15">
        <v>1207321758.6800001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11694410445.280001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64933488506.660004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  <c r="DR38" s="15">
        <v>7167485906</v>
      </c>
      <c r="DS38" s="15">
        <v>0</v>
      </c>
      <c r="DT38" s="15">
        <v>0</v>
      </c>
      <c r="DU38" s="15">
        <v>0</v>
      </c>
      <c r="DV38" s="15">
        <v>0</v>
      </c>
      <c r="DW38" s="15">
        <v>2183885901.9400001</v>
      </c>
      <c r="DX38" s="15">
        <v>0</v>
      </c>
      <c r="DY38" s="15">
        <v>0</v>
      </c>
      <c r="DZ38" s="15">
        <v>0</v>
      </c>
      <c r="EA38" s="15">
        <v>0</v>
      </c>
      <c r="EB38" s="15">
        <v>0</v>
      </c>
      <c r="EC38" s="15">
        <v>0</v>
      </c>
      <c r="ED38" s="15">
        <v>0</v>
      </c>
      <c r="EE38" s="15">
        <v>0</v>
      </c>
      <c r="EF38" s="15">
        <v>0</v>
      </c>
      <c r="EG38" s="15">
        <v>0</v>
      </c>
      <c r="EH38" s="15">
        <v>0</v>
      </c>
      <c r="EI38" s="15">
        <v>0</v>
      </c>
      <c r="EJ38" s="15">
        <v>0</v>
      </c>
      <c r="EK38" s="15">
        <v>0</v>
      </c>
      <c r="EL38" s="15">
        <v>0</v>
      </c>
      <c r="EM38" s="15">
        <v>15164218418</v>
      </c>
      <c r="EN38" s="15">
        <v>0</v>
      </c>
      <c r="EO38" s="15">
        <v>0</v>
      </c>
      <c r="EP38" s="15">
        <v>0</v>
      </c>
      <c r="EQ38" s="15">
        <v>0</v>
      </c>
      <c r="ER38" s="15">
        <v>0</v>
      </c>
      <c r="ES38" s="15">
        <v>0</v>
      </c>
      <c r="ET38" s="15">
        <v>0</v>
      </c>
      <c r="EU38" s="15">
        <v>0</v>
      </c>
      <c r="EV38" s="15">
        <v>0</v>
      </c>
      <c r="EW38" s="15">
        <v>0</v>
      </c>
      <c r="EX38" s="15">
        <v>0</v>
      </c>
      <c r="EY38" s="15">
        <v>0</v>
      </c>
      <c r="EZ38" s="15">
        <v>0</v>
      </c>
      <c r="FA38" s="15">
        <v>3042062368.4899998</v>
      </c>
      <c r="FB38" s="15">
        <v>0</v>
      </c>
      <c r="FC38" s="15">
        <v>0</v>
      </c>
      <c r="FD38" s="15">
        <v>0</v>
      </c>
      <c r="FE38" s="15">
        <v>0</v>
      </c>
      <c r="FF38" s="15">
        <v>0</v>
      </c>
      <c r="FG38" s="15">
        <v>0</v>
      </c>
      <c r="FH38" s="15">
        <v>0</v>
      </c>
      <c r="FI38" s="15">
        <v>0</v>
      </c>
      <c r="FJ38" s="15">
        <v>2435036971.4000001</v>
      </c>
      <c r="FK38" s="15">
        <v>0</v>
      </c>
      <c r="FL38" s="15">
        <v>0</v>
      </c>
      <c r="FM38" s="15">
        <v>312369878.80000001</v>
      </c>
      <c r="FN38" s="15">
        <v>1708622235</v>
      </c>
      <c r="FO38" s="15">
        <v>230810100</v>
      </c>
      <c r="FP38" s="15">
        <v>0</v>
      </c>
      <c r="FQ38" s="15">
        <v>0</v>
      </c>
      <c r="FR38" s="15">
        <v>0</v>
      </c>
      <c r="FS38" s="15">
        <v>855508219.86000001</v>
      </c>
      <c r="FT38" s="15">
        <v>0</v>
      </c>
      <c r="FU38" s="15">
        <v>0</v>
      </c>
      <c r="FV38" s="15">
        <v>0</v>
      </c>
      <c r="FW38" s="15">
        <v>0</v>
      </c>
      <c r="FX38" s="15">
        <v>0</v>
      </c>
      <c r="FY38" s="15">
        <v>10500000000</v>
      </c>
      <c r="FZ38" s="15">
        <v>0</v>
      </c>
      <c r="GA38" s="15">
        <v>0</v>
      </c>
      <c r="GB38" s="15">
        <v>0</v>
      </c>
      <c r="GC38" s="15">
        <v>0</v>
      </c>
      <c r="GD38" s="15">
        <v>0</v>
      </c>
      <c r="GE38" s="15">
        <v>0</v>
      </c>
      <c r="GF38" s="15">
        <v>0</v>
      </c>
      <c r="GG38" s="15">
        <v>0</v>
      </c>
      <c r="GH38" s="15">
        <v>0</v>
      </c>
      <c r="GI38" s="15">
        <v>4434551984</v>
      </c>
      <c r="GJ38" s="15">
        <v>0</v>
      </c>
      <c r="GK38" s="15">
        <v>0</v>
      </c>
      <c r="GL38" s="15">
        <v>0</v>
      </c>
      <c r="GM38" s="15">
        <v>0</v>
      </c>
      <c r="GN38" s="15">
        <v>0</v>
      </c>
      <c r="GO38" s="15">
        <v>0</v>
      </c>
      <c r="GP38" s="15">
        <v>0</v>
      </c>
      <c r="GQ38" s="15">
        <v>0</v>
      </c>
      <c r="GR38" s="15">
        <v>0</v>
      </c>
      <c r="GS38" s="15">
        <v>0</v>
      </c>
      <c r="GT38" s="15">
        <v>0</v>
      </c>
      <c r="GU38" s="15">
        <v>0</v>
      </c>
      <c r="GV38" s="15">
        <v>0</v>
      </c>
      <c r="GW38" s="15">
        <v>0</v>
      </c>
      <c r="GX38" s="15">
        <v>34500000000</v>
      </c>
      <c r="GY38" s="15">
        <v>0</v>
      </c>
      <c r="GZ38" s="15">
        <v>0</v>
      </c>
      <c r="HA38" s="15">
        <v>0</v>
      </c>
      <c r="HB38" s="15">
        <v>0</v>
      </c>
      <c r="HC38" s="15">
        <v>0</v>
      </c>
      <c r="HD38" s="15">
        <v>0</v>
      </c>
      <c r="HE38" s="15">
        <v>14584446550.18</v>
      </c>
      <c r="HF38" s="15">
        <v>0</v>
      </c>
      <c r="HG38" s="15">
        <v>0</v>
      </c>
      <c r="HH38" s="15">
        <v>0</v>
      </c>
      <c r="HI38" s="15">
        <v>0</v>
      </c>
      <c r="HJ38" s="15">
        <v>0</v>
      </c>
      <c r="HK38" s="15">
        <v>0</v>
      </c>
      <c r="HL38" s="15">
        <v>0</v>
      </c>
      <c r="HM38" s="15">
        <v>8333333333.3299999</v>
      </c>
      <c r="HN38" s="15">
        <v>31233679228</v>
      </c>
      <c r="HO38" s="15">
        <v>0</v>
      </c>
      <c r="HP38" s="15">
        <v>0</v>
      </c>
      <c r="HQ38" s="15">
        <v>0</v>
      </c>
      <c r="HR38" s="15">
        <v>0</v>
      </c>
      <c r="HS38" s="15">
        <v>0</v>
      </c>
      <c r="HT38" s="15">
        <v>0</v>
      </c>
      <c r="HU38" s="15">
        <v>0</v>
      </c>
      <c r="HV38" s="15">
        <v>0</v>
      </c>
      <c r="HW38" s="15">
        <v>0</v>
      </c>
      <c r="HX38" s="15">
        <v>0</v>
      </c>
      <c r="HY38" s="15">
        <v>0</v>
      </c>
      <c r="HZ38" s="15">
        <v>0</v>
      </c>
      <c r="IA38" s="15">
        <v>1000000000</v>
      </c>
      <c r="IB38" s="15">
        <v>0</v>
      </c>
      <c r="IC38" s="15">
        <v>0</v>
      </c>
      <c r="ID38" s="15">
        <v>0</v>
      </c>
      <c r="IE38" s="15">
        <v>0</v>
      </c>
      <c r="IF38" s="15">
        <v>0</v>
      </c>
      <c r="IG38" s="15">
        <v>0</v>
      </c>
      <c r="IH38" s="15">
        <v>0</v>
      </c>
      <c r="II38" s="15">
        <v>0</v>
      </c>
      <c r="IJ38" s="15">
        <v>0</v>
      </c>
      <c r="IK38" s="15">
        <v>0</v>
      </c>
      <c r="IL38" s="15">
        <v>0</v>
      </c>
      <c r="IM38" s="15">
        <v>0</v>
      </c>
      <c r="IN38" s="15">
        <v>0</v>
      </c>
      <c r="IO38" s="15">
        <v>0</v>
      </c>
      <c r="IP38" s="15">
        <v>0</v>
      </c>
      <c r="IQ38" s="15">
        <v>0</v>
      </c>
      <c r="IR38" s="15">
        <v>0</v>
      </c>
      <c r="IS38" s="15">
        <v>0</v>
      </c>
      <c r="IT38" s="15">
        <v>0</v>
      </c>
      <c r="IU38" s="15">
        <v>0</v>
      </c>
      <c r="IV38" s="15">
        <v>0</v>
      </c>
      <c r="IW38" s="15">
        <v>0</v>
      </c>
      <c r="IX38" s="15">
        <v>0</v>
      </c>
      <c r="IY38" s="15">
        <v>0</v>
      </c>
      <c r="IZ38" s="15">
        <v>0</v>
      </c>
      <c r="JA38" s="15">
        <v>0</v>
      </c>
      <c r="JB38" s="15">
        <v>0</v>
      </c>
      <c r="JC38" s="15">
        <v>0</v>
      </c>
      <c r="JD38" s="15">
        <v>0</v>
      </c>
      <c r="JE38" s="15">
        <v>0</v>
      </c>
      <c r="JF38" s="15">
        <v>0</v>
      </c>
      <c r="JG38" s="15">
        <v>0</v>
      </c>
      <c r="JH38" s="15">
        <v>0</v>
      </c>
      <c r="JI38" s="15">
        <v>0</v>
      </c>
      <c r="JJ38" s="15">
        <v>0</v>
      </c>
      <c r="JK38" s="15">
        <v>0</v>
      </c>
      <c r="JL38" s="15">
        <v>0</v>
      </c>
      <c r="JM38" s="15">
        <v>0</v>
      </c>
      <c r="JN38" s="15">
        <v>0</v>
      </c>
      <c r="JO38" s="15">
        <v>0</v>
      </c>
      <c r="JP38" s="15">
        <v>0</v>
      </c>
      <c r="JQ38" s="15">
        <v>0</v>
      </c>
      <c r="JR38" s="15">
        <v>0</v>
      </c>
      <c r="JS38" s="15">
        <v>0</v>
      </c>
      <c r="JT38" s="15">
        <v>0</v>
      </c>
      <c r="JU38" s="15">
        <v>1383423066.6600001</v>
      </c>
      <c r="JV38" s="15">
        <v>0</v>
      </c>
      <c r="JW38" s="15">
        <v>0</v>
      </c>
      <c r="JX38" s="15">
        <v>0</v>
      </c>
      <c r="JY38" s="15">
        <v>0</v>
      </c>
      <c r="JZ38" s="15">
        <v>0</v>
      </c>
      <c r="KA38" s="15">
        <v>0</v>
      </c>
      <c r="KB38" s="15">
        <v>0</v>
      </c>
      <c r="KC38" s="15">
        <v>0</v>
      </c>
      <c r="KD38" s="15">
        <v>0</v>
      </c>
      <c r="KE38" s="15">
        <v>0</v>
      </c>
      <c r="KF38" s="15">
        <v>0</v>
      </c>
      <c r="KG38" s="15">
        <v>17059163548</v>
      </c>
      <c r="KH38" s="15">
        <v>0</v>
      </c>
      <c r="KI38" s="15">
        <v>0</v>
      </c>
      <c r="KJ38" s="15">
        <v>0</v>
      </c>
      <c r="KK38" s="15">
        <v>0</v>
      </c>
      <c r="KL38" s="15">
        <v>0</v>
      </c>
      <c r="KM38" s="15">
        <v>0</v>
      </c>
      <c r="KN38" s="15">
        <v>0</v>
      </c>
      <c r="KO38" s="15">
        <v>0</v>
      </c>
      <c r="KP38" s="15">
        <v>0</v>
      </c>
      <c r="KQ38" s="15">
        <v>0</v>
      </c>
      <c r="KR38" s="15">
        <v>0</v>
      </c>
      <c r="KS38" s="15">
        <v>0</v>
      </c>
      <c r="KT38" s="15">
        <v>0</v>
      </c>
      <c r="KU38" s="15">
        <v>111078216.66</v>
      </c>
      <c r="KV38" s="15">
        <v>0</v>
      </c>
      <c r="KW38" s="15">
        <v>39267459580.730003</v>
      </c>
      <c r="KX38" s="15"/>
      <c r="KY38" s="15">
        <v>0</v>
      </c>
      <c r="KZ38" s="15">
        <v>0</v>
      </c>
      <c r="LA38" s="15">
        <v>0</v>
      </c>
      <c r="LB38" s="15">
        <v>0</v>
      </c>
      <c r="LC38" s="15">
        <v>0</v>
      </c>
      <c r="LD38" s="15">
        <v>0</v>
      </c>
      <c r="LE38" s="15">
        <v>0</v>
      </c>
      <c r="LF38" s="15">
        <v>29639821340.900002</v>
      </c>
      <c r="LG38" s="15">
        <v>0</v>
      </c>
      <c r="LH38" s="15">
        <v>0</v>
      </c>
      <c r="LI38" s="15">
        <v>0</v>
      </c>
      <c r="LJ38" s="15">
        <v>0</v>
      </c>
      <c r="LK38" s="15">
        <v>0</v>
      </c>
      <c r="LL38" s="15">
        <v>0</v>
      </c>
      <c r="LM38" s="15">
        <v>0</v>
      </c>
      <c r="LN38" s="15">
        <v>0</v>
      </c>
      <c r="LO38" s="15">
        <v>0</v>
      </c>
      <c r="LP38" s="15">
        <v>0</v>
      </c>
      <c r="LQ38" s="15">
        <v>0</v>
      </c>
      <c r="LR38" s="15">
        <v>0</v>
      </c>
      <c r="LS38" s="15">
        <v>0</v>
      </c>
      <c r="LT38" s="15">
        <v>0</v>
      </c>
      <c r="LU38" s="15">
        <v>1554435029</v>
      </c>
      <c r="LV38" s="15">
        <v>0</v>
      </c>
      <c r="LW38" s="15">
        <v>0</v>
      </c>
      <c r="LX38" s="15">
        <v>0</v>
      </c>
      <c r="LY38" s="15">
        <v>1270966733.3399999</v>
      </c>
      <c r="LZ38" s="15">
        <v>0</v>
      </c>
      <c r="MA38" s="15">
        <v>39346003170.150002</v>
      </c>
      <c r="MB38" s="15">
        <v>2100000000</v>
      </c>
      <c r="MC38" s="15">
        <v>0</v>
      </c>
      <c r="MD38" s="15">
        <v>0</v>
      </c>
      <c r="ME38" s="15">
        <v>0</v>
      </c>
      <c r="MF38" s="15">
        <v>0</v>
      </c>
      <c r="MG38" s="15">
        <v>136000000000</v>
      </c>
      <c r="MH38" s="15">
        <v>172326168.19999999</v>
      </c>
      <c r="MI38" s="15">
        <v>3053031264.2600002</v>
      </c>
      <c r="MJ38" s="15">
        <v>2889255300</v>
      </c>
      <c r="MK38" s="15">
        <v>0</v>
      </c>
      <c r="ML38" s="15">
        <v>0</v>
      </c>
      <c r="MM38" s="15">
        <v>0</v>
      </c>
      <c r="MN38" s="15">
        <v>101598007395.27</v>
      </c>
      <c r="MO38" s="15">
        <v>0</v>
      </c>
      <c r="MP38" s="15">
        <v>0</v>
      </c>
      <c r="MQ38" s="15">
        <v>0</v>
      </c>
      <c r="MR38" s="15">
        <v>0</v>
      </c>
      <c r="MS38" s="15">
        <v>2941373129.2399998</v>
      </c>
      <c r="MT38" s="15">
        <v>0</v>
      </c>
      <c r="MU38" s="15">
        <v>0</v>
      </c>
      <c r="MV38" s="15">
        <v>0</v>
      </c>
      <c r="MW38" s="15">
        <v>2754100027</v>
      </c>
      <c r="MX38" s="15">
        <v>0</v>
      </c>
      <c r="MY38" s="15">
        <v>0</v>
      </c>
      <c r="MZ38" s="15">
        <v>0</v>
      </c>
      <c r="NA38" s="15">
        <v>193980770</v>
      </c>
      <c r="NB38" s="15">
        <v>184500451</v>
      </c>
      <c r="NC38" s="15">
        <v>2765857030.7399998</v>
      </c>
      <c r="ND38" s="15">
        <v>3790086165</v>
      </c>
      <c r="NE38" s="15">
        <v>0</v>
      </c>
      <c r="NF38" s="15">
        <v>78715385383</v>
      </c>
      <c r="NG38" s="15">
        <v>0</v>
      </c>
      <c r="NH38" s="15">
        <v>0</v>
      </c>
      <c r="NI38" s="15">
        <v>0</v>
      </c>
      <c r="NJ38" s="15">
        <v>15265505630</v>
      </c>
      <c r="NK38" s="15">
        <v>406400</v>
      </c>
      <c r="NL38" s="15">
        <v>0</v>
      </c>
      <c r="NM38" s="15">
        <v>0</v>
      </c>
      <c r="NN38" s="15">
        <v>13362571963</v>
      </c>
      <c r="NO38" s="15">
        <v>326616991.44</v>
      </c>
      <c r="NP38" s="15">
        <v>0</v>
      </c>
      <c r="NQ38" s="15">
        <v>0</v>
      </c>
      <c r="NR38" s="15">
        <v>220000</v>
      </c>
      <c r="NS38" s="15">
        <v>0</v>
      </c>
      <c r="NT38" s="15">
        <v>0</v>
      </c>
      <c r="NU38" s="15">
        <v>0</v>
      </c>
      <c r="NV38" s="15">
        <v>0</v>
      </c>
      <c r="NW38" s="15">
        <v>0</v>
      </c>
      <c r="NX38" s="15">
        <v>0</v>
      </c>
      <c r="NY38" s="15">
        <v>0</v>
      </c>
      <c r="NZ38" s="15">
        <v>0</v>
      </c>
      <c r="OA38" s="15">
        <v>0</v>
      </c>
      <c r="OB38" s="15">
        <v>0</v>
      </c>
      <c r="OC38" s="15">
        <v>0</v>
      </c>
      <c r="OD38" s="15">
        <v>19171070518.639999</v>
      </c>
      <c r="OE38" s="15">
        <v>0</v>
      </c>
      <c r="OF38" s="15">
        <v>78035294.120000005</v>
      </c>
      <c r="OG38" s="15">
        <v>0</v>
      </c>
      <c r="OH38" s="15">
        <v>0</v>
      </c>
      <c r="OI38" s="15">
        <v>0</v>
      </c>
      <c r="OJ38" s="15">
        <v>0</v>
      </c>
      <c r="OK38" s="15">
        <v>15000000000</v>
      </c>
      <c r="OL38" s="15">
        <v>17076982000.4</v>
      </c>
      <c r="OM38" s="15">
        <v>10140421169</v>
      </c>
      <c r="ON38" s="15">
        <v>0</v>
      </c>
      <c r="OO38" s="15">
        <v>0</v>
      </c>
      <c r="OP38" s="15">
        <v>0</v>
      </c>
      <c r="OQ38" s="15">
        <v>0</v>
      </c>
      <c r="OR38" s="15">
        <v>0</v>
      </c>
      <c r="OS38" s="15">
        <v>0</v>
      </c>
      <c r="OT38" s="15">
        <v>0</v>
      </c>
      <c r="OU38" s="15">
        <v>1965751827</v>
      </c>
      <c r="OV38" s="15">
        <v>0</v>
      </c>
      <c r="OW38" s="15">
        <v>0</v>
      </c>
      <c r="OX38" s="15">
        <v>0</v>
      </c>
      <c r="OY38" s="15">
        <v>17922000</v>
      </c>
      <c r="OZ38" s="15">
        <v>0</v>
      </c>
      <c r="PA38" s="15">
        <v>4715523436</v>
      </c>
      <c r="PB38" s="15">
        <v>0</v>
      </c>
      <c r="PC38" s="15">
        <v>0</v>
      </c>
      <c r="PD38" s="15">
        <v>0</v>
      </c>
      <c r="PE38" s="15">
        <v>0</v>
      </c>
      <c r="PF38" s="15">
        <v>0</v>
      </c>
      <c r="PG38" s="15">
        <v>0</v>
      </c>
      <c r="PH38" s="15">
        <v>0</v>
      </c>
      <c r="PI38" s="15">
        <v>0</v>
      </c>
      <c r="PJ38" s="15">
        <v>0</v>
      </c>
      <c r="PK38" s="15">
        <v>0</v>
      </c>
      <c r="PL38" s="15">
        <v>0</v>
      </c>
      <c r="PM38" s="15">
        <v>0</v>
      </c>
      <c r="PN38" s="15">
        <v>0</v>
      </c>
      <c r="PO38" s="15">
        <v>0</v>
      </c>
      <c r="PP38" s="15">
        <v>2735885431.2600002</v>
      </c>
      <c r="PQ38" s="15">
        <v>0</v>
      </c>
      <c r="PR38" s="15">
        <v>6207691580</v>
      </c>
      <c r="PS38" s="15">
        <v>0</v>
      </c>
      <c r="PT38" s="15">
        <v>0</v>
      </c>
      <c r="PU38" s="15">
        <v>0</v>
      </c>
      <c r="PV38" s="15">
        <v>0</v>
      </c>
      <c r="PW38" s="15">
        <v>7235301193</v>
      </c>
      <c r="PX38" s="15">
        <v>0</v>
      </c>
      <c r="PY38" s="15">
        <v>0</v>
      </c>
      <c r="PZ38" s="15">
        <v>0</v>
      </c>
      <c r="QA38" s="15">
        <v>0</v>
      </c>
      <c r="QB38" s="15">
        <v>0</v>
      </c>
      <c r="QC38" s="15">
        <v>0</v>
      </c>
      <c r="QD38" s="15">
        <v>0</v>
      </c>
      <c r="QE38" s="15">
        <v>0</v>
      </c>
      <c r="QF38" s="15">
        <v>0</v>
      </c>
      <c r="QG38" s="15">
        <v>0</v>
      </c>
      <c r="QH38" s="15">
        <v>0</v>
      </c>
      <c r="QI38" s="15">
        <v>0</v>
      </c>
      <c r="QJ38" s="15">
        <v>0</v>
      </c>
      <c r="QK38" s="15">
        <v>0</v>
      </c>
      <c r="QL38" s="15">
        <v>0</v>
      </c>
      <c r="QM38" s="15">
        <v>0</v>
      </c>
      <c r="QN38" s="15">
        <v>0</v>
      </c>
      <c r="QO38" s="15">
        <v>0</v>
      </c>
      <c r="QP38" s="15">
        <v>38233650</v>
      </c>
      <c r="QQ38" s="15">
        <v>174820080663</v>
      </c>
      <c r="QR38" s="15">
        <v>0</v>
      </c>
      <c r="QS38" s="15">
        <v>0</v>
      </c>
      <c r="QT38" s="15">
        <v>0</v>
      </c>
      <c r="QU38" s="15">
        <v>0</v>
      </c>
      <c r="QV38" s="15">
        <v>0</v>
      </c>
      <c r="QW38" s="15">
        <v>855662000</v>
      </c>
      <c r="QX38" s="15">
        <v>0</v>
      </c>
      <c r="QY38" s="15">
        <v>0</v>
      </c>
      <c r="QZ38" s="15">
        <v>0</v>
      </c>
      <c r="RA38" s="15">
        <v>0</v>
      </c>
      <c r="RB38" s="15">
        <v>0</v>
      </c>
      <c r="RC38" s="15">
        <v>46601038850</v>
      </c>
      <c r="RD38" s="15">
        <v>38231155</v>
      </c>
      <c r="RE38" s="15">
        <v>0</v>
      </c>
      <c r="RF38" s="15">
        <v>0</v>
      </c>
      <c r="RG38" s="15">
        <v>10341111843.68</v>
      </c>
      <c r="RH38" s="15">
        <v>0</v>
      </c>
      <c r="RI38" s="15">
        <v>0</v>
      </c>
      <c r="RJ38" s="15">
        <v>0</v>
      </c>
      <c r="RK38" s="15">
        <v>0</v>
      </c>
      <c r="RL38" s="15">
        <v>0</v>
      </c>
      <c r="RM38" s="15">
        <v>0</v>
      </c>
      <c r="RN38" s="15">
        <v>0</v>
      </c>
      <c r="RO38" s="15">
        <v>0</v>
      </c>
      <c r="RP38" s="15">
        <v>0</v>
      </c>
      <c r="RQ38" s="15">
        <v>0</v>
      </c>
      <c r="RR38" s="15">
        <v>0</v>
      </c>
      <c r="RS38" s="15">
        <v>0</v>
      </c>
      <c r="RT38" s="15">
        <v>0</v>
      </c>
      <c r="RU38" s="15">
        <v>0</v>
      </c>
      <c r="RV38" s="15">
        <v>0</v>
      </c>
      <c r="RW38" s="15">
        <v>0</v>
      </c>
      <c r="RX38" s="15">
        <v>0</v>
      </c>
      <c r="RY38" s="15">
        <v>0</v>
      </c>
      <c r="RZ38" s="15">
        <v>0</v>
      </c>
      <c r="SA38" s="15">
        <v>0</v>
      </c>
      <c r="SB38" s="15">
        <v>0</v>
      </c>
      <c r="SC38" s="15">
        <v>0</v>
      </c>
      <c r="SD38" s="15">
        <v>32949999</v>
      </c>
      <c r="SE38" s="15">
        <v>0</v>
      </c>
      <c r="SF38" s="15">
        <v>0</v>
      </c>
      <c r="SG38" s="15">
        <v>0</v>
      </c>
      <c r="SH38" s="15">
        <v>0</v>
      </c>
      <c r="SI38" s="15">
        <v>0</v>
      </c>
      <c r="SJ38" s="15">
        <v>0</v>
      </c>
      <c r="SK38" s="15">
        <v>11052000000</v>
      </c>
      <c r="SL38" s="15">
        <v>0</v>
      </c>
      <c r="SM38" s="15">
        <v>0</v>
      </c>
      <c r="SN38" s="15">
        <v>0</v>
      </c>
      <c r="SO38" s="15">
        <v>0</v>
      </c>
      <c r="SP38" s="15">
        <v>0</v>
      </c>
      <c r="SQ38" s="15">
        <v>0</v>
      </c>
      <c r="SR38" s="15">
        <v>10000000000</v>
      </c>
      <c r="SS38" s="15">
        <v>0</v>
      </c>
      <c r="ST38" s="15">
        <v>0</v>
      </c>
      <c r="SU38" s="15">
        <v>0</v>
      </c>
      <c r="SV38" s="15">
        <v>0</v>
      </c>
      <c r="SW38" s="15">
        <v>81030000000</v>
      </c>
      <c r="SX38" s="15">
        <v>0</v>
      </c>
      <c r="SY38" s="15">
        <v>0</v>
      </c>
      <c r="SZ38" s="15">
        <v>0</v>
      </c>
      <c r="TA38" s="15">
        <v>0</v>
      </c>
      <c r="TB38" s="15">
        <v>0</v>
      </c>
      <c r="TC38" s="15">
        <v>0</v>
      </c>
      <c r="TD38" s="15">
        <v>100000000000</v>
      </c>
      <c r="TE38" s="15">
        <v>0</v>
      </c>
      <c r="TF38" s="15">
        <v>0</v>
      </c>
      <c r="TG38" s="15">
        <v>0</v>
      </c>
      <c r="TH38" s="15">
        <v>47500000000</v>
      </c>
      <c r="TI38" s="15">
        <v>0</v>
      </c>
      <c r="TJ38" s="15">
        <v>0</v>
      </c>
      <c r="TK38" s="15">
        <v>0</v>
      </c>
      <c r="TL38" s="15">
        <v>95200206.239999995</v>
      </c>
      <c r="TM38" s="15">
        <v>0</v>
      </c>
      <c r="TN38" s="15">
        <v>27338004069.830002</v>
      </c>
      <c r="TO38" s="15">
        <v>0</v>
      </c>
      <c r="TP38" s="15">
        <v>13668572</v>
      </c>
      <c r="TQ38" s="15">
        <v>0</v>
      </c>
      <c r="TR38" s="15">
        <v>0</v>
      </c>
      <c r="TS38" s="15">
        <v>0</v>
      </c>
      <c r="TT38" s="15">
        <v>0</v>
      </c>
      <c r="TU38" s="15">
        <v>0</v>
      </c>
      <c r="TV38" s="15">
        <v>0</v>
      </c>
      <c r="TW38" s="15">
        <v>0</v>
      </c>
    </row>
    <row r="39" spans="1:543" ht="15" x14ac:dyDescent="0.25">
      <c r="A39" s="19" t="s">
        <v>584</v>
      </c>
      <c r="B39" s="15">
        <v>0</v>
      </c>
      <c r="C39" s="15">
        <v>0</v>
      </c>
      <c r="D39" s="15">
        <v>0</v>
      </c>
      <c r="E39" s="15">
        <v>6570775874.9799995</v>
      </c>
      <c r="F39" s="15">
        <v>0</v>
      </c>
      <c r="G39" s="15">
        <v>422974933</v>
      </c>
      <c r="H39" s="15">
        <v>0</v>
      </c>
      <c r="I39" s="15">
        <v>0</v>
      </c>
      <c r="J39" s="15">
        <v>0</v>
      </c>
      <c r="K39" s="15">
        <v>0</v>
      </c>
      <c r="L39" s="15">
        <v>353439104.68000001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106123667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0</v>
      </c>
      <c r="CG39" s="15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53125000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0</v>
      </c>
      <c r="DC39" s="15">
        <v>0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0</v>
      </c>
      <c r="DP39" s="15">
        <v>0</v>
      </c>
      <c r="DQ39" s="15">
        <v>0</v>
      </c>
      <c r="DR39" s="15">
        <v>0</v>
      </c>
      <c r="DS39" s="15">
        <v>0</v>
      </c>
      <c r="DT39" s="15">
        <v>0</v>
      </c>
      <c r="DU39" s="15">
        <v>0</v>
      </c>
      <c r="DV39" s="15">
        <v>0</v>
      </c>
      <c r="DW39" s="15">
        <v>0</v>
      </c>
      <c r="DX39" s="15">
        <v>0</v>
      </c>
      <c r="DY39" s="15">
        <v>0</v>
      </c>
      <c r="DZ39" s="15">
        <v>0</v>
      </c>
      <c r="EA39" s="15">
        <v>0</v>
      </c>
      <c r="EB39" s="15">
        <v>0</v>
      </c>
      <c r="EC39" s="15">
        <v>0</v>
      </c>
      <c r="ED39" s="15">
        <v>0</v>
      </c>
      <c r="EE39" s="15">
        <v>0</v>
      </c>
      <c r="EF39" s="15">
        <v>0</v>
      </c>
      <c r="EG39" s="15">
        <v>0</v>
      </c>
      <c r="EH39" s="15">
        <v>0</v>
      </c>
      <c r="EI39" s="15">
        <v>0</v>
      </c>
      <c r="EJ39" s="15">
        <v>0</v>
      </c>
      <c r="EK39" s="15">
        <v>0</v>
      </c>
      <c r="EL39" s="15">
        <v>0</v>
      </c>
      <c r="EM39" s="15">
        <v>0</v>
      </c>
      <c r="EN39" s="15">
        <v>0</v>
      </c>
      <c r="EO39" s="15">
        <v>0</v>
      </c>
      <c r="EP39" s="15">
        <v>0</v>
      </c>
      <c r="EQ39" s="15">
        <v>0</v>
      </c>
      <c r="ER39" s="15">
        <v>0</v>
      </c>
      <c r="ES39" s="15">
        <v>0</v>
      </c>
      <c r="ET39" s="15">
        <v>0</v>
      </c>
      <c r="EU39" s="15">
        <v>0</v>
      </c>
      <c r="EV39" s="15">
        <v>0</v>
      </c>
      <c r="EW39" s="15">
        <v>0</v>
      </c>
      <c r="EX39" s="15">
        <v>0</v>
      </c>
      <c r="EY39" s="15">
        <v>0</v>
      </c>
      <c r="EZ39" s="15">
        <v>0</v>
      </c>
      <c r="FA39" s="15">
        <v>0</v>
      </c>
      <c r="FB39" s="15">
        <v>0</v>
      </c>
      <c r="FC39" s="15">
        <v>0</v>
      </c>
      <c r="FD39" s="15">
        <v>0</v>
      </c>
      <c r="FE39" s="15">
        <v>0</v>
      </c>
      <c r="FF39" s="15">
        <v>0</v>
      </c>
      <c r="FG39" s="15">
        <v>0</v>
      </c>
      <c r="FH39" s="15">
        <v>0</v>
      </c>
      <c r="FI39" s="15">
        <v>0</v>
      </c>
      <c r="FJ39" s="15">
        <v>0</v>
      </c>
      <c r="FK39" s="15">
        <v>0</v>
      </c>
      <c r="FL39" s="15">
        <v>0</v>
      </c>
      <c r="FM39" s="15">
        <v>0</v>
      </c>
      <c r="FN39" s="15">
        <v>0</v>
      </c>
      <c r="FO39" s="15">
        <v>0</v>
      </c>
      <c r="FP39" s="15">
        <v>3379600626.3600001</v>
      </c>
      <c r="FQ39" s="15">
        <v>0</v>
      </c>
      <c r="FR39" s="15">
        <v>0</v>
      </c>
      <c r="FS39" s="15">
        <v>0</v>
      </c>
      <c r="FT39" s="15">
        <v>0</v>
      </c>
      <c r="FU39" s="15">
        <v>0</v>
      </c>
      <c r="FV39" s="15">
        <v>0</v>
      </c>
      <c r="FW39" s="15">
        <v>0</v>
      </c>
      <c r="FX39" s="15">
        <v>0</v>
      </c>
      <c r="FY39" s="15">
        <v>0</v>
      </c>
      <c r="FZ39" s="15">
        <v>0</v>
      </c>
      <c r="GA39" s="15">
        <v>0</v>
      </c>
      <c r="GB39" s="15">
        <v>0</v>
      </c>
      <c r="GC39" s="15">
        <v>0</v>
      </c>
      <c r="GD39" s="15">
        <v>0</v>
      </c>
      <c r="GE39" s="15">
        <v>0</v>
      </c>
      <c r="GF39" s="15">
        <v>0</v>
      </c>
      <c r="GG39" s="15">
        <v>0</v>
      </c>
      <c r="GH39" s="15">
        <v>0</v>
      </c>
      <c r="GI39" s="15">
        <v>0</v>
      </c>
      <c r="GJ39" s="15">
        <v>0</v>
      </c>
      <c r="GK39" s="15">
        <v>0</v>
      </c>
      <c r="GL39" s="15">
        <v>0</v>
      </c>
      <c r="GM39" s="15">
        <v>0</v>
      </c>
      <c r="GN39" s="15">
        <v>0</v>
      </c>
      <c r="GO39" s="15">
        <v>0</v>
      </c>
      <c r="GP39" s="15">
        <v>0</v>
      </c>
      <c r="GQ39" s="15">
        <v>0</v>
      </c>
      <c r="GR39" s="15">
        <v>0</v>
      </c>
      <c r="GS39" s="15">
        <v>0</v>
      </c>
      <c r="GT39" s="15">
        <v>0</v>
      </c>
      <c r="GU39" s="15">
        <v>0</v>
      </c>
      <c r="GV39" s="15">
        <v>0</v>
      </c>
      <c r="GW39" s="15">
        <v>0</v>
      </c>
      <c r="GX39" s="15">
        <v>0</v>
      </c>
      <c r="GY39" s="15">
        <v>1338776273</v>
      </c>
      <c r="GZ39" s="15">
        <v>0</v>
      </c>
      <c r="HA39" s="15">
        <v>0</v>
      </c>
      <c r="HB39" s="15">
        <v>0</v>
      </c>
      <c r="HC39" s="15">
        <v>0</v>
      </c>
      <c r="HD39" s="15">
        <v>0</v>
      </c>
      <c r="HE39" s="15">
        <v>0</v>
      </c>
      <c r="HF39" s="15">
        <v>0</v>
      </c>
      <c r="HG39" s="15">
        <v>0</v>
      </c>
      <c r="HH39" s="15">
        <v>54070543</v>
      </c>
      <c r="HI39" s="15">
        <v>0</v>
      </c>
      <c r="HJ39" s="15">
        <v>0</v>
      </c>
      <c r="HK39" s="15">
        <v>0</v>
      </c>
      <c r="HL39" s="15">
        <v>0</v>
      </c>
      <c r="HM39" s="15">
        <v>0</v>
      </c>
      <c r="HN39" s="15">
        <v>0</v>
      </c>
      <c r="HO39" s="15">
        <v>0</v>
      </c>
      <c r="HP39" s="15">
        <v>0</v>
      </c>
      <c r="HQ39" s="15">
        <v>0</v>
      </c>
      <c r="HR39" s="15">
        <v>1513188067.9200001</v>
      </c>
      <c r="HS39" s="15">
        <v>0</v>
      </c>
      <c r="HT39" s="15">
        <v>0</v>
      </c>
      <c r="HU39" s="15">
        <v>0</v>
      </c>
      <c r="HV39" s="15">
        <v>0</v>
      </c>
      <c r="HW39" s="15">
        <v>0</v>
      </c>
      <c r="HX39" s="15">
        <v>0</v>
      </c>
      <c r="HY39" s="15">
        <v>62699709</v>
      </c>
      <c r="HZ39" s="15">
        <v>0</v>
      </c>
      <c r="IA39" s="15">
        <v>0</v>
      </c>
      <c r="IB39" s="15">
        <v>0</v>
      </c>
      <c r="IC39" s="15">
        <v>0</v>
      </c>
      <c r="ID39" s="15">
        <v>0</v>
      </c>
      <c r="IE39" s="15">
        <v>0</v>
      </c>
      <c r="IF39" s="15">
        <v>0</v>
      </c>
      <c r="IG39" s="15">
        <v>0</v>
      </c>
      <c r="IH39" s="15">
        <v>0</v>
      </c>
      <c r="II39" s="15">
        <v>3020515100.3299999</v>
      </c>
      <c r="IJ39" s="15">
        <v>0</v>
      </c>
      <c r="IK39" s="15">
        <v>0</v>
      </c>
      <c r="IL39" s="15">
        <v>0</v>
      </c>
      <c r="IM39" s="15">
        <v>0</v>
      </c>
      <c r="IN39" s="15">
        <v>0</v>
      </c>
      <c r="IO39" s="15">
        <v>0</v>
      </c>
      <c r="IP39" s="15">
        <v>175797113.84999999</v>
      </c>
      <c r="IQ39" s="15">
        <v>0</v>
      </c>
      <c r="IR39" s="15">
        <v>0</v>
      </c>
      <c r="IS39" s="15">
        <v>0</v>
      </c>
      <c r="IT39" s="15">
        <v>0</v>
      </c>
      <c r="IU39" s="15">
        <v>0</v>
      </c>
      <c r="IV39" s="15">
        <v>0</v>
      </c>
      <c r="IW39" s="15">
        <v>0</v>
      </c>
      <c r="IX39" s="15">
        <v>232806611499.95001</v>
      </c>
      <c r="IY39" s="15">
        <v>0</v>
      </c>
      <c r="IZ39" s="15">
        <v>0</v>
      </c>
      <c r="JA39" s="15">
        <v>0</v>
      </c>
      <c r="JB39" s="15">
        <v>0</v>
      </c>
      <c r="JC39" s="15">
        <v>0</v>
      </c>
      <c r="JD39" s="15">
        <v>0</v>
      </c>
      <c r="JE39" s="15">
        <v>0</v>
      </c>
      <c r="JF39" s="15">
        <v>0</v>
      </c>
      <c r="JG39" s="15">
        <v>0</v>
      </c>
      <c r="JH39" s="15">
        <v>0</v>
      </c>
      <c r="JI39" s="15">
        <v>0</v>
      </c>
      <c r="JJ39" s="15">
        <v>0</v>
      </c>
      <c r="JK39" s="15">
        <v>0</v>
      </c>
      <c r="JL39" s="15">
        <v>0</v>
      </c>
      <c r="JM39" s="15">
        <v>0</v>
      </c>
      <c r="JN39" s="15">
        <v>0</v>
      </c>
      <c r="JO39" s="15">
        <v>0</v>
      </c>
      <c r="JP39" s="15">
        <v>0</v>
      </c>
      <c r="JQ39" s="15">
        <v>0</v>
      </c>
      <c r="JR39" s="15">
        <v>0</v>
      </c>
      <c r="JS39" s="15">
        <v>0</v>
      </c>
      <c r="JT39" s="15">
        <v>0</v>
      </c>
      <c r="JU39" s="15">
        <v>0</v>
      </c>
      <c r="JV39" s="15">
        <v>0</v>
      </c>
      <c r="JW39" s="15">
        <v>0</v>
      </c>
      <c r="JX39" s="15">
        <v>0</v>
      </c>
      <c r="JY39" s="15">
        <v>0</v>
      </c>
      <c r="JZ39" s="15">
        <v>0</v>
      </c>
      <c r="KA39" s="15">
        <v>0</v>
      </c>
      <c r="KB39" s="15">
        <v>0</v>
      </c>
      <c r="KC39" s="15">
        <v>0</v>
      </c>
      <c r="KD39" s="15">
        <v>0</v>
      </c>
      <c r="KE39" s="15">
        <v>2019572729.46</v>
      </c>
      <c r="KF39" s="15">
        <v>0</v>
      </c>
      <c r="KG39" s="15">
        <v>0</v>
      </c>
      <c r="KH39" s="15">
        <v>0</v>
      </c>
      <c r="KI39" s="15">
        <v>0</v>
      </c>
      <c r="KJ39" s="15">
        <v>0</v>
      </c>
      <c r="KK39" s="15">
        <v>0</v>
      </c>
      <c r="KL39" s="15">
        <v>38353416.649999999</v>
      </c>
      <c r="KM39" s="15">
        <v>0</v>
      </c>
      <c r="KN39" s="15">
        <v>0</v>
      </c>
      <c r="KO39" s="15">
        <v>4551825147</v>
      </c>
      <c r="KP39" s="15">
        <v>0</v>
      </c>
      <c r="KQ39" s="15">
        <v>0</v>
      </c>
      <c r="KR39" s="15">
        <v>0</v>
      </c>
      <c r="KS39" s="15">
        <v>0</v>
      </c>
      <c r="KT39" s="15">
        <v>0</v>
      </c>
      <c r="KU39" s="15">
        <v>0</v>
      </c>
      <c r="KV39" s="15">
        <v>0</v>
      </c>
      <c r="KW39" s="15">
        <v>0</v>
      </c>
      <c r="KX39" s="15">
        <v>10745942080.65</v>
      </c>
      <c r="KY39" s="15">
        <v>0</v>
      </c>
      <c r="KZ39" s="15">
        <v>0</v>
      </c>
      <c r="LA39" s="15">
        <v>0</v>
      </c>
      <c r="LB39" s="15">
        <v>5727350</v>
      </c>
      <c r="LC39" s="15">
        <v>0</v>
      </c>
      <c r="LD39" s="15">
        <v>0</v>
      </c>
      <c r="LE39" s="15">
        <v>0</v>
      </c>
      <c r="LF39" s="15">
        <v>0</v>
      </c>
      <c r="LG39" s="15">
        <v>0</v>
      </c>
      <c r="LH39" s="15">
        <v>0</v>
      </c>
      <c r="LI39" s="15">
        <v>0</v>
      </c>
      <c r="LJ39" s="15">
        <v>0</v>
      </c>
      <c r="LK39" s="15">
        <v>0</v>
      </c>
      <c r="LL39" s="15">
        <v>0</v>
      </c>
      <c r="LM39" s="15">
        <v>0</v>
      </c>
      <c r="LN39" s="15">
        <v>0</v>
      </c>
      <c r="LO39" s="15">
        <v>0</v>
      </c>
      <c r="LP39" s="15">
        <v>0</v>
      </c>
      <c r="LQ39" s="15">
        <v>0</v>
      </c>
      <c r="LR39" s="15">
        <v>0</v>
      </c>
      <c r="LS39" s="15">
        <v>0</v>
      </c>
      <c r="LT39" s="15">
        <v>0</v>
      </c>
      <c r="LU39" s="15">
        <v>0</v>
      </c>
      <c r="LV39" s="15">
        <v>0</v>
      </c>
      <c r="LW39" s="15">
        <v>0</v>
      </c>
      <c r="LX39" s="15">
        <v>0</v>
      </c>
      <c r="LY39" s="15">
        <v>0</v>
      </c>
      <c r="LZ39" s="15">
        <v>0</v>
      </c>
      <c r="MA39" s="15">
        <v>0</v>
      </c>
      <c r="MB39" s="15">
        <v>0</v>
      </c>
      <c r="MC39" s="15">
        <v>0</v>
      </c>
      <c r="MD39" s="15">
        <v>0</v>
      </c>
      <c r="ME39" s="15">
        <v>0</v>
      </c>
      <c r="MF39" s="15">
        <v>0</v>
      </c>
      <c r="MG39" s="15">
        <v>0</v>
      </c>
      <c r="MH39" s="15">
        <v>0</v>
      </c>
      <c r="MI39" s="15">
        <v>0</v>
      </c>
      <c r="MJ39" s="15">
        <v>0</v>
      </c>
      <c r="MK39" s="15">
        <v>0</v>
      </c>
      <c r="ML39" s="15">
        <v>0</v>
      </c>
      <c r="MM39" s="15">
        <v>0</v>
      </c>
      <c r="MN39" s="15">
        <v>0</v>
      </c>
      <c r="MO39" s="15">
        <v>0</v>
      </c>
      <c r="MP39" s="15">
        <v>0</v>
      </c>
      <c r="MQ39" s="15">
        <v>0</v>
      </c>
      <c r="MR39" s="15">
        <v>0</v>
      </c>
      <c r="MS39" s="15">
        <v>0</v>
      </c>
      <c r="MT39" s="15">
        <v>0</v>
      </c>
      <c r="MU39" s="15">
        <v>248302814.61000001</v>
      </c>
      <c r="MV39" s="15">
        <v>0</v>
      </c>
      <c r="MW39" s="15">
        <v>0</v>
      </c>
      <c r="MX39" s="15">
        <v>0</v>
      </c>
      <c r="MY39" s="15">
        <v>0</v>
      </c>
      <c r="MZ39" s="15">
        <v>0</v>
      </c>
      <c r="NA39" s="15">
        <v>0</v>
      </c>
      <c r="NB39" s="15">
        <v>0</v>
      </c>
      <c r="NC39" s="15">
        <v>0</v>
      </c>
      <c r="ND39" s="15">
        <v>0</v>
      </c>
      <c r="NE39" s="15">
        <v>0</v>
      </c>
      <c r="NF39" s="15">
        <v>0</v>
      </c>
      <c r="NG39" s="15">
        <v>0</v>
      </c>
      <c r="NH39" s="15">
        <v>0</v>
      </c>
      <c r="NI39" s="15">
        <v>0</v>
      </c>
      <c r="NJ39" s="15">
        <v>0</v>
      </c>
      <c r="NK39" s="15">
        <v>0</v>
      </c>
      <c r="NL39" s="15">
        <v>0</v>
      </c>
      <c r="NM39" s="16">
        <v>2290776707</v>
      </c>
      <c r="NN39" s="15">
        <v>0</v>
      </c>
      <c r="NO39" s="15">
        <v>0</v>
      </c>
      <c r="NP39" s="15">
        <v>0</v>
      </c>
      <c r="NQ39" s="15">
        <v>0</v>
      </c>
      <c r="NR39" s="15">
        <v>0</v>
      </c>
      <c r="NS39" s="15">
        <v>0</v>
      </c>
      <c r="NT39" s="15">
        <v>0</v>
      </c>
      <c r="NU39" s="15">
        <v>0</v>
      </c>
      <c r="NV39" s="15">
        <v>0</v>
      </c>
      <c r="NW39" s="15">
        <v>0</v>
      </c>
      <c r="NX39" s="15">
        <v>0</v>
      </c>
      <c r="NY39" s="15">
        <v>0</v>
      </c>
      <c r="NZ39" s="15">
        <v>0</v>
      </c>
      <c r="OA39" s="15">
        <v>0</v>
      </c>
      <c r="OB39" s="15">
        <v>0</v>
      </c>
      <c r="OC39" s="15">
        <v>0</v>
      </c>
      <c r="OD39" s="15">
        <v>0</v>
      </c>
      <c r="OE39" s="15">
        <v>0</v>
      </c>
      <c r="OF39" s="15">
        <v>0</v>
      </c>
      <c r="OG39" s="15">
        <v>0</v>
      </c>
      <c r="OH39" s="15">
        <v>0</v>
      </c>
      <c r="OI39" s="15">
        <v>0</v>
      </c>
      <c r="OJ39" s="15">
        <v>1112880972.0599999</v>
      </c>
      <c r="OK39" s="15">
        <v>0</v>
      </c>
      <c r="OL39" s="15">
        <v>0</v>
      </c>
      <c r="OM39" s="15">
        <v>0</v>
      </c>
      <c r="ON39" s="15">
        <v>0</v>
      </c>
      <c r="OO39" s="15">
        <v>0</v>
      </c>
      <c r="OP39" s="15">
        <v>0</v>
      </c>
      <c r="OQ39" s="15">
        <v>0</v>
      </c>
      <c r="OR39" s="15">
        <v>2392985582.6399999</v>
      </c>
      <c r="OS39" s="15">
        <v>0</v>
      </c>
      <c r="OT39" s="15">
        <v>0</v>
      </c>
      <c r="OU39" s="15">
        <v>0</v>
      </c>
      <c r="OV39" s="15">
        <v>0</v>
      </c>
      <c r="OW39" s="15">
        <v>0</v>
      </c>
      <c r="OX39" s="15">
        <v>0</v>
      </c>
      <c r="OY39" s="15">
        <v>0</v>
      </c>
      <c r="OZ39" s="15">
        <v>0</v>
      </c>
      <c r="PA39" s="15">
        <v>0</v>
      </c>
      <c r="PB39" s="15">
        <v>71219284.25</v>
      </c>
      <c r="PC39" s="15">
        <v>27377135.010000002</v>
      </c>
      <c r="PD39" s="15">
        <v>0</v>
      </c>
      <c r="PE39" s="15">
        <v>0</v>
      </c>
      <c r="PF39" s="15">
        <v>0</v>
      </c>
      <c r="PG39" s="15">
        <v>0</v>
      </c>
      <c r="PH39" s="15">
        <v>0</v>
      </c>
      <c r="PI39" s="15">
        <v>0</v>
      </c>
      <c r="PJ39" s="15">
        <v>0</v>
      </c>
      <c r="PK39" s="15">
        <v>0</v>
      </c>
      <c r="PL39" s="15">
        <v>0</v>
      </c>
      <c r="PM39" s="15">
        <v>0</v>
      </c>
      <c r="PN39" s="15">
        <v>0</v>
      </c>
      <c r="PO39" s="15">
        <v>0</v>
      </c>
      <c r="PP39" s="15">
        <v>0</v>
      </c>
      <c r="PQ39" s="15">
        <v>0</v>
      </c>
      <c r="PR39" s="15">
        <v>0</v>
      </c>
      <c r="PS39" s="15">
        <v>708936198</v>
      </c>
      <c r="PT39" s="15">
        <v>0</v>
      </c>
      <c r="PU39" s="15">
        <v>79166666.659999996</v>
      </c>
      <c r="PV39" s="15">
        <v>0</v>
      </c>
      <c r="PW39" s="15">
        <v>0</v>
      </c>
      <c r="PX39" s="15">
        <v>0</v>
      </c>
      <c r="PY39" s="15">
        <v>0</v>
      </c>
      <c r="PZ39" s="15">
        <v>0</v>
      </c>
      <c r="QA39" s="15">
        <v>0</v>
      </c>
      <c r="QB39" s="15">
        <v>0</v>
      </c>
      <c r="QC39" s="15">
        <v>0</v>
      </c>
      <c r="QD39" s="15">
        <v>0</v>
      </c>
      <c r="QE39" s="15">
        <v>0</v>
      </c>
      <c r="QF39" s="15">
        <v>0</v>
      </c>
      <c r="QG39" s="15">
        <v>0</v>
      </c>
      <c r="QH39" s="15">
        <v>0</v>
      </c>
      <c r="QI39" s="15">
        <v>0</v>
      </c>
      <c r="QJ39" s="15">
        <v>0</v>
      </c>
      <c r="QK39" s="15">
        <v>0</v>
      </c>
      <c r="QL39" s="15">
        <v>0</v>
      </c>
      <c r="QM39" s="15">
        <v>0</v>
      </c>
      <c r="QN39" s="15">
        <v>0</v>
      </c>
      <c r="QO39" s="15">
        <v>0</v>
      </c>
      <c r="QP39" s="15">
        <v>0</v>
      </c>
      <c r="QQ39" s="15">
        <v>0</v>
      </c>
      <c r="QR39" s="15">
        <v>0</v>
      </c>
      <c r="QS39" s="15">
        <v>0</v>
      </c>
      <c r="QT39" s="15">
        <v>0</v>
      </c>
      <c r="QU39" s="15">
        <v>0</v>
      </c>
      <c r="QV39" s="15">
        <v>0</v>
      </c>
      <c r="QW39" s="15">
        <v>0</v>
      </c>
      <c r="QX39" s="15">
        <v>0</v>
      </c>
      <c r="QY39" s="15">
        <v>0</v>
      </c>
      <c r="QZ39" s="15">
        <v>0</v>
      </c>
      <c r="RA39" s="15">
        <v>0</v>
      </c>
      <c r="RB39" s="15">
        <v>0</v>
      </c>
      <c r="RC39" s="15">
        <v>0</v>
      </c>
      <c r="RD39" s="15">
        <v>0</v>
      </c>
      <c r="RE39" s="15">
        <v>0</v>
      </c>
      <c r="RF39" s="15">
        <v>0</v>
      </c>
      <c r="RG39" s="15">
        <v>0</v>
      </c>
      <c r="RH39" s="15">
        <v>0</v>
      </c>
      <c r="RI39" s="15">
        <v>0</v>
      </c>
      <c r="RJ39" s="15">
        <v>0</v>
      </c>
      <c r="RK39" s="15">
        <v>0</v>
      </c>
      <c r="RL39" s="15">
        <v>0</v>
      </c>
      <c r="RM39" s="15">
        <v>0</v>
      </c>
      <c r="RN39" s="15">
        <v>0</v>
      </c>
      <c r="RO39" s="15">
        <v>0</v>
      </c>
      <c r="RP39" s="15">
        <v>0</v>
      </c>
      <c r="RQ39" s="15">
        <v>0</v>
      </c>
      <c r="RR39" s="15">
        <v>0</v>
      </c>
      <c r="RS39" s="15">
        <v>0</v>
      </c>
      <c r="RT39" s="15">
        <v>0</v>
      </c>
      <c r="RU39" s="15">
        <v>0</v>
      </c>
      <c r="RV39" s="15">
        <v>0</v>
      </c>
      <c r="RW39" s="15">
        <v>0</v>
      </c>
      <c r="RX39" s="15">
        <v>0</v>
      </c>
      <c r="RY39" s="15">
        <v>0</v>
      </c>
      <c r="RZ39" s="15">
        <v>0</v>
      </c>
      <c r="SA39" s="15">
        <v>0</v>
      </c>
      <c r="SB39" s="15">
        <v>0</v>
      </c>
      <c r="SC39" s="15">
        <v>0</v>
      </c>
      <c r="SD39" s="15">
        <v>0</v>
      </c>
      <c r="SE39" s="15">
        <v>0</v>
      </c>
      <c r="SF39" s="15">
        <v>0</v>
      </c>
      <c r="SG39" s="15">
        <v>0</v>
      </c>
      <c r="SH39" s="15">
        <v>0</v>
      </c>
      <c r="SI39" s="15">
        <v>0</v>
      </c>
      <c r="SJ39" s="15">
        <v>0</v>
      </c>
      <c r="SK39" s="15">
        <v>0</v>
      </c>
      <c r="SL39" s="15">
        <v>0</v>
      </c>
      <c r="SM39" s="15">
        <v>0</v>
      </c>
      <c r="SN39" s="15">
        <v>0</v>
      </c>
      <c r="SO39" s="15">
        <v>0</v>
      </c>
      <c r="SP39" s="15">
        <v>0</v>
      </c>
      <c r="SQ39" s="15">
        <v>0</v>
      </c>
      <c r="SR39" s="15">
        <v>0</v>
      </c>
      <c r="SS39" s="15">
        <v>0</v>
      </c>
      <c r="ST39" s="15">
        <v>0</v>
      </c>
      <c r="SU39" s="15">
        <v>0</v>
      </c>
      <c r="SV39" s="15">
        <v>0</v>
      </c>
      <c r="SW39" s="15">
        <v>0</v>
      </c>
      <c r="SX39" s="15">
        <v>0</v>
      </c>
      <c r="SY39" s="15">
        <v>0</v>
      </c>
      <c r="SZ39" s="15">
        <v>0</v>
      </c>
      <c r="TA39" s="15">
        <v>973905949</v>
      </c>
      <c r="TB39" s="15">
        <v>0</v>
      </c>
      <c r="TC39" s="15">
        <v>0</v>
      </c>
      <c r="TD39" s="15">
        <v>0</v>
      </c>
      <c r="TE39" s="15">
        <v>0</v>
      </c>
      <c r="TF39" s="15">
        <v>0</v>
      </c>
      <c r="TG39" s="15">
        <v>0</v>
      </c>
      <c r="TH39" s="15">
        <v>0</v>
      </c>
      <c r="TI39" s="15">
        <v>0</v>
      </c>
      <c r="TJ39" s="15">
        <v>0</v>
      </c>
      <c r="TK39" s="15">
        <v>0</v>
      </c>
      <c r="TL39" s="15">
        <v>0</v>
      </c>
      <c r="TM39" s="15">
        <v>0</v>
      </c>
      <c r="TN39" s="15">
        <v>0</v>
      </c>
      <c r="TO39" s="15">
        <v>0</v>
      </c>
      <c r="TP39" s="15">
        <v>0</v>
      </c>
      <c r="TQ39" s="15">
        <v>0</v>
      </c>
      <c r="TR39" s="15">
        <v>0</v>
      </c>
      <c r="TS39" s="15">
        <v>0</v>
      </c>
      <c r="TT39" s="15">
        <v>0</v>
      </c>
      <c r="TU39" s="15">
        <v>0</v>
      </c>
      <c r="TV39" s="15">
        <v>0</v>
      </c>
      <c r="TW39" s="15">
        <v>0</v>
      </c>
    </row>
    <row r="40" spans="1:543" ht="15" x14ac:dyDescent="0.25">
      <c r="A40" s="19" t="s">
        <v>585</v>
      </c>
      <c r="B40" s="15">
        <v>0</v>
      </c>
      <c r="C40" s="15">
        <v>0</v>
      </c>
      <c r="D40" s="15">
        <v>0</v>
      </c>
      <c r="E40" s="15">
        <v>43060504865</v>
      </c>
      <c r="F40" s="15">
        <v>23306919326</v>
      </c>
      <c r="G40" s="15">
        <v>14498366356</v>
      </c>
      <c r="H40" s="15">
        <v>64447434807.330002</v>
      </c>
      <c r="I40" s="15">
        <v>0</v>
      </c>
      <c r="J40" s="15">
        <v>0</v>
      </c>
      <c r="K40" s="15">
        <v>0</v>
      </c>
      <c r="L40" s="15">
        <f>10734646899+380792759+16229098741</f>
        <v>27344538399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10191805783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52854545390.099998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0</v>
      </c>
      <c r="DR40" s="15">
        <v>0</v>
      </c>
      <c r="DS40" s="15">
        <v>0</v>
      </c>
      <c r="DT40" s="15">
        <v>0</v>
      </c>
      <c r="DU40" s="15">
        <v>0</v>
      </c>
      <c r="DV40" s="15">
        <v>0</v>
      </c>
      <c r="DW40" s="15">
        <v>0</v>
      </c>
      <c r="DX40" s="15">
        <v>0</v>
      </c>
      <c r="DY40" s="15">
        <v>0</v>
      </c>
      <c r="DZ40" s="15">
        <v>0</v>
      </c>
      <c r="EA40" s="15">
        <v>0</v>
      </c>
      <c r="EB40" s="15">
        <v>0</v>
      </c>
      <c r="EC40" s="15">
        <v>0</v>
      </c>
      <c r="ED40" s="15">
        <v>0</v>
      </c>
      <c r="EE40" s="15">
        <v>0</v>
      </c>
      <c r="EF40" s="15">
        <v>0</v>
      </c>
      <c r="EG40" s="15">
        <v>0</v>
      </c>
      <c r="EH40" s="15">
        <v>0</v>
      </c>
      <c r="EI40" s="15">
        <v>0</v>
      </c>
      <c r="EJ40" s="15">
        <v>0</v>
      </c>
      <c r="EK40" s="15">
        <v>0</v>
      </c>
      <c r="EL40" s="15">
        <v>0</v>
      </c>
      <c r="EM40" s="15">
        <v>0</v>
      </c>
      <c r="EN40" s="15">
        <v>0</v>
      </c>
      <c r="EO40" s="15">
        <v>0</v>
      </c>
      <c r="EP40" s="15">
        <v>0</v>
      </c>
      <c r="EQ40" s="15">
        <v>0</v>
      </c>
      <c r="ER40" s="15">
        <v>0</v>
      </c>
      <c r="ES40" s="15">
        <v>0</v>
      </c>
      <c r="ET40" s="15">
        <v>0</v>
      </c>
      <c r="EU40" s="15">
        <v>0</v>
      </c>
      <c r="EV40" s="15">
        <v>0</v>
      </c>
      <c r="EW40" s="15">
        <v>0</v>
      </c>
      <c r="EX40" s="15">
        <v>0</v>
      </c>
      <c r="EY40" s="15">
        <v>0</v>
      </c>
      <c r="EZ40" s="15">
        <v>0</v>
      </c>
      <c r="FA40" s="15">
        <v>0</v>
      </c>
      <c r="FB40" s="15">
        <v>0</v>
      </c>
      <c r="FC40" s="15">
        <v>0</v>
      </c>
      <c r="FD40" s="15">
        <v>0</v>
      </c>
      <c r="FE40" s="15">
        <v>0</v>
      </c>
      <c r="FF40" s="15">
        <v>0</v>
      </c>
      <c r="FG40" s="15">
        <v>0</v>
      </c>
      <c r="FH40" s="15">
        <v>0</v>
      </c>
      <c r="FI40" s="15">
        <v>0</v>
      </c>
      <c r="FJ40" s="15">
        <v>0</v>
      </c>
      <c r="FK40" s="15">
        <v>0</v>
      </c>
      <c r="FL40" s="15">
        <v>0</v>
      </c>
      <c r="FM40" s="15">
        <v>0</v>
      </c>
      <c r="FN40" s="15">
        <v>0</v>
      </c>
      <c r="FO40" s="15">
        <v>0</v>
      </c>
      <c r="FP40" s="15">
        <v>10417286895</v>
      </c>
      <c r="FQ40" s="15">
        <v>0</v>
      </c>
      <c r="FR40" s="15">
        <v>0</v>
      </c>
      <c r="FS40" s="15">
        <v>0</v>
      </c>
      <c r="FT40" s="15">
        <v>0</v>
      </c>
      <c r="FU40" s="15">
        <v>0</v>
      </c>
      <c r="FV40" s="15">
        <v>0</v>
      </c>
      <c r="FW40" s="15">
        <v>0</v>
      </c>
      <c r="FX40" s="15">
        <v>0</v>
      </c>
      <c r="FY40" s="15">
        <v>0</v>
      </c>
      <c r="FZ40" s="15">
        <v>0</v>
      </c>
      <c r="GA40" s="15">
        <v>0</v>
      </c>
      <c r="GB40" s="15">
        <v>0</v>
      </c>
      <c r="GC40" s="15">
        <v>0</v>
      </c>
      <c r="GD40" s="15">
        <v>0</v>
      </c>
      <c r="GE40" s="15">
        <v>0</v>
      </c>
      <c r="GF40" s="15">
        <v>0</v>
      </c>
      <c r="GG40" s="15">
        <v>0</v>
      </c>
      <c r="GH40" s="15">
        <v>0</v>
      </c>
      <c r="GI40" s="15">
        <v>0</v>
      </c>
      <c r="GJ40" s="15">
        <v>0</v>
      </c>
      <c r="GK40" s="15">
        <v>0</v>
      </c>
      <c r="GL40" s="15">
        <v>0</v>
      </c>
      <c r="GM40" s="15">
        <v>0</v>
      </c>
      <c r="GN40" s="15">
        <v>0</v>
      </c>
      <c r="GO40" s="15">
        <v>0</v>
      </c>
      <c r="GP40" s="15">
        <v>0</v>
      </c>
      <c r="GQ40" s="15">
        <v>0</v>
      </c>
      <c r="GR40" s="15">
        <v>0</v>
      </c>
      <c r="GS40" s="15">
        <v>0</v>
      </c>
      <c r="GT40" s="15">
        <v>0</v>
      </c>
      <c r="GU40" s="15">
        <v>0</v>
      </c>
      <c r="GV40" s="15">
        <v>0</v>
      </c>
      <c r="GW40" s="15">
        <v>0</v>
      </c>
      <c r="GX40" s="15">
        <v>0</v>
      </c>
      <c r="GY40" s="15">
        <v>25366895777</v>
      </c>
      <c r="GZ40" s="15">
        <v>0</v>
      </c>
      <c r="HA40" s="15">
        <v>0</v>
      </c>
      <c r="HB40" s="15">
        <v>0</v>
      </c>
      <c r="HC40" s="15">
        <v>0</v>
      </c>
      <c r="HD40" s="15">
        <v>0</v>
      </c>
      <c r="HE40" s="15">
        <v>0</v>
      </c>
      <c r="HF40" s="15">
        <v>0</v>
      </c>
      <c r="HG40" s="15">
        <v>0</v>
      </c>
      <c r="HH40" s="15">
        <v>8987426141</v>
      </c>
      <c r="HI40" s="15">
        <v>0</v>
      </c>
      <c r="HJ40" s="15">
        <v>0</v>
      </c>
      <c r="HK40" s="15">
        <v>0</v>
      </c>
      <c r="HL40" s="15">
        <v>0</v>
      </c>
      <c r="HM40" s="15">
        <v>0</v>
      </c>
      <c r="HN40" s="15">
        <v>0</v>
      </c>
      <c r="HO40" s="15">
        <v>0</v>
      </c>
      <c r="HP40" s="15">
        <v>0</v>
      </c>
      <c r="HQ40" s="15">
        <v>0</v>
      </c>
      <c r="HR40" s="15">
        <v>7348936433.1199999</v>
      </c>
      <c r="HS40" s="15">
        <v>0</v>
      </c>
      <c r="HT40" s="15">
        <v>0</v>
      </c>
      <c r="HU40" s="15">
        <v>0</v>
      </c>
      <c r="HV40" s="15">
        <v>0</v>
      </c>
      <c r="HW40" s="15">
        <v>0</v>
      </c>
      <c r="HX40" s="15">
        <v>0</v>
      </c>
      <c r="HY40" s="15">
        <v>9672107767.2000008</v>
      </c>
      <c r="HZ40" s="15">
        <v>0</v>
      </c>
      <c r="IA40" s="15">
        <v>0</v>
      </c>
      <c r="IB40" s="15">
        <v>0</v>
      </c>
      <c r="IC40" s="15">
        <v>0</v>
      </c>
      <c r="ID40" s="15">
        <v>0</v>
      </c>
      <c r="IE40" s="15">
        <v>0</v>
      </c>
      <c r="IF40" s="15">
        <v>0</v>
      </c>
      <c r="IG40" s="15">
        <v>0</v>
      </c>
      <c r="IH40" s="15">
        <v>0</v>
      </c>
      <c r="II40" s="15">
        <v>4629120628</v>
      </c>
      <c r="IJ40" s="15">
        <v>0</v>
      </c>
      <c r="IK40" s="15">
        <v>0</v>
      </c>
      <c r="IL40" s="15">
        <v>0</v>
      </c>
      <c r="IM40" s="15">
        <v>0</v>
      </c>
      <c r="IN40" s="15">
        <v>0</v>
      </c>
      <c r="IO40" s="15">
        <v>0</v>
      </c>
      <c r="IP40" s="15">
        <v>24760029937</v>
      </c>
      <c r="IQ40" s="15">
        <v>0</v>
      </c>
      <c r="IR40" s="15">
        <v>0</v>
      </c>
      <c r="IS40" s="15">
        <v>0</v>
      </c>
      <c r="IT40" s="15">
        <v>0</v>
      </c>
      <c r="IU40" s="15">
        <v>0</v>
      </c>
      <c r="IV40" s="15">
        <v>0</v>
      </c>
      <c r="IW40" s="15">
        <v>0</v>
      </c>
      <c r="IX40" s="15">
        <v>70588536341.199997</v>
      </c>
      <c r="IY40" s="15">
        <v>0</v>
      </c>
      <c r="IZ40" s="15">
        <v>0</v>
      </c>
      <c r="JA40" s="15">
        <v>0</v>
      </c>
      <c r="JB40" s="15">
        <v>0</v>
      </c>
      <c r="JC40" s="15">
        <v>0</v>
      </c>
      <c r="JD40" s="15">
        <v>0</v>
      </c>
      <c r="JE40" s="15">
        <v>0</v>
      </c>
      <c r="JF40" s="15">
        <v>0</v>
      </c>
      <c r="JG40" s="15">
        <v>0</v>
      </c>
      <c r="JH40" s="15">
        <v>0</v>
      </c>
      <c r="JI40" s="15">
        <v>0</v>
      </c>
      <c r="JJ40" s="15">
        <v>0</v>
      </c>
      <c r="JK40" s="15">
        <v>0</v>
      </c>
      <c r="JL40" s="15">
        <v>0</v>
      </c>
      <c r="JM40" s="15">
        <v>0</v>
      </c>
      <c r="JN40" s="15">
        <v>0</v>
      </c>
      <c r="JO40" s="15">
        <v>0</v>
      </c>
      <c r="JP40" s="15">
        <v>0</v>
      </c>
      <c r="JQ40" s="15">
        <v>0</v>
      </c>
      <c r="JR40" s="15">
        <v>0</v>
      </c>
      <c r="JS40" s="15">
        <v>0</v>
      </c>
      <c r="JT40" s="15">
        <v>0</v>
      </c>
      <c r="JU40" s="15">
        <v>0</v>
      </c>
      <c r="JV40" s="15">
        <v>0</v>
      </c>
      <c r="JW40" s="15">
        <v>0</v>
      </c>
      <c r="JX40" s="15">
        <v>0</v>
      </c>
      <c r="JY40" s="15">
        <v>0</v>
      </c>
      <c r="JZ40" s="15">
        <v>0</v>
      </c>
      <c r="KA40" s="15">
        <v>0</v>
      </c>
      <c r="KB40" s="15">
        <v>0</v>
      </c>
      <c r="KC40" s="15">
        <v>0</v>
      </c>
      <c r="KD40" s="15">
        <v>0</v>
      </c>
      <c r="KE40" s="15">
        <v>0</v>
      </c>
      <c r="KF40" s="15">
        <v>0</v>
      </c>
      <c r="KG40" s="15">
        <v>0</v>
      </c>
      <c r="KH40" s="15">
        <v>0</v>
      </c>
      <c r="KI40" s="15">
        <v>0</v>
      </c>
      <c r="KJ40" s="15">
        <v>0</v>
      </c>
      <c r="KK40" s="15">
        <v>0</v>
      </c>
      <c r="KL40" s="15">
        <v>1664450</v>
      </c>
      <c r="KM40" s="15">
        <v>0</v>
      </c>
      <c r="KN40" s="15">
        <v>0</v>
      </c>
      <c r="KO40" s="15">
        <v>3457025337</v>
      </c>
      <c r="KP40" s="15">
        <v>0</v>
      </c>
      <c r="KQ40" s="15">
        <v>0</v>
      </c>
      <c r="KR40" s="15">
        <v>0</v>
      </c>
      <c r="KS40" s="15">
        <v>0</v>
      </c>
      <c r="KT40" s="15">
        <v>0</v>
      </c>
      <c r="KU40" s="15">
        <v>0</v>
      </c>
      <c r="KV40" s="15">
        <v>0</v>
      </c>
      <c r="KW40" s="15">
        <v>0</v>
      </c>
      <c r="KX40" s="15">
        <v>151843895109.01999</v>
      </c>
      <c r="KY40" s="15">
        <v>0</v>
      </c>
      <c r="KZ40" s="15">
        <v>0</v>
      </c>
      <c r="LA40" s="15">
        <v>0</v>
      </c>
      <c r="LB40" s="15">
        <v>930692102</v>
      </c>
      <c r="LC40" s="15">
        <v>0</v>
      </c>
      <c r="LD40" s="15">
        <v>0</v>
      </c>
      <c r="LE40" s="15">
        <v>0</v>
      </c>
      <c r="LF40" s="15">
        <v>0</v>
      </c>
      <c r="LG40" s="15">
        <v>0</v>
      </c>
      <c r="LH40" s="15">
        <v>0</v>
      </c>
      <c r="LI40" s="15">
        <v>0</v>
      </c>
      <c r="LJ40" s="15">
        <v>0</v>
      </c>
      <c r="LK40" s="15">
        <v>0</v>
      </c>
      <c r="LL40" s="15">
        <v>0</v>
      </c>
      <c r="LM40" s="15">
        <v>0</v>
      </c>
      <c r="LN40" s="15">
        <v>0</v>
      </c>
      <c r="LO40" s="15">
        <v>0</v>
      </c>
      <c r="LP40" s="15">
        <v>0</v>
      </c>
      <c r="LQ40" s="15">
        <v>0</v>
      </c>
      <c r="LR40" s="15">
        <v>0</v>
      </c>
      <c r="LS40" s="15">
        <v>0</v>
      </c>
      <c r="LT40" s="15">
        <v>0</v>
      </c>
      <c r="LU40" s="15">
        <v>0</v>
      </c>
      <c r="LV40" s="15">
        <v>0</v>
      </c>
      <c r="LW40" s="15">
        <v>0</v>
      </c>
      <c r="LX40" s="15">
        <v>0</v>
      </c>
      <c r="LY40" s="15">
        <v>0</v>
      </c>
      <c r="LZ40" s="15">
        <v>0</v>
      </c>
      <c r="MA40" s="15">
        <v>0</v>
      </c>
      <c r="MB40" s="15">
        <v>0</v>
      </c>
      <c r="MC40" s="15">
        <v>0</v>
      </c>
      <c r="MD40" s="15">
        <v>0</v>
      </c>
      <c r="ME40" s="15">
        <v>0</v>
      </c>
      <c r="MF40" s="15">
        <v>0</v>
      </c>
      <c r="MG40" s="15">
        <v>0</v>
      </c>
      <c r="MH40" s="15">
        <v>0</v>
      </c>
      <c r="MI40" s="15">
        <v>0</v>
      </c>
      <c r="MJ40" s="15">
        <v>0</v>
      </c>
      <c r="MK40" s="15">
        <v>0</v>
      </c>
      <c r="ML40" s="15">
        <v>0</v>
      </c>
      <c r="MM40" s="15">
        <v>0</v>
      </c>
      <c r="MN40" s="15">
        <v>0</v>
      </c>
      <c r="MO40" s="15">
        <v>0</v>
      </c>
      <c r="MP40" s="15">
        <v>0</v>
      </c>
      <c r="MQ40" s="15">
        <v>0</v>
      </c>
      <c r="MR40" s="15">
        <v>0</v>
      </c>
      <c r="MS40" s="15">
        <v>0</v>
      </c>
      <c r="MT40" s="15">
        <v>0</v>
      </c>
      <c r="MU40" s="15">
        <v>33409048660.5</v>
      </c>
      <c r="MV40" s="15">
        <v>0</v>
      </c>
      <c r="MW40" s="15">
        <v>0</v>
      </c>
      <c r="MX40" s="15">
        <v>0</v>
      </c>
      <c r="MY40" s="15">
        <v>0</v>
      </c>
      <c r="MZ40" s="15">
        <v>0</v>
      </c>
      <c r="NA40" s="15">
        <v>0</v>
      </c>
      <c r="NB40" s="15">
        <v>0</v>
      </c>
      <c r="NC40" s="15">
        <v>0</v>
      </c>
      <c r="ND40" s="15">
        <v>0</v>
      </c>
      <c r="NE40" s="15">
        <v>0</v>
      </c>
      <c r="NF40" s="15">
        <v>0</v>
      </c>
      <c r="NG40" s="15">
        <v>0</v>
      </c>
      <c r="NH40" s="15">
        <v>0</v>
      </c>
      <c r="NI40" s="15">
        <v>0</v>
      </c>
      <c r="NJ40" s="15">
        <v>0</v>
      </c>
      <c r="NK40" s="15">
        <v>0</v>
      </c>
      <c r="NL40" s="15">
        <v>0</v>
      </c>
      <c r="NM40" s="16">
        <v>1382624355</v>
      </c>
      <c r="NN40" s="15">
        <v>0</v>
      </c>
      <c r="NO40" s="15">
        <v>0</v>
      </c>
      <c r="NP40" s="15">
        <v>0</v>
      </c>
      <c r="NQ40" s="15">
        <v>0</v>
      </c>
      <c r="NR40" s="15">
        <v>0</v>
      </c>
      <c r="NS40" s="15">
        <v>0</v>
      </c>
      <c r="NT40" s="15">
        <v>0</v>
      </c>
      <c r="NU40" s="15">
        <v>0</v>
      </c>
      <c r="NV40" s="15">
        <v>0</v>
      </c>
      <c r="NW40" s="15">
        <v>0</v>
      </c>
      <c r="NX40" s="15">
        <v>0</v>
      </c>
      <c r="NY40" s="15">
        <v>0</v>
      </c>
      <c r="NZ40" s="15">
        <v>0</v>
      </c>
      <c r="OA40" s="15">
        <v>0</v>
      </c>
      <c r="OB40" s="15">
        <v>0</v>
      </c>
      <c r="OC40" s="15">
        <v>0</v>
      </c>
      <c r="OD40" s="15">
        <v>0</v>
      </c>
      <c r="OE40" s="15">
        <v>0</v>
      </c>
      <c r="OF40" s="15">
        <v>0</v>
      </c>
      <c r="OG40" s="15">
        <v>0</v>
      </c>
      <c r="OH40" s="15">
        <v>0</v>
      </c>
      <c r="OI40" s="15">
        <v>0</v>
      </c>
      <c r="OJ40" s="15">
        <v>0</v>
      </c>
      <c r="OK40" s="15">
        <v>0</v>
      </c>
      <c r="OL40" s="15">
        <v>0</v>
      </c>
      <c r="OM40" s="15">
        <v>0</v>
      </c>
      <c r="ON40" s="15">
        <v>0</v>
      </c>
      <c r="OO40" s="15">
        <v>0</v>
      </c>
      <c r="OP40" s="15">
        <v>0</v>
      </c>
      <c r="OQ40" s="15">
        <v>0</v>
      </c>
      <c r="OR40" s="15">
        <v>550215984</v>
      </c>
      <c r="OS40" s="15">
        <v>0</v>
      </c>
      <c r="OT40" s="15">
        <v>0</v>
      </c>
      <c r="OU40" s="15">
        <v>0</v>
      </c>
      <c r="OV40" s="15">
        <v>0</v>
      </c>
      <c r="OW40" s="15">
        <v>0</v>
      </c>
      <c r="OX40" s="15">
        <v>0</v>
      </c>
      <c r="OY40" s="15">
        <v>0</v>
      </c>
      <c r="OZ40" s="15">
        <v>0</v>
      </c>
      <c r="PA40" s="15">
        <v>0</v>
      </c>
      <c r="PB40" s="15">
        <v>12058130873</v>
      </c>
      <c r="PC40" s="15">
        <v>12720576881.200001</v>
      </c>
      <c r="PD40" s="15">
        <v>0</v>
      </c>
      <c r="PE40" s="15">
        <v>0</v>
      </c>
      <c r="PF40" s="15">
        <v>0</v>
      </c>
      <c r="PG40" s="15">
        <v>6407102092</v>
      </c>
      <c r="PH40" s="15">
        <v>0</v>
      </c>
      <c r="PI40" s="15">
        <v>0</v>
      </c>
      <c r="PJ40" s="15">
        <v>0</v>
      </c>
      <c r="PK40" s="15">
        <v>0</v>
      </c>
      <c r="PL40" s="15">
        <v>0</v>
      </c>
      <c r="PM40" s="15">
        <v>0</v>
      </c>
      <c r="PN40" s="15">
        <v>0</v>
      </c>
      <c r="PO40" s="15">
        <v>0</v>
      </c>
      <c r="PP40" s="15">
        <v>0</v>
      </c>
      <c r="PQ40" s="15">
        <v>0</v>
      </c>
      <c r="PR40" s="15">
        <v>0</v>
      </c>
      <c r="PS40" s="15">
        <v>56316077792.019997</v>
      </c>
      <c r="PT40" s="15">
        <v>0</v>
      </c>
      <c r="PU40" s="15">
        <v>9958792555</v>
      </c>
      <c r="PV40" s="15">
        <v>0</v>
      </c>
      <c r="PW40" s="15">
        <v>0</v>
      </c>
      <c r="PX40" s="15">
        <v>0</v>
      </c>
      <c r="PY40" s="15">
        <v>0</v>
      </c>
      <c r="PZ40" s="15">
        <v>0</v>
      </c>
      <c r="QA40" s="15">
        <v>0</v>
      </c>
      <c r="QB40" s="15">
        <v>0</v>
      </c>
      <c r="QC40" s="15">
        <v>0</v>
      </c>
      <c r="QD40" s="15">
        <v>0</v>
      </c>
      <c r="QE40" s="15">
        <v>0</v>
      </c>
      <c r="QF40" s="15">
        <v>0</v>
      </c>
      <c r="QG40" s="15">
        <v>0</v>
      </c>
      <c r="QH40" s="15">
        <v>0</v>
      </c>
      <c r="QI40" s="15">
        <v>0</v>
      </c>
      <c r="QJ40" s="15">
        <v>0</v>
      </c>
      <c r="QK40" s="15">
        <v>0</v>
      </c>
      <c r="QL40" s="15">
        <v>0</v>
      </c>
      <c r="QM40" s="15">
        <v>0</v>
      </c>
      <c r="QN40" s="15">
        <v>0</v>
      </c>
      <c r="QO40" s="15">
        <v>0</v>
      </c>
      <c r="QP40" s="15">
        <v>0</v>
      </c>
      <c r="QQ40" s="15">
        <v>0</v>
      </c>
      <c r="QR40" s="15">
        <v>0</v>
      </c>
      <c r="QS40" s="15">
        <v>0</v>
      </c>
      <c r="QT40" s="15">
        <v>0</v>
      </c>
      <c r="QU40" s="15">
        <v>0</v>
      </c>
      <c r="QV40" s="15">
        <v>7150000</v>
      </c>
      <c r="QW40" s="15">
        <v>0</v>
      </c>
      <c r="QX40" s="15">
        <v>0</v>
      </c>
      <c r="QY40" s="15">
        <v>0</v>
      </c>
      <c r="QZ40" s="15">
        <v>0</v>
      </c>
      <c r="RA40" s="15">
        <v>476601174</v>
      </c>
      <c r="RB40" s="15">
        <v>0</v>
      </c>
      <c r="RC40" s="15">
        <v>0</v>
      </c>
      <c r="RD40" s="15">
        <v>0</v>
      </c>
      <c r="RE40" s="15">
        <v>0</v>
      </c>
      <c r="RF40" s="15">
        <v>0</v>
      </c>
      <c r="RG40" s="15">
        <v>0</v>
      </c>
      <c r="RH40" s="15">
        <v>0</v>
      </c>
      <c r="RI40" s="15">
        <v>0</v>
      </c>
      <c r="RJ40" s="15">
        <v>0</v>
      </c>
      <c r="RK40" s="15">
        <v>0</v>
      </c>
      <c r="RL40" s="15">
        <v>0</v>
      </c>
      <c r="RM40" s="15">
        <v>0</v>
      </c>
      <c r="RN40" s="15">
        <v>0</v>
      </c>
      <c r="RO40" s="15">
        <v>0</v>
      </c>
      <c r="RP40" s="15">
        <v>0</v>
      </c>
      <c r="RQ40" s="15">
        <v>0</v>
      </c>
      <c r="RR40" s="15">
        <v>0</v>
      </c>
      <c r="RS40" s="15">
        <v>0</v>
      </c>
      <c r="RT40" s="15">
        <v>0</v>
      </c>
      <c r="RU40" s="15">
        <v>0</v>
      </c>
      <c r="RV40" s="15">
        <v>0</v>
      </c>
      <c r="RW40" s="15">
        <v>0</v>
      </c>
      <c r="RX40" s="15">
        <v>0</v>
      </c>
      <c r="RY40" s="15">
        <v>0</v>
      </c>
      <c r="RZ40" s="15">
        <v>0</v>
      </c>
      <c r="SA40" s="15">
        <v>0</v>
      </c>
      <c r="SB40" s="15">
        <v>0</v>
      </c>
      <c r="SC40" s="15">
        <v>0</v>
      </c>
      <c r="SD40" s="15">
        <v>0</v>
      </c>
      <c r="SE40" s="15">
        <v>0</v>
      </c>
      <c r="SF40" s="15">
        <v>0</v>
      </c>
      <c r="SG40" s="15">
        <v>0</v>
      </c>
      <c r="SH40" s="15">
        <v>0</v>
      </c>
      <c r="SI40" s="15">
        <v>0</v>
      </c>
      <c r="SJ40" s="15">
        <v>0</v>
      </c>
      <c r="SK40" s="15">
        <v>0</v>
      </c>
      <c r="SL40" s="15">
        <v>0</v>
      </c>
      <c r="SM40" s="15">
        <v>0</v>
      </c>
      <c r="SN40" s="15">
        <v>0</v>
      </c>
      <c r="SO40" s="15">
        <v>0</v>
      </c>
      <c r="SP40" s="15">
        <v>0</v>
      </c>
      <c r="SQ40" s="15">
        <v>0</v>
      </c>
      <c r="SR40" s="15">
        <v>0</v>
      </c>
      <c r="SS40" s="15">
        <v>0</v>
      </c>
      <c r="ST40" s="15">
        <v>0</v>
      </c>
      <c r="SU40" s="15">
        <v>0</v>
      </c>
      <c r="SV40" s="15">
        <v>0</v>
      </c>
      <c r="SW40" s="15">
        <v>0</v>
      </c>
      <c r="SX40" s="15">
        <v>0</v>
      </c>
      <c r="SY40" s="15">
        <v>0</v>
      </c>
      <c r="SZ40" s="15">
        <v>0</v>
      </c>
      <c r="TA40" s="15">
        <v>24439848679</v>
      </c>
      <c r="TB40" s="15">
        <v>0</v>
      </c>
      <c r="TC40" s="15">
        <v>0</v>
      </c>
      <c r="TD40" s="15">
        <v>0</v>
      </c>
      <c r="TE40" s="15">
        <v>0</v>
      </c>
      <c r="TF40" s="15">
        <v>0</v>
      </c>
      <c r="TG40" s="15">
        <v>17170629424</v>
      </c>
      <c r="TH40" s="15">
        <v>0</v>
      </c>
      <c r="TI40" s="15">
        <v>0</v>
      </c>
      <c r="TJ40" s="15">
        <v>0</v>
      </c>
      <c r="TK40" s="15">
        <v>0</v>
      </c>
      <c r="TL40" s="15">
        <v>0</v>
      </c>
      <c r="TM40" s="15">
        <v>0</v>
      </c>
      <c r="TN40" s="15">
        <v>0</v>
      </c>
      <c r="TO40" s="15">
        <v>2158818933</v>
      </c>
      <c r="TP40" s="15">
        <v>0</v>
      </c>
      <c r="TQ40" s="15">
        <v>0</v>
      </c>
      <c r="TR40" s="15">
        <v>0</v>
      </c>
      <c r="TS40" s="15">
        <v>0</v>
      </c>
      <c r="TT40" s="15">
        <v>0</v>
      </c>
      <c r="TU40" s="15">
        <v>0</v>
      </c>
      <c r="TV40" s="15">
        <v>0</v>
      </c>
      <c r="TW40" s="15">
        <v>0</v>
      </c>
    </row>
    <row r="41" spans="1:543" ht="15" x14ac:dyDescent="0.25">
      <c r="A41" s="19" t="s">
        <v>586</v>
      </c>
      <c r="B41" s="15">
        <v>572787802706.10999</v>
      </c>
      <c r="C41" s="15">
        <v>25642868330.580002</v>
      </c>
      <c r="D41" s="15">
        <v>37290307.670000002</v>
      </c>
      <c r="E41" s="15">
        <v>48855883358.459999</v>
      </c>
      <c r="F41" s="15">
        <v>45150000</v>
      </c>
      <c r="G41" s="15">
        <v>44966187194</v>
      </c>
      <c r="H41" s="15">
        <v>3400000</v>
      </c>
      <c r="I41" s="15">
        <v>29821908900.200001</v>
      </c>
      <c r="J41" s="15">
        <v>11297895110</v>
      </c>
      <c r="K41" s="15">
        <v>119303348597.25999</v>
      </c>
      <c r="L41" s="15">
        <v>2665131456</v>
      </c>
      <c r="M41" s="15">
        <v>12572385879.33</v>
      </c>
      <c r="N41" s="15">
        <v>52787587605.019997</v>
      </c>
      <c r="O41" s="15">
        <v>7863506523.6700001</v>
      </c>
      <c r="P41" s="15">
        <v>37879276129.769997</v>
      </c>
      <c r="Q41" s="15">
        <v>248807663902.29001</v>
      </c>
      <c r="R41" s="15">
        <v>3003084364</v>
      </c>
      <c r="S41" s="15">
        <v>7032289526</v>
      </c>
      <c r="T41" s="15">
        <v>10336952749</v>
      </c>
      <c r="U41" s="15">
        <v>127170449317</v>
      </c>
      <c r="V41" s="15">
        <v>9019043344.6299992</v>
      </c>
      <c r="W41" s="15">
        <v>21305324248</v>
      </c>
      <c r="X41" s="15">
        <v>0</v>
      </c>
      <c r="Y41" s="15">
        <v>32036829323.66</v>
      </c>
      <c r="Z41" s="15">
        <v>971256481014</v>
      </c>
      <c r="AA41" s="15">
        <v>20536387098.439999</v>
      </c>
      <c r="AB41" s="15">
        <v>13349310373.33</v>
      </c>
      <c r="AC41" s="15">
        <v>104293733931.21001</v>
      </c>
      <c r="AD41" s="15">
        <v>12899399998</v>
      </c>
      <c r="AE41" s="15">
        <v>34205354099.889999</v>
      </c>
      <c r="AF41" s="15">
        <v>8652637617.7000008</v>
      </c>
      <c r="AG41" s="15">
        <v>12146280357</v>
      </c>
      <c r="AH41" s="15">
        <v>19810720410</v>
      </c>
      <c r="AI41" s="15">
        <v>74830254759.5</v>
      </c>
      <c r="AJ41" s="15">
        <v>5478869411.9399996</v>
      </c>
      <c r="AK41" s="15">
        <v>68765302407</v>
      </c>
      <c r="AL41" s="15">
        <v>0</v>
      </c>
      <c r="AM41" s="15">
        <v>16462665789.879999</v>
      </c>
      <c r="AN41" s="15">
        <v>5652734933.4399996</v>
      </c>
      <c r="AO41" s="15">
        <v>159592758091.54999</v>
      </c>
      <c r="AP41" s="15">
        <v>42995741987.790001</v>
      </c>
      <c r="AQ41" s="15">
        <v>6771180639.3199997</v>
      </c>
      <c r="AR41" s="15">
        <v>8136704106.4700003</v>
      </c>
      <c r="AS41" s="15">
        <v>16630094940.08</v>
      </c>
      <c r="AT41" s="15">
        <v>10150603251</v>
      </c>
      <c r="AU41" s="15">
        <v>1669279800.0999999</v>
      </c>
      <c r="AV41" s="15">
        <v>106077507746.81</v>
      </c>
      <c r="AW41" s="15">
        <v>17563677260.950001</v>
      </c>
      <c r="AX41" s="15">
        <v>6013263828</v>
      </c>
      <c r="AY41" s="15">
        <v>2533908556.0999999</v>
      </c>
      <c r="AZ41" s="15">
        <v>2654000000</v>
      </c>
      <c r="BA41" s="15">
        <v>10325383314</v>
      </c>
      <c r="BB41" s="15">
        <v>25667051455</v>
      </c>
      <c r="BC41" s="15">
        <v>90205275</v>
      </c>
      <c r="BD41" s="15">
        <v>10001439110.5</v>
      </c>
      <c r="BE41" s="15">
        <v>22605730061</v>
      </c>
      <c r="BF41" s="15">
        <v>56658029551</v>
      </c>
      <c r="BG41" s="15">
        <v>26381140163</v>
      </c>
      <c r="BH41" s="15">
        <v>107906877811.28</v>
      </c>
      <c r="BI41" s="15">
        <v>2461859339</v>
      </c>
      <c r="BJ41" s="15">
        <v>12444854938.42</v>
      </c>
      <c r="BK41" s="15">
        <v>380445765</v>
      </c>
      <c r="BL41" s="15">
        <v>4881767506.3999996</v>
      </c>
      <c r="BM41" s="15">
        <v>8207037349</v>
      </c>
      <c r="BN41" s="15">
        <v>4304775747</v>
      </c>
      <c r="BO41" s="15">
        <v>18511300127</v>
      </c>
      <c r="BP41" s="15">
        <v>1731042565.5</v>
      </c>
      <c r="BQ41" s="15">
        <v>2655000</v>
      </c>
      <c r="BR41" s="15">
        <v>1634749856</v>
      </c>
      <c r="BS41" s="15">
        <v>5877366517</v>
      </c>
      <c r="BT41" s="15">
        <v>25143757467.259998</v>
      </c>
      <c r="BU41" s="15">
        <v>11407075724</v>
      </c>
      <c r="BV41" s="15">
        <v>4378607214.3299999</v>
      </c>
      <c r="BW41" s="15">
        <v>998556651.20000005</v>
      </c>
      <c r="BX41" s="15">
        <v>282600105.32999998</v>
      </c>
      <c r="BY41" s="15">
        <v>4706000837</v>
      </c>
      <c r="BZ41" s="15">
        <v>5102310391.3299999</v>
      </c>
      <c r="CA41" s="15">
        <v>6617996409.4799995</v>
      </c>
      <c r="CB41" s="15">
        <v>407248626912.20001</v>
      </c>
      <c r="CC41" s="15">
        <v>435147303808.73999</v>
      </c>
      <c r="CD41" s="15">
        <v>56530575742.809998</v>
      </c>
      <c r="CE41" s="15">
        <v>28165959066</v>
      </c>
      <c r="CF41" s="15">
        <v>75750515458.039993</v>
      </c>
      <c r="CG41" s="15">
        <v>118453162303.39999</v>
      </c>
      <c r="CH41" s="15">
        <v>32613336323.970001</v>
      </c>
      <c r="CI41" s="15">
        <v>336665276578.96002</v>
      </c>
      <c r="CJ41" s="15">
        <v>42316494117</v>
      </c>
      <c r="CK41" s="15">
        <v>200510009873.48001</v>
      </c>
      <c r="CL41" s="15">
        <v>31976693753.939999</v>
      </c>
      <c r="CM41" s="15">
        <v>304294593622.82001</v>
      </c>
      <c r="CN41" s="15">
        <v>120212000361.00999</v>
      </c>
      <c r="CO41" s="15">
        <v>171663305419.97</v>
      </c>
      <c r="CP41" s="15">
        <v>13217521667</v>
      </c>
      <c r="CQ41" s="15">
        <v>29865057086.900002</v>
      </c>
      <c r="CR41" s="15">
        <v>9131686495.5</v>
      </c>
      <c r="CS41" s="15">
        <v>3416918489.8800001</v>
      </c>
      <c r="CT41" s="15">
        <v>884728879</v>
      </c>
      <c r="CU41" s="15">
        <v>19358147400.700001</v>
      </c>
      <c r="CV41" s="15">
        <v>2759709227</v>
      </c>
      <c r="CW41" s="15">
        <v>5961176077</v>
      </c>
      <c r="CX41" s="15">
        <v>75984826516.399994</v>
      </c>
      <c r="CY41" s="15">
        <v>13461788888</v>
      </c>
      <c r="CZ41" s="15">
        <v>3213862561.5300002</v>
      </c>
      <c r="DA41" s="15">
        <v>2270571663916.2798</v>
      </c>
      <c r="DB41" s="15">
        <v>183193009432.35001</v>
      </c>
      <c r="DC41" s="15">
        <v>200487131116</v>
      </c>
      <c r="DD41" s="15">
        <v>76135448536.550003</v>
      </c>
      <c r="DE41" s="15">
        <v>255504870453.51999</v>
      </c>
      <c r="DF41" s="15">
        <v>219252353844.39999</v>
      </c>
      <c r="DG41" s="15">
        <v>73812818857.5</v>
      </c>
      <c r="DH41" s="15">
        <v>286506916151.58002</v>
      </c>
      <c r="DI41" s="15">
        <v>120743173636.67</v>
      </c>
      <c r="DJ41" s="15">
        <v>74340021922.380005</v>
      </c>
      <c r="DK41" s="15">
        <v>49638158001</v>
      </c>
      <c r="DL41" s="15">
        <v>224276862104.98999</v>
      </c>
      <c r="DM41" s="15">
        <v>57474352820.949997</v>
      </c>
      <c r="DN41" s="15">
        <v>94091347951.570007</v>
      </c>
      <c r="DO41" s="15">
        <v>8105624118.5200005</v>
      </c>
      <c r="DP41" s="15">
        <v>19511001046</v>
      </c>
      <c r="DQ41" s="15">
        <v>111600732015.61</v>
      </c>
      <c r="DR41" s="15">
        <v>5367875661.8199997</v>
      </c>
      <c r="DS41" s="15">
        <v>110822609328.00999</v>
      </c>
      <c r="DT41" s="15">
        <v>1582283064</v>
      </c>
      <c r="DU41" s="15">
        <v>4099709714</v>
      </c>
      <c r="DV41" s="15">
        <v>6307354290.6599998</v>
      </c>
      <c r="DW41" s="15">
        <v>54517877398.5</v>
      </c>
      <c r="DX41" s="15">
        <v>20028255</v>
      </c>
      <c r="DY41" s="15">
        <v>7156004725.6000004</v>
      </c>
      <c r="DZ41" s="15">
        <v>3909193282</v>
      </c>
      <c r="EA41" s="15">
        <v>8537583646.9099998</v>
      </c>
      <c r="EB41" s="15">
        <v>10563652981.17</v>
      </c>
      <c r="EC41" s="15">
        <v>1075597212.75</v>
      </c>
      <c r="ED41" s="15">
        <v>524071901050.79999</v>
      </c>
      <c r="EE41" s="15">
        <v>3710961587.9899998</v>
      </c>
      <c r="EF41" s="15">
        <v>76386274823</v>
      </c>
      <c r="EG41" s="15">
        <v>52386097334</v>
      </c>
      <c r="EH41" s="15">
        <v>110049710779.5</v>
      </c>
      <c r="EI41" s="15">
        <v>54459672233.75</v>
      </c>
      <c r="EJ41" s="15">
        <v>189314203067.42999</v>
      </c>
      <c r="EK41" s="15">
        <v>106603232943.74001</v>
      </c>
      <c r="EL41" s="15">
        <v>17332839532</v>
      </c>
      <c r="EM41" s="15">
        <v>443107496946.62</v>
      </c>
      <c r="EN41" s="15">
        <v>22862404260.830002</v>
      </c>
      <c r="EO41" s="15">
        <v>69117520470.330002</v>
      </c>
      <c r="EP41" s="15">
        <v>24993432837.5</v>
      </c>
      <c r="EQ41" s="15">
        <v>27621654842.060001</v>
      </c>
      <c r="ER41" s="15">
        <v>112446806117.2</v>
      </c>
      <c r="ES41" s="15">
        <v>1551211219</v>
      </c>
      <c r="ET41" s="15">
        <v>946482172856</v>
      </c>
      <c r="EU41" s="15">
        <v>478781636615.01001</v>
      </c>
      <c r="EV41" s="15">
        <v>22745227902.639999</v>
      </c>
      <c r="EW41" s="15">
        <v>48570715307.129997</v>
      </c>
      <c r="EX41" s="15">
        <v>81428779856.639999</v>
      </c>
      <c r="EY41" s="15">
        <v>85735534500.360001</v>
      </c>
      <c r="EZ41" s="15">
        <v>60466692580.800003</v>
      </c>
      <c r="FA41" s="15">
        <v>51996401140.900002</v>
      </c>
      <c r="FB41" s="15">
        <v>177788521420</v>
      </c>
      <c r="FC41" s="15">
        <v>66680057257.050003</v>
      </c>
      <c r="FD41" s="15">
        <v>75521733198.520004</v>
      </c>
      <c r="FE41" s="15">
        <v>102433535041</v>
      </c>
      <c r="FF41" s="15">
        <v>131002743435</v>
      </c>
      <c r="FG41" s="15">
        <v>144272358564</v>
      </c>
      <c r="FH41" s="15">
        <v>36975371534.669998</v>
      </c>
      <c r="FI41" s="15">
        <v>17630057825.16</v>
      </c>
      <c r="FJ41" s="15">
        <v>134809162681</v>
      </c>
      <c r="FK41" s="15">
        <v>25014114557</v>
      </c>
      <c r="FL41" s="15">
        <v>157874797725.29999</v>
      </c>
      <c r="FM41" s="15">
        <v>60065400280.330002</v>
      </c>
      <c r="FN41" s="15">
        <v>60005402191.629997</v>
      </c>
      <c r="FO41" s="15">
        <v>59874497229.540001</v>
      </c>
      <c r="FP41" s="15">
        <v>30151997298.099998</v>
      </c>
      <c r="FQ41" s="15">
        <v>12283192973</v>
      </c>
      <c r="FR41" s="15">
        <v>41378123238.120003</v>
      </c>
      <c r="FS41" s="15">
        <v>15833993261</v>
      </c>
      <c r="FT41" s="15">
        <v>5848760453.3800001</v>
      </c>
      <c r="FU41" s="15">
        <v>3308872509.3400002</v>
      </c>
      <c r="FV41" s="15">
        <v>30542918467</v>
      </c>
      <c r="FW41" s="15">
        <v>457654797113.70001</v>
      </c>
      <c r="FX41" s="15">
        <v>10900922741</v>
      </c>
      <c r="FY41" s="15">
        <v>28612222204.34</v>
      </c>
      <c r="FZ41" s="15">
        <v>10458331494.290001</v>
      </c>
      <c r="GA41" s="15">
        <v>11607575871.889999</v>
      </c>
      <c r="GB41" s="15">
        <v>12301726745.18</v>
      </c>
      <c r="GC41" s="15">
        <v>65108053728.599998</v>
      </c>
      <c r="GD41" s="15">
        <v>20200860254.150002</v>
      </c>
      <c r="GE41" s="15">
        <v>14009838778.66</v>
      </c>
      <c r="GF41" s="15">
        <v>11123297468</v>
      </c>
      <c r="GG41" s="15">
        <v>34895502660.68</v>
      </c>
      <c r="GH41" s="15">
        <v>8179212568.6700001</v>
      </c>
      <c r="GI41" s="15">
        <v>6521027295</v>
      </c>
      <c r="GJ41" s="15">
        <v>24008682121</v>
      </c>
      <c r="GK41" s="15">
        <v>8035084335</v>
      </c>
      <c r="GL41" s="15">
        <v>13537006687.059999</v>
      </c>
      <c r="GM41" s="15">
        <v>11338973250.5</v>
      </c>
      <c r="GN41" s="15">
        <v>12408573290.4</v>
      </c>
      <c r="GO41" s="15">
        <v>28876941223.220001</v>
      </c>
      <c r="GP41" s="15">
        <v>19601559082.810001</v>
      </c>
      <c r="GQ41" s="15">
        <v>9859853348.9699993</v>
      </c>
      <c r="GR41" s="15">
        <v>13756422848.84</v>
      </c>
      <c r="GS41" s="15">
        <v>13292228598.67</v>
      </c>
      <c r="GT41" s="15">
        <v>16819562736.17</v>
      </c>
      <c r="GU41" s="15">
        <v>13889475445.469999</v>
      </c>
      <c r="GV41" s="15">
        <v>6453989486</v>
      </c>
      <c r="GW41" s="15">
        <v>45331042170.989998</v>
      </c>
      <c r="GX41" s="15">
        <v>79431405416.619995</v>
      </c>
      <c r="GY41" s="15">
        <v>2781388515</v>
      </c>
      <c r="GZ41" s="15">
        <v>4238867180.3299999</v>
      </c>
      <c r="HA41" s="15">
        <v>5816498840.6300001</v>
      </c>
      <c r="HB41" s="15">
        <v>9817855418.0400009</v>
      </c>
      <c r="HC41" s="15">
        <v>12742525784.59</v>
      </c>
      <c r="HD41" s="15">
        <v>52071230147</v>
      </c>
      <c r="HE41" s="15">
        <v>19906649289</v>
      </c>
      <c r="HF41" s="15">
        <v>21361022377</v>
      </c>
      <c r="HG41" s="15">
        <v>10666283063.24</v>
      </c>
      <c r="HH41" s="15">
        <v>0</v>
      </c>
      <c r="HI41" s="15">
        <v>9304101774.5900002</v>
      </c>
      <c r="HJ41" s="15">
        <v>12686139157</v>
      </c>
      <c r="HK41" s="15">
        <v>16879196884.940001</v>
      </c>
      <c r="HL41" s="15">
        <v>15412757855.440001</v>
      </c>
      <c r="HM41" s="15">
        <v>1840298903358.1699</v>
      </c>
      <c r="HN41" s="15">
        <v>73934792731.669998</v>
      </c>
      <c r="HO41" s="15">
        <v>25782755181.77</v>
      </c>
      <c r="HP41" s="15">
        <v>12616508407.959999</v>
      </c>
      <c r="HQ41" s="15">
        <v>69616602449.610001</v>
      </c>
      <c r="HR41" s="15">
        <v>21044781</v>
      </c>
      <c r="HS41" s="15">
        <v>156651496509.10999</v>
      </c>
      <c r="HT41" s="15">
        <v>46288482098.32</v>
      </c>
      <c r="HU41" s="15">
        <v>27842526579.720001</v>
      </c>
      <c r="HV41" s="15">
        <v>4657836711.3400002</v>
      </c>
      <c r="HW41" s="15">
        <v>13920410805.309999</v>
      </c>
      <c r="HX41" s="15">
        <v>14645534117.23</v>
      </c>
      <c r="HY41" s="15">
        <v>2528483003</v>
      </c>
      <c r="HZ41" s="15">
        <v>23086962763.299999</v>
      </c>
      <c r="IA41" s="15">
        <v>18883603259.209999</v>
      </c>
      <c r="IB41" s="15">
        <v>14459865832.059999</v>
      </c>
      <c r="IC41" s="15">
        <v>26081056980.5</v>
      </c>
      <c r="ID41" s="15">
        <v>2954940080.8099999</v>
      </c>
      <c r="IE41" s="15">
        <v>5839315549.4499998</v>
      </c>
      <c r="IF41" s="15">
        <v>38495806503.5</v>
      </c>
      <c r="IG41" s="15">
        <v>15613105575.620001</v>
      </c>
      <c r="IH41" s="15">
        <v>110716855691.5</v>
      </c>
      <c r="II41" s="15">
        <v>7570343192.1099997</v>
      </c>
      <c r="IJ41" s="15">
        <v>1321175380.6600001</v>
      </c>
      <c r="IK41" s="15">
        <v>98389960560.539993</v>
      </c>
      <c r="IL41" s="15">
        <v>18710049996.369999</v>
      </c>
      <c r="IM41" s="15">
        <v>28970284265.700001</v>
      </c>
      <c r="IN41" s="15">
        <v>9234424085.5100002</v>
      </c>
      <c r="IO41" s="15">
        <v>35276260650.419998</v>
      </c>
      <c r="IP41" s="15">
        <v>18995149432</v>
      </c>
      <c r="IQ41" s="15">
        <v>21031427135.169998</v>
      </c>
      <c r="IR41" s="15">
        <v>18090484580.43</v>
      </c>
      <c r="IS41" s="15">
        <v>32540925644.25</v>
      </c>
      <c r="IT41" s="15">
        <v>51747802661.279999</v>
      </c>
      <c r="IU41" s="15">
        <v>7743851634.1499996</v>
      </c>
      <c r="IV41" s="15">
        <v>10448386266.049999</v>
      </c>
      <c r="IW41" s="15">
        <v>38895302029.480003</v>
      </c>
      <c r="IX41" s="15">
        <f>28447944225+45457782310.59</f>
        <v>73905726535.589996</v>
      </c>
      <c r="IY41" s="15">
        <v>935773805.33000004</v>
      </c>
      <c r="IZ41" s="15">
        <v>252265779144</v>
      </c>
      <c r="JA41" s="15">
        <v>74391637465.630005</v>
      </c>
      <c r="JB41" s="15">
        <v>32862475158.880001</v>
      </c>
      <c r="JC41" s="15">
        <v>6879000512.8500004</v>
      </c>
      <c r="JD41" s="15">
        <v>29474785727.900002</v>
      </c>
      <c r="JE41" s="15">
        <v>7864994211.8500004</v>
      </c>
      <c r="JF41" s="15">
        <v>66404312820.160004</v>
      </c>
      <c r="JG41" s="15">
        <v>57463548206.419998</v>
      </c>
      <c r="JH41" s="15">
        <v>14206184110.610001</v>
      </c>
      <c r="JI41" s="15">
        <v>15595895405.809999</v>
      </c>
      <c r="JJ41" s="15">
        <v>15045262342.5</v>
      </c>
      <c r="JK41" s="15">
        <v>16421489935.030001</v>
      </c>
      <c r="JL41" s="15">
        <v>35282305557.550003</v>
      </c>
      <c r="JM41" s="15">
        <v>0</v>
      </c>
      <c r="JN41" s="15">
        <v>14347919568.209999</v>
      </c>
      <c r="JO41" s="15">
        <v>339686163861.09003</v>
      </c>
      <c r="JP41" s="15">
        <v>3046629214.8600001</v>
      </c>
      <c r="JQ41" s="15">
        <v>3521793534</v>
      </c>
      <c r="JR41" s="15">
        <v>20858191832</v>
      </c>
      <c r="JS41" s="15">
        <v>22978054227.59</v>
      </c>
      <c r="JT41" s="15">
        <v>17381508077</v>
      </c>
      <c r="JU41" s="15">
        <v>2187631002.79</v>
      </c>
      <c r="JV41" s="15">
        <v>13790209850.440001</v>
      </c>
      <c r="JW41" s="15">
        <v>50729857260</v>
      </c>
      <c r="JX41" s="15">
        <v>24631399829</v>
      </c>
      <c r="JY41" s="15">
        <v>2231840455</v>
      </c>
      <c r="JZ41" s="15">
        <v>15952830879.68</v>
      </c>
      <c r="KA41" s="15">
        <v>25794728083.009998</v>
      </c>
      <c r="KB41" s="15">
        <v>25701166251</v>
      </c>
      <c r="KC41" s="15">
        <v>1494322277.54</v>
      </c>
      <c r="KD41" s="15">
        <v>308605666678</v>
      </c>
      <c r="KE41" s="15">
        <f>19285421328.05+17159056159</f>
        <v>36444477487.050003</v>
      </c>
      <c r="KF41" s="15">
        <v>53887860759.839996</v>
      </c>
      <c r="KG41" s="15">
        <v>1197548253</v>
      </c>
      <c r="KH41" s="15">
        <v>56809651377.760002</v>
      </c>
      <c r="KI41" s="15">
        <v>52129890908</v>
      </c>
      <c r="KJ41" s="15">
        <v>0</v>
      </c>
      <c r="KK41" s="15">
        <v>5563366934.9499998</v>
      </c>
      <c r="KL41" s="15">
        <v>197949596469</v>
      </c>
      <c r="KM41" s="15">
        <v>114816312716</v>
      </c>
      <c r="KN41" s="15">
        <v>51069570569.080002</v>
      </c>
      <c r="KO41" s="15">
        <v>10451815985</v>
      </c>
      <c r="KP41" s="15">
        <v>4565470778.0200005</v>
      </c>
      <c r="KQ41" s="15">
        <v>114957812603.27</v>
      </c>
      <c r="KR41" s="15">
        <v>716158960129.12</v>
      </c>
      <c r="KS41" s="15">
        <v>29993989200.360001</v>
      </c>
      <c r="KT41" s="15">
        <v>952256223466</v>
      </c>
      <c r="KU41" s="15">
        <v>84913654498.899994</v>
      </c>
      <c r="KV41" s="15">
        <v>1265792429279.3301</v>
      </c>
      <c r="KW41" s="15">
        <v>171631511329</v>
      </c>
      <c r="KX41" s="15">
        <v>115466346660</v>
      </c>
      <c r="KY41" s="15">
        <v>141182865741</v>
      </c>
      <c r="KZ41" s="15">
        <v>733737648461.28003</v>
      </c>
      <c r="LA41" s="15">
        <v>32723905888.529999</v>
      </c>
      <c r="LB41" s="15">
        <v>70001295631.740005</v>
      </c>
      <c r="LC41" s="15">
        <v>180858678021.14999</v>
      </c>
      <c r="LD41" s="15">
        <v>48250968206</v>
      </c>
      <c r="LE41" s="15">
        <v>44798210603.349998</v>
      </c>
      <c r="LF41" s="15">
        <v>0</v>
      </c>
      <c r="LG41" s="15">
        <v>4976599488.1400003</v>
      </c>
      <c r="LH41" s="15">
        <v>24366038847.82</v>
      </c>
      <c r="LI41" s="15">
        <v>17690400278.560001</v>
      </c>
      <c r="LJ41" s="15">
        <v>40093499522.57</v>
      </c>
      <c r="LK41" s="15">
        <v>8386260524.6899996</v>
      </c>
      <c r="LL41" s="15">
        <v>16599093141.950001</v>
      </c>
      <c r="LM41" s="15">
        <v>39528788006</v>
      </c>
      <c r="LN41" s="15">
        <v>20778468608.700001</v>
      </c>
      <c r="LO41" s="15">
        <v>24283419909.75</v>
      </c>
      <c r="LP41" s="15">
        <v>41108543129</v>
      </c>
      <c r="LQ41" s="15">
        <v>38866551419</v>
      </c>
      <c r="LR41" s="15">
        <v>44287315888.440002</v>
      </c>
      <c r="LS41" s="15">
        <v>108509829930.84</v>
      </c>
      <c r="LT41" s="15">
        <v>20715188041</v>
      </c>
      <c r="LU41" s="15">
        <v>0</v>
      </c>
      <c r="LV41" s="15">
        <v>34707919724.860001</v>
      </c>
      <c r="LW41" s="15">
        <v>81459091576.990005</v>
      </c>
      <c r="LX41" s="15">
        <v>20199160293.889999</v>
      </c>
      <c r="LY41" s="15">
        <v>165209786619.5</v>
      </c>
      <c r="LZ41" s="15">
        <v>37130720530.43</v>
      </c>
      <c r="MA41" s="15">
        <v>22342103825.099998</v>
      </c>
      <c r="MB41" s="15">
        <v>43363672817</v>
      </c>
      <c r="MC41" s="15">
        <v>447059300</v>
      </c>
      <c r="MD41" s="15">
        <v>10332942442.309999</v>
      </c>
      <c r="ME41" s="15">
        <v>20655382400</v>
      </c>
      <c r="MF41" s="15">
        <v>2407106366</v>
      </c>
      <c r="MG41" s="15">
        <v>431551765124.63</v>
      </c>
      <c r="MH41" s="15">
        <v>25682424976.57</v>
      </c>
      <c r="MI41" s="15">
        <v>116508335674.62</v>
      </c>
      <c r="MJ41" s="15">
        <v>45453154192.510002</v>
      </c>
      <c r="MK41" s="15">
        <v>69122850404.070007</v>
      </c>
      <c r="ML41" s="15">
        <v>31984655137.330002</v>
      </c>
      <c r="MM41" s="15">
        <v>77695499376.289993</v>
      </c>
      <c r="MN41" s="15">
        <v>0</v>
      </c>
      <c r="MO41" s="15">
        <v>37435234869.120003</v>
      </c>
      <c r="MP41" s="15">
        <v>45708873051.57</v>
      </c>
      <c r="MQ41" s="15">
        <v>29648419509.689999</v>
      </c>
      <c r="MR41" s="15">
        <v>77680981306.300003</v>
      </c>
      <c r="MS41" s="15">
        <v>75951612762.570007</v>
      </c>
      <c r="MT41" s="15">
        <v>94969362828.850006</v>
      </c>
      <c r="MU41" s="15">
        <v>15009956907</v>
      </c>
      <c r="MV41" s="15">
        <v>25276815454.150002</v>
      </c>
      <c r="MW41" s="15">
        <v>11738737274.1</v>
      </c>
      <c r="MX41" s="15">
        <v>327332441334.67999</v>
      </c>
      <c r="MY41" s="15">
        <v>42935387162.209999</v>
      </c>
      <c r="MZ41" s="15">
        <v>27316804714</v>
      </c>
      <c r="NA41" s="15">
        <v>71484893011.449997</v>
      </c>
      <c r="NB41" s="15">
        <v>9788096454.8099995</v>
      </c>
      <c r="NC41" s="15">
        <v>88155042549.440002</v>
      </c>
      <c r="ND41" s="15">
        <v>58560323138.669998</v>
      </c>
      <c r="NE41" s="15">
        <v>33845349357</v>
      </c>
      <c r="NF41" s="15">
        <v>106295527097.92999</v>
      </c>
      <c r="NG41" s="15">
        <v>15405511845.1</v>
      </c>
      <c r="NH41" s="15">
        <v>34438854744.129997</v>
      </c>
      <c r="NI41" s="15">
        <v>88180738465.330002</v>
      </c>
      <c r="NJ41" s="15">
        <v>0</v>
      </c>
      <c r="NK41" s="15">
        <v>59598411112.860001</v>
      </c>
      <c r="NL41" s="15">
        <v>25000000</v>
      </c>
      <c r="NM41" s="16">
        <v>24985246151.599998</v>
      </c>
      <c r="NN41" s="15">
        <v>37254645133.860001</v>
      </c>
      <c r="NO41" s="15">
        <v>2320019388</v>
      </c>
      <c r="NP41" s="15">
        <v>39368492608</v>
      </c>
      <c r="NQ41" s="15">
        <v>13493878208</v>
      </c>
      <c r="NR41" s="15">
        <v>21700612181</v>
      </c>
      <c r="NS41" s="15">
        <v>6343914002</v>
      </c>
      <c r="NT41" s="15">
        <v>1044942938</v>
      </c>
      <c r="NU41" s="15">
        <v>15365444178</v>
      </c>
      <c r="NV41" s="15">
        <v>3175189263.8699999</v>
      </c>
      <c r="NW41" s="15">
        <v>101844771</v>
      </c>
      <c r="NX41" s="15">
        <v>343771210737.83002</v>
      </c>
      <c r="NY41" s="15">
        <v>96337174595.869995</v>
      </c>
      <c r="NZ41" s="15">
        <v>8584984778.7700005</v>
      </c>
      <c r="OA41" s="15">
        <v>57581337012.169998</v>
      </c>
      <c r="OB41" s="15">
        <v>18700063958.23</v>
      </c>
      <c r="OC41" s="15">
        <v>4504139769.9300003</v>
      </c>
      <c r="OD41" s="15">
        <v>53128430006.099998</v>
      </c>
      <c r="OE41" s="15">
        <v>6043036416.21</v>
      </c>
      <c r="OF41" s="15">
        <v>27150746996.049999</v>
      </c>
      <c r="OG41" s="15">
        <v>52866799590.160004</v>
      </c>
      <c r="OH41" s="15">
        <v>125516734200.64999</v>
      </c>
      <c r="OI41" s="15">
        <v>25412346885.330002</v>
      </c>
      <c r="OJ41" s="15">
        <v>7218574177</v>
      </c>
      <c r="OK41" s="15">
        <v>14116314787.48</v>
      </c>
      <c r="OL41" s="15">
        <v>23441192748.77</v>
      </c>
      <c r="OM41" s="15">
        <v>59797221238.239998</v>
      </c>
      <c r="ON41" s="15">
        <v>1917990848.3</v>
      </c>
      <c r="OO41" s="15">
        <v>40607215433</v>
      </c>
      <c r="OP41" s="15">
        <v>280119472.07999998</v>
      </c>
      <c r="OQ41" s="15">
        <v>2730067120</v>
      </c>
      <c r="OR41" s="15">
        <v>22361128913.75</v>
      </c>
      <c r="OS41" s="15">
        <v>108857489492.89999</v>
      </c>
      <c r="OT41" s="15">
        <v>6976855057</v>
      </c>
      <c r="OU41" s="15">
        <v>15799491143</v>
      </c>
      <c r="OV41" s="15">
        <v>14315130052.200001</v>
      </c>
      <c r="OW41" s="15">
        <v>0</v>
      </c>
      <c r="OX41" s="15">
        <v>3335058788</v>
      </c>
      <c r="OY41" s="15">
        <v>1168344700</v>
      </c>
      <c r="OZ41" s="15">
        <v>12979166661.25</v>
      </c>
      <c r="PA41" s="15">
        <v>3633398417</v>
      </c>
      <c r="PB41" s="15">
        <v>0</v>
      </c>
      <c r="PC41" s="15">
        <v>0</v>
      </c>
      <c r="PD41" s="15">
        <v>2996444390</v>
      </c>
      <c r="PE41" s="15">
        <v>5816375953</v>
      </c>
      <c r="PF41" s="15">
        <v>21926314130.5</v>
      </c>
      <c r="PG41" s="15">
        <v>794000000</v>
      </c>
      <c r="PH41" s="15">
        <v>4988221421</v>
      </c>
      <c r="PI41" s="15">
        <v>1065331300</v>
      </c>
      <c r="PJ41" s="15">
        <v>6687478300.1999998</v>
      </c>
      <c r="PK41" s="15">
        <v>6047584336.4300003</v>
      </c>
      <c r="PL41" s="15" t="s">
        <v>552</v>
      </c>
      <c r="PM41" s="15">
        <v>1316681511</v>
      </c>
      <c r="PN41" s="15">
        <v>22297664</v>
      </c>
      <c r="PO41" s="15">
        <v>5051220275.3000002</v>
      </c>
      <c r="PP41" s="15">
        <v>106343860918.5</v>
      </c>
      <c r="PQ41" s="15">
        <v>28654458701.580002</v>
      </c>
      <c r="PR41" s="15">
        <v>26377865635.459999</v>
      </c>
      <c r="PS41" s="15">
        <v>31712657294</v>
      </c>
      <c r="PT41" s="15">
        <v>3334680744</v>
      </c>
      <c r="PU41" s="15">
        <v>35321930672.550003</v>
      </c>
      <c r="PV41" s="15">
        <v>17536870723</v>
      </c>
      <c r="PW41" s="15">
        <v>0</v>
      </c>
      <c r="PX41" s="15">
        <v>1646842418.4200001</v>
      </c>
      <c r="PY41" s="15">
        <v>8596001607</v>
      </c>
      <c r="PZ41" s="15">
        <v>9148251510.9500008</v>
      </c>
      <c r="QA41" s="15">
        <v>715171894</v>
      </c>
      <c r="QB41" s="15">
        <v>299709361345</v>
      </c>
      <c r="QC41" s="15">
        <v>258324891261</v>
      </c>
      <c r="QD41" s="15">
        <v>153750000</v>
      </c>
      <c r="QE41" s="15">
        <v>9056577454</v>
      </c>
      <c r="QF41" s="15">
        <v>95866224805</v>
      </c>
      <c r="QG41" s="15">
        <v>20065587995</v>
      </c>
      <c r="QH41" s="15">
        <v>64265533276</v>
      </c>
      <c r="QI41" s="15">
        <v>78586417396</v>
      </c>
      <c r="QJ41" s="15">
        <v>0</v>
      </c>
      <c r="QK41" s="15">
        <v>4969736369</v>
      </c>
      <c r="QL41" s="15">
        <v>10162435621</v>
      </c>
      <c r="QM41" s="15">
        <v>29599633473</v>
      </c>
      <c r="QN41" s="15">
        <v>46176558416</v>
      </c>
      <c r="QO41" s="15">
        <v>0</v>
      </c>
      <c r="QP41" s="15">
        <v>36428598298</v>
      </c>
      <c r="QQ41" s="15">
        <v>84801303742</v>
      </c>
      <c r="QR41" s="15">
        <v>58337988345.449997</v>
      </c>
      <c r="QS41" s="15">
        <v>249577263</v>
      </c>
      <c r="QT41" s="15">
        <v>76850848064.330002</v>
      </c>
      <c r="QU41" s="15">
        <v>0</v>
      </c>
      <c r="QV41" s="15">
        <v>5173759216</v>
      </c>
      <c r="QW41" s="15">
        <v>279831920</v>
      </c>
      <c r="QX41" s="15">
        <v>0</v>
      </c>
      <c r="QY41" s="15">
        <v>12301092690</v>
      </c>
      <c r="QZ41" s="15">
        <v>57262118383</v>
      </c>
      <c r="RA41" s="15">
        <v>1935469251</v>
      </c>
      <c r="RB41" s="15">
        <v>2007907552</v>
      </c>
      <c r="RC41" s="15">
        <v>10399360461</v>
      </c>
      <c r="RD41" s="15">
        <v>0</v>
      </c>
      <c r="RE41" s="15">
        <v>45000000000</v>
      </c>
      <c r="RF41" s="15">
        <v>413000675238.42999</v>
      </c>
      <c r="RG41" s="15">
        <v>31817238007</v>
      </c>
      <c r="RH41" s="15">
        <v>26076813244</v>
      </c>
      <c r="RI41" s="15">
        <v>14541102645</v>
      </c>
      <c r="RJ41" s="15">
        <v>18908417666</v>
      </c>
      <c r="RK41" s="15">
        <v>81299556387.130005</v>
      </c>
      <c r="RL41" s="15">
        <v>37974636131</v>
      </c>
      <c r="RM41" s="15">
        <v>45481264738</v>
      </c>
      <c r="RN41" s="15">
        <v>2493593938</v>
      </c>
      <c r="RO41" s="15">
        <v>18031300895</v>
      </c>
      <c r="RP41" s="15">
        <v>7548552142</v>
      </c>
      <c r="RQ41" s="15">
        <v>161722450247.5</v>
      </c>
      <c r="RR41" s="15">
        <v>43423884151</v>
      </c>
      <c r="RS41" s="15">
        <v>12693929676.540001</v>
      </c>
      <c r="RT41" s="15">
        <v>0</v>
      </c>
      <c r="RU41" s="15">
        <v>35170879034.699997</v>
      </c>
      <c r="RV41" s="15">
        <v>56084494824</v>
      </c>
      <c r="RW41" s="15">
        <v>2296731198</v>
      </c>
      <c r="RX41" s="15">
        <v>0</v>
      </c>
      <c r="RY41" s="15">
        <v>2562399318.1300001</v>
      </c>
      <c r="RZ41" s="15">
        <v>115316493332.41</v>
      </c>
      <c r="SA41" s="15">
        <v>18899510614.740002</v>
      </c>
      <c r="SB41" s="15">
        <v>5975363650.6700001</v>
      </c>
      <c r="SC41" s="15">
        <v>6697944574.5100002</v>
      </c>
      <c r="SD41" s="15">
        <v>2711912157</v>
      </c>
      <c r="SE41" s="15">
        <v>32328083100.799999</v>
      </c>
      <c r="SF41" s="15">
        <v>22823453393.560001</v>
      </c>
      <c r="SG41" s="15">
        <v>5111345649.7399998</v>
      </c>
      <c r="SH41" s="15">
        <v>24198449928</v>
      </c>
      <c r="SI41" s="15">
        <v>42463331280.18</v>
      </c>
      <c r="SJ41" s="15">
        <v>12180051259.360001</v>
      </c>
      <c r="SK41" s="15">
        <v>35262721962.5</v>
      </c>
      <c r="SL41" s="15">
        <v>3663465762.8800001</v>
      </c>
      <c r="SM41" s="15">
        <v>35761383905.769997</v>
      </c>
      <c r="SN41" s="15">
        <v>3524900268</v>
      </c>
      <c r="SO41" s="15">
        <v>269289094544.07001</v>
      </c>
      <c r="SP41" s="15">
        <v>23592011907</v>
      </c>
      <c r="SQ41" s="15">
        <v>233986734</v>
      </c>
      <c r="SR41" s="15">
        <v>39069579896.900002</v>
      </c>
      <c r="SS41" s="15">
        <v>11971313931.780001</v>
      </c>
      <c r="ST41" s="15">
        <v>65875866817.75</v>
      </c>
      <c r="SU41" s="15">
        <v>2570513031</v>
      </c>
      <c r="SV41" s="15">
        <v>122842103945.33</v>
      </c>
      <c r="SW41" s="15">
        <v>396867807000</v>
      </c>
      <c r="SX41" s="15">
        <v>0</v>
      </c>
      <c r="SY41" s="15">
        <v>85557135048</v>
      </c>
      <c r="SZ41" s="15">
        <v>37276574953.879997</v>
      </c>
      <c r="TA41" s="15">
        <v>151789629082</v>
      </c>
      <c r="TB41" s="15">
        <v>29440101599</v>
      </c>
      <c r="TC41" s="15">
        <v>10851583111</v>
      </c>
      <c r="TD41" s="15">
        <v>41551366055</v>
      </c>
      <c r="TE41" s="15">
        <v>40384030427</v>
      </c>
      <c r="TF41" s="15">
        <v>962530000</v>
      </c>
      <c r="TG41" s="15">
        <v>40645744654</v>
      </c>
      <c r="TH41" s="15">
        <v>10727367424.5</v>
      </c>
      <c r="TI41" s="15">
        <v>4007901650</v>
      </c>
      <c r="TJ41" s="15">
        <v>0</v>
      </c>
      <c r="TK41" s="15">
        <v>32161544784</v>
      </c>
      <c r="TL41" s="15">
        <v>95769765919.589996</v>
      </c>
      <c r="TM41" s="15">
        <v>42260680026.860001</v>
      </c>
      <c r="TN41" s="15">
        <v>0</v>
      </c>
      <c r="TO41" s="15">
        <v>10889735009</v>
      </c>
      <c r="TP41" s="15">
        <v>37779566478.949997</v>
      </c>
      <c r="TQ41" s="15">
        <v>40160240251</v>
      </c>
      <c r="TR41" s="15">
        <v>46211084531.300003</v>
      </c>
      <c r="TS41" s="15">
        <v>38736791106.730003</v>
      </c>
      <c r="TT41" s="15">
        <v>266312370844.88</v>
      </c>
      <c r="TU41" s="15">
        <v>104277622359.2</v>
      </c>
      <c r="TV41" s="15">
        <v>279600694383.46002</v>
      </c>
      <c r="TW41" s="15">
        <v>4544395535</v>
      </c>
    </row>
    <row r="42" spans="1:543" x14ac:dyDescent="0.2">
      <c r="A42" s="20" t="s">
        <v>587</v>
      </c>
      <c r="B42" s="21">
        <f>SUM(B43:B44)</f>
        <v>23833926048.220001</v>
      </c>
      <c r="C42" s="21">
        <f t="shared" ref="C42:BN42" si="81">SUM(C43:C44)</f>
        <v>0</v>
      </c>
      <c r="D42" s="21">
        <f t="shared" si="81"/>
        <v>0</v>
      </c>
      <c r="E42" s="21">
        <f t="shared" si="81"/>
        <v>11602388771.780001</v>
      </c>
      <c r="F42" s="21">
        <f t="shared" si="81"/>
        <v>0</v>
      </c>
      <c r="G42" s="21">
        <f t="shared" si="81"/>
        <v>70563178.950000003</v>
      </c>
      <c r="H42" s="21">
        <f t="shared" si="81"/>
        <v>0</v>
      </c>
      <c r="I42" s="21">
        <f t="shared" si="81"/>
        <v>31461428840.720001</v>
      </c>
      <c r="J42" s="21">
        <f t="shared" si="81"/>
        <v>0</v>
      </c>
      <c r="K42" s="21">
        <f t="shared" si="81"/>
        <v>0</v>
      </c>
      <c r="L42" s="21">
        <f t="shared" si="81"/>
        <v>0</v>
      </c>
      <c r="M42" s="21">
        <f t="shared" si="81"/>
        <v>0</v>
      </c>
      <c r="N42" s="21">
        <f t="shared" si="81"/>
        <v>39200000000</v>
      </c>
      <c r="O42" s="21">
        <f t="shared" si="81"/>
        <v>0</v>
      </c>
      <c r="P42" s="21">
        <f t="shared" si="81"/>
        <v>0</v>
      </c>
      <c r="Q42" s="21">
        <f t="shared" si="81"/>
        <v>0</v>
      </c>
      <c r="R42" s="21">
        <f t="shared" si="81"/>
        <v>0</v>
      </c>
      <c r="S42" s="21">
        <f t="shared" si="81"/>
        <v>0</v>
      </c>
      <c r="T42" s="21">
        <f t="shared" si="81"/>
        <v>0</v>
      </c>
      <c r="U42" s="21">
        <f t="shared" si="81"/>
        <v>0</v>
      </c>
      <c r="V42" s="21">
        <f t="shared" si="81"/>
        <v>0</v>
      </c>
      <c r="W42" s="21">
        <f t="shared" si="81"/>
        <v>0</v>
      </c>
      <c r="X42" s="21">
        <f t="shared" si="81"/>
        <v>0</v>
      </c>
      <c r="Y42" s="21">
        <f t="shared" si="81"/>
        <v>0</v>
      </c>
      <c r="Z42" s="21">
        <f t="shared" si="81"/>
        <v>0</v>
      </c>
      <c r="AA42" s="21">
        <f t="shared" si="81"/>
        <v>0</v>
      </c>
      <c r="AB42" s="21">
        <f t="shared" si="81"/>
        <v>54069558.899999999</v>
      </c>
      <c r="AC42" s="21">
        <f t="shared" si="81"/>
        <v>0</v>
      </c>
      <c r="AD42" s="21">
        <f t="shared" si="81"/>
        <v>0</v>
      </c>
      <c r="AE42" s="21">
        <f t="shared" si="81"/>
        <v>0</v>
      </c>
      <c r="AF42" s="21">
        <f t="shared" si="81"/>
        <v>0</v>
      </c>
      <c r="AG42" s="21">
        <f t="shared" si="81"/>
        <v>0</v>
      </c>
      <c r="AH42" s="21">
        <f t="shared" si="81"/>
        <v>0</v>
      </c>
      <c r="AI42" s="21">
        <f t="shared" si="81"/>
        <v>0</v>
      </c>
      <c r="AJ42" s="21">
        <f t="shared" si="81"/>
        <v>0</v>
      </c>
      <c r="AK42" s="21">
        <f t="shared" si="81"/>
        <v>0</v>
      </c>
      <c r="AL42" s="21">
        <f t="shared" si="81"/>
        <v>5476818336.0300007</v>
      </c>
      <c r="AM42" s="21">
        <f t="shared" si="81"/>
        <v>0</v>
      </c>
      <c r="AN42" s="21">
        <f t="shared" si="81"/>
        <v>0</v>
      </c>
      <c r="AO42" s="21">
        <f t="shared" si="81"/>
        <v>95164939997.869995</v>
      </c>
      <c r="AP42" s="21">
        <f t="shared" si="81"/>
        <v>0</v>
      </c>
      <c r="AQ42" s="21">
        <f t="shared" si="81"/>
        <v>0</v>
      </c>
      <c r="AR42" s="21">
        <f t="shared" si="81"/>
        <v>0</v>
      </c>
      <c r="AS42" s="21">
        <f t="shared" si="81"/>
        <v>0</v>
      </c>
      <c r="AT42" s="21">
        <f t="shared" si="81"/>
        <v>0</v>
      </c>
      <c r="AU42" s="21">
        <f t="shared" si="81"/>
        <v>0</v>
      </c>
      <c r="AV42" s="21">
        <f t="shared" si="81"/>
        <v>0</v>
      </c>
      <c r="AW42" s="21">
        <f t="shared" si="81"/>
        <v>0</v>
      </c>
      <c r="AX42" s="21">
        <f t="shared" si="81"/>
        <v>354781350</v>
      </c>
      <c r="AY42" s="21">
        <f t="shared" si="81"/>
        <v>0</v>
      </c>
      <c r="AZ42" s="21">
        <f t="shared" si="81"/>
        <v>0</v>
      </c>
      <c r="BA42" s="21">
        <f t="shared" si="81"/>
        <v>0</v>
      </c>
      <c r="BB42" s="21">
        <f t="shared" si="81"/>
        <v>0</v>
      </c>
      <c r="BC42" s="21">
        <f t="shared" si="81"/>
        <v>0</v>
      </c>
      <c r="BD42" s="21">
        <f t="shared" si="81"/>
        <v>0</v>
      </c>
      <c r="BE42" s="21">
        <f t="shared" si="81"/>
        <v>0</v>
      </c>
      <c r="BF42" s="21">
        <f t="shared" si="81"/>
        <v>0</v>
      </c>
      <c r="BG42" s="21">
        <f t="shared" si="81"/>
        <v>0</v>
      </c>
      <c r="BH42" s="21">
        <f t="shared" si="81"/>
        <v>75431667217</v>
      </c>
      <c r="BI42" s="21">
        <f t="shared" si="81"/>
        <v>0</v>
      </c>
      <c r="BJ42" s="21">
        <f t="shared" si="81"/>
        <v>0</v>
      </c>
      <c r="BK42" s="21">
        <f t="shared" si="81"/>
        <v>1251616698</v>
      </c>
      <c r="BL42" s="21">
        <f t="shared" si="81"/>
        <v>0</v>
      </c>
      <c r="BM42" s="21">
        <f t="shared" si="81"/>
        <v>0</v>
      </c>
      <c r="BN42" s="21">
        <f t="shared" si="81"/>
        <v>32962615000</v>
      </c>
      <c r="BO42" s="21">
        <f t="shared" ref="BO42:DZ42" si="82">SUM(BO43:BO44)</f>
        <v>0</v>
      </c>
      <c r="BP42" s="21">
        <f t="shared" si="82"/>
        <v>0</v>
      </c>
      <c r="BQ42" s="21">
        <f t="shared" si="82"/>
        <v>0</v>
      </c>
      <c r="BR42" s="21">
        <f t="shared" si="82"/>
        <v>0</v>
      </c>
      <c r="BS42" s="21">
        <f t="shared" si="82"/>
        <v>0</v>
      </c>
      <c r="BT42" s="21">
        <f t="shared" si="82"/>
        <v>32543546000</v>
      </c>
      <c r="BU42" s="21">
        <f t="shared" si="82"/>
        <v>0</v>
      </c>
      <c r="BV42" s="21">
        <f t="shared" si="82"/>
        <v>24700093894.75</v>
      </c>
      <c r="BW42" s="21">
        <f t="shared" si="82"/>
        <v>0</v>
      </c>
      <c r="BX42" s="21">
        <f t="shared" si="82"/>
        <v>7620442702.3500004</v>
      </c>
      <c r="BY42" s="21">
        <f t="shared" si="82"/>
        <v>0</v>
      </c>
      <c r="BZ42" s="21">
        <f t="shared" si="82"/>
        <v>10878001972</v>
      </c>
      <c r="CA42" s="21">
        <f t="shared" si="82"/>
        <v>0</v>
      </c>
      <c r="CB42" s="21">
        <f t="shared" si="82"/>
        <v>0</v>
      </c>
      <c r="CC42" s="21">
        <f t="shared" si="82"/>
        <v>0</v>
      </c>
      <c r="CD42" s="21">
        <f t="shared" si="82"/>
        <v>0</v>
      </c>
      <c r="CE42" s="21">
        <f t="shared" si="82"/>
        <v>0</v>
      </c>
      <c r="CF42" s="21">
        <f t="shared" si="82"/>
        <v>0</v>
      </c>
      <c r="CG42" s="21">
        <f t="shared" si="82"/>
        <v>0</v>
      </c>
      <c r="CH42" s="21">
        <f t="shared" si="82"/>
        <v>0</v>
      </c>
      <c r="CI42" s="21">
        <f t="shared" si="82"/>
        <v>15143228909</v>
      </c>
      <c r="CJ42" s="21">
        <f t="shared" si="82"/>
        <v>0</v>
      </c>
      <c r="CK42" s="21">
        <f t="shared" si="82"/>
        <v>0</v>
      </c>
      <c r="CL42" s="21">
        <f t="shared" si="82"/>
        <v>0</v>
      </c>
      <c r="CM42" s="21">
        <f t="shared" si="82"/>
        <v>13200000</v>
      </c>
      <c r="CN42" s="21">
        <f t="shared" si="82"/>
        <v>0</v>
      </c>
      <c r="CO42" s="21">
        <f t="shared" si="82"/>
        <v>0</v>
      </c>
      <c r="CP42" s="21">
        <f t="shared" si="82"/>
        <v>0</v>
      </c>
      <c r="CQ42" s="21">
        <f t="shared" si="82"/>
        <v>0</v>
      </c>
      <c r="CR42" s="21">
        <f t="shared" si="82"/>
        <v>0</v>
      </c>
      <c r="CS42" s="21">
        <f t="shared" si="82"/>
        <v>0</v>
      </c>
      <c r="CT42" s="21">
        <f t="shared" si="82"/>
        <v>0</v>
      </c>
      <c r="CU42" s="21">
        <f t="shared" si="82"/>
        <v>0</v>
      </c>
      <c r="CV42" s="21">
        <f t="shared" si="82"/>
        <v>0</v>
      </c>
      <c r="CW42" s="21">
        <f t="shared" si="82"/>
        <v>0</v>
      </c>
      <c r="CX42" s="21">
        <f t="shared" si="82"/>
        <v>0</v>
      </c>
      <c r="CY42" s="21">
        <f t="shared" si="82"/>
        <v>29659670000</v>
      </c>
      <c r="CZ42" s="21">
        <f t="shared" si="82"/>
        <v>0</v>
      </c>
      <c r="DA42" s="21">
        <f t="shared" si="82"/>
        <v>0</v>
      </c>
      <c r="DB42" s="21">
        <f t="shared" si="82"/>
        <v>0</v>
      </c>
      <c r="DC42" s="21">
        <f t="shared" si="82"/>
        <v>0</v>
      </c>
      <c r="DD42" s="21">
        <f t="shared" si="82"/>
        <v>0</v>
      </c>
      <c r="DE42" s="21">
        <f t="shared" si="82"/>
        <v>97148652820</v>
      </c>
      <c r="DF42" s="21">
        <f t="shared" si="82"/>
        <v>0</v>
      </c>
      <c r="DG42" s="21">
        <f t="shared" si="82"/>
        <v>0</v>
      </c>
      <c r="DH42" s="21">
        <f t="shared" si="82"/>
        <v>0</v>
      </c>
      <c r="DI42" s="21">
        <f t="shared" si="82"/>
        <v>0</v>
      </c>
      <c r="DJ42" s="21">
        <f t="shared" si="82"/>
        <v>0</v>
      </c>
      <c r="DK42" s="21">
        <f t="shared" si="82"/>
        <v>0</v>
      </c>
      <c r="DL42" s="21">
        <f t="shared" si="82"/>
        <v>0</v>
      </c>
      <c r="DM42" s="21">
        <f t="shared" si="82"/>
        <v>489597900</v>
      </c>
      <c r="DN42" s="21">
        <f t="shared" si="82"/>
        <v>0</v>
      </c>
      <c r="DO42" s="21">
        <f t="shared" si="82"/>
        <v>0</v>
      </c>
      <c r="DP42" s="21">
        <f t="shared" si="82"/>
        <v>0</v>
      </c>
      <c r="DQ42" s="21">
        <f t="shared" si="82"/>
        <v>0</v>
      </c>
      <c r="DR42" s="21">
        <f t="shared" si="82"/>
        <v>0</v>
      </c>
      <c r="DS42" s="21">
        <f t="shared" si="82"/>
        <v>834384300</v>
      </c>
      <c r="DT42" s="21">
        <f t="shared" si="82"/>
        <v>0</v>
      </c>
      <c r="DU42" s="21">
        <f t="shared" si="82"/>
        <v>0</v>
      </c>
      <c r="DV42" s="21">
        <f t="shared" si="82"/>
        <v>2000000000</v>
      </c>
      <c r="DW42" s="21">
        <f t="shared" si="82"/>
        <v>17881337.809999999</v>
      </c>
      <c r="DX42" s="21">
        <f t="shared" si="82"/>
        <v>0</v>
      </c>
      <c r="DY42" s="21">
        <f t="shared" si="82"/>
        <v>0</v>
      </c>
      <c r="DZ42" s="21">
        <f t="shared" si="82"/>
        <v>0</v>
      </c>
      <c r="EA42" s="21">
        <f t="shared" ref="EA42:GL42" si="83">SUM(EA43:EA44)</f>
        <v>0</v>
      </c>
      <c r="EB42" s="21">
        <f t="shared" si="83"/>
        <v>0</v>
      </c>
      <c r="EC42" s="21">
        <f t="shared" si="83"/>
        <v>0</v>
      </c>
      <c r="ED42" s="21">
        <f t="shared" si="83"/>
        <v>0</v>
      </c>
      <c r="EE42" s="21">
        <f t="shared" si="83"/>
        <v>431556186.95999998</v>
      </c>
      <c r="EF42" s="21">
        <f t="shared" si="83"/>
        <v>66443086600</v>
      </c>
      <c r="EG42" s="21">
        <f t="shared" si="83"/>
        <v>0</v>
      </c>
      <c r="EH42" s="21">
        <f t="shared" si="83"/>
        <v>0</v>
      </c>
      <c r="EI42" s="21">
        <f t="shared" si="83"/>
        <v>0</v>
      </c>
      <c r="EJ42" s="21">
        <f t="shared" si="83"/>
        <v>0</v>
      </c>
      <c r="EK42" s="21">
        <f t="shared" si="83"/>
        <v>0</v>
      </c>
      <c r="EL42" s="21">
        <f t="shared" si="83"/>
        <v>0</v>
      </c>
      <c r="EM42" s="21">
        <f t="shared" si="83"/>
        <v>0</v>
      </c>
      <c r="EN42" s="21">
        <f t="shared" si="83"/>
        <v>0</v>
      </c>
      <c r="EO42" s="21">
        <f t="shared" si="83"/>
        <v>0</v>
      </c>
      <c r="EP42" s="21">
        <f t="shared" si="83"/>
        <v>0</v>
      </c>
      <c r="EQ42" s="21">
        <f t="shared" si="83"/>
        <v>0</v>
      </c>
      <c r="ER42" s="21">
        <f t="shared" si="83"/>
        <v>0</v>
      </c>
      <c r="ES42" s="21">
        <f t="shared" si="83"/>
        <v>0</v>
      </c>
      <c r="ET42" s="21">
        <f t="shared" si="83"/>
        <v>537058594103</v>
      </c>
      <c r="EU42" s="21">
        <f t="shared" si="83"/>
        <v>0</v>
      </c>
      <c r="EV42" s="21">
        <f t="shared" si="83"/>
        <v>1078530971</v>
      </c>
      <c r="EW42" s="21">
        <f t="shared" si="83"/>
        <v>0</v>
      </c>
      <c r="EX42" s="21">
        <f t="shared" si="83"/>
        <v>0</v>
      </c>
      <c r="EY42" s="21">
        <f t="shared" si="83"/>
        <v>4105849672.8499999</v>
      </c>
      <c r="EZ42" s="21">
        <f t="shared" si="83"/>
        <v>0</v>
      </c>
      <c r="FA42" s="21">
        <f t="shared" si="83"/>
        <v>0</v>
      </c>
      <c r="FB42" s="21">
        <f t="shared" si="83"/>
        <v>0</v>
      </c>
      <c r="FC42" s="21">
        <f t="shared" si="83"/>
        <v>0</v>
      </c>
      <c r="FD42" s="21">
        <f t="shared" si="83"/>
        <v>0</v>
      </c>
      <c r="FE42" s="21">
        <f t="shared" si="83"/>
        <v>0</v>
      </c>
      <c r="FF42" s="21">
        <f t="shared" si="83"/>
        <v>0</v>
      </c>
      <c r="FG42" s="21">
        <f t="shared" si="83"/>
        <v>1183101905.4100001</v>
      </c>
      <c r="FH42" s="21">
        <f t="shared" si="83"/>
        <v>0</v>
      </c>
      <c r="FI42" s="21">
        <f t="shared" si="83"/>
        <v>0</v>
      </c>
      <c r="FJ42" s="21">
        <f t="shared" si="83"/>
        <v>0</v>
      </c>
      <c r="FK42" s="21">
        <f t="shared" si="83"/>
        <v>0</v>
      </c>
      <c r="FL42" s="21">
        <f t="shared" si="83"/>
        <v>0</v>
      </c>
      <c r="FM42" s="21">
        <f t="shared" si="83"/>
        <v>500155684.70999998</v>
      </c>
      <c r="FN42" s="21">
        <f t="shared" si="83"/>
        <v>85255834996</v>
      </c>
      <c r="FO42" s="21">
        <f t="shared" si="83"/>
        <v>0</v>
      </c>
      <c r="FP42" s="21">
        <f t="shared" si="83"/>
        <v>62312583.030000001</v>
      </c>
      <c r="FQ42" s="21">
        <f t="shared" si="83"/>
        <v>5433642547</v>
      </c>
      <c r="FR42" s="21">
        <f t="shared" si="83"/>
        <v>0</v>
      </c>
      <c r="FS42" s="21">
        <f t="shared" si="83"/>
        <v>15163504758.98</v>
      </c>
      <c r="FT42" s="21">
        <f t="shared" si="83"/>
        <v>0</v>
      </c>
      <c r="FU42" s="21">
        <f t="shared" si="83"/>
        <v>0</v>
      </c>
      <c r="FV42" s="21">
        <f t="shared" si="83"/>
        <v>0</v>
      </c>
      <c r="FW42" s="21">
        <f t="shared" si="83"/>
        <v>0</v>
      </c>
      <c r="FX42" s="21">
        <f t="shared" si="83"/>
        <v>0</v>
      </c>
      <c r="FY42" s="21">
        <f t="shared" si="83"/>
        <v>11000000000</v>
      </c>
      <c r="FZ42" s="21">
        <f t="shared" si="83"/>
        <v>0</v>
      </c>
      <c r="GA42" s="21">
        <f t="shared" si="83"/>
        <v>0</v>
      </c>
      <c r="GB42" s="21">
        <f t="shared" si="83"/>
        <v>0</v>
      </c>
      <c r="GC42" s="21">
        <f t="shared" si="83"/>
        <v>0</v>
      </c>
      <c r="GD42" s="21">
        <f t="shared" si="83"/>
        <v>0</v>
      </c>
      <c r="GE42" s="21">
        <f t="shared" si="83"/>
        <v>0</v>
      </c>
      <c r="GF42" s="21">
        <f t="shared" si="83"/>
        <v>0</v>
      </c>
      <c r="GG42" s="21">
        <f t="shared" si="83"/>
        <v>0</v>
      </c>
      <c r="GH42" s="21">
        <f t="shared" si="83"/>
        <v>0</v>
      </c>
      <c r="GI42" s="21">
        <f t="shared" si="83"/>
        <v>0</v>
      </c>
      <c r="GJ42" s="21">
        <f t="shared" si="83"/>
        <v>0</v>
      </c>
      <c r="GK42" s="21">
        <f t="shared" si="83"/>
        <v>0</v>
      </c>
      <c r="GL42" s="21">
        <f t="shared" si="83"/>
        <v>0</v>
      </c>
      <c r="GM42" s="21">
        <f t="shared" ref="GM42:IX42" si="84">SUM(GM43:GM44)</f>
        <v>0</v>
      </c>
      <c r="GN42" s="21">
        <f t="shared" si="84"/>
        <v>0</v>
      </c>
      <c r="GO42" s="21">
        <f t="shared" si="84"/>
        <v>0</v>
      </c>
      <c r="GP42" s="21">
        <f t="shared" si="84"/>
        <v>0</v>
      </c>
      <c r="GQ42" s="21">
        <f t="shared" si="84"/>
        <v>5566926885.6300001</v>
      </c>
      <c r="GR42" s="21">
        <f t="shared" si="84"/>
        <v>0</v>
      </c>
      <c r="GS42" s="21">
        <f t="shared" si="84"/>
        <v>1256838701</v>
      </c>
      <c r="GT42" s="21">
        <f t="shared" si="84"/>
        <v>0</v>
      </c>
      <c r="GU42" s="21">
        <f t="shared" si="84"/>
        <v>0</v>
      </c>
      <c r="GV42" s="21">
        <f t="shared" si="84"/>
        <v>0</v>
      </c>
      <c r="GW42" s="21">
        <f t="shared" si="84"/>
        <v>0</v>
      </c>
      <c r="GX42" s="21">
        <f t="shared" si="84"/>
        <v>31205062058</v>
      </c>
      <c r="GY42" s="21">
        <f t="shared" si="84"/>
        <v>0</v>
      </c>
      <c r="GZ42" s="21">
        <f t="shared" si="84"/>
        <v>0</v>
      </c>
      <c r="HA42" s="21">
        <f t="shared" si="84"/>
        <v>0</v>
      </c>
      <c r="HB42" s="21">
        <f t="shared" si="84"/>
        <v>0</v>
      </c>
      <c r="HC42" s="21">
        <f t="shared" si="84"/>
        <v>0</v>
      </c>
      <c r="HD42" s="21">
        <f t="shared" si="84"/>
        <v>16178825905</v>
      </c>
      <c r="HE42" s="21">
        <f t="shared" si="84"/>
        <v>2947188443.8400002</v>
      </c>
      <c r="HF42" s="21">
        <f t="shared" si="84"/>
        <v>0</v>
      </c>
      <c r="HG42" s="21">
        <f t="shared" si="84"/>
        <v>0</v>
      </c>
      <c r="HH42" s="21">
        <f t="shared" si="84"/>
        <v>0</v>
      </c>
      <c r="HI42" s="21">
        <f t="shared" si="84"/>
        <v>0</v>
      </c>
      <c r="HJ42" s="21">
        <f t="shared" si="84"/>
        <v>3987868666</v>
      </c>
      <c r="HK42" s="21">
        <f t="shared" si="84"/>
        <v>17916631000</v>
      </c>
      <c r="HL42" s="21">
        <f t="shared" si="84"/>
        <v>0</v>
      </c>
      <c r="HM42" s="21">
        <f t="shared" si="84"/>
        <v>2500000000</v>
      </c>
      <c r="HN42" s="21">
        <f t="shared" si="84"/>
        <v>46850518838.809998</v>
      </c>
      <c r="HO42" s="21">
        <f t="shared" si="84"/>
        <v>0</v>
      </c>
      <c r="HP42" s="21">
        <f t="shared" si="84"/>
        <v>0</v>
      </c>
      <c r="HQ42" s="21">
        <f t="shared" si="84"/>
        <v>0</v>
      </c>
      <c r="HR42" s="21">
        <f t="shared" si="84"/>
        <v>0</v>
      </c>
      <c r="HS42" s="21">
        <f t="shared" si="84"/>
        <v>0</v>
      </c>
      <c r="HT42" s="21">
        <f t="shared" si="84"/>
        <v>0</v>
      </c>
      <c r="HU42" s="21">
        <f t="shared" si="84"/>
        <v>0</v>
      </c>
      <c r="HV42" s="21">
        <f t="shared" si="84"/>
        <v>0</v>
      </c>
      <c r="HW42" s="21">
        <f t="shared" si="84"/>
        <v>0</v>
      </c>
      <c r="HX42" s="21">
        <f t="shared" si="84"/>
        <v>0</v>
      </c>
      <c r="HY42" s="21">
        <f t="shared" si="84"/>
        <v>0</v>
      </c>
      <c r="HZ42" s="21">
        <f t="shared" si="84"/>
        <v>0</v>
      </c>
      <c r="IA42" s="21">
        <f t="shared" si="84"/>
        <v>4735192012.6499996</v>
      </c>
      <c r="IB42" s="21">
        <f t="shared" si="84"/>
        <v>0</v>
      </c>
      <c r="IC42" s="21">
        <f t="shared" si="84"/>
        <v>0</v>
      </c>
      <c r="ID42" s="21">
        <f t="shared" si="84"/>
        <v>0</v>
      </c>
      <c r="IE42" s="21">
        <f t="shared" si="84"/>
        <v>0</v>
      </c>
      <c r="IF42" s="21">
        <f t="shared" si="84"/>
        <v>0</v>
      </c>
      <c r="IG42" s="21">
        <f t="shared" si="84"/>
        <v>0</v>
      </c>
      <c r="IH42" s="21">
        <f t="shared" si="84"/>
        <v>0</v>
      </c>
      <c r="II42" s="21">
        <f t="shared" si="84"/>
        <v>0</v>
      </c>
      <c r="IJ42" s="21">
        <f t="shared" si="84"/>
        <v>42615299</v>
      </c>
      <c r="IK42" s="21">
        <f t="shared" si="84"/>
        <v>0</v>
      </c>
      <c r="IL42" s="21">
        <f t="shared" si="84"/>
        <v>0</v>
      </c>
      <c r="IM42" s="21">
        <f t="shared" si="84"/>
        <v>0</v>
      </c>
      <c r="IN42" s="21">
        <f t="shared" si="84"/>
        <v>0</v>
      </c>
      <c r="IO42" s="21">
        <f t="shared" si="84"/>
        <v>0</v>
      </c>
      <c r="IP42" s="21">
        <f t="shared" si="84"/>
        <v>0</v>
      </c>
      <c r="IQ42" s="21">
        <f t="shared" si="84"/>
        <v>0</v>
      </c>
      <c r="IR42" s="21">
        <f t="shared" si="84"/>
        <v>0</v>
      </c>
      <c r="IS42" s="21">
        <f t="shared" si="84"/>
        <v>0</v>
      </c>
      <c r="IT42" s="21">
        <f t="shared" si="84"/>
        <v>0</v>
      </c>
      <c r="IU42" s="21">
        <f t="shared" si="84"/>
        <v>0</v>
      </c>
      <c r="IV42" s="21">
        <f t="shared" si="84"/>
        <v>0</v>
      </c>
      <c r="IW42" s="21">
        <f t="shared" si="84"/>
        <v>0</v>
      </c>
      <c r="IX42" s="21">
        <f t="shared" si="84"/>
        <v>9143439500</v>
      </c>
      <c r="IY42" s="21">
        <f t="shared" ref="IY42:LJ42" si="85">SUM(IY43:IY44)</f>
        <v>0</v>
      </c>
      <c r="IZ42" s="21">
        <f t="shared" si="85"/>
        <v>0</v>
      </c>
      <c r="JA42" s="21">
        <f t="shared" si="85"/>
        <v>0</v>
      </c>
      <c r="JB42" s="21">
        <f t="shared" si="85"/>
        <v>0</v>
      </c>
      <c r="JC42" s="21">
        <f t="shared" si="85"/>
        <v>8418780249.7299995</v>
      </c>
      <c r="JD42" s="21">
        <f t="shared" si="85"/>
        <v>0</v>
      </c>
      <c r="JE42" s="21">
        <f t="shared" si="85"/>
        <v>0</v>
      </c>
      <c r="JF42" s="21">
        <f t="shared" si="85"/>
        <v>0</v>
      </c>
      <c r="JG42" s="21">
        <f t="shared" si="85"/>
        <v>8609158665</v>
      </c>
      <c r="JH42" s="21">
        <f t="shared" si="85"/>
        <v>0</v>
      </c>
      <c r="JI42" s="21">
        <f t="shared" si="85"/>
        <v>0</v>
      </c>
      <c r="JJ42" s="21">
        <f t="shared" si="85"/>
        <v>17666354370.240002</v>
      </c>
      <c r="JK42" s="21">
        <f t="shared" si="85"/>
        <v>0</v>
      </c>
      <c r="JL42" s="21">
        <f t="shared" si="85"/>
        <v>0</v>
      </c>
      <c r="JM42" s="21">
        <f t="shared" si="85"/>
        <v>13307533085.57</v>
      </c>
      <c r="JN42" s="21">
        <f t="shared" si="85"/>
        <v>0</v>
      </c>
      <c r="JO42" s="21">
        <f t="shared" si="85"/>
        <v>0</v>
      </c>
      <c r="JP42" s="21">
        <f t="shared" si="85"/>
        <v>0</v>
      </c>
      <c r="JQ42" s="21">
        <f t="shared" si="85"/>
        <v>0</v>
      </c>
      <c r="JR42" s="21">
        <f t="shared" si="85"/>
        <v>38949530727</v>
      </c>
      <c r="JS42" s="21">
        <f t="shared" si="85"/>
        <v>0</v>
      </c>
      <c r="JT42" s="21">
        <f t="shared" si="85"/>
        <v>0</v>
      </c>
      <c r="JU42" s="21">
        <f t="shared" si="85"/>
        <v>15217653733.360001</v>
      </c>
      <c r="JV42" s="21">
        <f t="shared" si="85"/>
        <v>0</v>
      </c>
      <c r="JW42" s="21">
        <f t="shared" si="85"/>
        <v>0</v>
      </c>
      <c r="JX42" s="21">
        <f t="shared" si="85"/>
        <v>0</v>
      </c>
      <c r="JY42" s="21">
        <f t="shared" si="85"/>
        <v>0</v>
      </c>
      <c r="JZ42" s="21">
        <f t="shared" si="85"/>
        <v>0</v>
      </c>
      <c r="KA42" s="21">
        <f t="shared" si="85"/>
        <v>0</v>
      </c>
      <c r="KB42" s="21">
        <f t="shared" si="85"/>
        <v>1235098634</v>
      </c>
      <c r="KC42" s="21">
        <f t="shared" si="85"/>
        <v>0</v>
      </c>
      <c r="KD42" s="21">
        <f t="shared" si="85"/>
        <v>0</v>
      </c>
      <c r="KE42" s="21">
        <f t="shared" si="85"/>
        <v>0</v>
      </c>
      <c r="KF42" s="21">
        <f t="shared" si="85"/>
        <v>0</v>
      </c>
      <c r="KG42" s="21">
        <f t="shared" si="85"/>
        <v>0</v>
      </c>
      <c r="KH42" s="21">
        <f t="shared" si="85"/>
        <v>0</v>
      </c>
      <c r="KI42" s="21">
        <f t="shared" si="85"/>
        <v>0</v>
      </c>
      <c r="KJ42" s="21">
        <f t="shared" si="85"/>
        <v>15977406785</v>
      </c>
      <c r="KK42" s="21">
        <f t="shared" si="85"/>
        <v>0</v>
      </c>
      <c r="KL42" s="21">
        <f t="shared" si="85"/>
        <v>0</v>
      </c>
      <c r="KM42" s="21">
        <f t="shared" si="85"/>
        <v>0</v>
      </c>
      <c r="KN42" s="21">
        <f t="shared" si="85"/>
        <v>0</v>
      </c>
      <c r="KO42" s="21">
        <f t="shared" si="85"/>
        <v>54877712944.150002</v>
      </c>
      <c r="KP42" s="21">
        <f t="shared" si="85"/>
        <v>0</v>
      </c>
      <c r="KQ42" s="21">
        <f t="shared" si="85"/>
        <v>0</v>
      </c>
      <c r="KR42" s="21">
        <f t="shared" si="85"/>
        <v>0</v>
      </c>
      <c r="KS42" s="21">
        <f t="shared" si="85"/>
        <v>0</v>
      </c>
      <c r="KT42" s="21">
        <f t="shared" si="85"/>
        <v>0</v>
      </c>
      <c r="KU42" s="21">
        <f t="shared" si="85"/>
        <v>208209572669</v>
      </c>
      <c r="KV42" s="21">
        <f t="shared" si="85"/>
        <v>0</v>
      </c>
      <c r="KW42" s="21">
        <f t="shared" si="85"/>
        <v>0</v>
      </c>
      <c r="KX42" s="21">
        <f t="shared" si="85"/>
        <v>0</v>
      </c>
      <c r="KY42" s="21">
        <f t="shared" si="85"/>
        <v>0</v>
      </c>
      <c r="KZ42" s="21">
        <f t="shared" si="85"/>
        <v>104366954002</v>
      </c>
      <c r="LA42" s="21">
        <f t="shared" si="85"/>
        <v>0</v>
      </c>
      <c r="LB42" s="21">
        <f t="shared" si="85"/>
        <v>0</v>
      </c>
      <c r="LC42" s="21">
        <f t="shared" si="85"/>
        <v>0</v>
      </c>
      <c r="LD42" s="21">
        <f t="shared" si="85"/>
        <v>0</v>
      </c>
      <c r="LE42" s="21">
        <f t="shared" si="85"/>
        <v>0</v>
      </c>
      <c r="LF42" s="21">
        <f t="shared" si="85"/>
        <v>0</v>
      </c>
      <c r="LG42" s="21">
        <f t="shared" si="85"/>
        <v>0</v>
      </c>
      <c r="LH42" s="21">
        <f t="shared" si="85"/>
        <v>0</v>
      </c>
      <c r="LI42" s="21">
        <f t="shared" si="85"/>
        <v>0</v>
      </c>
      <c r="LJ42" s="21">
        <f t="shared" si="85"/>
        <v>0</v>
      </c>
      <c r="LK42" s="21">
        <f t="shared" ref="LK42:NV42" si="86">SUM(LK43:LK44)</f>
        <v>0</v>
      </c>
      <c r="LL42" s="21">
        <f t="shared" si="86"/>
        <v>0</v>
      </c>
      <c r="LM42" s="21">
        <f t="shared" si="86"/>
        <v>0</v>
      </c>
      <c r="LN42" s="21">
        <f t="shared" si="86"/>
        <v>0</v>
      </c>
      <c r="LO42" s="21">
        <f t="shared" si="86"/>
        <v>0</v>
      </c>
      <c r="LP42" s="21">
        <f t="shared" si="86"/>
        <v>0</v>
      </c>
      <c r="LQ42" s="21">
        <f t="shared" si="86"/>
        <v>0</v>
      </c>
      <c r="LR42" s="21">
        <f t="shared" si="86"/>
        <v>0</v>
      </c>
      <c r="LS42" s="21">
        <f t="shared" si="86"/>
        <v>0</v>
      </c>
      <c r="LT42" s="21">
        <f t="shared" si="86"/>
        <v>0</v>
      </c>
      <c r="LU42" s="21">
        <f t="shared" si="86"/>
        <v>0</v>
      </c>
      <c r="LV42" s="21">
        <f t="shared" si="86"/>
        <v>0</v>
      </c>
      <c r="LW42" s="21">
        <f t="shared" si="86"/>
        <v>0</v>
      </c>
      <c r="LX42" s="21">
        <f t="shared" si="86"/>
        <v>0</v>
      </c>
      <c r="LY42" s="21">
        <f t="shared" si="86"/>
        <v>16522567533.32</v>
      </c>
      <c r="LZ42" s="21">
        <f t="shared" si="86"/>
        <v>0</v>
      </c>
      <c r="MA42" s="21">
        <f t="shared" si="86"/>
        <v>19444571000</v>
      </c>
      <c r="MB42" s="21">
        <f t="shared" si="86"/>
        <v>8394229001</v>
      </c>
      <c r="MC42" s="21">
        <f t="shared" si="86"/>
        <v>0</v>
      </c>
      <c r="MD42" s="21">
        <f t="shared" si="86"/>
        <v>0</v>
      </c>
      <c r="ME42" s="21">
        <f t="shared" si="86"/>
        <v>0</v>
      </c>
      <c r="MF42" s="21">
        <f t="shared" si="86"/>
        <v>0</v>
      </c>
      <c r="MG42" s="21">
        <f t="shared" si="86"/>
        <v>83126338548</v>
      </c>
      <c r="MH42" s="21">
        <f t="shared" si="86"/>
        <v>0</v>
      </c>
      <c r="MI42" s="21">
        <f t="shared" si="86"/>
        <v>33583343906.959999</v>
      </c>
      <c r="MJ42" s="21">
        <f t="shared" si="86"/>
        <v>2889255300</v>
      </c>
      <c r="MK42" s="21">
        <f t="shared" si="86"/>
        <v>77614591630</v>
      </c>
      <c r="ML42" s="21">
        <f t="shared" si="86"/>
        <v>0</v>
      </c>
      <c r="MM42" s="21">
        <f t="shared" si="86"/>
        <v>0</v>
      </c>
      <c r="MN42" s="21">
        <f t="shared" si="86"/>
        <v>0</v>
      </c>
      <c r="MO42" s="21">
        <f t="shared" si="86"/>
        <v>0</v>
      </c>
      <c r="MP42" s="21">
        <f t="shared" si="86"/>
        <v>0</v>
      </c>
      <c r="MQ42" s="21">
        <f t="shared" si="86"/>
        <v>0</v>
      </c>
      <c r="MR42" s="21">
        <f t="shared" si="86"/>
        <v>0</v>
      </c>
      <c r="MS42" s="21">
        <f t="shared" si="86"/>
        <v>30738517140.419998</v>
      </c>
      <c r="MT42" s="21">
        <f t="shared" si="86"/>
        <v>0</v>
      </c>
      <c r="MU42" s="21">
        <f t="shared" si="86"/>
        <v>0</v>
      </c>
      <c r="MV42" s="21">
        <f t="shared" si="86"/>
        <v>0</v>
      </c>
      <c r="MW42" s="21">
        <f t="shared" si="86"/>
        <v>0</v>
      </c>
      <c r="MX42" s="21">
        <f t="shared" si="86"/>
        <v>26157484054.799999</v>
      </c>
      <c r="MY42" s="21">
        <f t="shared" si="86"/>
        <v>0</v>
      </c>
      <c r="MZ42" s="21">
        <f t="shared" si="86"/>
        <v>0</v>
      </c>
      <c r="NA42" s="21">
        <f t="shared" si="86"/>
        <v>0</v>
      </c>
      <c r="NB42" s="21">
        <f t="shared" si="86"/>
        <v>0</v>
      </c>
      <c r="NC42" s="21">
        <f t="shared" si="86"/>
        <v>22126856246.720001</v>
      </c>
      <c r="ND42" s="21">
        <f t="shared" si="86"/>
        <v>79008260313.589996</v>
      </c>
      <c r="NE42" s="21">
        <f t="shared" si="86"/>
        <v>13719142083.65</v>
      </c>
      <c r="NF42" s="21">
        <f t="shared" si="86"/>
        <v>95495216400</v>
      </c>
      <c r="NG42" s="21">
        <f t="shared" si="86"/>
        <v>25251731996</v>
      </c>
      <c r="NH42" s="21">
        <f t="shared" si="86"/>
        <v>33624528165.540001</v>
      </c>
      <c r="NI42" s="21">
        <f t="shared" si="86"/>
        <v>282000000</v>
      </c>
      <c r="NJ42" s="21">
        <f t="shared" si="86"/>
        <v>64181306870</v>
      </c>
      <c r="NK42" s="21">
        <f t="shared" si="86"/>
        <v>0</v>
      </c>
      <c r="NL42" s="21">
        <f t="shared" si="86"/>
        <v>0</v>
      </c>
      <c r="NM42" s="21">
        <f t="shared" si="86"/>
        <v>0</v>
      </c>
      <c r="NN42" s="21">
        <f t="shared" si="86"/>
        <v>0</v>
      </c>
      <c r="NO42" s="21">
        <f t="shared" si="86"/>
        <v>0</v>
      </c>
      <c r="NP42" s="21">
        <f t="shared" si="86"/>
        <v>0</v>
      </c>
      <c r="NQ42" s="21">
        <f t="shared" si="86"/>
        <v>0</v>
      </c>
      <c r="NR42" s="21">
        <f t="shared" si="86"/>
        <v>0</v>
      </c>
      <c r="NS42" s="21">
        <f t="shared" si="86"/>
        <v>0</v>
      </c>
      <c r="NT42" s="21">
        <f t="shared" si="86"/>
        <v>0</v>
      </c>
      <c r="NU42" s="21">
        <f t="shared" si="86"/>
        <v>0</v>
      </c>
      <c r="NV42" s="21">
        <f t="shared" si="86"/>
        <v>0</v>
      </c>
      <c r="NW42" s="21">
        <f t="shared" ref="NW42:QH42" si="87">SUM(NW43:NW44)</f>
        <v>0</v>
      </c>
      <c r="NX42" s="21">
        <f t="shared" si="87"/>
        <v>0</v>
      </c>
      <c r="NY42" s="21">
        <f t="shared" si="87"/>
        <v>0</v>
      </c>
      <c r="NZ42" s="21">
        <f t="shared" si="87"/>
        <v>0</v>
      </c>
      <c r="OA42" s="21">
        <f t="shared" si="87"/>
        <v>0</v>
      </c>
      <c r="OB42" s="21">
        <f t="shared" si="87"/>
        <v>0</v>
      </c>
      <c r="OC42" s="21">
        <f t="shared" si="87"/>
        <v>0</v>
      </c>
      <c r="OD42" s="21">
        <f t="shared" si="87"/>
        <v>327182294.29000002</v>
      </c>
      <c r="OE42" s="21">
        <f t="shared" si="87"/>
        <v>0</v>
      </c>
      <c r="OF42" s="21">
        <f t="shared" si="87"/>
        <v>156070588.19999999</v>
      </c>
      <c r="OG42" s="21">
        <f t="shared" si="87"/>
        <v>0</v>
      </c>
      <c r="OH42" s="21">
        <f t="shared" si="87"/>
        <v>0</v>
      </c>
      <c r="OI42" s="21">
        <f t="shared" si="87"/>
        <v>0</v>
      </c>
      <c r="OJ42" s="21">
        <f t="shared" si="87"/>
        <v>0</v>
      </c>
      <c r="OK42" s="21">
        <f t="shared" si="87"/>
        <v>19974012000</v>
      </c>
      <c r="OL42" s="21">
        <f t="shared" si="87"/>
        <v>0</v>
      </c>
      <c r="OM42" s="21">
        <f t="shared" si="87"/>
        <v>27621975599</v>
      </c>
      <c r="ON42" s="21">
        <f t="shared" si="87"/>
        <v>0</v>
      </c>
      <c r="OO42" s="21">
        <f t="shared" si="87"/>
        <v>28055557</v>
      </c>
      <c r="OP42" s="21">
        <f t="shared" si="87"/>
        <v>0</v>
      </c>
      <c r="OQ42" s="21">
        <f t="shared" si="87"/>
        <v>0</v>
      </c>
      <c r="OR42" s="21">
        <f t="shared" si="87"/>
        <v>0</v>
      </c>
      <c r="OS42" s="21">
        <f t="shared" si="87"/>
        <v>0</v>
      </c>
      <c r="OT42" s="21">
        <f t="shared" si="87"/>
        <v>0</v>
      </c>
      <c r="OU42" s="21">
        <f t="shared" si="87"/>
        <v>0</v>
      </c>
      <c r="OV42" s="21">
        <f t="shared" si="87"/>
        <v>0</v>
      </c>
      <c r="OW42" s="21">
        <f t="shared" si="87"/>
        <v>0</v>
      </c>
      <c r="OX42" s="21">
        <f t="shared" si="87"/>
        <v>0</v>
      </c>
      <c r="OY42" s="21">
        <f t="shared" si="87"/>
        <v>0</v>
      </c>
      <c r="OZ42" s="21">
        <f t="shared" si="87"/>
        <v>0</v>
      </c>
      <c r="PA42" s="21">
        <f t="shared" si="87"/>
        <v>0</v>
      </c>
      <c r="PB42" s="21">
        <f t="shared" si="87"/>
        <v>0</v>
      </c>
      <c r="PC42" s="21">
        <f t="shared" si="87"/>
        <v>0</v>
      </c>
      <c r="PD42" s="21">
        <f t="shared" si="87"/>
        <v>0</v>
      </c>
      <c r="PE42" s="21">
        <f t="shared" si="87"/>
        <v>0</v>
      </c>
      <c r="PF42" s="21">
        <f t="shared" si="87"/>
        <v>0</v>
      </c>
      <c r="PG42" s="21">
        <f t="shared" si="87"/>
        <v>0</v>
      </c>
      <c r="PH42" s="21">
        <f t="shared" si="87"/>
        <v>0</v>
      </c>
      <c r="PI42" s="21">
        <f t="shared" si="87"/>
        <v>0</v>
      </c>
      <c r="PJ42" s="21">
        <f t="shared" si="87"/>
        <v>0</v>
      </c>
      <c r="PK42" s="21">
        <f t="shared" si="87"/>
        <v>0</v>
      </c>
      <c r="PL42" s="21">
        <f t="shared" si="87"/>
        <v>0</v>
      </c>
      <c r="PM42" s="21">
        <f t="shared" si="87"/>
        <v>0</v>
      </c>
      <c r="PN42" s="21">
        <f t="shared" si="87"/>
        <v>0</v>
      </c>
      <c r="PO42" s="21">
        <f t="shared" si="87"/>
        <v>0</v>
      </c>
      <c r="PP42" s="21">
        <f t="shared" si="87"/>
        <v>61742795283.019997</v>
      </c>
      <c r="PQ42" s="21">
        <f t="shared" si="87"/>
        <v>0</v>
      </c>
      <c r="PR42" s="21">
        <f t="shared" si="87"/>
        <v>0</v>
      </c>
      <c r="PS42" s="21">
        <f t="shared" si="87"/>
        <v>7598464000</v>
      </c>
      <c r="PT42" s="21">
        <f t="shared" si="87"/>
        <v>0</v>
      </c>
      <c r="PU42" s="21">
        <f t="shared" si="87"/>
        <v>589182544</v>
      </c>
      <c r="PV42" s="21">
        <f t="shared" si="87"/>
        <v>0</v>
      </c>
      <c r="PW42" s="21">
        <f t="shared" si="87"/>
        <v>0</v>
      </c>
      <c r="PX42" s="21">
        <f t="shared" si="87"/>
        <v>0</v>
      </c>
      <c r="PY42" s="21">
        <f t="shared" si="87"/>
        <v>15925334475</v>
      </c>
      <c r="PZ42" s="21">
        <f t="shared" si="87"/>
        <v>0</v>
      </c>
      <c r="QA42" s="21">
        <f t="shared" si="87"/>
        <v>0</v>
      </c>
      <c r="QB42" s="21">
        <f t="shared" si="87"/>
        <v>0</v>
      </c>
      <c r="QC42" s="21">
        <f t="shared" si="87"/>
        <v>0</v>
      </c>
      <c r="QD42" s="21">
        <f t="shared" si="87"/>
        <v>0</v>
      </c>
      <c r="QE42" s="21">
        <f t="shared" si="87"/>
        <v>0</v>
      </c>
      <c r="QF42" s="21">
        <f t="shared" si="87"/>
        <v>0</v>
      </c>
      <c r="QG42" s="21">
        <f t="shared" si="87"/>
        <v>0</v>
      </c>
      <c r="QH42" s="21">
        <f t="shared" si="87"/>
        <v>0</v>
      </c>
      <c r="QI42" s="21">
        <f t="shared" ref="QI42:ST42" si="88">SUM(QI43:QI44)</f>
        <v>0</v>
      </c>
      <c r="QJ42" s="21">
        <f t="shared" si="88"/>
        <v>0</v>
      </c>
      <c r="QK42" s="21">
        <f t="shared" si="88"/>
        <v>0</v>
      </c>
      <c r="QL42" s="21">
        <f t="shared" si="88"/>
        <v>0</v>
      </c>
      <c r="QM42" s="21">
        <f t="shared" si="88"/>
        <v>0</v>
      </c>
      <c r="QN42" s="21">
        <f t="shared" si="88"/>
        <v>0</v>
      </c>
      <c r="QO42" s="21">
        <f t="shared" si="88"/>
        <v>0</v>
      </c>
      <c r="QP42" s="21">
        <f t="shared" si="88"/>
        <v>0</v>
      </c>
      <c r="QQ42" s="21">
        <f t="shared" si="88"/>
        <v>0</v>
      </c>
      <c r="QR42" s="21">
        <f t="shared" si="88"/>
        <v>0</v>
      </c>
      <c r="QS42" s="21">
        <f t="shared" si="88"/>
        <v>0</v>
      </c>
      <c r="QT42" s="21">
        <f t="shared" si="88"/>
        <v>0</v>
      </c>
      <c r="QU42" s="21">
        <f t="shared" si="88"/>
        <v>0</v>
      </c>
      <c r="QV42" s="21">
        <f t="shared" si="88"/>
        <v>0</v>
      </c>
      <c r="QW42" s="21">
        <f t="shared" si="88"/>
        <v>0</v>
      </c>
      <c r="QX42" s="21">
        <f t="shared" si="88"/>
        <v>0</v>
      </c>
      <c r="QY42" s="21">
        <f t="shared" si="88"/>
        <v>0</v>
      </c>
      <c r="QZ42" s="21">
        <f t="shared" si="88"/>
        <v>0</v>
      </c>
      <c r="RA42" s="21">
        <f t="shared" si="88"/>
        <v>0</v>
      </c>
      <c r="RB42" s="21">
        <f t="shared" si="88"/>
        <v>0</v>
      </c>
      <c r="RC42" s="21">
        <f t="shared" si="88"/>
        <v>200000000012</v>
      </c>
      <c r="RD42" s="21">
        <f t="shared" si="88"/>
        <v>0</v>
      </c>
      <c r="RE42" s="21">
        <f t="shared" si="88"/>
        <v>0</v>
      </c>
      <c r="RF42" s="21">
        <f t="shared" si="88"/>
        <v>0</v>
      </c>
      <c r="RG42" s="21">
        <f t="shared" si="88"/>
        <v>0</v>
      </c>
      <c r="RH42" s="21">
        <f t="shared" si="88"/>
        <v>0</v>
      </c>
      <c r="RI42" s="21">
        <f t="shared" si="88"/>
        <v>0</v>
      </c>
      <c r="RJ42" s="21">
        <f t="shared" si="88"/>
        <v>0</v>
      </c>
      <c r="RK42" s="21">
        <f t="shared" si="88"/>
        <v>26497843261.009998</v>
      </c>
      <c r="RL42" s="21">
        <f t="shared" si="88"/>
        <v>0</v>
      </c>
      <c r="RM42" s="21">
        <f t="shared" si="88"/>
        <v>0</v>
      </c>
      <c r="RN42" s="21">
        <f t="shared" si="88"/>
        <v>0</v>
      </c>
      <c r="RO42" s="21">
        <f t="shared" si="88"/>
        <v>0</v>
      </c>
      <c r="RP42" s="21">
        <f t="shared" si="88"/>
        <v>0</v>
      </c>
      <c r="RQ42" s="21">
        <f t="shared" si="88"/>
        <v>0</v>
      </c>
      <c r="RR42" s="21">
        <f t="shared" si="88"/>
        <v>0</v>
      </c>
      <c r="RS42" s="21">
        <f t="shared" si="88"/>
        <v>0</v>
      </c>
      <c r="RT42" s="21">
        <f t="shared" si="88"/>
        <v>0</v>
      </c>
      <c r="RU42" s="21">
        <f t="shared" si="88"/>
        <v>0</v>
      </c>
      <c r="RV42" s="21">
        <f t="shared" si="88"/>
        <v>0</v>
      </c>
      <c r="RW42" s="21">
        <f t="shared" si="88"/>
        <v>0</v>
      </c>
      <c r="RX42" s="21">
        <f t="shared" si="88"/>
        <v>0</v>
      </c>
      <c r="RY42" s="21">
        <f t="shared" si="88"/>
        <v>1622778057.6500001</v>
      </c>
      <c r="RZ42" s="21">
        <f t="shared" si="88"/>
        <v>0</v>
      </c>
      <c r="SA42" s="21">
        <f t="shared" si="88"/>
        <v>0</v>
      </c>
      <c r="SB42" s="21">
        <f t="shared" si="88"/>
        <v>0</v>
      </c>
      <c r="SC42" s="21">
        <f t="shared" si="88"/>
        <v>0</v>
      </c>
      <c r="SD42" s="21">
        <f t="shared" si="88"/>
        <v>0</v>
      </c>
      <c r="SE42" s="21">
        <f t="shared" si="88"/>
        <v>0</v>
      </c>
      <c r="SF42" s="21">
        <f t="shared" si="88"/>
        <v>0</v>
      </c>
      <c r="SG42" s="21">
        <f t="shared" si="88"/>
        <v>0</v>
      </c>
      <c r="SH42" s="21">
        <f t="shared" si="88"/>
        <v>0</v>
      </c>
      <c r="SI42" s="21">
        <f t="shared" si="88"/>
        <v>31914607435</v>
      </c>
      <c r="SJ42" s="21">
        <f t="shared" si="88"/>
        <v>0</v>
      </c>
      <c r="SK42" s="21">
        <f t="shared" si="88"/>
        <v>3472673679</v>
      </c>
      <c r="SL42" s="21">
        <f t="shared" si="88"/>
        <v>0</v>
      </c>
      <c r="SM42" s="21">
        <f t="shared" si="88"/>
        <v>0</v>
      </c>
      <c r="SN42" s="21">
        <f t="shared" si="88"/>
        <v>0</v>
      </c>
      <c r="SO42" s="21">
        <f t="shared" si="88"/>
        <v>4334959664</v>
      </c>
      <c r="SP42" s="21">
        <f t="shared" si="88"/>
        <v>0</v>
      </c>
      <c r="SQ42" s="21">
        <f t="shared" si="88"/>
        <v>0</v>
      </c>
      <c r="SR42" s="21">
        <f t="shared" si="88"/>
        <v>12915894499.950001</v>
      </c>
      <c r="SS42" s="21">
        <f t="shared" si="88"/>
        <v>0</v>
      </c>
      <c r="ST42" s="21">
        <f t="shared" si="88"/>
        <v>0</v>
      </c>
      <c r="SU42" s="21">
        <f t="shared" ref="SU42:TW42" si="89">SUM(SU43:SU44)</f>
        <v>20107811458</v>
      </c>
      <c r="SV42" s="21">
        <f t="shared" si="89"/>
        <v>0</v>
      </c>
      <c r="SW42" s="21">
        <f t="shared" si="89"/>
        <v>156360600000</v>
      </c>
      <c r="SX42" s="21">
        <f t="shared" si="89"/>
        <v>86549911923</v>
      </c>
      <c r="SY42" s="21">
        <f t="shared" si="89"/>
        <v>0</v>
      </c>
      <c r="SZ42" s="21">
        <f t="shared" si="89"/>
        <v>0</v>
      </c>
      <c r="TA42" s="21">
        <f t="shared" si="89"/>
        <v>0</v>
      </c>
      <c r="TB42" s="21">
        <f t="shared" si="89"/>
        <v>0</v>
      </c>
      <c r="TC42" s="21">
        <f t="shared" si="89"/>
        <v>0</v>
      </c>
      <c r="TD42" s="21">
        <f t="shared" si="89"/>
        <v>0</v>
      </c>
      <c r="TE42" s="21">
        <f t="shared" si="89"/>
        <v>0</v>
      </c>
      <c r="TF42" s="21">
        <f t="shared" si="89"/>
        <v>0</v>
      </c>
      <c r="TG42" s="21">
        <f t="shared" si="89"/>
        <v>0</v>
      </c>
      <c r="TH42" s="21">
        <f t="shared" si="89"/>
        <v>0</v>
      </c>
      <c r="TI42" s="21">
        <f t="shared" si="89"/>
        <v>0</v>
      </c>
      <c r="TJ42" s="21">
        <f t="shared" si="89"/>
        <v>0</v>
      </c>
      <c r="TK42" s="21">
        <f t="shared" si="89"/>
        <v>84202633618</v>
      </c>
      <c r="TL42" s="21">
        <f t="shared" si="89"/>
        <v>0</v>
      </c>
      <c r="TM42" s="21">
        <f t="shared" si="89"/>
        <v>0</v>
      </c>
      <c r="TN42" s="21">
        <f t="shared" si="89"/>
        <v>0</v>
      </c>
      <c r="TO42" s="21">
        <f t="shared" si="89"/>
        <v>0</v>
      </c>
      <c r="TP42" s="21">
        <f t="shared" si="89"/>
        <v>0</v>
      </c>
      <c r="TQ42" s="21">
        <f t="shared" si="89"/>
        <v>0</v>
      </c>
      <c r="TR42" s="21">
        <f t="shared" si="89"/>
        <v>0</v>
      </c>
      <c r="TS42" s="21">
        <f t="shared" si="89"/>
        <v>44985223330.120003</v>
      </c>
      <c r="TT42" s="21">
        <f t="shared" si="89"/>
        <v>0</v>
      </c>
      <c r="TU42" s="21">
        <f t="shared" si="89"/>
        <v>0</v>
      </c>
      <c r="TV42" s="21">
        <f t="shared" si="89"/>
        <v>0</v>
      </c>
      <c r="TW42" s="21">
        <f t="shared" si="89"/>
        <v>0</v>
      </c>
    </row>
    <row r="43" spans="1:543" ht="15" x14ac:dyDescent="0.25">
      <c r="A43" s="19" t="s">
        <v>588</v>
      </c>
      <c r="B43" s="15">
        <v>23833926048.220001</v>
      </c>
      <c r="C43" s="15">
        <v>0</v>
      </c>
      <c r="D43" s="15">
        <v>0</v>
      </c>
      <c r="E43" s="15">
        <v>11602388771.780001</v>
      </c>
      <c r="F43" s="15">
        <v>0</v>
      </c>
      <c r="G43" s="15">
        <v>70563178.950000003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54069558.899999999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3986668168.8000002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32962615000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32543546000</v>
      </c>
      <c r="BU43" s="15">
        <v>0</v>
      </c>
      <c r="BV43" s="15">
        <v>0</v>
      </c>
      <c r="BW43" s="15">
        <v>0</v>
      </c>
      <c r="BX43" s="15">
        <v>7620442702.3500004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97148652820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489597900</v>
      </c>
      <c r="DN43" s="15">
        <v>0</v>
      </c>
      <c r="DO43" s="15">
        <v>0</v>
      </c>
      <c r="DP43" s="15">
        <v>0</v>
      </c>
      <c r="DQ43" s="15">
        <v>0</v>
      </c>
      <c r="DR43" s="15">
        <v>0</v>
      </c>
      <c r="DS43" s="15">
        <v>0</v>
      </c>
      <c r="DT43" s="15">
        <v>0</v>
      </c>
      <c r="DU43" s="15">
        <v>0</v>
      </c>
      <c r="DV43" s="15">
        <v>2000000000</v>
      </c>
      <c r="DW43" s="15">
        <v>0</v>
      </c>
      <c r="DX43" s="15">
        <v>0</v>
      </c>
      <c r="DY43" s="15">
        <v>0</v>
      </c>
      <c r="DZ43" s="15">
        <v>0</v>
      </c>
      <c r="EA43" s="15">
        <v>0</v>
      </c>
      <c r="EB43" s="15">
        <v>0</v>
      </c>
      <c r="EC43" s="15">
        <v>0</v>
      </c>
      <c r="ED43" s="15">
        <v>0</v>
      </c>
      <c r="EE43" s="15">
        <v>0</v>
      </c>
      <c r="EF43" s="15">
        <v>66443086600</v>
      </c>
      <c r="EG43" s="15">
        <v>0</v>
      </c>
      <c r="EH43" s="15">
        <v>0</v>
      </c>
      <c r="EI43" s="15">
        <v>0</v>
      </c>
      <c r="EJ43" s="15">
        <v>0</v>
      </c>
      <c r="EK43" s="15">
        <v>0</v>
      </c>
      <c r="EL43" s="15">
        <v>0</v>
      </c>
      <c r="EM43" s="15">
        <v>0</v>
      </c>
      <c r="EN43" s="15">
        <v>0</v>
      </c>
      <c r="EO43" s="15">
        <v>0</v>
      </c>
      <c r="EP43" s="15">
        <v>0</v>
      </c>
      <c r="EQ43" s="15">
        <v>0</v>
      </c>
      <c r="ER43" s="15">
        <v>0</v>
      </c>
      <c r="ES43" s="15">
        <v>0</v>
      </c>
      <c r="ET43" s="15">
        <v>504949300724</v>
      </c>
      <c r="EU43" s="15">
        <v>0</v>
      </c>
      <c r="EV43" s="15">
        <v>1078530971</v>
      </c>
      <c r="EW43" s="15">
        <v>0</v>
      </c>
      <c r="EX43" s="15">
        <v>0</v>
      </c>
      <c r="EY43" s="15">
        <v>0</v>
      </c>
      <c r="EZ43" s="15">
        <v>0</v>
      </c>
      <c r="FA43" s="15">
        <v>0</v>
      </c>
      <c r="FB43" s="15">
        <v>0</v>
      </c>
      <c r="FC43" s="15">
        <v>0</v>
      </c>
      <c r="FD43" s="15">
        <v>0</v>
      </c>
      <c r="FE43" s="15">
        <v>0</v>
      </c>
      <c r="FF43" s="15">
        <v>0</v>
      </c>
      <c r="FG43" s="15">
        <v>0.41</v>
      </c>
      <c r="FH43" s="15">
        <v>0</v>
      </c>
      <c r="FI43" s="15">
        <v>0</v>
      </c>
      <c r="FJ43" s="15">
        <v>0</v>
      </c>
      <c r="FK43" s="15">
        <v>0</v>
      </c>
      <c r="FL43" s="15">
        <v>0</v>
      </c>
      <c r="FM43" s="15">
        <v>0</v>
      </c>
      <c r="FN43" s="15">
        <v>85255834996</v>
      </c>
      <c r="FO43" s="15">
        <v>0</v>
      </c>
      <c r="FP43" s="18">
        <v>0</v>
      </c>
      <c r="FQ43" s="15">
        <v>0</v>
      </c>
      <c r="FR43" s="15">
        <v>0</v>
      </c>
      <c r="FS43" s="15">
        <v>15163504758.98</v>
      </c>
      <c r="FT43" s="15">
        <v>0</v>
      </c>
      <c r="FU43" s="15">
        <v>0</v>
      </c>
      <c r="FV43" s="15">
        <v>0</v>
      </c>
      <c r="FW43" s="15">
        <v>0</v>
      </c>
      <c r="FX43" s="15">
        <v>0</v>
      </c>
      <c r="FY43" s="15">
        <v>0</v>
      </c>
      <c r="FZ43" s="15">
        <v>0</v>
      </c>
      <c r="GA43" s="15">
        <v>0</v>
      </c>
      <c r="GB43" s="15">
        <v>0</v>
      </c>
      <c r="GC43" s="15">
        <v>0</v>
      </c>
      <c r="GD43" s="15">
        <v>0</v>
      </c>
      <c r="GE43" s="15">
        <v>0</v>
      </c>
      <c r="GF43" s="15">
        <v>0</v>
      </c>
      <c r="GG43" s="15">
        <v>0</v>
      </c>
      <c r="GH43" s="15">
        <v>0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>
        <v>0</v>
      </c>
      <c r="GO43" s="15">
        <v>0</v>
      </c>
      <c r="GP43" s="15">
        <v>0</v>
      </c>
      <c r="GQ43" s="15">
        <v>0</v>
      </c>
      <c r="GR43" s="15">
        <v>0</v>
      </c>
      <c r="GS43" s="15">
        <v>0</v>
      </c>
      <c r="GT43" s="15">
        <v>0</v>
      </c>
      <c r="GU43" s="15">
        <v>0</v>
      </c>
      <c r="GV43" s="15">
        <v>0</v>
      </c>
      <c r="GW43" s="15">
        <v>0</v>
      </c>
      <c r="GX43" s="15">
        <v>13694459058</v>
      </c>
      <c r="GY43" s="15">
        <v>0</v>
      </c>
      <c r="GZ43" s="15">
        <v>0</v>
      </c>
      <c r="HA43" s="15">
        <v>0</v>
      </c>
      <c r="HB43" s="15">
        <v>0</v>
      </c>
      <c r="HC43" s="15">
        <v>0</v>
      </c>
      <c r="HD43" s="15">
        <v>0</v>
      </c>
      <c r="HE43" s="15">
        <v>2947188443.8400002</v>
      </c>
      <c r="HF43" s="15">
        <v>0</v>
      </c>
      <c r="HG43" s="15">
        <v>0</v>
      </c>
      <c r="HH43" s="15">
        <v>0</v>
      </c>
      <c r="HI43" s="15">
        <v>0</v>
      </c>
      <c r="HJ43" s="15">
        <v>3987868666</v>
      </c>
      <c r="HK43" s="15">
        <v>17916631000</v>
      </c>
      <c r="HL43" s="15">
        <v>0</v>
      </c>
      <c r="HM43" s="15">
        <v>2500000000</v>
      </c>
      <c r="HN43" s="15">
        <v>46850518838.809998</v>
      </c>
      <c r="HO43" s="15">
        <v>0</v>
      </c>
      <c r="HP43" s="15">
        <v>0</v>
      </c>
      <c r="HQ43" s="15">
        <v>0</v>
      </c>
      <c r="HR43" s="15">
        <v>0</v>
      </c>
      <c r="HS43" s="15">
        <v>0</v>
      </c>
      <c r="HT43" s="15">
        <v>0</v>
      </c>
      <c r="HU43" s="15">
        <v>0</v>
      </c>
      <c r="HV43" s="15">
        <v>0</v>
      </c>
      <c r="HW43" s="15">
        <v>0</v>
      </c>
      <c r="HX43" s="15">
        <v>0</v>
      </c>
      <c r="HY43" s="15">
        <v>0</v>
      </c>
      <c r="HZ43" s="15">
        <v>0</v>
      </c>
      <c r="IA43" s="15">
        <v>4735192012.6499996</v>
      </c>
      <c r="IB43" s="15">
        <v>0</v>
      </c>
      <c r="IC43" s="15">
        <v>0</v>
      </c>
      <c r="ID43" s="15">
        <v>0</v>
      </c>
      <c r="IE43" s="15">
        <v>0</v>
      </c>
      <c r="IF43" s="15">
        <v>0</v>
      </c>
      <c r="IG43" s="15">
        <v>0</v>
      </c>
      <c r="IH43" s="15">
        <v>0</v>
      </c>
      <c r="II43" s="15">
        <v>0</v>
      </c>
      <c r="IJ43" s="15">
        <v>0</v>
      </c>
      <c r="IK43" s="15">
        <v>0</v>
      </c>
      <c r="IL43" s="15">
        <v>0</v>
      </c>
      <c r="IM43" s="15">
        <v>0</v>
      </c>
      <c r="IN43" s="15">
        <v>0</v>
      </c>
      <c r="IO43" s="15">
        <v>0</v>
      </c>
      <c r="IP43" s="15">
        <v>0</v>
      </c>
      <c r="IQ43" s="15">
        <v>0</v>
      </c>
      <c r="IR43" s="15">
        <v>0</v>
      </c>
      <c r="IS43" s="15">
        <v>0</v>
      </c>
      <c r="IT43" s="15">
        <v>0</v>
      </c>
      <c r="IU43" s="15">
        <v>0</v>
      </c>
      <c r="IV43" s="15">
        <v>0</v>
      </c>
      <c r="IW43" s="15">
        <v>0</v>
      </c>
      <c r="IX43" s="15">
        <v>0</v>
      </c>
      <c r="IY43" s="15">
        <v>0</v>
      </c>
      <c r="IZ43" s="15">
        <v>0</v>
      </c>
      <c r="JA43" s="15">
        <v>0</v>
      </c>
      <c r="JB43" s="15">
        <v>0</v>
      </c>
      <c r="JC43" s="15">
        <v>8418780249.7299995</v>
      </c>
      <c r="JD43" s="15">
        <v>0</v>
      </c>
      <c r="JE43" s="15">
        <v>0</v>
      </c>
      <c r="JF43" s="15">
        <v>0</v>
      </c>
      <c r="JG43" s="15">
        <v>0</v>
      </c>
      <c r="JH43" s="15">
        <v>0</v>
      </c>
      <c r="JI43" s="15">
        <v>0</v>
      </c>
      <c r="JJ43" s="15">
        <v>0</v>
      </c>
      <c r="JK43" s="15">
        <v>0</v>
      </c>
      <c r="JL43" s="15">
        <v>0</v>
      </c>
      <c r="JM43" s="15">
        <v>0</v>
      </c>
      <c r="JN43" s="15">
        <v>0</v>
      </c>
      <c r="JO43" s="15">
        <v>0</v>
      </c>
      <c r="JP43" s="15">
        <v>0</v>
      </c>
      <c r="JQ43" s="15">
        <v>0</v>
      </c>
      <c r="JR43" s="15">
        <v>38949530727</v>
      </c>
      <c r="JS43" s="15">
        <v>0</v>
      </c>
      <c r="JT43" s="15">
        <v>0</v>
      </c>
      <c r="JU43" s="15">
        <v>0</v>
      </c>
      <c r="JV43" s="15">
        <v>0</v>
      </c>
      <c r="JW43" s="15">
        <v>0</v>
      </c>
      <c r="JX43" s="15">
        <v>0</v>
      </c>
      <c r="JY43" s="15">
        <v>0</v>
      </c>
      <c r="JZ43" s="15">
        <v>0</v>
      </c>
      <c r="KA43" s="15">
        <v>0</v>
      </c>
      <c r="KB43" s="15">
        <v>0</v>
      </c>
      <c r="KC43" s="15">
        <v>0</v>
      </c>
      <c r="KD43" s="15">
        <v>0</v>
      </c>
      <c r="KE43" s="15">
        <v>0</v>
      </c>
      <c r="KF43" s="15">
        <v>0</v>
      </c>
      <c r="KG43" s="15">
        <v>0</v>
      </c>
      <c r="KH43" s="15">
        <v>0</v>
      </c>
      <c r="KI43" s="15">
        <v>0</v>
      </c>
      <c r="KJ43" s="15">
        <v>0</v>
      </c>
      <c r="KK43" s="15">
        <v>0</v>
      </c>
      <c r="KL43" s="15">
        <v>0</v>
      </c>
      <c r="KM43" s="15">
        <v>0</v>
      </c>
      <c r="KN43" s="15">
        <v>0</v>
      </c>
      <c r="KO43" s="15">
        <v>54877712944.150002</v>
      </c>
      <c r="KP43" s="15">
        <v>0</v>
      </c>
      <c r="KQ43" s="15">
        <v>0</v>
      </c>
      <c r="KR43" s="15">
        <v>0</v>
      </c>
      <c r="KS43" s="15">
        <v>0</v>
      </c>
      <c r="KT43" s="15">
        <v>0</v>
      </c>
      <c r="KU43" s="15">
        <v>0</v>
      </c>
      <c r="KV43" s="15">
        <v>0</v>
      </c>
      <c r="KW43" s="15">
        <v>0</v>
      </c>
      <c r="KX43" s="15">
        <v>0</v>
      </c>
      <c r="KY43" s="15">
        <v>0</v>
      </c>
      <c r="KZ43" s="15">
        <v>0</v>
      </c>
      <c r="LA43" s="15">
        <v>0</v>
      </c>
      <c r="LB43" s="15">
        <v>0</v>
      </c>
      <c r="LC43" s="15">
        <v>0</v>
      </c>
      <c r="LD43" s="15">
        <v>0</v>
      </c>
      <c r="LE43" s="15">
        <v>0</v>
      </c>
      <c r="LF43" s="15">
        <v>0</v>
      </c>
      <c r="LG43" s="15">
        <v>0</v>
      </c>
      <c r="LH43" s="15">
        <v>0</v>
      </c>
      <c r="LI43" s="15">
        <v>0</v>
      </c>
      <c r="LJ43" s="15">
        <v>0</v>
      </c>
      <c r="LK43" s="15">
        <v>0</v>
      </c>
      <c r="LL43" s="15">
        <v>0</v>
      </c>
      <c r="LM43" s="15">
        <v>0</v>
      </c>
      <c r="LN43" s="15">
        <v>0</v>
      </c>
      <c r="LO43" s="15">
        <v>0</v>
      </c>
      <c r="LP43" s="15">
        <v>0</v>
      </c>
      <c r="LQ43" s="15">
        <v>0</v>
      </c>
      <c r="LR43" s="15">
        <v>0</v>
      </c>
      <c r="LS43" s="15">
        <v>0</v>
      </c>
      <c r="LT43" s="15">
        <v>0</v>
      </c>
      <c r="LU43" s="15">
        <v>0</v>
      </c>
      <c r="LV43" s="15">
        <v>0</v>
      </c>
      <c r="LW43" s="15">
        <v>0</v>
      </c>
      <c r="LX43" s="15">
        <v>0</v>
      </c>
      <c r="LY43" s="15">
        <v>16522567533.32</v>
      </c>
      <c r="LZ43" s="15">
        <v>0</v>
      </c>
      <c r="MA43" s="15">
        <v>0</v>
      </c>
      <c r="MB43" s="15">
        <v>0</v>
      </c>
      <c r="MC43" s="15">
        <v>0</v>
      </c>
      <c r="MD43" s="15">
        <v>0</v>
      </c>
      <c r="ME43" s="15">
        <v>0</v>
      </c>
      <c r="MF43" s="15">
        <v>0</v>
      </c>
      <c r="MG43" s="15">
        <v>64626338548</v>
      </c>
      <c r="MH43" s="15">
        <v>0</v>
      </c>
      <c r="MI43" s="15">
        <v>33583343906.959999</v>
      </c>
      <c r="MJ43" s="15">
        <v>0</v>
      </c>
      <c r="MK43" s="15">
        <v>0</v>
      </c>
      <c r="ML43" s="15">
        <v>0</v>
      </c>
      <c r="MM43" s="15">
        <v>0</v>
      </c>
      <c r="MN43" s="15">
        <v>0</v>
      </c>
      <c r="MO43" s="15">
        <v>0</v>
      </c>
      <c r="MP43" s="15">
        <v>0</v>
      </c>
      <c r="MQ43" s="15">
        <v>0</v>
      </c>
      <c r="MR43" s="15">
        <v>0</v>
      </c>
      <c r="MS43" s="15">
        <v>30738517140.419998</v>
      </c>
      <c r="MT43" s="15">
        <v>0</v>
      </c>
      <c r="MU43" s="15">
        <v>0</v>
      </c>
      <c r="MV43" s="15">
        <v>0</v>
      </c>
      <c r="MW43" s="15">
        <v>0</v>
      </c>
      <c r="MX43" s="15">
        <v>0</v>
      </c>
      <c r="MY43" s="15">
        <v>0</v>
      </c>
      <c r="MZ43" s="15">
        <v>0</v>
      </c>
      <c r="NA43" s="15">
        <v>0</v>
      </c>
      <c r="NB43" s="15">
        <v>0</v>
      </c>
      <c r="NC43" s="15">
        <v>0</v>
      </c>
      <c r="ND43" s="15">
        <v>79008260313.039993</v>
      </c>
      <c r="NE43" s="15">
        <v>0</v>
      </c>
      <c r="NF43" s="15">
        <v>0</v>
      </c>
      <c r="NG43" s="15">
        <v>0</v>
      </c>
      <c r="NH43" s="15">
        <v>33624528165.540001</v>
      </c>
      <c r="NI43" s="15">
        <v>0</v>
      </c>
      <c r="NJ43" s="15">
        <v>64181306870</v>
      </c>
      <c r="NK43" s="15">
        <v>0</v>
      </c>
      <c r="NL43" s="15">
        <v>0</v>
      </c>
      <c r="NM43" s="15">
        <v>0</v>
      </c>
      <c r="NN43" s="15">
        <v>0</v>
      </c>
      <c r="NO43" s="15">
        <v>0</v>
      </c>
      <c r="NP43" s="15">
        <v>0</v>
      </c>
      <c r="NQ43" s="15">
        <v>0</v>
      </c>
      <c r="NR43" s="15">
        <v>0</v>
      </c>
      <c r="NS43" s="15">
        <v>0</v>
      </c>
      <c r="NT43" s="15">
        <v>0</v>
      </c>
      <c r="NU43" s="15">
        <v>0</v>
      </c>
      <c r="NV43" s="15">
        <v>0</v>
      </c>
      <c r="NW43" s="15">
        <v>0</v>
      </c>
      <c r="NX43" s="15">
        <v>0</v>
      </c>
      <c r="NY43" s="15">
        <v>0</v>
      </c>
      <c r="NZ43" s="15">
        <v>0</v>
      </c>
      <c r="OA43" s="15">
        <v>0</v>
      </c>
      <c r="OB43" s="15">
        <v>0</v>
      </c>
      <c r="OC43" s="15">
        <v>0</v>
      </c>
      <c r="OD43" s="15">
        <v>327182294.29000002</v>
      </c>
      <c r="OE43" s="15">
        <v>0</v>
      </c>
      <c r="OF43" s="15">
        <v>156070588.19999999</v>
      </c>
      <c r="OG43" s="15">
        <v>0</v>
      </c>
      <c r="OH43" s="15">
        <v>0</v>
      </c>
      <c r="OI43" s="15">
        <v>0</v>
      </c>
      <c r="OJ43" s="15">
        <v>0</v>
      </c>
      <c r="OK43" s="15">
        <v>19974012000</v>
      </c>
      <c r="OL43" s="15">
        <v>0</v>
      </c>
      <c r="OM43" s="15">
        <v>0</v>
      </c>
      <c r="ON43" s="15">
        <v>0</v>
      </c>
      <c r="OO43" s="15">
        <v>0</v>
      </c>
      <c r="OP43" s="15">
        <v>0</v>
      </c>
      <c r="OQ43" s="15">
        <v>0</v>
      </c>
      <c r="OR43" s="15">
        <v>0</v>
      </c>
      <c r="OS43" s="15">
        <v>0</v>
      </c>
      <c r="OT43" s="15">
        <v>0</v>
      </c>
      <c r="OU43" s="15">
        <v>0</v>
      </c>
      <c r="OV43" s="15">
        <v>0</v>
      </c>
      <c r="OW43" s="15">
        <v>0</v>
      </c>
      <c r="OX43" s="15">
        <v>0</v>
      </c>
      <c r="OY43" s="15">
        <v>0</v>
      </c>
      <c r="OZ43" s="15">
        <v>0</v>
      </c>
      <c r="PA43" s="15">
        <v>0</v>
      </c>
      <c r="PB43" s="15">
        <v>0</v>
      </c>
      <c r="PC43" s="15">
        <v>0</v>
      </c>
      <c r="PD43" s="15">
        <v>0</v>
      </c>
      <c r="PE43" s="15">
        <v>0</v>
      </c>
      <c r="PF43" s="15">
        <v>0</v>
      </c>
      <c r="PG43" s="15">
        <v>0</v>
      </c>
      <c r="PH43" s="15">
        <v>0</v>
      </c>
      <c r="PI43" s="15">
        <v>0</v>
      </c>
      <c r="PJ43" s="15">
        <v>0</v>
      </c>
      <c r="PK43" s="15">
        <v>0</v>
      </c>
      <c r="PL43" s="15">
        <v>0</v>
      </c>
      <c r="PM43" s="15">
        <v>0</v>
      </c>
      <c r="PN43" s="15">
        <v>0</v>
      </c>
      <c r="PO43" s="15">
        <v>0</v>
      </c>
      <c r="PP43" s="15">
        <v>0</v>
      </c>
      <c r="PQ43" s="15">
        <v>0</v>
      </c>
      <c r="PR43" s="15">
        <v>0</v>
      </c>
      <c r="PS43" s="15">
        <v>7598464000</v>
      </c>
      <c r="PT43" s="15">
        <v>0</v>
      </c>
      <c r="PU43" s="15">
        <v>0</v>
      </c>
      <c r="PV43" s="15">
        <v>0</v>
      </c>
      <c r="PW43" s="15">
        <v>0</v>
      </c>
      <c r="PX43" s="15">
        <v>0</v>
      </c>
      <c r="PY43" s="15">
        <v>15925334475</v>
      </c>
      <c r="PZ43" s="15">
        <v>0</v>
      </c>
      <c r="QA43" s="15">
        <v>0</v>
      </c>
      <c r="QB43" s="15">
        <v>0</v>
      </c>
      <c r="QC43" s="15">
        <v>0</v>
      </c>
      <c r="QD43" s="15">
        <v>0</v>
      </c>
      <c r="QE43" s="15">
        <v>0</v>
      </c>
      <c r="QF43" s="15">
        <v>0</v>
      </c>
      <c r="QG43" s="15">
        <v>0</v>
      </c>
      <c r="QH43" s="15">
        <v>0</v>
      </c>
      <c r="QI43" s="15">
        <v>0</v>
      </c>
      <c r="QJ43" s="15">
        <v>0</v>
      </c>
      <c r="QK43" s="15">
        <v>0</v>
      </c>
      <c r="QL43" s="15">
        <v>0</v>
      </c>
      <c r="QM43" s="15">
        <v>0</v>
      </c>
      <c r="QN43" s="15">
        <v>0</v>
      </c>
      <c r="QO43" s="15">
        <v>0</v>
      </c>
      <c r="QP43" s="15">
        <v>0</v>
      </c>
      <c r="QQ43" s="15">
        <v>0</v>
      </c>
      <c r="QR43" s="15">
        <v>0</v>
      </c>
      <c r="QS43" s="15">
        <v>0</v>
      </c>
      <c r="QT43" s="15">
        <v>0</v>
      </c>
      <c r="QU43" s="15">
        <v>0</v>
      </c>
      <c r="QV43" s="15">
        <v>0</v>
      </c>
      <c r="QW43" s="15">
        <v>0</v>
      </c>
      <c r="QX43" s="15">
        <v>0</v>
      </c>
      <c r="QY43" s="15">
        <v>0</v>
      </c>
      <c r="QZ43" s="15">
        <v>0</v>
      </c>
      <c r="RA43" s="15">
        <v>0</v>
      </c>
      <c r="RB43" s="15">
        <v>0</v>
      </c>
      <c r="RC43" s="15">
        <v>200000000012</v>
      </c>
      <c r="RD43" s="15">
        <v>0</v>
      </c>
      <c r="RE43" s="15">
        <v>0</v>
      </c>
      <c r="RF43" s="15">
        <v>0</v>
      </c>
      <c r="RG43" s="15">
        <v>0</v>
      </c>
      <c r="RH43" s="15">
        <v>0</v>
      </c>
      <c r="RI43" s="15">
        <v>0</v>
      </c>
      <c r="RJ43" s="15">
        <v>0</v>
      </c>
      <c r="RK43" s="15">
        <v>0</v>
      </c>
      <c r="RL43" s="15">
        <v>0</v>
      </c>
      <c r="RM43" s="15">
        <v>0</v>
      </c>
      <c r="RN43" s="15">
        <v>0</v>
      </c>
      <c r="RO43" s="15">
        <v>0</v>
      </c>
      <c r="RP43" s="15">
        <v>0</v>
      </c>
      <c r="RQ43" s="15">
        <v>0</v>
      </c>
      <c r="RR43" s="15">
        <v>0</v>
      </c>
      <c r="RS43" s="15">
        <v>0</v>
      </c>
      <c r="RT43" s="15">
        <v>0</v>
      </c>
      <c r="RU43" s="15">
        <v>0</v>
      </c>
      <c r="RV43" s="15">
        <v>0</v>
      </c>
      <c r="RW43" s="15">
        <v>0</v>
      </c>
      <c r="RX43" s="15">
        <v>0</v>
      </c>
      <c r="RY43" s="15">
        <v>0</v>
      </c>
      <c r="RZ43" s="15">
        <v>0</v>
      </c>
      <c r="SA43" s="15">
        <v>0</v>
      </c>
      <c r="SB43" s="15">
        <v>0</v>
      </c>
      <c r="SC43" s="15">
        <v>0</v>
      </c>
      <c r="SD43" s="15">
        <v>0</v>
      </c>
      <c r="SE43" s="15">
        <v>0</v>
      </c>
      <c r="SF43" s="15">
        <v>0</v>
      </c>
      <c r="SG43" s="15">
        <v>0</v>
      </c>
      <c r="SH43" s="15">
        <v>0</v>
      </c>
      <c r="SI43" s="15">
        <v>0</v>
      </c>
      <c r="SJ43" s="15">
        <v>0</v>
      </c>
      <c r="SK43" s="15">
        <v>3472673679</v>
      </c>
      <c r="SL43" s="15">
        <v>0</v>
      </c>
      <c r="SM43" s="15">
        <v>0</v>
      </c>
      <c r="SN43" s="15">
        <v>0</v>
      </c>
      <c r="SO43" s="15">
        <v>0</v>
      </c>
      <c r="SP43" s="15">
        <v>0</v>
      </c>
      <c r="SQ43" s="15">
        <v>0</v>
      </c>
      <c r="SR43" s="15">
        <v>0</v>
      </c>
      <c r="SS43" s="15">
        <v>0</v>
      </c>
      <c r="ST43" s="15">
        <v>0</v>
      </c>
      <c r="SU43" s="15">
        <v>0</v>
      </c>
      <c r="SV43" s="15">
        <v>0</v>
      </c>
      <c r="SW43" s="15">
        <v>0</v>
      </c>
      <c r="SX43" s="15">
        <v>0</v>
      </c>
      <c r="SY43" s="15">
        <v>0</v>
      </c>
      <c r="SZ43" s="15">
        <v>0</v>
      </c>
      <c r="TA43" s="15">
        <v>0</v>
      </c>
      <c r="TB43" s="15">
        <v>0</v>
      </c>
      <c r="TC43" s="15">
        <v>0</v>
      </c>
      <c r="TD43" s="15">
        <v>0</v>
      </c>
      <c r="TE43" s="15">
        <v>0</v>
      </c>
      <c r="TF43" s="15">
        <v>0</v>
      </c>
      <c r="TG43" s="15">
        <v>0</v>
      </c>
      <c r="TH43" s="15">
        <v>0</v>
      </c>
      <c r="TI43" s="15">
        <v>0</v>
      </c>
      <c r="TJ43" s="15">
        <v>0</v>
      </c>
      <c r="TK43" s="15">
        <v>0</v>
      </c>
      <c r="TL43" s="15">
        <v>0</v>
      </c>
      <c r="TM43" s="15">
        <v>0</v>
      </c>
      <c r="TN43" s="15">
        <v>0</v>
      </c>
      <c r="TO43" s="15">
        <v>0</v>
      </c>
      <c r="TP43" s="15">
        <v>0</v>
      </c>
      <c r="TQ43" s="15">
        <v>0</v>
      </c>
      <c r="TR43" s="15">
        <v>0</v>
      </c>
      <c r="TS43" s="15">
        <v>0</v>
      </c>
      <c r="TT43" s="15">
        <v>0</v>
      </c>
      <c r="TU43" s="15">
        <v>0</v>
      </c>
      <c r="TV43" s="15">
        <v>0</v>
      </c>
      <c r="TW43" s="15">
        <v>0</v>
      </c>
    </row>
    <row r="44" spans="1:543" ht="15" x14ac:dyDescent="0.25">
      <c r="A44" s="19" t="s">
        <v>589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31461428840.720001</v>
      </c>
      <c r="J44" s="15">
        <v>0</v>
      </c>
      <c r="K44" s="15">
        <v>0</v>
      </c>
      <c r="L44" s="15">
        <v>0</v>
      </c>
      <c r="M44" s="15">
        <v>0</v>
      </c>
      <c r="N44" s="15">
        <v>39200000000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1490150167.23</v>
      </c>
      <c r="AM44" s="15">
        <v>0</v>
      </c>
      <c r="AN44" s="15">
        <v>0</v>
      </c>
      <c r="AO44" s="15">
        <v>95164939997.869995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354781350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75431667217</v>
      </c>
      <c r="BI44" s="15">
        <v>0</v>
      </c>
      <c r="BJ44" s="15">
        <v>0</v>
      </c>
      <c r="BK44" s="15">
        <v>1251616698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24700093894.75</v>
      </c>
      <c r="BW44" s="15">
        <v>0</v>
      </c>
      <c r="BX44" s="15">
        <v>0</v>
      </c>
      <c r="BY44" s="15">
        <v>0</v>
      </c>
      <c r="BZ44" s="15">
        <v>10878001972</v>
      </c>
      <c r="CA44" s="15">
        <v>0</v>
      </c>
      <c r="CB44" s="15">
        <v>0</v>
      </c>
      <c r="CC44" s="15">
        <v>0</v>
      </c>
      <c r="CD44" s="15">
        <v>0</v>
      </c>
      <c r="CE44" s="15">
        <v>0</v>
      </c>
      <c r="CF44" s="15">
        <v>0</v>
      </c>
      <c r="CG44" s="15">
        <v>0</v>
      </c>
      <c r="CH44" s="15">
        <v>0</v>
      </c>
      <c r="CI44" s="15">
        <v>15143228909</v>
      </c>
      <c r="CJ44" s="15">
        <v>0</v>
      </c>
      <c r="CK44" s="15">
        <v>0</v>
      </c>
      <c r="CL44" s="15">
        <v>0</v>
      </c>
      <c r="CM44" s="15">
        <v>13200000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29659670000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  <c r="DR44" s="15">
        <v>0</v>
      </c>
      <c r="DS44" s="15">
        <v>834384300</v>
      </c>
      <c r="DT44" s="15">
        <v>0</v>
      </c>
      <c r="DU44" s="15">
        <v>0</v>
      </c>
      <c r="DV44" s="15">
        <v>0</v>
      </c>
      <c r="DW44" s="15">
        <v>17881337.809999999</v>
      </c>
      <c r="DX44" s="15">
        <v>0</v>
      </c>
      <c r="DY44" s="15">
        <v>0</v>
      </c>
      <c r="DZ44" s="15">
        <v>0</v>
      </c>
      <c r="EA44" s="15">
        <v>0</v>
      </c>
      <c r="EB44" s="15">
        <v>0</v>
      </c>
      <c r="EC44" s="15">
        <v>0</v>
      </c>
      <c r="ED44" s="15">
        <v>0</v>
      </c>
      <c r="EE44" s="15">
        <v>431556186.95999998</v>
      </c>
      <c r="EF44" s="15">
        <v>0</v>
      </c>
      <c r="EG44" s="15">
        <v>0</v>
      </c>
      <c r="EH44" s="15">
        <v>0</v>
      </c>
      <c r="EI44" s="15">
        <v>0</v>
      </c>
      <c r="EJ44" s="15">
        <v>0</v>
      </c>
      <c r="EK44" s="15">
        <v>0</v>
      </c>
      <c r="EL44" s="15">
        <v>0</v>
      </c>
      <c r="EM44" s="15">
        <v>0</v>
      </c>
      <c r="EN44" s="15">
        <v>0</v>
      </c>
      <c r="EO44" s="15">
        <v>0</v>
      </c>
      <c r="EP44" s="15">
        <v>0</v>
      </c>
      <c r="EQ44" s="15">
        <v>0</v>
      </c>
      <c r="ER44" s="15">
        <v>0</v>
      </c>
      <c r="ES44" s="15">
        <v>0</v>
      </c>
      <c r="ET44" s="15">
        <v>32109293379</v>
      </c>
      <c r="EU44" s="15">
        <v>0</v>
      </c>
      <c r="EV44" s="15">
        <v>0</v>
      </c>
      <c r="EW44" s="15">
        <v>0</v>
      </c>
      <c r="EX44" s="15">
        <v>0</v>
      </c>
      <c r="EY44" s="15">
        <v>4105849672.8499999</v>
      </c>
      <c r="EZ44" s="15">
        <v>0</v>
      </c>
      <c r="FA44" s="15">
        <v>0</v>
      </c>
      <c r="FB44" s="15">
        <v>0</v>
      </c>
      <c r="FC44" s="15">
        <v>0</v>
      </c>
      <c r="FD44" s="15">
        <v>0</v>
      </c>
      <c r="FE44" s="15">
        <v>0</v>
      </c>
      <c r="FF44" s="15">
        <v>0</v>
      </c>
      <c r="FG44" s="15">
        <v>1183101905</v>
      </c>
      <c r="FH44" s="15">
        <v>0</v>
      </c>
      <c r="FI44" s="15">
        <v>0</v>
      </c>
      <c r="FJ44" s="15">
        <v>0</v>
      </c>
      <c r="FK44" s="15">
        <v>0</v>
      </c>
      <c r="FL44" s="15">
        <v>0</v>
      </c>
      <c r="FM44" s="15">
        <v>500155684.70999998</v>
      </c>
      <c r="FN44" s="15">
        <v>0</v>
      </c>
      <c r="FO44" s="15">
        <v>0</v>
      </c>
      <c r="FP44" s="15">
        <v>62312583.030000001</v>
      </c>
      <c r="FQ44" s="15">
        <v>5433642547</v>
      </c>
      <c r="FR44" s="15">
        <v>0</v>
      </c>
      <c r="FS44" s="15">
        <v>0</v>
      </c>
      <c r="FT44" s="15">
        <v>0</v>
      </c>
      <c r="FU44" s="15">
        <v>0</v>
      </c>
      <c r="FV44" s="15">
        <v>0</v>
      </c>
      <c r="FW44" s="15">
        <v>0</v>
      </c>
      <c r="FX44" s="15">
        <v>0</v>
      </c>
      <c r="FY44" s="15">
        <v>11000000000</v>
      </c>
      <c r="FZ44" s="15">
        <v>0</v>
      </c>
      <c r="GA44" s="15">
        <v>0</v>
      </c>
      <c r="GB44" s="15">
        <v>0</v>
      </c>
      <c r="GC44" s="15">
        <v>0</v>
      </c>
      <c r="GD44" s="15">
        <v>0</v>
      </c>
      <c r="GE44" s="15">
        <v>0</v>
      </c>
      <c r="GF44" s="15">
        <v>0</v>
      </c>
      <c r="GG44" s="15">
        <v>0</v>
      </c>
      <c r="GH44" s="15">
        <v>0</v>
      </c>
      <c r="GI44" s="15">
        <v>0</v>
      </c>
      <c r="GJ44" s="15">
        <v>0</v>
      </c>
      <c r="GK44" s="15">
        <v>0</v>
      </c>
      <c r="GL44" s="15">
        <v>0</v>
      </c>
      <c r="GM44" s="15">
        <v>0</v>
      </c>
      <c r="GN44" s="15">
        <v>0</v>
      </c>
      <c r="GO44" s="15">
        <v>0</v>
      </c>
      <c r="GP44" s="15">
        <v>0</v>
      </c>
      <c r="GQ44" s="15">
        <v>5566926885.6300001</v>
      </c>
      <c r="GR44" s="15">
        <v>0</v>
      </c>
      <c r="GS44" s="15">
        <v>1256838701</v>
      </c>
      <c r="GT44" s="15">
        <v>0</v>
      </c>
      <c r="GU44" s="15">
        <v>0</v>
      </c>
      <c r="GV44" s="15">
        <v>0</v>
      </c>
      <c r="GW44" s="15">
        <v>0</v>
      </c>
      <c r="GX44" s="15">
        <v>17510603000</v>
      </c>
      <c r="GY44" s="15">
        <v>0</v>
      </c>
      <c r="GZ44" s="15">
        <v>0</v>
      </c>
      <c r="HA44" s="15">
        <v>0</v>
      </c>
      <c r="HB44" s="15">
        <v>0</v>
      </c>
      <c r="HC44" s="15">
        <v>0</v>
      </c>
      <c r="HD44" s="15">
        <v>16178825905</v>
      </c>
      <c r="HE44" s="15">
        <v>0</v>
      </c>
      <c r="HF44" s="15">
        <v>0</v>
      </c>
      <c r="HG44" s="15">
        <v>0</v>
      </c>
      <c r="HH44" s="15">
        <v>0</v>
      </c>
      <c r="HI44" s="15">
        <v>0</v>
      </c>
      <c r="HJ44" s="15">
        <v>0</v>
      </c>
      <c r="HK44" s="15">
        <v>0</v>
      </c>
      <c r="HL44" s="15">
        <v>0</v>
      </c>
      <c r="HM44" s="15">
        <v>0</v>
      </c>
      <c r="HN44" s="15">
        <v>0</v>
      </c>
      <c r="HO44" s="15">
        <v>0</v>
      </c>
      <c r="HP44" s="15">
        <v>0</v>
      </c>
      <c r="HQ44" s="15">
        <v>0</v>
      </c>
      <c r="HR44" s="15">
        <v>0</v>
      </c>
      <c r="HS44" s="15">
        <v>0</v>
      </c>
      <c r="HT44" s="15">
        <v>0</v>
      </c>
      <c r="HU44" s="15">
        <v>0</v>
      </c>
      <c r="HV44" s="15">
        <v>0</v>
      </c>
      <c r="HW44" s="15">
        <v>0</v>
      </c>
      <c r="HX44" s="15">
        <v>0</v>
      </c>
      <c r="HY44" s="15">
        <v>0</v>
      </c>
      <c r="HZ44" s="15">
        <v>0</v>
      </c>
      <c r="IA44" s="15">
        <v>0</v>
      </c>
      <c r="IB44" s="15">
        <v>0</v>
      </c>
      <c r="IC44" s="15">
        <v>0</v>
      </c>
      <c r="ID44" s="15">
        <v>0</v>
      </c>
      <c r="IE44" s="15">
        <v>0</v>
      </c>
      <c r="IF44" s="15">
        <v>0</v>
      </c>
      <c r="IG44" s="15">
        <v>0</v>
      </c>
      <c r="IH44" s="15">
        <v>0</v>
      </c>
      <c r="II44" s="15">
        <v>0</v>
      </c>
      <c r="IJ44" s="15">
        <v>42615299</v>
      </c>
      <c r="IK44" s="15">
        <v>0</v>
      </c>
      <c r="IL44" s="15">
        <v>0</v>
      </c>
      <c r="IM44" s="15">
        <v>0</v>
      </c>
      <c r="IN44" s="15">
        <v>0</v>
      </c>
      <c r="IO44" s="15">
        <v>0</v>
      </c>
      <c r="IP44" s="15">
        <v>0</v>
      </c>
      <c r="IQ44" s="15">
        <v>0</v>
      </c>
      <c r="IR44" s="15">
        <v>0</v>
      </c>
      <c r="IS44" s="15">
        <v>0</v>
      </c>
      <c r="IT44" s="15">
        <v>0</v>
      </c>
      <c r="IU44" s="15">
        <v>0</v>
      </c>
      <c r="IV44" s="15">
        <v>0</v>
      </c>
      <c r="IW44" s="15">
        <v>0</v>
      </c>
      <c r="IX44" s="15">
        <v>9143439500</v>
      </c>
      <c r="IY44" s="15">
        <v>0</v>
      </c>
      <c r="IZ44" s="15">
        <v>0</v>
      </c>
      <c r="JA44" s="15">
        <v>0</v>
      </c>
      <c r="JB44" s="15">
        <v>0</v>
      </c>
      <c r="JC44" s="15">
        <v>0</v>
      </c>
      <c r="JD44" s="15">
        <v>0</v>
      </c>
      <c r="JE44" s="15">
        <v>0</v>
      </c>
      <c r="JF44" s="15">
        <v>0</v>
      </c>
      <c r="JG44" s="15">
        <v>8609158665</v>
      </c>
      <c r="JH44" s="15">
        <v>0</v>
      </c>
      <c r="JI44" s="15">
        <v>0</v>
      </c>
      <c r="JJ44" s="15">
        <v>17666354370.240002</v>
      </c>
      <c r="JK44" s="15">
        <v>0</v>
      </c>
      <c r="JL44" s="15">
        <v>0</v>
      </c>
      <c r="JM44" s="15">
        <v>13307533085.57</v>
      </c>
      <c r="JN44" s="15">
        <v>0</v>
      </c>
      <c r="JO44" s="15">
        <v>0</v>
      </c>
      <c r="JP44" s="15">
        <v>0</v>
      </c>
      <c r="JQ44" s="15">
        <v>0</v>
      </c>
      <c r="JR44" s="15">
        <v>0</v>
      </c>
      <c r="JS44" s="15">
        <v>0</v>
      </c>
      <c r="JT44" s="15">
        <v>0</v>
      </c>
      <c r="JU44" s="15">
        <v>15217653733.360001</v>
      </c>
      <c r="JV44" s="15">
        <v>0</v>
      </c>
      <c r="JW44" s="15">
        <v>0</v>
      </c>
      <c r="JX44" s="15">
        <v>0</v>
      </c>
      <c r="JY44" s="15">
        <v>0</v>
      </c>
      <c r="JZ44" s="15">
        <v>0</v>
      </c>
      <c r="KA44" s="15">
        <v>0</v>
      </c>
      <c r="KB44" s="15">
        <v>1235098634</v>
      </c>
      <c r="KC44" s="15">
        <v>0</v>
      </c>
      <c r="KD44" s="15">
        <v>0</v>
      </c>
      <c r="KE44" s="15">
        <v>0</v>
      </c>
      <c r="KF44" s="15">
        <v>0</v>
      </c>
      <c r="KG44" s="15">
        <v>0</v>
      </c>
      <c r="KH44" s="15">
        <v>0</v>
      </c>
      <c r="KI44" s="15">
        <v>0</v>
      </c>
      <c r="KJ44" s="15">
        <v>15977406785</v>
      </c>
      <c r="KK44" s="15">
        <v>0</v>
      </c>
      <c r="KL44" s="15">
        <v>0</v>
      </c>
      <c r="KM44" s="15">
        <v>0</v>
      </c>
      <c r="KN44" s="15">
        <v>0</v>
      </c>
      <c r="KO44" s="15">
        <v>0</v>
      </c>
      <c r="KP44" s="15">
        <v>0</v>
      </c>
      <c r="KQ44" s="15">
        <v>0</v>
      </c>
      <c r="KR44" s="15">
        <v>0</v>
      </c>
      <c r="KS44" s="15">
        <v>0</v>
      </c>
      <c r="KT44" s="15">
        <v>0</v>
      </c>
      <c r="KU44" s="15">
        <v>208209572669</v>
      </c>
      <c r="KV44" s="15">
        <v>0</v>
      </c>
      <c r="KW44" s="15">
        <v>0</v>
      </c>
      <c r="KX44" s="15">
        <v>0</v>
      </c>
      <c r="KY44" s="15">
        <v>0</v>
      </c>
      <c r="KZ44" s="15">
        <v>104366954002</v>
      </c>
      <c r="LA44" s="15">
        <v>0</v>
      </c>
      <c r="LB44" s="15">
        <v>0</v>
      </c>
      <c r="LC44" s="15">
        <v>0</v>
      </c>
      <c r="LD44" s="15">
        <v>0</v>
      </c>
      <c r="LE44" s="15">
        <v>0</v>
      </c>
      <c r="LF44" s="15">
        <v>0</v>
      </c>
      <c r="LG44" s="15">
        <v>0</v>
      </c>
      <c r="LH44" s="15">
        <v>0</v>
      </c>
      <c r="LI44" s="15">
        <v>0</v>
      </c>
      <c r="LJ44" s="15">
        <v>0</v>
      </c>
      <c r="LK44" s="15">
        <v>0</v>
      </c>
      <c r="LL44" s="15">
        <v>0</v>
      </c>
      <c r="LM44" s="15">
        <v>0</v>
      </c>
      <c r="LN44" s="15">
        <v>0</v>
      </c>
      <c r="LO44" s="15">
        <v>0</v>
      </c>
      <c r="LP44" s="15">
        <v>0</v>
      </c>
      <c r="LQ44" s="15">
        <v>0</v>
      </c>
      <c r="LR44" s="15">
        <v>0</v>
      </c>
      <c r="LS44" s="15">
        <v>0</v>
      </c>
      <c r="LT44" s="15">
        <v>0</v>
      </c>
      <c r="LU44" s="15">
        <v>0</v>
      </c>
      <c r="LV44" s="15">
        <v>0</v>
      </c>
      <c r="LW44" s="15">
        <v>0</v>
      </c>
      <c r="LX44" s="15">
        <v>0</v>
      </c>
      <c r="LY44" s="15">
        <v>0</v>
      </c>
      <c r="LZ44" s="15">
        <v>0</v>
      </c>
      <c r="MA44" s="15">
        <v>19444571000</v>
      </c>
      <c r="MB44" s="15">
        <v>8394229001</v>
      </c>
      <c r="MC44" s="15">
        <v>0</v>
      </c>
      <c r="MD44" s="15">
        <v>0</v>
      </c>
      <c r="ME44" s="15">
        <v>0</v>
      </c>
      <c r="MF44" s="15">
        <v>0</v>
      </c>
      <c r="MG44" s="15">
        <v>18500000000</v>
      </c>
      <c r="MH44" s="15">
        <v>0</v>
      </c>
      <c r="MI44" s="15">
        <v>0</v>
      </c>
      <c r="MJ44" s="15">
        <v>2889255300</v>
      </c>
      <c r="MK44" s="15">
        <v>77614591630</v>
      </c>
      <c r="ML44" s="15">
        <v>0</v>
      </c>
      <c r="MM44" s="15">
        <v>0</v>
      </c>
      <c r="MN44" s="15">
        <v>0</v>
      </c>
      <c r="MO44" s="15">
        <v>0</v>
      </c>
      <c r="MP44" s="15">
        <v>0</v>
      </c>
      <c r="MQ44" s="15">
        <v>0</v>
      </c>
      <c r="MR44" s="15">
        <v>0</v>
      </c>
      <c r="MS44" s="15">
        <v>0</v>
      </c>
      <c r="MT44" s="15">
        <v>0</v>
      </c>
      <c r="MU44" s="15">
        <v>0</v>
      </c>
      <c r="MV44" s="15">
        <v>0</v>
      </c>
      <c r="MW44" s="15">
        <v>0</v>
      </c>
      <c r="MX44" s="15">
        <v>26157484054.799999</v>
      </c>
      <c r="MY44" s="15">
        <v>0</v>
      </c>
      <c r="MZ44" s="15">
        <v>0</v>
      </c>
      <c r="NA44" s="15">
        <v>0</v>
      </c>
      <c r="NB44" s="15">
        <v>0</v>
      </c>
      <c r="NC44" s="15">
        <v>22126856246.720001</v>
      </c>
      <c r="ND44" s="15">
        <v>0.55000000000000004</v>
      </c>
      <c r="NE44" s="15">
        <v>13719142083.65</v>
      </c>
      <c r="NF44" s="15">
        <v>95495216400</v>
      </c>
      <c r="NG44" s="15">
        <v>25251731996</v>
      </c>
      <c r="NH44" s="15">
        <v>0</v>
      </c>
      <c r="NI44" s="15">
        <v>282000000</v>
      </c>
      <c r="NJ44" s="15">
        <v>0</v>
      </c>
      <c r="NK44" s="15">
        <v>0</v>
      </c>
      <c r="NL44" s="15">
        <v>0</v>
      </c>
      <c r="NM44" s="15">
        <v>0</v>
      </c>
      <c r="NN44" s="15">
        <v>0</v>
      </c>
      <c r="NO44" s="15">
        <v>0</v>
      </c>
      <c r="NP44" s="15">
        <v>0</v>
      </c>
      <c r="NQ44" s="15">
        <v>0</v>
      </c>
      <c r="NR44" s="15">
        <v>0</v>
      </c>
      <c r="NS44" s="15">
        <v>0</v>
      </c>
      <c r="NT44" s="15">
        <v>0</v>
      </c>
      <c r="NU44" s="15">
        <v>0</v>
      </c>
      <c r="NV44" s="15">
        <v>0</v>
      </c>
      <c r="NW44" s="15">
        <v>0</v>
      </c>
      <c r="NX44" s="15">
        <v>0</v>
      </c>
      <c r="NY44" s="15">
        <v>0</v>
      </c>
      <c r="NZ44" s="15">
        <v>0</v>
      </c>
      <c r="OA44" s="15">
        <v>0</v>
      </c>
      <c r="OB44" s="15">
        <v>0</v>
      </c>
      <c r="OC44" s="15">
        <v>0</v>
      </c>
      <c r="OD44" s="15">
        <v>0</v>
      </c>
      <c r="OE44" s="15">
        <v>0</v>
      </c>
      <c r="OF44" s="15">
        <v>0</v>
      </c>
      <c r="OG44" s="15">
        <v>0</v>
      </c>
      <c r="OH44" s="15">
        <v>0</v>
      </c>
      <c r="OI44" s="15">
        <v>0</v>
      </c>
      <c r="OJ44" s="15">
        <v>0</v>
      </c>
      <c r="OK44" s="15">
        <v>0</v>
      </c>
      <c r="OL44" s="15">
        <v>0</v>
      </c>
      <c r="OM44" s="15">
        <v>27621975599</v>
      </c>
      <c r="ON44" s="15">
        <v>0</v>
      </c>
      <c r="OO44" s="15">
        <v>28055557</v>
      </c>
      <c r="OP44" s="15">
        <v>0</v>
      </c>
      <c r="OQ44" s="15">
        <v>0</v>
      </c>
      <c r="OR44" s="15">
        <v>0</v>
      </c>
      <c r="OS44" s="15">
        <v>0</v>
      </c>
      <c r="OT44" s="15">
        <v>0</v>
      </c>
      <c r="OU44" s="15">
        <v>0</v>
      </c>
      <c r="OV44" s="15">
        <v>0</v>
      </c>
      <c r="OW44" s="15">
        <v>0</v>
      </c>
      <c r="OX44" s="15">
        <v>0</v>
      </c>
      <c r="OY44" s="15">
        <v>0</v>
      </c>
      <c r="OZ44" s="15">
        <v>0</v>
      </c>
      <c r="PA44" s="15">
        <v>0</v>
      </c>
      <c r="PB44" s="15">
        <v>0</v>
      </c>
      <c r="PC44" s="15">
        <v>0</v>
      </c>
      <c r="PD44" s="15">
        <v>0</v>
      </c>
      <c r="PE44" s="15">
        <v>0</v>
      </c>
      <c r="PF44" s="15">
        <v>0</v>
      </c>
      <c r="PG44" s="15">
        <v>0</v>
      </c>
      <c r="PH44" s="15">
        <v>0</v>
      </c>
      <c r="PI44" s="15">
        <v>0</v>
      </c>
      <c r="PJ44" s="15">
        <v>0</v>
      </c>
      <c r="PK44" s="15">
        <v>0</v>
      </c>
      <c r="PL44" s="15" t="s">
        <v>552</v>
      </c>
      <c r="PM44" s="15">
        <v>0</v>
      </c>
      <c r="PN44" s="15">
        <v>0</v>
      </c>
      <c r="PO44" s="15">
        <v>0</v>
      </c>
      <c r="PP44" s="15">
        <v>61742795283.019997</v>
      </c>
      <c r="PQ44" s="15">
        <v>0</v>
      </c>
      <c r="PR44" s="15">
        <v>0</v>
      </c>
      <c r="PS44" s="15" t="s">
        <v>552</v>
      </c>
      <c r="PT44" s="15">
        <v>0</v>
      </c>
      <c r="PU44" s="15">
        <v>589182544</v>
      </c>
      <c r="PV44" s="15">
        <v>0</v>
      </c>
      <c r="PW44" s="15">
        <v>0</v>
      </c>
      <c r="PX44" s="15">
        <v>0</v>
      </c>
      <c r="PY44" s="15">
        <v>0</v>
      </c>
      <c r="PZ44" s="15">
        <v>0</v>
      </c>
      <c r="QA44" s="15">
        <v>0</v>
      </c>
      <c r="QB44" s="15">
        <v>0</v>
      </c>
      <c r="QC44" s="15">
        <v>0</v>
      </c>
      <c r="QD44" s="15">
        <v>0</v>
      </c>
      <c r="QE44" s="15">
        <v>0</v>
      </c>
      <c r="QF44" s="15">
        <v>0</v>
      </c>
      <c r="QG44" s="15">
        <v>0</v>
      </c>
      <c r="QH44" s="15">
        <v>0</v>
      </c>
      <c r="QI44" s="15">
        <v>0</v>
      </c>
      <c r="QJ44" s="15">
        <v>0</v>
      </c>
      <c r="QK44" s="15">
        <v>0</v>
      </c>
      <c r="QL44" s="15">
        <v>0</v>
      </c>
      <c r="QM44" s="15">
        <v>0</v>
      </c>
      <c r="QN44" s="15">
        <v>0</v>
      </c>
      <c r="QO44" s="15">
        <v>0</v>
      </c>
      <c r="QP44" s="15">
        <v>0</v>
      </c>
      <c r="QQ44" s="15">
        <v>0</v>
      </c>
      <c r="QR44" s="15">
        <v>0</v>
      </c>
      <c r="QS44" s="15">
        <v>0</v>
      </c>
      <c r="QT44" s="15">
        <v>0</v>
      </c>
      <c r="QU44" s="15">
        <v>0</v>
      </c>
      <c r="QV44" s="15">
        <v>0</v>
      </c>
      <c r="QW44" s="15">
        <v>0</v>
      </c>
      <c r="QX44" s="15">
        <v>0</v>
      </c>
      <c r="QY44" s="15">
        <v>0</v>
      </c>
      <c r="QZ44" s="15">
        <v>0</v>
      </c>
      <c r="RA44" s="15">
        <v>0</v>
      </c>
      <c r="RB44" s="15">
        <v>0</v>
      </c>
      <c r="RC44" s="15">
        <v>0</v>
      </c>
      <c r="RD44" s="15">
        <v>0</v>
      </c>
      <c r="RE44" s="15">
        <v>0</v>
      </c>
      <c r="RF44" s="15">
        <v>0</v>
      </c>
      <c r="RG44" s="15">
        <v>0</v>
      </c>
      <c r="RH44" s="15">
        <v>0</v>
      </c>
      <c r="RI44" s="15">
        <v>0</v>
      </c>
      <c r="RJ44" s="15">
        <v>0</v>
      </c>
      <c r="RK44" s="15">
        <v>26497843261.009998</v>
      </c>
      <c r="RL44" s="15">
        <v>0</v>
      </c>
      <c r="RM44" s="15">
        <v>0</v>
      </c>
      <c r="RN44" s="15">
        <v>0</v>
      </c>
      <c r="RO44" s="15">
        <v>0</v>
      </c>
      <c r="RP44" s="15">
        <v>0</v>
      </c>
      <c r="RQ44" s="15">
        <v>0</v>
      </c>
      <c r="RR44" s="15">
        <v>0</v>
      </c>
      <c r="RS44" s="15">
        <v>0</v>
      </c>
      <c r="RT44" s="15">
        <v>0</v>
      </c>
      <c r="RU44" s="15">
        <v>0</v>
      </c>
      <c r="RV44" s="15">
        <v>0</v>
      </c>
      <c r="RW44" s="15">
        <v>0</v>
      </c>
      <c r="RX44" s="15">
        <v>0</v>
      </c>
      <c r="RY44" s="15">
        <v>1622778057.6500001</v>
      </c>
      <c r="RZ44" s="15">
        <v>0</v>
      </c>
      <c r="SA44" s="15">
        <v>0</v>
      </c>
      <c r="SB44" s="15">
        <v>0</v>
      </c>
      <c r="SC44" s="15">
        <v>0</v>
      </c>
      <c r="SD44" s="15">
        <v>0</v>
      </c>
      <c r="SE44" s="15">
        <v>0</v>
      </c>
      <c r="SF44" s="15">
        <v>0</v>
      </c>
      <c r="SG44" s="15">
        <v>0</v>
      </c>
      <c r="SH44" s="15">
        <v>0</v>
      </c>
      <c r="SI44" s="15">
        <v>31914607435</v>
      </c>
      <c r="SJ44" s="15">
        <v>0</v>
      </c>
      <c r="SK44" s="15">
        <v>0</v>
      </c>
      <c r="SL44" s="15">
        <v>0</v>
      </c>
      <c r="SM44" s="15">
        <v>0</v>
      </c>
      <c r="SN44" s="15">
        <v>0</v>
      </c>
      <c r="SO44" s="15">
        <v>4334959664</v>
      </c>
      <c r="SP44" s="15">
        <v>0</v>
      </c>
      <c r="SQ44" s="15">
        <v>0</v>
      </c>
      <c r="SR44" s="15">
        <v>12915894499.950001</v>
      </c>
      <c r="SS44" s="15">
        <v>0</v>
      </c>
      <c r="ST44" s="15">
        <v>0</v>
      </c>
      <c r="SU44" s="15">
        <v>20107811458</v>
      </c>
      <c r="SV44" s="15">
        <v>0</v>
      </c>
      <c r="SW44" s="15">
        <v>156360600000</v>
      </c>
      <c r="SX44" s="15">
        <v>86549911923</v>
      </c>
      <c r="SY44" s="15">
        <v>0</v>
      </c>
      <c r="SZ44" s="15">
        <v>0</v>
      </c>
      <c r="TA44" s="15">
        <v>0</v>
      </c>
      <c r="TB44" s="15">
        <v>0</v>
      </c>
      <c r="TC44" s="15">
        <v>0</v>
      </c>
      <c r="TD44" s="15">
        <v>0</v>
      </c>
      <c r="TE44" s="15">
        <v>0</v>
      </c>
      <c r="TF44" s="15">
        <v>0</v>
      </c>
      <c r="TG44" s="15" t="s">
        <v>552</v>
      </c>
      <c r="TH44" s="15">
        <v>0</v>
      </c>
      <c r="TI44" s="15">
        <v>0</v>
      </c>
      <c r="TJ44" s="15">
        <v>0</v>
      </c>
      <c r="TK44" s="15">
        <v>84202633618</v>
      </c>
      <c r="TL44" s="15">
        <v>0</v>
      </c>
      <c r="TM44" s="15">
        <v>0</v>
      </c>
      <c r="TN44" s="15">
        <v>0</v>
      </c>
      <c r="TO44" s="15">
        <v>0</v>
      </c>
      <c r="TP44" s="15">
        <v>0</v>
      </c>
      <c r="TQ44" s="15">
        <v>0</v>
      </c>
      <c r="TR44" s="15">
        <v>0</v>
      </c>
      <c r="TS44" s="15">
        <v>44985223330.120003</v>
      </c>
      <c r="TT44" s="15">
        <v>0</v>
      </c>
      <c r="TU44" s="15">
        <v>0</v>
      </c>
      <c r="TV44" s="15">
        <v>0</v>
      </c>
      <c r="TW44" s="15">
        <v>0</v>
      </c>
    </row>
    <row r="45" spans="1:543" x14ac:dyDescent="0.2">
      <c r="A45" s="8" t="s">
        <v>590</v>
      </c>
      <c r="B45" s="9">
        <f>SUM(B46)</f>
        <v>18315063924866</v>
      </c>
      <c r="C45" s="9">
        <f t="shared" ref="C45:R46" si="90">SUM(C46)</f>
        <v>2719325579998.4702</v>
      </c>
      <c r="D45" s="9">
        <f t="shared" si="90"/>
        <v>2536718524187.21</v>
      </c>
      <c r="E45" s="9">
        <f t="shared" si="90"/>
        <v>2159357954144.25</v>
      </c>
      <c r="F45" s="9">
        <f t="shared" si="90"/>
        <v>1305109472491.29</v>
      </c>
      <c r="G45" s="9">
        <f t="shared" si="90"/>
        <v>2105733318500.05</v>
      </c>
      <c r="H45" s="9">
        <f t="shared" si="90"/>
        <v>2547661486539.9199</v>
      </c>
      <c r="I45" s="9">
        <f t="shared" si="90"/>
        <v>2765825896047.7202</v>
      </c>
      <c r="J45" s="9">
        <f t="shared" si="90"/>
        <v>4082130084569.4399</v>
      </c>
      <c r="K45" s="9">
        <f t="shared" si="90"/>
        <v>2314440340396.21</v>
      </c>
      <c r="L45" s="9">
        <f t="shared" si="90"/>
        <v>2632111818254.3101</v>
      </c>
      <c r="M45" s="9">
        <f t="shared" si="90"/>
        <v>1391773228230.6001</v>
      </c>
      <c r="N45" s="9">
        <f t="shared" si="90"/>
        <v>4060303827246.2598</v>
      </c>
      <c r="O45" s="9">
        <f t="shared" si="90"/>
        <v>1301416088129.23</v>
      </c>
      <c r="P45" s="9">
        <f t="shared" si="90"/>
        <v>1390401157451.6201</v>
      </c>
      <c r="Q45" s="9">
        <f t="shared" si="90"/>
        <v>1229914306661.3</v>
      </c>
      <c r="R45" s="9">
        <f t="shared" si="90"/>
        <v>1952701146620.9099</v>
      </c>
      <c r="S45" s="9">
        <f t="shared" ref="S45:AH46" si="91">SUM(S46)</f>
        <v>1619758555717.8</v>
      </c>
      <c r="T45" s="9">
        <f t="shared" si="91"/>
        <v>1945953174777.3401</v>
      </c>
      <c r="U45" s="9">
        <f t="shared" si="91"/>
        <v>1572252027791.6299</v>
      </c>
      <c r="V45" s="9">
        <f t="shared" si="91"/>
        <v>1880721496161.2</v>
      </c>
      <c r="W45" s="9">
        <f t="shared" si="91"/>
        <v>1388882695273.71</v>
      </c>
      <c r="X45" s="9">
        <f t="shared" si="91"/>
        <v>1534020043811.3401</v>
      </c>
      <c r="Y45" s="9">
        <f t="shared" si="91"/>
        <v>1032613541862.33</v>
      </c>
      <c r="Z45" s="9">
        <f t="shared" si="91"/>
        <v>13180875226501.699</v>
      </c>
      <c r="AA45" s="9">
        <f t="shared" si="91"/>
        <v>3210198368367.3901</v>
      </c>
      <c r="AB45" s="9">
        <f t="shared" si="91"/>
        <v>1848538706253.51</v>
      </c>
      <c r="AC45" s="9">
        <f t="shared" si="91"/>
        <v>6047637614868.6299</v>
      </c>
      <c r="AD45" s="9">
        <f t="shared" si="91"/>
        <v>1908755452061.9099</v>
      </c>
      <c r="AE45" s="9">
        <f t="shared" si="91"/>
        <v>2467182483094.6401</v>
      </c>
      <c r="AF45" s="9">
        <f t="shared" si="91"/>
        <v>3810556515784.02</v>
      </c>
      <c r="AG45" s="9">
        <f t="shared" si="91"/>
        <v>1958525452999.5601</v>
      </c>
      <c r="AH45" s="9">
        <f t="shared" si="91"/>
        <v>1477943080312.0601</v>
      </c>
      <c r="AI45" s="9">
        <f t="shared" ref="AI45:AX46" si="92">SUM(AI46)</f>
        <v>2953815176200.3198</v>
      </c>
      <c r="AJ45" s="9">
        <f t="shared" si="92"/>
        <v>1783901535285.95</v>
      </c>
      <c r="AK45" s="9">
        <f t="shared" si="92"/>
        <v>1338240145816.9199</v>
      </c>
      <c r="AL45" s="9">
        <f t="shared" si="92"/>
        <v>2003500656884</v>
      </c>
      <c r="AM45" s="9">
        <f t="shared" si="92"/>
        <v>1638523409102.4399</v>
      </c>
      <c r="AN45" s="9">
        <f t="shared" si="92"/>
        <v>1210343893274.8701</v>
      </c>
      <c r="AO45" s="9">
        <f t="shared" si="92"/>
        <v>29703721592196.699</v>
      </c>
      <c r="AP45" s="9">
        <f t="shared" si="92"/>
        <v>2903169885979.7998</v>
      </c>
      <c r="AQ45" s="9">
        <f t="shared" si="92"/>
        <v>1458180297340.27</v>
      </c>
      <c r="AR45" s="9">
        <f t="shared" si="92"/>
        <v>1263803642789.05</v>
      </c>
      <c r="AS45" s="9">
        <f t="shared" si="92"/>
        <v>1508129294919.3601</v>
      </c>
      <c r="AT45" s="9">
        <f t="shared" si="92"/>
        <v>1135622441909.6299</v>
      </c>
      <c r="AU45" s="9">
        <f t="shared" si="92"/>
        <v>910812061844.01001</v>
      </c>
      <c r="AV45" s="9">
        <f t="shared" si="92"/>
        <v>1386900679640.3899</v>
      </c>
      <c r="AW45" s="9">
        <f t="shared" si="92"/>
        <v>1722741310243</v>
      </c>
      <c r="AX45" s="9">
        <f t="shared" si="92"/>
        <v>1754996436087.45</v>
      </c>
      <c r="AY45" s="9">
        <f t="shared" ref="AY45:BN46" si="93">SUM(AY46)</f>
        <v>1590725978507.54</v>
      </c>
      <c r="AZ45" s="9">
        <f t="shared" si="93"/>
        <v>1632329065231.96</v>
      </c>
      <c r="BA45" s="9">
        <f t="shared" si="93"/>
        <v>1262580410768.25</v>
      </c>
      <c r="BB45" s="9">
        <f t="shared" si="93"/>
        <v>1156081964753.53</v>
      </c>
      <c r="BC45" s="9">
        <f t="shared" si="93"/>
        <v>1176621731706.6001</v>
      </c>
      <c r="BD45" s="9">
        <f t="shared" si="93"/>
        <v>2178558351738.78</v>
      </c>
      <c r="BE45" s="9">
        <f t="shared" si="93"/>
        <v>1397950261093.72</v>
      </c>
      <c r="BF45" s="9">
        <f t="shared" si="93"/>
        <v>732557004590.43994</v>
      </c>
      <c r="BG45" s="9">
        <f t="shared" si="93"/>
        <v>1477904976196.9299</v>
      </c>
      <c r="BH45" s="9">
        <f t="shared" si="93"/>
        <v>7969467884174.1396</v>
      </c>
      <c r="BI45" s="9">
        <f t="shared" si="93"/>
        <v>1479731349610.52</v>
      </c>
      <c r="BJ45" s="9">
        <f t="shared" si="93"/>
        <v>1900246644715.3501</v>
      </c>
      <c r="BK45" s="9">
        <f t="shared" si="93"/>
        <v>1667031491934.72</v>
      </c>
      <c r="BL45" s="9">
        <f t="shared" si="93"/>
        <v>1293925229342.4299</v>
      </c>
      <c r="BM45" s="9">
        <f t="shared" si="93"/>
        <v>1804256947566.8899</v>
      </c>
      <c r="BN45" s="9">
        <f t="shared" si="93"/>
        <v>2009223678304.0901</v>
      </c>
      <c r="BO45" s="9">
        <f t="shared" ref="BO45:CD46" si="94">SUM(BO46)</f>
        <v>1512117431621.1499</v>
      </c>
      <c r="BP45" s="9">
        <f t="shared" si="94"/>
        <v>1566583811754.23</v>
      </c>
      <c r="BQ45" s="9">
        <f t="shared" si="94"/>
        <v>1215901239458.9399</v>
      </c>
      <c r="BR45" s="9">
        <f t="shared" si="94"/>
        <v>1489246934970.5</v>
      </c>
      <c r="BS45" s="9">
        <f t="shared" si="94"/>
        <v>1029448482331.74</v>
      </c>
      <c r="BT45" s="9">
        <f t="shared" si="94"/>
        <v>6823369961237.5098</v>
      </c>
      <c r="BU45" s="9">
        <f t="shared" si="94"/>
        <v>1043261270777</v>
      </c>
      <c r="BV45" s="9">
        <f t="shared" si="94"/>
        <v>614283502860.54004</v>
      </c>
      <c r="BW45" s="9">
        <f t="shared" si="94"/>
        <v>1362570863480.8101</v>
      </c>
      <c r="BX45" s="9">
        <f t="shared" si="94"/>
        <v>872786132791.56006</v>
      </c>
      <c r="BY45" s="9">
        <f t="shared" si="94"/>
        <v>2141876751373.8799</v>
      </c>
      <c r="BZ45" s="9">
        <f t="shared" si="94"/>
        <v>2101824648213.1299</v>
      </c>
      <c r="CA45" s="9">
        <f t="shared" si="94"/>
        <v>1670551147364.6201</v>
      </c>
      <c r="CB45" s="9">
        <f t="shared" si="94"/>
        <v>31222964518939.102</v>
      </c>
      <c r="CC45" s="9">
        <f t="shared" si="94"/>
        <v>8954673473463.5</v>
      </c>
      <c r="CD45" s="9">
        <f t="shared" si="94"/>
        <v>3813776655875.3101</v>
      </c>
      <c r="CE45" s="9">
        <f t="shared" ref="CE45:CT46" si="95">SUM(CE46)</f>
        <v>3185479706385.3901</v>
      </c>
      <c r="CF45" s="9">
        <f t="shared" si="95"/>
        <v>4486359024494.0098</v>
      </c>
      <c r="CG45" s="9">
        <f t="shared" si="95"/>
        <v>2545119658431.3901</v>
      </c>
      <c r="CH45" s="9">
        <f t="shared" si="95"/>
        <v>3645679451744.8301</v>
      </c>
      <c r="CI45" s="9">
        <f t="shared" si="95"/>
        <v>5616393758229.2803</v>
      </c>
      <c r="CJ45" s="9">
        <f t="shared" si="95"/>
        <v>2761145678356.8198</v>
      </c>
      <c r="CK45" s="9">
        <f t="shared" si="95"/>
        <v>6117663901368.5098</v>
      </c>
      <c r="CL45" s="9">
        <f t="shared" si="95"/>
        <v>3156961629905.1401</v>
      </c>
      <c r="CM45" s="9">
        <f t="shared" si="95"/>
        <v>5038209018190.9199</v>
      </c>
      <c r="CN45" s="9">
        <f t="shared" si="95"/>
        <v>2660126676306.5898</v>
      </c>
      <c r="CO45" s="9">
        <f t="shared" si="95"/>
        <v>6017292023437.2305</v>
      </c>
      <c r="CP45" s="9">
        <f t="shared" si="95"/>
        <v>1564299735132.1399</v>
      </c>
      <c r="CQ45" s="9">
        <f t="shared" si="95"/>
        <v>1231160183535.29</v>
      </c>
      <c r="CR45" s="9">
        <f t="shared" si="95"/>
        <v>1456613440378.5801</v>
      </c>
      <c r="CS45" s="9">
        <f t="shared" si="95"/>
        <v>1862400432839.1101</v>
      </c>
      <c r="CT45" s="9">
        <f t="shared" si="95"/>
        <v>2246562640539.1299</v>
      </c>
      <c r="CU45" s="9">
        <f t="shared" ref="CU45:DJ46" si="96">SUM(CU46)</f>
        <v>2041149254174</v>
      </c>
      <c r="CV45" s="9">
        <f t="shared" si="96"/>
        <v>3069311641726.3901</v>
      </c>
      <c r="CW45" s="9">
        <f t="shared" si="96"/>
        <v>1943286447560.9399</v>
      </c>
      <c r="CX45" s="9">
        <f t="shared" si="96"/>
        <v>2150012400827.5601</v>
      </c>
      <c r="CY45" s="9">
        <f t="shared" si="96"/>
        <v>2620261489551.8799</v>
      </c>
      <c r="CZ45" s="9">
        <f t="shared" si="96"/>
        <v>1198160256559.53</v>
      </c>
      <c r="DA45" s="9">
        <f t="shared" si="96"/>
        <v>13001126506091.9</v>
      </c>
      <c r="DB45" s="9">
        <f t="shared" si="96"/>
        <v>2589154470010.7002</v>
      </c>
      <c r="DC45" s="9">
        <f t="shared" si="96"/>
        <v>7364346944498.6904</v>
      </c>
      <c r="DD45" s="9">
        <f t="shared" si="96"/>
        <v>3356583176099.5698</v>
      </c>
      <c r="DE45" s="9">
        <f t="shared" si="96"/>
        <v>4262648137936.3901</v>
      </c>
      <c r="DF45" s="9">
        <f t="shared" si="96"/>
        <v>3095270606546.3999</v>
      </c>
      <c r="DG45" s="9">
        <f t="shared" si="96"/>
        <v>2521772228349.6001</v>
      </c>
      <c r="DH45" s="9">
        <f t="shared" si="96"/>
        <v>7141333530063.1504</v>
      </c>
      <c r="DI45" s="9">
        <f t="shared" si="96"/>
        <v>2393931506756.3701</v>
      </c>
      <c r="DJ45" s="9">
        <f t="shared" si="96"/>
        <v>1788822800764.2</v>
      </c>
      <c r="DK45" s="9">
        <f t="shared" ref="DK45:DZ46" si="97">SUM(DK46)</f>
        <v>2250864815628.75</v>
      </c>
      <c r="DL45" s="9">
        <f t="shared" si="97"/>
        <v>3711791633437.8501</v>
      </c>
      <c r="DM45" s="9">
        <f t="shared" si="97"/>
        <v>2193276856627</v>
      </c>
      <c r="DN45" s="9">
        <f t="shared" si="97"/>
        <v>1915432147109.73</v>
      </c>
      <c r="DO45" s="9">
        <f t="shared" si="97"/>
        <v>2268388389607.0498</v>
      </c>
      <c r="DP45" s="9">
        <f t="shared" si="97"/>
        <v>1749202073665.99</v>
      </c>
      <c r="DQ45" s="9">
        <f t="shared" si="97"/>
        <v>1107891354273.5901</v>
      </c>
      <c r="DR45" s="9">
        <f t="shared" si="97"/>
        <v>1534213929118.6599</v>
      </c>
      <c r="DS45" s="9">
        <f t="shared" si="97"/>
        <v>3791044241108.3198</v>
      </c>
      <c r="DT45" s="9">
        <f t="shared" si="97"/>
        <v>1181545556535.21</v>
      </c>
      <c r="DU45" s="9">
        <f t="shared" si="97"/>
        <v>1442055599334.8501</v>
      </c>
      <c r="DV45" s="9">
        <f t="shared" si="97"/>
        <v>1458888945238.99</v>
      </c>
      <c r="DW45" s="9">
        <f t="shared" si="97"/>
        <v>1853339069370.8701</v>
      </c>
      <c r="DX45" s="9">
        <f t="shared" si="97"/>
        <v>1219375831722.52</v>
      </c>
      <c r="DY45" s="9">
        <f t="shared" si="97"/>
        <v>1407536231866.0801</v>
      </c>
      <c r="DZ45" s="9">
        <f t="shared" si="97"/>
        <v>1450764251939.3301</v>
      </c>
      <c r="EA45" s="9">
        <f t="shared" ref="EA45:EP46" si="98">SUM(EA46)</f>
        <v>1519336817111.0701</v>
      </c>
      <c r="EB45" s="9">
        <f t="shared" si="98"/>
        <v>1079173721824.35</v>
      </c>
      <c r="EC45" s="9">
        <f t="shared" si="98"/>
        <v>1105724671195.2</v>
      </c>
      <c r="ED45" s="9">
        <f t="shared" si="98"/>
        <v>4359161063143.0498</v>
      </c>
      <c r="EE45" s="9">
        <f t="shared" si="98"/>
        <v>1820297689172.79</v>
      </c>
      <c r="EF45" s="9">
        <f t="shared" si="98"/>
        <v>2773611228052.2598</v>
      </c>
      <c r="EG45" s="9">
        <f t="shared" si="98"/>
        <v>2913091670541.77</v>
      </c>
      <c r="EH45" s="9">
        <f t="shared" si="98"/>
        <v>2275161622445.6699</v>
      </c>
      <c r="EI45" s="9">
        <f t="shared" si="98"/>
        <v>1814791790240.51</v>
      </c>
      <c r="EJ45" s="9">
        <f t="shared" si="98"/>
        <v>1871046131870.3401</v>
      </c>
      <c r="EK45" s="9">
        <f t="shared" si="98"/>
        <v>1921370866163.7</v>
      </c>
      <c r="EL45" s="9">
        <f t="shared" si="98"/>
        <v>1921146609280.22</v>
      </c>
      <c r="EM45" s="9">
        <f t="shared" si="98"/>
        <v>3510735938263.3501</v>
      </c>
      <c r="EN45" s="9">
        <f t="shared" si="98"/>
        <v>1889160641854.0601</v>
      </c>
      <c r="EO45" s="9">
        <f t="shared" si="98"/>
        <v>1717790916790.1499</v>
      </c>
      <c r="EP45" s="9">
        <f t="shared" si="98"/>
        <v>1705099424917.6599</v>
      </c>
      <c r="EQ45" s="9">
        <f t="shared" ref="EQ45:FF46" si="99">SUM(EQ46)</f>
        <v>1305829069022.74</v>
      </c>
      <c r="ER45" s="9">
        <f t="shared" si="99"/>
        <v>1492549703669.3101</v>
      </c>
      <c r="ES45" s="9">
        <f t="shared" si="99"/>
        <v>1047764419154.58</v>
      </c>
      <c r="ET45" s="9">
        <f t="shared" si="99"/>
        <v>441491839269867</v>
      </c>
      <c r="EU45" s="9">
        <f t="shared" si="99"/>
        <v>27807759884746.301</v>
      </c>
      <c r="EV45" s="9">
        <f t="shared" si="99"/>
        <v>8929631529807.1992</v>
      </c>
      <c r="EW45" s="9">
        <f t="shared" si="99"/>
        <v>10895259450562.801</v>
      </c>
      <c r="EX45" s="9">
        <f t="shared" si="99"/>
        <v>18605924098714</v>
      </c>
      <c r="EY45" s="9">
        <f t="shared" si="99"/>
        <v>3054148921057.8501</v>
      </c>
      <c r="EZ45" s="9">
        <f t="shared" si="99"/>
        <v>4762120469009.8896</v>
      </c>
      <c r="FA45" s="9">
        <f t="shared" si="99"/>
        <v>3419801358921.9902</v>
      </c>
      <c r="FB45" s="9">
        <f t="shared" si="99"/>
        <v>3594248006025.3901</v>
      </c>
      <c r="FC45" s="9">
        <f t="shared" si="99"/>
        <v>4189672969665.1802</v>
      </c>
      <c r="FD45" s="9">
        <f t="shared" si="99"/>
        <v>4187963574849.0801</v>
      </c>
      <c r="FE45" s="9">
        <f t="shared" si="99"/>
        <v>2072447667387</v>
      </c>
      <c r="FF45" s="9">
        <f t="shared" si="99"/>
        <v>4075697567228.2202</v>
      </c>
      <c r="FG45" s="9">
        <f t="shared" ref="FG45:FV46" si="100">SUM(FG46)</f>
        <v>2178447188858.5901</v>
      </c>
      <c r="FH45" s="9">
        <f t="shared" si="100"/>
        <v>4634567257001.7402</v>
      </c>
      <c r="FI45" s="9">
        <f t="shared" si="100"/>
        <v>3772124271558.5698</v>
      </c>
      <c r="FJ45" s="9">
        <f t="shared" si="100"/>
        <v>2351831459686.0498</v>
      </c>
      <c r="FK45" s="9">
        <f t="shared" si="100"/>
        <v>4033944206051.27</v>
      </c>
      <c r="FL45" s="9">
        <f t="shared" si="100"/>
        <v>23862223976710.398</v>
      </c>
      <c r="FM45" s="9">
        <f t="shared" si="100"/>
        <v>9941170778769.3906</v>
      </c>
      <c r="FN45" s="9">
        <f t="shared" si="100"/>
        <v>7618224856237.9297</v>
      </c>
      <c r="FO45" s="9">
        <f t="shared" si="100"/>
        <v>3285385827851.3198</v>
      </c>
      <c r="FP45" s="9">
        <f t="shared" si="100"/>
        <v>9694591925779.5703</v>
      </c>
      <c r="FQ45" s="9">
        <f t="shared" si="100"/>
        <v>1499418461364</v>
      </c>
      <c r="FR45" s="9">
        <f t="shared" si="100"/>
        <v>2840644681010.6802</v>
      </c>
      <c r="FS45" s="9">
        <f t="shared" si="100"/>
        <v>2083674054268.4299</v>
      </c>
      <c r="FT45" s="9">
        <f t="shared" si="100"/>
        <v>1520924006917.6001</v>
      </c>
      <c r="FU45" s="9">
        <f t="shared" si="100"/>
        <v>3102474215371.52</v>
      </c>
      <c r="FV45" s="9">
        <f t="shared" si="100"/>
        <v>1524298129517.4299</v>
      </c>
      <c r="FW45" s="9">
        <f t="shared" ref="FW45:GL46" si="101">SUM(FW46)</f>
        <v>30291587279784.602</v>
      </c>
      <c r="FX45" s="9">
        <f t="shared" si="101"/>
        <v>3754098744544.0498</v>
      </c>
      <c r="FY45" s="9">
        <f t="shared" si="101"/>
        <v>5077844398987.46</v>
      </c>
      <c r="FZ45" s="9">
        <f t="shared" si="101"/>
        <v>2330334700796.3101</v>
      </c>
      <c r="GA45" s="9">
        <f t="shared" si="101"/>
        <v>2312403158434.8398</v>
      </c>
      <c r="GB45" s="9">
        <f t="shared" si="101"/>
        <v>2599329234958.6699</v>
      </c>
      <c r="GC45" s="9">
        <f t="shared" si="101"/>
        <v>2692190857213.02</v>
      </c>
      <c r="GD45" s="9">
        <f t="shared" si="101"/>
        <v>3998819287920.5801</v>
      </c>
      <c r="GE45" s="9">
        <f t="shared" si="101"/>
        <v>3331643520708.6802</v>
      </c>
      <c r="GF45" s="9">
        <f t="shared" si="101"/>
        <v>2555491102494.3301</v>
      </c>
      <c r="GG45" s="9">
        <f t="shared" si="101"/>
        <v>5149569548884.7695</v>
      </c>
      <c r="GH45" s="9">
        <f t="shared" si="101"/>
        <v>2777600606632.0098</v>
      </c>
      <c r="GI45" s="9">
        <f t="shared" si="101"/>
        <v>4079255605757.8398</v>
      </c>
      <c r="GJ45" s="9">
        <f t="shared" si="101"/>
        <v>3222028036716.6899</v>
      </c>
      <c r="GK45" s="9">
        <f t="shared" si="101"/>
        <v>3475537595081.4199</v>
      </c>
      <c r="GL45" s="9">
        <f t="shared" si="101"/>
        <v>3477417668542.1001</v>
      </c>
      <c r="GM45" s="9">
        <f t="shared" ref="GM45:HB46" si="102">SUM(GM46)</f>
        <v>2818744767763.0601</v>
      </c>
      <c r="GN45" s="9">
        <f t="shared" si="102"/>
        <v>5607659947463.1797</v>
      </c>
      <c r="GO45" s="9">
        <f t="shared" si="102"/>
        <v>2137998113862.0701</v>
      </c>
      <c r="GP45" s="9">
        <f t="shared" si="102"/>
        <v>2954033132467.3799</v>
      </c>
      <c r="GQ45" s="9">
        <f t="shared" si="102"/>
        <v>2235637972750.7598</v>
      </c>
      <c r="GR45" s="9">
        <f t="shared" si="102"/>
        <v>2401822361045.6802</v>
      </c>
      <c r="GS45" s="9">
        <f t="shared" si="102"/>
        <v>1785260794245.0901</v>
      </c>
      <c r="GT45" s="9">
        <f t="shared" si="102"/>
        <v>2742904754806.2798</v>
      </c>
      <c r="GU45" s="9">
        <f t="shared" si="102"/>
        <v>2653047561268.0098</v>
      </c>
      <c r="GV45" s="9">
        <f t="shared" si="102"/>
        <v>4104114102533.23</v>
      </c>
      <c r="GW45" s="9">
        <f t="shared" si="102"/>
        <v>2749839460863.5898</v>
      </c>
      <c r="GX45" s="9">
        <f t="shared" si="102"/>
        <v>2619836199841.8901</v>
      </c>
      <c r="GY45" s="9">
        <f t="shared" si="102"/>
        <v>2977224752589.4702</v>
      </c>
      <c r="GZ45" s="9">
        <f t="shared" si="102"/>
        <v>2399089513777.8501</v>
      </c>
      <c r="HA45" s="9">
        <f t="shared" si="102"/>
        <v>2915066351702.8101</v>
      </c>
      <c r="HB45" s="9">
        <f t="shared" si="102"/>
        <v>2167199061579.6499</v>
      </c>
      <c r="HC45" s="9">
        <f t="shared" ref="HC45:HR46" si="103">SUM(HC46)</f>
        <v>2023933659942.22</v>
      </c>
      <c r="HD45" s="9">
        <f t="shared" si="103"/>
        <v>28719701707421</v>
      </c>
      <c r="HE45" s="9">
        <f t="shared" si="103"/>
        <v>6690855121963.5898</v>
      </c>
      <c r="HF45" s="9">
        <f t="shared" si="103"/>
        <v>2056359220701</v>
      </c>
      <c r="HG45" s="9">
        <f t="shared" si="103"/>
        <v>6037884958749.1299</v>
      </c>
      <c r="HH45" s="9">
        <f t="shared" si="103"/>
        <v>3021504772747</v>
      </c>
      <c r="HI45" s="9">
        <f t="shared" si="103"/>
        <v>2147956087934.1599</v>
      </c>
      <c r="HJ45" s="9">
        <f t="shared" si="103"/>
        <v>1608416500282.5701</v>
      </c>
      <c r="HK45" s="9">
        <f t="shared" si="103"/>
        <v>3915956004800.9199</v>
      </c>
      <c r="HL45" s="9">
        <f t="shared" si="103"/>
        <v>3731747082592.8701</v>
      </c>
      <c r="HM45" s="9">
        <f t="shared" si="103"/>
        <v>28275857585691</v>
      </c>
      <c r="HN45" s="9">
        <f t="shared" si="103"/>
        <v>2671532338728.04</v>
      </c>
      <c r="HO45" s="9">
        <f t="shared" si="103"/>
        <v>3926742264036.96</v>
      </c>
      <c r="HP45" s="9">
        <f t="shared" si="103"/>
        <v>3263433486764.8999</v>
      </c>
      <c r="HQ45" s="9">
        <f t="shared" si="103"/>
        <v>4133054488939.1201</v>
      </c>
      <c r="HR45" s="9">
        <f t="shared" si="103"/>
        <v>2439115627255.0601</v>
      </c>
      <c r="HS45" s="9">
        <f t="shared" ref="HS45:IH46" si="104">SUM(HS46)</f>
        <v>4720153388814.0898</v>
      </c>
      <c r="HT45" s="9">
        <f t="shared" si="104"/>
        <v>4117231928493.4102</v>
      </c>
      <c r="HU45" s="9">
        <f t="shared" si="104"/>
        <v>2722089347966.7402</v>
      </c>
      <c r="HV45" s="9">
        <f t="shared" si="104"/>
        <v>3640235500111.73</v>
      </c>
      <c r="HW45" s="9">
        <f t="shared" si="104"/>
        <v>3923004042417.8101</v>
      </c>
      <c r="HX45" s="9">
        <f t="shared" si="104"/>
        <v>2179631572503.9399</v>
      </c>
      <c r="HY45" s="9">
        <f t="shared" si="104"/>
        <v>3581682743794.8799</v>
      </c>
      <c r="HZ45" s="9">
        <f t="shared" si="104"/>
        <v>1734309588998.46</v>
      </c>
      <c r="IA45" s="9">
        <f t="shared" si="104"/>
        <v>5419004228484.4404</v>
      </c>
      <c r="IB45" s="9">
        <f t="shared" si="104"/>
        <v>5517362587607.3896</v>
      </c>
      <c r="IC45" s="9">
        <f t="shared" si="104"/>
        <v>2590459817148.1499</v>
      </c>
      <c r="ID45" s="9">
        <f t="shared" si="104"/>
        <v>2674170262022.8999</v>
      </c>
      <c r="IE45" s="9">
        <f t="shared" si="104"/>
        <v>1922640586933.03</v>
      </c>
      <c r="IF45" s="9">
        <f t="shared" si="104"/>
        <v>2809132848186.4102</v>
      </c>
      <c r="IG45" s="9">
        <f t="shared" si="104"/>
        <v>3223868404541.4502</v>
      </c>
      <c r="IH45" s="9">
        <f t="shared" si="104"/>
        <v>2208395470224.4302</v>
      </c>
      <c r="II45" s="9">
        <f t="shared" ref="II45:IX46" si="105">SUM(II46)</f>
        <v>2219014957332.4902</v>
      </c>
      <c r="IJ45" s="9">
        <f t="shared" si="105"/>
        <v>3817954674828.5498</v>
      </c>
      <c r="IK45" s="9">
        <f t="shared" si="105"/>
        <v>7330500615291.3496</v>
      </c>
      <c r="IL45" s="9">
        <f t="shared" si="105"/>
        <v>3289908667736.6802</v>
      </c>
      <c r="IM45" s="9">
        <f t="shared" si="105"/>
        <v>2599938108323.4702</v>
      </c>
      <c r="IN45" s="9">
        <f t="shared" si="105"/>
        <v>2118807284028.78</v>
      </c>
      <c r="IO45" s="9">
        <f t="shared" si="105"/>
        <v>4458829664952.3301</v>
      </c>
      <c r="IP45" s="9">
        <f t="shared" si="105"/>
        <v>3179082834480.7598</v>
      </c>
      <c r="IQ45" s="9">
        <f t="shared" si="105"/>
        <v>2207392936877.1099</v>
      </c>
      <c r="IR45" s="9">
        <f t="shared" si="105"/>
        <v>2992449897646.7998</v>
      </c>
      <c r="IS45" s="9">
        <f t="shared" si="105"/>
        <v>2351321386078.1201</v>
      </c>
      <c r="IT45" s="9">
        <f t="shared" si="105"/>
        <v>5858024801667.6904</v>
      </c>
      <c r="IU45" s="9">
        <f t="shared" si="105"/>
        <v>1841146774951.1699</v>
      </c>
      <c r="IV45" s="9">
        <f t="shared" si="105"/>
        <v>2602383222723.02</v>
      </c>
      <c r="IW45" s="9">
        <f t="shared" si="105"/>
        <v>1457148072888.3301</v>
      </c>
      <c r="IX45" s="9">
        <f t="shared" si="105"/>
        <v>37731763820636.5</v>
      </c>
      <c r="IY45" s="9">
        <f t="shared" ref="IY45:JN46" si="106">SUM(IY46)</f>
        <v>1667837193880.8501</v>
      </c>
      <c r="IZ45" s="9">
        <f t="shared" si="106"/>
        <v>7341301929459.4199</v>
      </c>
      <c r="JA45" s="9">
        <f t="shared" si="106"/>
        <v>1658401131966.27</v>
      </c>
      <c r="JB45" s="9">
        <f t="shared" si="106"/>
        <v>2968823235069.3501</v>
      </c>
      <c r="JC45" s="9">
        <f t="shared" si="106"/>
        <v>2696949033532.7798</v>
      </c>
      <c r="JD45" s="9">
        <f t="shared" si="106"/>
        <v>3399441929992.8398</v>
      </c>
      <c r="JE45" s="9">
        <f t="shared" si="106"/>
        <v>1411104359408.8899</v>
      </c>
      <c r="JF45" s="9">
        <f t="shared" si="106"/>
        <v>2097132496136.7</v>
      </c>
      <c r="JG45" s="9">
        <f t="shared" si="106"/>
        <v>1964319146634.9099</v>
      </c>
      <c r="JH45" s="9">
        <f t="shared" si="106"/>
        <v>3513067792822.8799</v>
      </c>
      <c r="JI45" s="9">
        <f t="shared" si="106"/>
        <v>2668946373546.6099</v>
      </c>
      <c r="JJ45" s="9">
        <f t="shared" si="106"/>
        <v>1232551078826.4099</v>
      </c>
      <c r="JK45" s="9">
        <f t="shared" si="106"/>
        <v>1498999218838.0601</v>
      </c>
      <c r="JL45" s="9">
        <f t="shared" si="106"/>
        <v>1742515931400.0801</v>
      </c>
      <c r="JM45" s="9">
        <f t="shared" si="106"/>
        <v>1168927378796.9399</v>
      </c>
      <c r="JN45" s="9">
        <f t="shared" si="106"/>
        <v>2098182254134.49</v>
      </c>
      <c r="JO45" s="9">
        <f t="shared" ref="JO45:KD46" si="107">SUM(JO46)</f>
        <v>9249237990367.5195</v>
      </c>
      <c r="JP45" s="9">
        <f t="shared" si="107"/>
        <v>1560512579449.6599</v>
      </c>
      <c r="JQ45" s="9">
        <f t="shared" si="107"/>
        <v>2716609448390.8198</v>
      </c>
      <c r="JR45" s="9">
        <f t="shared" si="107"/>
        <v>3001312582708.6699</v>
      </c>
      <c r="JS45" s="9">
        <f t="shared" si="107"/>
        <v>2526046127117.2598</v>
      </c>
      <c r="JT45" s="9">
        <f t="shared" si="107"/>
        <v>3049830899521.6699</v>
      </c>
      <c r="JU45" s="9">
        <f t="shared" si="107"/>
        <v>2516824219282.8398</v>
      </c>
      <c r="JV45" s="9">
        <f t="shared" si="107"/>
        <v>2490314605277.1802</v>
      </c>
      <c r="JW45" s="9">
        <f t="shared" si="107"/>
        <v>3064583081864.7002</v>
      </c>
      <c r="JX45" s="9">
        <f t="shared" si="107"/>
        <v>1752732061504.3799</v>
      </c>
      <c r="JY45" s="9">
        <f t="shared" si="107"/>
        <v>1719660633630.45</v>
      </c>
      <c r="JZ45" s="9">
        <f t="shared" si="107"/>
        <v>1980268416233.3301</v>
      </c>
      <c r="KA45" s="9">
        <f t="shared" si="107"/>
        <v>1981880355944.99</v>
      </c>
      <c r="KB45" s="9">
        <f t="shared" si="107"/>
        <v>2713435423709.5098</v>
      </c>
      <c r="KC45" s="9">
        <f t="shared" si="107"/>
        <v>1230982487875.4099</v>
      </c>
      <c r="KD45" s="9">
        <f t="shared" si="107"/>
        <v>10830137188183.9</v>
      </c>
      <c r="KE45" s="9">
        <f t="shared" ref="KE45:KT46" si="108">SUM(KE46)</f>
        <v>3316487111240.8198</v>
      </c>
      <c r="KF45" s="9">
        <f t="shared" si="108"/>
        <v>1989466674949.5701</v>
      </c>
      <c r="KG45" s="9">
        <f t="shared" si="108"/>
        <v>2591716720300.5298</v>
      </c>
      <c r="KH45" s="9">
        <f t="shared" si="108"/>
        <v>1926804921873.3999</v>
      </c>
      <c r="KI45" s="9">
        <f t="shared" si="108"/>
        <v>2213860232400.54</v>
      </c>
      <c r="KJ45" s="9">
        <f t="shared" si="108"/>
        <v>2932998020139.5801</v>
      </c>
      <c r="KK45" s="9">
        <f t="shared" si="108"/>
        <v>3603258687703.75</v>
      </c>
      <c r="KL45" s="9">
        <f t="shared" si="108"/>
        <v>3323750075120.3198</v>
      </c>
      <c r="KM45" s="9">
        <f t="shared" si="108"/>
        <v>2032986084523.26</v>
      </c>
      <c r="KN45" s="9">
        <f t="shared" si="108"/>
        <v>2415505435521.1001</v>
      </c>
      <c r="KO45" s="9">
        <f t="shared" si="108"/>
        <v>4501075707421.1904</v>
      </c>
      <c r="KP45" s="9">
        <f t="shared" si="108"/>
        <v>2213604770014.5698</v>
      </c>
      <c r="KQ45" s="9">
        <f t="shared" si="108"/>
        <v>2929173906681.0801</v>
      </c>
      <c r="KR45" s="9">
        <f t="shared" si="108"/>
        <v>22397025432041.102</v>
      </c>
      <c r="KS45" s="9">
        <f t="shared" si="108"/>
        <v>7668809393138.5898</v>
      </c>
      <c r="KT45" s="9">
        <f t="shared" si="108"/>
        <v>17446957498565.4</v>
      </c>
      <c r="KU45" s="9">
        <f t="shared" ref="KU45:LJ46" si="109">SUM(KU46)</f>
        <v>5581514062272.3701</v>
      </c>
      <c r="KV45" s="9">
        <f t="shared" si="109"/>
        <v>8615938491513.29</v>
      </c>
      <c r="KW45" s="9">
        <f t="shared" si="109"/>
        <v>6031669533428.8701</v>
      </c>
      <c r="KX45" s="9">
        <f t="shared" si="109"/>
        <v>7530256161697.46</v>
      </c>
      <c r="KY45" s="9">
        <f t="shared" si="109"/>
        <v>4240176763677.1299</v>
      </c>
      <c r="KZ45" s="9">
        <f t="shared" si="109"/>
        <v>11000587915696.5</v>
      </c>
      <c r="LA45" s="9">
        <f t="shared" si="109"/>
        <v>3637432247347.6001</v>
      </c>
      <c r="LB45" s="9">
        <f t="shared" si="109"/>
        <v>1428821412810.8501</v>
      </c>
      <c r="LC45" s="9">
        <f t="shared" si="109"/>
        <v>5965119453065.5898</v>
      </c>
      <c r="LD45" s="9">
        <f t="shared" si="109"/>
        <v>1244965983040.3701</v>
      </c>
      <c r="LE45" s="9">
        <f t="shared" si="109"/>
        <v>1757516399379.8799</v>
      </c>
      <c r="LF45" s="9">
        <f t="shared" si="109"/>
        <v>1231160183535.29</v>
      </c>
      <c r="LG45" s="9">
        <f t="shared" si="109"/>
        <v>1436027162295.02</v>
      </c>
      <c r="LH45" s="9">
        <f t="shared" si="109"/>
        <v>2955776471890.75</v>
      </c>
      <c r="LI45" s="9">
        <f t="shared" si="109"/>
        <v>1080963187731.14</v>
      </c>
      <c r="LJ45" s="9">
        <f t="shared" si="109"/>
        <v>1375269668827.2</v>
      </c>
      <c r="LK45" s="9">
        <f t="shared" ref="LK45:LZ46" si="110">SUM(LK46)</f>
        <v>1573129677956.3</v>
      </c>
      <c r="LL45" s="9">
        <f t="shared" si="110"/>
        <v>1275350624916.3301</v>
      </c>
      <c r="LM45" s="9">
        <f t="shared" si="110"/>
        <v>1145203303773.2</v>
      </c>
      <c r="LN45" s="9">
        <f t="shared" si="110"/>
        <v>1222670856280.78</v>
      </c>
      <c r="LO45" s="9">
        <f t="shared" si="110"/>
        <v>920260547562.98999</v>
      </c>
      <c r="LP45" s="9">
        <f t="shared" si="110"/>
        <v>1301108475179.04</v>
      </c>
      <c r="LQ45" s="9">
        <f t="shared" si="110"/>
        <v>827808530249.65002</v>
      </c>
      <c r="LR45" s="9">
        <f t="shared" si="110"/>
        <v>935515019134.70996</v>
      </c>
      <c r="LS45" s="9">
        <f t="shared" si="110"/>
        <v>4103222922818.7598</v>
      </c>
      <c r="LT45" s="9">
        <f t="shared" si="110"/>
        <v>1866875875827.1299</v>
      </c>
      <c r="LU45" s="9">
        <f t="shared" si="110"/>
        <v>3037584947259.3198</v>
      </c>
      <c r="LV45" s="9">
        <f t="shared" si="110"/>
        <v>1490913167835.6499</v>
      </c>
      <c r="LW45" s="9">
        <f t="shared" si="110"/>
        <v>1657439314019.4399</v>
      </c>
      <c r="LX45" s="9">
        <f t="shared" si="110"/>
        <v>1718314453753.8999</v>
      </c>
      <c r="LY45" s="9">
        <f t="shared" si="110"/>
        <v>1468354229305.02</v>
      </c>
      <c r="LZ45" s="9">
        <f t="shared" si="110"/>
        <v>1830522269163.3701</v>
      </c>
      <c r="MA45" s="9">
        <f t="shared" ref="MA45:MP46" si="111">SUM(MA46)</f>
        <v>2119514292710.8701</v>
      </c>
      <c r="MB45" s="9">
        <f t="shared" si="111"/>
        <v>1787986766344.3401</v>
      </c>
      <c r="MC45" s="9">
        <f t="shared" si="111"/>
        <v>1614598562423.3</v>
      </c>
      <c r="MD45" s="9">
        <f t="shared" si="111"/>
        <v>1250363153332.1699</v>
      </c>
      <c r="ME45" s="9">
        <f t="shared" si="111"/>
        <v>708429788841.98999</v>
      </c>
      <c r="MF45" s="9">
        <f t="shared" si="111"/>
        <v>1084782754968.29</v>
      </c>
      <c r="MG45" s="9">
        <f t="shared" si="111"/>
        <v>8486131031892.7197</v>
      </c>
      <c r="MH45" s="9">
        <f t="shared" si="111"/>
        <v>1840548397719.2</v>
      </c>
      <c r="MI45" s="9">
        <f t="shared" si="111"/>
        <v>1924597338528.3201</v>
      </c>
      <c r="MJ45" s="9">
        <f t="shared" si="111"/>
        <v>2275507472140.2402</v>
      </c>
      <c r="MK45" s="9">
        <f t="shared" si="111"/>
        <v>2001607116663.29</v>
      </c>
      <c r="ML45" s="9">
        <f t="shared" si="111"/>
        <v>1674196712675.95</v>
      </c>
      <c r="MM45" s="9">
        <f t="shared" si="111"/>
        <v>2994455489413.8101</v>
      </c>
      <c r="MN45" s="9">
        <f t="shared" si="111"/>
        <v>1745454197563.75</v>
      </c>
      <c r="MO45" s="9">
        <f t="shared" si="111"/>
        <v>2011909116365.6101</v>
      </c>
      <c r="MP45" s="9">
        <f t="shared" si="111"/>
        <v>981552542223.15002</v>
      </c>
      <c r="MQ45" s="9">
        <f t="shared" ref="MQ45:NF46" si="112">SUM(MQ46)</f>
        <v>2149629959706.3999</v>
      </c>
      <c r="MR45" s="9">
        <f t="shared" si="112"/>
        <v>1947040596967.6001</v>
      </c>
      <c r="MS45" s="9">
        <f t="shared" si="112"/>
        <v>1611135230940.22</v>
      </c>
      <c r="MT45" s="9">
        <f t="shared" si="112"/>
        <v>2574537542509.7598</v>
      </c>
      <c r="MU45" s="9">
        <f t="shared" si="112"/>
        <v>2491215195072.4302</v>
      </c>
      <c r="MV45" s="9">
        <f t="shared" si="112"/>
        <v>1563700306532.97</v>
      </c>
      <c r="MW45" s="9">
        <f t="shared" si="112"/>
        <v>2157926545194.6699</v>
      </c>
      <c r="MX45" s="9">
        <f t="shared" si="112"/>
        <v>2152957280438.9299</v>
      </c>
      <c r="MY45" s="9">
        <f t="shared" si="112"/>
        <v>1889239917271.3501</v>
      </c>
      <c r="MZ45" s="9">
        <f t="shared" si="112"/>
        <v>1456672431695.24</v>
      </c>
      <c r="NA45" s="9">
        <f t="shared" si="112"/>
        <v>1725195106315.55</v>
      </c>
      <c r="NB45" s="9">
        <f t="shared" si="112"/>
        <v>2749099142433.4702</v>
      </c>
      <c r="NC45" s="9">
        <f t="shared" si="112"/>
        <v>1928570136952.6299</v>
      </c>
      <c r="ND45" s="9">
        <f t="shared" si="112"/>
        <v>27851922569650.5</v>
      </c>
      <c r="NE45" s="9">
        <f t="shared" si="112"/>
        <v>1087728349875.76</v>
      </c>
      <c r="NF45" s="9">
        <f t="shared" si="112"/>
        <v>7905011720897.8701</v>
      </c>
      <c r="NG45" s="9">
        <f t="shared" ref="NG45:NV46" si="113">SUM(NG46)</f>
        <v>1277681729835.5901</v>
      </c>
      <c r="NH45" s="9">
        <f t="shared" si="113"/>
        <v>1438426461334.26</v>
      </c>
      <c r="NI45" s="9">
        <f t="shared" si="113"/>
        <v>1653457323969.22</v>
      </c>
      <c r="NJ45" s="9">
        <f t="shared" si="113"/>
        <v>1898349070088.3401</v>
      </c>
      <c r="NK45" s="9">
        <f t="shared" si="113"/>
        <v>3995067539129.46</v>
      </c>
      <c r="NL45" s="9">
        <f t="shared" si="113"/>
        <v>1702952885687.8301</v>
      </c>
      <c r="NM45" s="9">
        <f t="shared" si="113"/>
        <v>1500465347417.1699</v>
      </c>
      <c r="NN45" s="9">
        <f t="shared" si="113"/>
        <v>1340454559807.24</v>
      </c>
      <c r="NO45" s="9">
        <f t="shared" si="113"/>
        <v>1291023710164.76</v>
      </c>
      <c r="NP45" s="9">
        <f t="shared" si="113"/>
        <v>1532252504236.1599</v>
      </c>
      <c r="NQ45" s="9">
        <f t="shared" si="113"/>
        <v>1314693811965.25</v>
      </c>
      <c r="NR45" s="9">
        <f t="shared" si="113"/>
        <v>1316414963074.9299</v>
      </c>
      <c r="NS45" s="9">
        <f t="shared" si="113"/>
        <v>598032999617.64001</v>
      </c>
      <c r="NT45" s="9">
        <f t="shared" si="113"/>
        <v>606421243383.05005</v>
      </c>
      <c r="NU45" s="9">
        <f t="shared" si="113"/>
        <v>513143621846</v>
      </c>
      <c r="NV45" s="9">
        <f t="shared" si="113"/>
        <v>1112680726970.4099</v>
      </c>
      <c r="NW45" s="9">
        <f t="shared" ref="NW45:OL46" si="114">SUM(NW46)</f>
        <v>456991134629.81</v>
      </c>
      <c r="NX45" s="9">
        <f t="shared" si="114"/>
        <v>8211078103415.9199</v>
      </c>
      <c r="NY45" s="9">
        <f t="shared" si="114"/>
        <v>11624541360393.801</v>
      </c>
      <c r="NZ45" s="9">
        <f t="shared" si="114"/>
        <v>920991188924.37</v>
      </c>
      <c r="OA45" s="9">
        <f t="shared" si="114"/>
        <v>1912183934967.5901</v>
      </c>
      <c r="OB45" s="9">
        <f t="shared" si="114"/>
        <v>1753924552281.1201</v>
      </c>
      <c r="OC45" s="9">
        <f t="shared" si="114"/>
        <v>1786215067707.79</v>
      </c>
      <c r="OD45" s="9">
        <f t="shared" si="114"/>
        <v>1398745977135.29</v>
      </c>
      <c r="OE45" s="9">
        <f t="shared" si="114"/>
        <v>921625195926.93994</v>
      </c>
      <c r="OF45" s="9">
        <f t="shared" si="114"/>
        <v>1849063395705.74</v>
      </c>
      <c r="OG45" s="9">
        <f t="shared" si="114"/>
        <v>3033061781168.1602</v>
      </c>
      <c r="OH45" s="9">
        <f t="shared" si="114"/>
        <v>11765160228684.5</v>
      </c>
      <c r="OI45" s="9">
        <f t="shared" si="114"/>
        <v>2138351500178.8501</v>
      </c>
      <c r="OJ45" s="9">
        <f t="shared" si="114"/>
        <v>1405236029249.6699</v>
      </c>
      <c r="OK45" s="9">
        <f t="shared" si="114"/>
        <v>1854142409076.3</v>
      </c>
      <c r="OL45" s="9">
        <f t="shared" si="114"/>
        <v>2397942545050.7002</v>
      </c>
      <c r="OM45" s="9">
        <f t="shared" ref="OM45:PB46" si="115">SUM(OM46)</f>
        <v>2492064013026.9302</v>
      </c>
      <c r="ON45" s="9">
        <f t="shared" si="115"/>
        <v>2948843995974.0801</v>
      </c>
      <c r="OO45" s="9">
        <f t="shared" si="115"/>
        <v>2748775141367.8301</v>
      </c>
      <c r="OP45" s="9">
        <f t="shared" si="115"/>
        <v>1112810969543.8899</v>
      </c>
      <c r="OQ45" s="9">
        <f t="shared" si="115"/>
        <v>2138461076609.0601</v>
      </c>
      <c r="OR45" s="9">
        <f t="shared" si="115"/>
        <v>1256119769356.6101</v>
      </c>
      <c r="OS45" s="9">
        <f t="shared" si="115"/>
        <v>5245507810315.0098</v>
      </c>
      <c r="OT45" s="9">
        <f t="shared" si="115"/>
        <v>1272575498958.6399</v>
      </c>
      <c r="OU45" s="9">
        <f t="shared" si="115"/>
        <v>1222149754301.8899</v>
      </c>
      <c r="OV45" s="9">
        <f t="shared" si="115"/>
        <v>1395163987663.05</v>
      </c>
      <c r="OW45" s="9">
        <f t="shared" si="115"/>
        <v>1067785345525.83</v>
      </c>
      <c r="OX45" s="9">
        <f t="shared" si="115"/>
        <v>1910898827188.73</v>
      </c>
      <c r="OY45" s="9">
        <f t="shared" si="115"/>
        <v>724450029216.03003</v>
      </c>
      <c r="OZ45" s="9">
        <f t="shared" si="115"/>
        <v>1673465779310.1499</v>
      </c>
      <c r="PA45" s="9">
        <f t="shared" si="115"/>
        <v>1182831173989.1201</v>
      </c>
      <c r="PB45" s="9">
        <f t="shared" si="115"/>
        <v>1337514619202.75</v>
      </c>
      <c r="PC45" s="9">
        <f t="shared" ref="PC45:PR46" si="116">SUM(PC46)</f>
        <v>1407024502732.8</v>
      </c>
      <c r="PD45" s="9">
        <f t="shared" si="116"/>
        <v>2092828602231.4199</v>
      </c>
      <c r="PE45" s="9">
        <f t="shared" si="116"/>
        <v>1375706501452.7</v>
      </c>
      <c r="PF45" s="9">
        <f t="shared" si="116"/>
        <v>1447757584003.7</v>
      </c>
      <c r="PG45" s="9">
        <f t="shared" si="116"/>
        <v>1629820654216.6101</v>
      </c>
      <c r="PH45" s="9">
        <f t="shared" si="116"/>
        <v>1080342556358.9301</v>
      </c>
      <c r="PI45" s="9">
        <f t="shared" si="116"/>
        <v>1841668566241.24</v>
      </c>
      <c r="PJ45" s="9">
        <f t="shared" si="116"/>
        <v>1739820204131.95</v>
      </c>
      <c r="PK45" s="9">
        <f t="shared" si="116"/>
        <v>1156366866304.1699</v>
      </c>
      <c r="PL45" s="9">
        <f t="shared" si="116"/>
        <v>950009242256.14001</v>
      </c>
      <c r="PM45" s="9">
        <f t="shared" si="116"/>
        <v>1127339696118.95</v>
      </c>
      <c r="PN45" s="9">
        <f t="shared" si="116"/>
        <v>1023695876443.8199</v>
      </c>
      <c r="PO45" s="9">
        <f t="shared" si="116"/>
        <v>640864457704.16003</v>
      </c>
      <c r="PP45" s="9">
        <f t="shared" si="116"/>
        <v>4500704060671.4805</v>
      </c>
      <c r="PQ45" s="9">
        <f t="shared" si="116"/>
        <v>1350884604543.0601</v>
      </c>
      <c r="PR45" s="9">
        <f t="shared" si="116"/>
        <v>1714468908303.6201</v>
      </c>
      <c r="PS45" s="9">
        <f t="shared" ref="PS45:QH46" si="117">SUM(PS46)</f>
        <v>1064881421315.8101</v>
      </c>
      <c r="PT45" s="9">
        <f t="shared" si="117"/>
        <v>669757299966.13</v>
      </c>
      <c r="PU45" s="9">
        <f t="shared" si="117"/>
        <v>1370791527849.77</v>
      </c>
      <c r="PV45" s="9">
        <f t="shared" si="117"/>
        <v>1267919861284</v>
      </c>
      <c r="PW45" s="9">
        <f t="shared" si="117"/>
        <v>1606800418832.02</v>
      </c>
      <c r="PX45" s="9">
        <f t="shared" si="117"/>
        <v>1473032854219.71</v>
      </c>
      <c r="PY45" s="9">
        <f t="shared" si="117"/>
        <v>827335838076.32996</v>
      </c>
      <c r="PZ45" s="9">
        <f t="shared" si="117"/>
        <v>1265288082382.9299</v>
      </c>
      <c r="QA45" s="9">
        <f t="shared" si="117"/>
        <v>1218035552476.4099</v>
      </c>
      <c r="QB45" s="9">
        <f t="shared" si="117"/>
        <v>18829000878087</v>
      </c>
      <c r="QC45" s="9">
        <f t="shared" si="117"/>
        <v>1052783908188</v>
      </c>
      <c r="QD45" s="9">
        <f t="shared" si="117"/>
        <v>2190014215447.6101</v>
      </c>
      <c r="QE45" s="9">
        <f t="shared" si="117"/>
        <v>2537267220709</v>
      </c>
      <c r="QF45" s="9">
        <f t="shared" si="117"/>
        <v>5276806541043.1904</v>
      </c>
      <c r="QG45" s="9">
        <f t="shared" si="117"/>
        <v>3954125750282.3398</v>
      </c>
      <c r="QH45" s="9">
        <f t="shared" si="117"/>
        <v>1716289851494.0801</v>
      </c>
      <c r="QI45" s="9">
        <f t="shared" ref="QI45:QX46" si="118">SUM(QI46)</f>
        <v>1296242931051.5801</v>
      </c>
      <c r="QJ45" s="9">
        <f t="shared" si="118"/>
        <v>1786637651014.1101</v>
      </c>
      <c r="QK45" s="9">
        <f t="shared" si="118"/>
        <v>1651995749186.27</v>
      </c>
      <c r="QL45" s="9">
        <f t="shared" si="118"/>
        <v>2465114254835.1201</v>
      </c>
      <c r="QM45" s="9">
        <f t="shared" si="118"/>
        <v>3512008340572.7998</v>
      </c>
      <c r="QN45" s="9">
        <f t="shared" si="118"/>
        <v>2431678713655.3501</v>
      </c>
      <c r="QO45" s="9">
        <f t="shared" si="118"/>
        <v>1546441081875.51</v>
      </c>
      <c r="QP45" s="9">
        <f t="shared" si="118"/>
        <v>2462008050080</v>
      </c>
      <c r="QQ45" s="9">
        <f t="shared" si="118"/>
        <v>2859046473374.2598</v>
      </c>
      <c r="QR45" s="9">
        <f t="shared" si="118"/>
        <v>3020712027306.0801</v>
      </c>
      <c r="QS45" s="9">
        <f t="shared" si="118"/>
        <v>3059206419348</v>
      </c>
      <c r="QT45" s="9">
        <f t="shared" si="118"/>
        <v>2205675774507.5</v>
      </c>
      <c r="QU45" s="9">
        <f t="shared" si="118"/>
        <v>1848344405922.0701</v>
      </c>
      <c r="QV45" s="9">
        <f t="shared" si="118"/>
        <v>1978973188615.79</v>
      </c>
      <c r="QW45" s="9">
        <f t="shared" si="118"/>
        <v>2800693367854</v>
      </c>
      <c r="QX45" s="9">
        <f t="shared" si="118"/>
        <v>2747455127462</v>
      </c>
      <c r="QY45" s="9">
        <f t="shared" ref="QY45:RN46" si="119">SUM(QY46)</f>
        <v>1556518364315.1201</v>
      </c>
      <c r="QZ45" s="9">
        <f t="shared" si="119"/>
        <v>1873449880131</v>
      </c>
      <c r="RA45" s="9">
        <f t="shared" si="119"/>
        <v>1703553028651</v>
      </c>
      <c r="RB45" s="9">
        <f t="shared" si="119"/>
        <v>1370112939629</v>
      </c>
      <c r="RC45" s="9">
        <f t="shared" si="119"/>
        <v>1740053912554.5</v>
      </c>
      <c r="RD45" s="9">
        <f t="shared" si="119"/>
        <v>2153653630692.48</v>
      </c>
      <c r="RE45" s="9">
        <f t="shared" si="119"/>
        <v>1287362439434.99</v>
      </c>
      <c r="RF45" s="9">
        <f t="shared" si="119"/>
        <v>2460520577212.8599</v>
      </c>
      <c r="RG45" s="9">
        <f t="shared" si="119"/>
        <v>1488046483992.29</v>
      </c>
      <c r="RH45" s="9">
        <f t="shared" si="119"/>
        <v>1333241058823.1499</v>
      </c>
      <c r="RI45" s="9">
        <f t="shared" si="119"/>
        <v>872371320558.09998</v>
      </c>
      <c r="RJ45" s="9">
        <f t="shared" si="119"/>
        <v>1702682403719.3899</v>
      </c>
      <c r="RK45" s="9">
        <f t="shared" si="119"/>
        <v>1359155626276.1299</v>
      </c>
      <c r="RL45" s="9">
        <f t="shared" si="119"/>
        <v>1276531786065.53</v>
      </c>
      <c r="RM45" s="9">
        <f t="shared" si="119"/>
        <v>1264322316244.51</v>
      </c>
      <c r="RN45" s="9">
        <f t="shared" si="119"/>
        <v>1273706812224</v>
      </c>
      <c r="RO45" s="9">
        <f t="shared" ref="RO45:SD46" si="120">SUM(RO46)</f>
        <v>732158152152.48999</v>
      </c>
      <c r="RP45" s="9">
        <f t="shared" si="120"/>
        <v>648203070592.16003</v>
      </c>
      <c r="RQ45" s="9">
        <f t="shared" si="120"/>
        <v>9873242062122.3008</v>
      </c>
      <c r="RR45" s="9">
        <f t="shared" si="120"/>
        <v>4560831526261.0498</v>
      </c>
      <c r="RS45" s="9">
        <f t="shared" si="120"/>
        <v>2492866964557.8701</v>
      </c>
      <c r="RT45" s="9">
        <f t="shared" si="120"/>
        <v>3695843189127.3101</v>
      </c>
      <c r="RU45" s="9">
        <f t="shared" si="120"/>
        <v>10145927248102.9</v>
      </c>
      <c r="RV45" s="9">
        <f t="shared" si="120"/>
        <v>3071874491360</v>
      </c>
      <c r="RW45" s="9">
        <f t="shared" si="120"/>
        <v>6968606154248.6299</v>
      </c>
      <c r="RX45" s="9">
        <f t="shared" si="120"/>
        <v>2569521654010.4302</v>
      </c>
      <c r="RY45" s="9">
        <f t="shared" si="120"/>
        <v>18267252662516.398</v>
      </c>
      <c r="RZ45" s="9">
        <f t="shared" si="120"/>
        <v>3661102022450.3198</v>
      </c>
      <c r="SA45" s="9">
        <f t="shared" si="120"/>
        <v>1615155927682.75</v>
      </c>
      <c r="SB45" s="9">
        <f t="shared" si="120"/>
        <v>1593047883632.0601</v>
      </c>
      <c r="SC45" s="9">
        <f t="shared" si="120"/>
        <v>2229892437956.02</v>
      </c>
      <c r="SD45" s="9">
        <f t="shared" si="120"/>
        <v>1154293847954.6699</v>
      </c>
      <c r="SE45" s="9">
        <f t="shared" ref="SE45:ST46" si="121">SUM(SE46)</f>
        <v>1178056579757.23</v>
      </c>
      <c r="SF45" s="9">
        <f t="shared" si="121"/>
        <v>1248282392513.1201</v>
      </c>
      <c r="SG45" s="9">
        <f t="shared" si="121"/>
        <v>1467159728562.9099</v>
      </c>
      <c r="SH45" s="9">
        <f t="shared" si="121"/>
        <v>1701080000289.05</v>
      </c>
      <c r="SI45" s="9">
        <f t="shared" si="121"/>
        <v>1304005495752.52</v>
      </c>
      <c r="SJ45" s="9">
        <f t="shared" si="121"/>
        <v>1368359071339.9199</v>
      </c>
      <c r="SK45" s="9">
        <f t="shared" si="121"/>
        <v>1522556742991.0701</v>
      </c>
      <c r="SL45" s="9">
        <f t="shared" si="121"/>
        <v>1135596693600.1399</v>
      </c>
      <c r="SM45" s="9">
        <f t="shared" si="121"/>
        <v>1156054759916.05</v>
      </c>
      <c r="SN45" s="9">
        <f t="shared" si="121"/>
        <v>863476126174.10999</v>
      </c>
      <c r="SO45" s="9">
        <f t="shared" si="121"/>
        <v>3596721237695.8198</v>
      </c>
      <c r="SP45" s="9">
        <f t="shared" si="121"/>
        <v>2664362678828.6602</v>
      </c>
      <c r="SQ45" s="9">
        <f t="shared" si="121"/>
        <v>1666086529860.77</v>
      </c>
      <c r="SR45" s="9">
        <f t="shared" si="121"/>
        <v>2034653481987.0901</v>
      </c>
      <c r="SS45" s="9">
        <f t="shared" si="121"/>
        <v>3746007292079.5298</v>
      </c>
      <c r="ST45" s="9">
        <f t="shared" si="121"/>
        <v>1364094497916.9299</v>
      </c>
      <c r="SU45" s="9">
        <f t="shared" ref="SU45:TJ46" si="122">SUM(SU46)</f>
        <v>1492648468795.5801</v>
      </c>
      <c r="SV45" s="9">
        <f t="shared" si="122"/>
        <v>2262381146561.21</v>
      </c>
      <c r="SW45" s="9">
        <f t="shared" si="122"/>
        <v>8394750253297.3096</v>
      </c>
      <c r="SX45" s="9">
        <f t="shared" si="122"/>
        <v>2562516458459.52</v>
      </c>
      <c r="SY45" s="9">
        <f t="shared" si="122"/>
        <v>2169756355566.1299</v>
      </c>
      <c r="SZ45" s="9">
        <f t="shared" si="122"/>
        <v>3392463405101.5298</v>
      </c>
      <c r="TA45" s="9">
        <f t="shared" si="122"/>
        <v>3493202312049.3301</v>
      </c>
      <c r="TB45" s="9">
        <f t="shared" si="122"/>
        <v>2476119022884.46</v>
      </c>
      <c r="TC45" s="9">
        <f t="shared" si="122"/>
        <v>1845951754718.6599</v>
      </c>
      <c r="TD45" s="9">
        <f t="shared" si="122"/>
        <v>4436880349164.71</v>
      </c>
      <c r="TE45" s="9">
        <f t="shared" si="122"/>
        <v>1808743307196.1101</v>
      </c>
      <c r="TF45" s="9">
        <f t="shared" si="122"/>
        <v>1811421091018.3101</v>
      </c>
      <c r="TG45" s="9">
        <f t="shared" si="122"/>
        <v>1344996974600.8101</v>
      </c>
      <c r="TH45" s="9">
        <f t="shared" si="122"/>
        <v>1836448233839.45</v>
      </c>
      <c r="TI45" s="9">
        <f t="shared" si="122"/>
        <v>591771761421.66003</v>
      </c>
      <c r="TJ45" s="9">
        <f t="shared" si="122"/>
        <v>762363148597.92004</v>
      </c>
      <c r="TK45" s="9">
        <f t="shared" ref="TK45:TW46" si="123">SUM(TK46)</f>
        <v>1782033164621.9399</v>
      </c>
      <c r="TL45" s="9">
        <f t="shared" si="123"/>
        <v>1384973853051.8799</v>
      </c>
      <c r="TM45" s="9">
        <f t="shared" si="123"/>
        <v>1882263074201.46</v>
      </c>
      <c r="TN45" s="9">
        <f t="shared" si="123"/>
        <v>1941239091952.98</v>
      </c>
      <c r="TO45" s="9">
        <f t="shared" si="123"/>
        <v>1220066398131.5</v>
      </c>
      <c r="TP45" s="9">
        <f t="shared" si="123"/>
        <v>1431076473382.51</v>
      </c>
      <c r="TQ45" s="9">
        <f t="shared" si="123"/>
        <v>830119571598.09998</v>
      </c>
      <c r="TR45" s="9">
        <f t="shared" si="123"/>
        <v>3039283523298.5698</v>
      </c>
      <c r="TS45" s="9">
        <f t="shared" si="123"/>
        <v>6321239604067.6104</v>
      </c>
      <c r="TT45" s="9">
        <f t="shared" si="123"/>
        <v>5093142008697.54</v>
      </c>
      <c r="TU45" s="9">
        <f t="shared" si="123"/>
        <v>5541905524958.3203</v>
      </c>
      <c r="TV45" s="9">
        <f t="shared" si="123"/>
        <v>5983778805703.6104</v>
      </c>
      <c r="TW45" s="9">
        <f t="shared" si="123"/>
        <v>3125568775549.4199</v>
      </c>
    </row>
    <row r="46" spans="1:543" x14ac:dyDescent="0.2">
      <c r="A46" s="20" t="s">
        <v>590</v>
      </c>
      <c r="B46" s="21">
        <f>SUM(B47)</f>
        <v>18315063924866</v>
      </c>
      <c r="C46" s="21">
        <f t="shared" si="90"/>
        <v>2719325579998.4702</v>
      </c>
      <c r="D46" s="21">
        <f t="shared" si="90"/>
        <v>2536718524187.21</v>
      </c>
      <c r="E46" s="21">
        <f t="shared" si="90"/>
        <v>2159357954144.25</v>
      </c>
      <c r="F46" s="21">
        <f t="shared" si="90"/>
        <v>1305109472491.29</v>
      </c>
      <c r="G46" s="21">
        <f t="shared" si="90"/>
        <v>2105733318500.05</v>
      </c>
      <c r="H46" s="21">
        <f t="shared" si="90"/>
        <v>2547661486539.9199</v>
      </c>
      <c r="I46" s="21">
        <f t="shared" si="90"/>
        <v>2765825896047.7202</v>
      </c>
      <c r="J46" s="21">
        <f t="shared" si="90"/>
        <v>4082130084569.4399</v>
      </c>
      <c r="K46" s="21">
        <f t="shared" si="90"/>
        <v>2314440340396.21</v>
      </c>
      <c r="L46" s="21">
        <f t="shared" si="90"/>
        <v>2632111818254.3101</v>
      </c>
      <c r="M46" s="21">
        <f t="shared" si="90"/>
        <v>1391773228230.6001</v>
      </c>
      <c r="N46" s="21">
        <f t="shared" si="90"/>
        <v>4060303827246.2598</v>
      </c>
      <c r="O46" s="21">
        <f t="shared" si="90"/>
        <v>1301416088129.23</v>
      </c>
      <c r="P46" s="21">
        <f t="shared" si="90"/>
        <v>1390401157451.6201</v>
      </c>
      <c r="Q46" s="21">
        <f t="shared" si="90"/>
        <v>1229914306661.3</v>
      </c>
      <c r="R46" s="21">
        <f t="shared" si="90"/>
        <v>1952701146620.9099</v>
      </c>
      <c r="S46" s="21">
        <f t="shared" si="91"/>
        <v>1619758555717.8</v>
      </c>
      <c r="T46" s="21">
        <f t="shared" si="91"/>
        <v>1945953174777.3401</v>
      </c>
      <c r="U46" s="21">
        <f t="shared" si="91"/>
        <v>1572252027791.6299</v>
      </c>
      <c r="V46" s="21">
        <f t="shared" si="91"/>
        <v>1880721496161.2</v>
      </c>
      <c r="W46" s="21">
        <f t="shared" si="91"/>
        <v>1388882695273.71</v>
      </c>
      <c r="X46" s="21">
        <f t="shared" si="91"/>
        <v>1534020043811.3401</v>
      </c>
      <c r="Y46" s="21">
        <f t="shared" si="91"/>
        <v>1032613541862.33</v>
      </c>
      <c r="Z46" s="21">
        <f t="shared" si="91"/>
        <v>13180875226501.699</v>
      </c>
      <c r="AA46" s="21">
        <f t="shared" si="91"/>
        <v>3210198368367.3901</v>
      </c>
      <c r="AB46" s="21">
        <f t="shared" si="91"/>
        <v>1848538706253.51</v>
      </c>
      <c r="AC46" s="21">
        <f t="shared" si="91"/>
        <v>6047637614868.6299</v>
      </c>
      <c r="AD46" s="21">
        <f t="shared" si="91"/>
        <v>1908755452061.9099</v>
      </c>
      <c r="AE46" s="21">
        <f t="shared" si="91"/>
        <v>2467182483094.6401</v>
      </c>
      <c r="AF46" s="21">
        <f t="shared" si="91"/>
        <v>3810556515784.02</v>
      </c>
      <c r="AG46" s="21">
        <f t="shared" si="91"/>
        <v>1958525452999.5601</v>
      </c>
      <c r="AH46" s="21">
        <f t="shared" si="91"/>
        <v>1477943080312.0601</v>
      </c>
      <c r="AI46" s="21">
        <f t="shared" si="92"/>
        <v>2953815176200.3198</v>
      </c>
      <c r="AJ46" s="21">
        <f t="shared" si="92"/>
        <v>1783901535285.95</v>
      </c>
      <c r="AK46" s="21">
        <f t="shared" si="92"/>
        <v>1338240145816.9199</v>
      </c>
      <c r="AL46" s="21">
        <f t="shared" si="92"/>
        <v>2003500656884</v>
      </c>
      <c r="AM46" s="21">
        <f t="shared" si="92"/>
        <v>1638523409102.4399</v>
      </c>
      <c r="AN46" s="21">
        <f t="shared" si="92"/>
        <v>1210343893274.8701</v>
      </c>
      <c r="AO46" s="21">
        <f t="shared" si="92"/>
        <v>29703721592196.699</v>
      </c>
      <c r="AP46" s="21">
        <f t="shared" si="92"/>
        <v>2903169885979.7998</v>
      </c>
      <c r="AQ46" s="21">
        <f t="shared" si="92"/>
        <v>1458180297340.27</v>
      </c>
      <c r="AR46" s="21">
        <f t="shared" si="92"/>
        <v>1263803642789.05</v>
      </c>
      <c r="AS46" s="21">
        <f t="shared" si="92"/>
        <v>1508129294919.3601</v>
      </c>
      <c r="AT46" s="21">
        <f t="shared" si="92"/>
        <v>1135622441909.6299</v>
      </c>
      <c r="AU46" s="21">
        <f t="shared" si="92"/>
        <v>910812061844.01001</v>
      </c>
      <c r="AV46" s="21">
        <f t="shared" si="92"/>
        <v>1386900679640.3899</v>
      </c>
      <c r="AW46" s="21">
        <f t="shared" si="92"/>
        <v>1722741310243</v>
      </c>
      <c r="AX46" s="21">
        <f t="shared" si="92"/>
        <v>1754996436087.45</v>
      </c>
      <c r="AY46" s="21">
        <f t="shared" si="93"/>
        <v>1590725978507.54</v>
      </c>
      <c r="AZ46" s="21">
        <f t="shared" si="93"/>
        <v>1632329065231.96</v>
      </c>
      <c r="BA46" s="21">
        <f t="shared" si="93"/>
        <v>1262580410768.25</v>
      </c>
      <c r="BB46" s="21">
        <f t="shared" si="93"/>
        <v>1156081964753.53</v>
      </c>
      <c r="BC46" s="21">
        <f t="shared" si="93"/>
        <v>1176621731706.6001</v>
      </c>
      <c r="BD46" s="21">
        <f t="shared" si="93"/>
        <v>2178558351738.78</v>
      </c>
      <c r="BE46" s="21">
        <f t="shared" si="93"/>
        <v>1397950261093.72</v>
      </c>
      <c r="BF46" s="21">
        <f t="shared" si="93"/>
        <v>732557004590.43994</v>
      </c>
      <c r="BG46" s="21">
        <f t="shared" si="93"/>
        <v>1477904976196.9299</v>
      </c>
      <c r="BH46" s="21">
        <f t="shared" si="93"/>
        <v>7969467884174.1396</v>
      </c>
      <c r="BI46" s="21">
        <f t="shared" si="93"/>
        <v>1479731349610.52</v>
      </c>
      <c r="BJ46" s="21">
        <f t="shared" si="93"/>
        <v>1900246644715.3501</v>
      </c>
      <c r="BK46" s="21">
        <f t="shared" si="93"/>
        <v>1667031491934.72</v>
      </c>
      <c r="BL46" s="21">
        <f t="shared" si="93"/>
        <v>1293925229342.4299</v>
      </c>
      <c r="BM46" s="21">
        <f t="shared" si="93"/>
        <v>1804256947566.8899</v>
      </c>
      <c r="BN46" s="21">
        <f t="shared" si="93"/>
        <v>2009223678304.0901</v>
      </c>
      <c r="BO46" s="21">
        <f t="shared" si="94"/>
        <v>1512117431621.1499</v>
      </c>
      <c r="BP46" s="21">
        <f t="shared" si="94"/>
        <v>1566583811754.23</v>
      </c>
      <c r="BQ46" s="21">
        <f t="shared" si="94"/>
        <v>1215901239458.9399</v>
      </c>
      <c r="BR46" s="21">
        <f t="shared" si="94"/>
        <v>1489246934970.5</v>
      </c>
      <c r="BS46" s="21">
        <f t="shared" si="94"/>
        <v>1029448482331.74</v>
      </c>
      <c r="BT46" s="21">
        <f t="shared" si="94"/>
        <v>6823369961237.5098</v>
      </c>
      <c r="BU46" s="21">
        <f t="shared" si="94"/>
        <v>1043261270777</v>
      </c>
      <c r="BV46" s="21">
        <f t="shared" si="94"/>
        <v>614283502860.54004</v>
      </c>
      <c r="BW46" s="21">
        <f t="shared" si="94"/>
        <v>1362570863480.8101</v>
      </c>
      <c r="BX46" s="21">
        <f t="shared" si="94"/>
        <v>872786132791.56006</v>
      </c>
      <c r="BY46" s="21">
        <f t="shared" si="94"/>
        <v>2141876751373.8799</v>
      </c>
      <c r="BZ46" s="21">
        <f t="shared" si="94"/>
        <v>2101824648213.1299</v>
      </c>
      <c r="CA46" s="21">
        <f t="shared" si="94"/>
        <v>1670551147364.6201</v>
      </c>
      <c r="CB46" s="21">
        <f t="shared" si="94"/>
        <v>31222964518939.102</v>
      </c>
      <c r="CC46" s="21">
        <f t="shared" si="94"/>
        <v>8954673473463.5</v>
      </c>
      <c r="CD46" s="21">
        <f t="shared" si="94"/>
        <v>3813776655875.3101</v>
      </c>
      <c r="CE46" s="21">
        <f t="shared" si="95"/>
        <v>3185479706385.3901</v>
      </c>
      <c r="CF46" s="21">
        <f t="shared" si="95"/>
        <v>4486359024494.0098</v>
      </c>
      <c r="CG46" s="21">
        <f t="shared" si="95"/>
        <v>2545119658431.3901</v>
      </c>
      <c r="CH46" s="21">
        <f t="shared" si="95"/>
        <v>3645679451744.8301</v>
      </c>
      <c r="CI46" s="21">
        <f t="shared" si="95"/>
        <v>5616393758229.2803</v>
      </c>
      <c r="CJ46" s="21">
        <f t="shared" si="95"/>
        <v>2761145678356.8198</v>
      </c>
      <c r="CK46" s="21">
        <f t="shared" si="95"/>
        <v>6117663901368.5098</v>
      </c>
      <c r="CL46" s="21">
        <f t="shared" si="95"/>
        <v>3156961629905.1401</v>
      </c>
      <c r="CM46" s="21">
        <f t="shared" si="95"/>
        <v>5038209018190.9199</v>
      </c>
      <c r="CN46" s="21">
        <f t="shared" si="95"/>
        <v>2660126676306.5898</v>
      </c>
      <c r="CO46" s="21">
        <f t="shared" si="95"/>
        <v>6017292023437.2305</v>
      </c>
      <c r="CP46" s="21">
        <f t="shared" si="95"/>
        <v>1564299735132.1399</v>
      </c>
      <c r="CQ46" s="21">
        <f t="shared" si="95"/>
        <v>1231160183535.29</v>
      </c>
      <c r="CR46" s="21">
        <f t="shared" si="95"/>
        <v>1456613440378.5801</v>
      </c>
      <c r="CS46" s="21">
        <f t="shared" si="95"/>
        <v>1862400432839.1101</v>
      </c>
      <c r="CT46" s="21">
        <f t="shared" si="95"/>
        <v>2246562640539.1299</v>
      </c>
      <c r="CU46" s="21">
        <f t="shared" si="96"/>
        <v>2041149254174</v>
      </c>
      <c r="CV46" s="21">
        <f t="shared" si="96"/>
        <v>3069311641726.3901</v>
      </c>
      <c r="CW46" s="21">
        <f t="shared" si="96"/>
        <v>1943286447560.9399</v>
      </c>
      <c r="CX46" s="21">
        <f t="shared" si="96"/>
        <v>2150012400827.5601</v>
      </c>
      <c r="CY46" s="21">
        <f t="shared" si="96"/>
        <v>2620261489551.8799</v>
      </c>
      <c r="CZ46" s="21">
        <f t="shared" si="96"/>
        <v>1198160256559.53</v>
      </c>
      <c r="DA46" s="21">
        <f t="shared" si="96"/>
        <v>13001126506091.9</v>
      </c>
      <c r="DB46" s="21">
        <f t="shared" si="96"/>
        <v>2589154470010.7002</v>
      </c>
      <c r="DC46" s="21">
        <f t="shared" si="96"/>
        <v>7364346944498.6904</v>
      </c>
      <c r="DD46" s="21">
        <f t="shared" si="96"/>
        <v>3356583176099.5698</v>
      </c>
      <c r="DE46" s="21">
        <f t="shared" si="96"/>
        <v>4262648137936.3901</v>
      </c>
      <c r="DF46" s="21">
        <f t="shared" si="96"/>
        <v>3095270606546.3999</v>
      </c>
      <c r="DG46" s="21">
        <f t="shared" si="96"/>
        <v>2521772228349.6001</v>
      </c>
      <c r="DH46" s="21">
        <f t="shared" si="96"/>
        <v>7141333530063.1504</v>
      </c>
      <c r="DI46" s="21">
        <f t="shared" si="96"/>
        <v>2393931506756.3701</v>
      </c>
      <c r="DJ46" s="21">
        <f t="shared" si="96"/>
        <v>1788822800764.2</v>
      </c>
      <c r="DK46" s="21">
        <f t="shared" si="97"/>
        <v>2250864815628.75</v>
      </c>
      <c r="DL46" s="21">
        <f t="shared" si="97"/>
        <v>3711791633437.8501</v>
      </c>
      <c r="DM46" s="21">
        <f t="shared" si="97"/>
        <v>2193276856627</v>
      </c>
      <c r="DN46" s="21">
        <f t="shared" si="97"/>
        <v>1915432147109.73</v>
      </c>
      <c r="DO46" s="21">
        <f t="shared" si="97"/>
        <v>2268388389607.0498</v>
      </c>
      <c r="DP46" s="21">
        <f t="shared" si="97"/>
        <v>1749202073665.99</v>
      </c>
      <c r="DQ46" s="21">
        <f t="shared" si="97"/>
        <v>1107891354273.5901</v>
      </c>
      <c r="DR46" s="21">
        <f t="shared" si="97"/>
        <v>1534213929118.6599</v>
      </c>
      <c r="DS46" s="21">
        <f t="shared" si="97"/>
        <v>3791044241108.3198</v>
      </c>
      <c r="DT46" s="21">
        <f t="shared" si="97"/>
        <v>1181545556535.21</v>
      </c>
      <c r="DU46" s="21">
        <f t="shared" si="97"/>
        <v>1442055599334.8501</v>
      </c>
      <c r="DV46" s="21">
        <f t="shared" si="97"/>
        <v>1458888945238.99</v>
      </c>
      <c r="DW46" s="21">
        <f t="shared" si="97"/>
        <v>1853339069370.8701</v>
      </c>
      <c r="DX46" s="21">
        <f t="shared" si="97"/>
        <v>1219375831722.52</v>
      </c>
      <c r="DY46" s="21">
        <f t="shared" si="97"/>
        <v>1407536231866.0801</v>
      </c>
      <c r="DZ46" s="21">
        <f t="shared" si="97"/>
        <v>1450764251939.3301</v>
      </c>
      <c r="EA46" s="21">
        <f t="shared" si="98"/>
        <v>1519336817111.0701</v>
      </c>
      <c r="EB46" s="21">
        <f t="shared" si="98"/>
        <v>1079173721824.35</v>
      </c>
      <c r="EC46" s="21">
        <f t="shared" si="98"/>
        <v>1105724671195.2</v>
      </c>
      <c r="ED46" s="21">
        <f t="shared" si="98"/>
        <v>4359161063143.0498</v>
      </c>
      <c r="EE46" s="21">
        <f t="shared" si="98"/>
        <v>1820297689172.79</v>
      </c>
      <c r="EF46" s="21">
        <f t="shared" si="98"/>
        <v>2773611228052.2598</v>
      </c>
      <c r="EG46" s="21">
        <f t="shared" si="98"/>
        <v>2913091670541.77</v>
      </c>
      <c r="EH46" s="21">
        <f t="shared" si="98"/>
        <v>2275161622445.6699</v>
      </c>
      <c r="EI46" s="21">
        <f t="shared" si="98"/>
        <v>1814791790240.51</v>
      </c>
      <c r="EJ46" s="21">
        <f t="shared" si="98"/>
        <v>1871046131870.3401</v>
      </c>
      <c r="EK46" s="21">
        <f t="shared" si="98"/>
        <v>1921370866163.7</v>
      </c>
      <c r="EL46" s="21">
        <f t="shared" si="98"/>
        <v>1921146609280.22</v>
      </c>
      <c r="EM46" s="21">
        <f t="shared" si="98"/>
        <v>3510735938263.3501</v>
      </c>
      <c r="EN46" s="21">
        <f t="shared" si="98"/>
        <v>1889160641854.0601</v>
      </c>
      <c r="EO46" s="21">
        <f t="shared" si="98"/>
        <v>1717790916790.1499</v>
      </c>
      <c r="EP46" s="21">
        <f t="shared" si="98"/>
        <v>1705099424917.6599</v>
      </c>
      <c r="EQ46" s="21">
        <f t="shared" si="99"/>
        <v>1305829069022.74</v>
      </c>
      <c r="ER46" s="21">
        <f t="shared" si="99"/>
        <v>1492549703669.3101</v>
      </c>
      <c r="ES46" s="21">
        <f t="shared" si="99"/>
        <v>1047764419154.58</v>
      </c>
      <c r="ET46" s="21">
        <f t="shared" si="99"/>
        <v>441491839269867</v>
      </c>
      <c r="EU46" s="21">
        <f t="shared" si="99"/>
        <v>27807759884746.301</v>
      </c>
      <c r="EV46" s="21">
        <f t="shared" si="99"/>
        <v>8929631529807.1992</v>
      </c>
      <c r="EW46" s="21">
        <f t="shared" si="99"/>
        <v>10895259450562.801</v>
      </c>
      <c r="EX46" s="21">
        <f t="shared" si="99"/>
        <v>18605924098714</v>
      </c>
      <c r="EY46" s="21">
        <f t="shared" si="99"/>
        <v>3054148921057.8501</v>
      </c>
      <c r="EZ46" s="21">
        <f t="shared" si="99"/>
        <v>4762120469009.8896</v>
      </c>
      <c r="FA46" s="21">
        <f t="shared" si="99"/>
        <v>3419801358921.9902</v>
      </c>
      <c r="FB46" s="21">
        <f t="shared" si="99"/>
        <v>3594248006025.3901</v>
      </c>
      <c r="FC46" s="21">
        <f t="shared" si="99"/>
        <v>4189672969665.1802</v>
      </c>
      <c r="FD46" s="21">
        <f t="shared" si="99"/>
        <v>4187963574849.0801</v>
      </c>
      <c r="FE46" s="21">
        <f t="shared" si="99"/>
        <v>2072447667387</v>
      </c>
      <c r="FF46" s="21">
        <f t="shared" si="99"/>
        <v>4075697567228.2202</v>
      </c>
      <c r="FG46" s="21">
        <f t="shared" si="100"/>
        <v>2178447188858.5901</v>
      </c>
      <c r="FH46" s="21">
        <f t="shared" si="100"/>
        <v>4634567257001.7402</v>
      </c>
      <c r="FI46" s="21">
        <f t="shared" si="100"/>
        <v>3772124271558.5698</v>
      </c>
      <c r="FJ46" s="21">
        <f t="shared" si="100"/>
        <v>2351831459686.0498</v>
      </c>
      <c r="FK46" s="21">
        <f t="shared" si="100"/>
        <v>4033944206051.27</v>
      </c>
      <c r="FL46" s="21">
        <f t="shared" si="100"/>
        <v>23862223976710.398</v>
      </c>
      <c r="FM46" s="21">
        <f t="shared" si="100"/>
        <v>9941170778769.3906</v>
      </c>
      <c r="FN46" s="21">
        <f t="shared" si="100"/>
        <v>7618224856237.9297</v>
      </c>
      <c r="FO46" s="21">
        <f t="shared" si="100"/>
        <v>3285385827851.3198</v>
      </c>
      <c r="FP46" s="21">
        <f t="shared" si="100"/>
        <v>9694591925779.5703</v>
      </c>
      <c r="FQ46" s="21">
        <f t="shared" si="100"/>
        <v>1499418461364</v>
      </c>
      <c r="FR46" s="21">
        <f t="shared" si="100"/>
        <v>2840644681010.6802</v>
      </c>
      <c r="FS46" s="21">
        <f t="shared" si="100"/>
        <v>2083674054268.4299</v>
      </c>
      <c r="FT46" s="21">
        <f t="shared" si="100"/>
        <v>1520924006917.6001</v>
      </c>
      <c r="FU46" s="21">
        <f t="shared" si="100"/>
        <v>3102474215371.52</v>
      </c>
      <c r="FV46" s="21">
        <f t="shared" si="100"/>
        <v>1524298129517.4299</v>
      </c>
      <c r="FW46" s="21">
        <f t="shared" si="101"/>
        <v>30291587279784.602</v>
      </c>
      <c r="FX46" s="21">
        <f t="shared" si="101"/>
        <v>3754098744544.0498</v>
      </c>
      <c r="FY46" s="21">
        <f t="shared" si="101"/>
        <v>5077844398987.46</v>
      </c>
      <c r="FZ46" s="21">
        <f t="shared" si="101"/>
        <v>2330334700796.3101</v>
      </c>
      <c r="GA46" s="21">
        <f t="shared" si="101"/>
        <v>2312403158434.8398</v>
      </c>
      <c r="GB46" s="21">
        <f t="shared" si="101"/>
        <v>2599329234958.6699</v>
      </c>
      <c r="GC46" s="21">
        <f t="shared" si="101"/>
        <v>2692190857213.02</v>
      </c>
      <c r="GD46" s="21">
        <f t="shared" si="101"/>
        <v>3998819287920.5801</v>
      </c>
      <c r="GE46" s="21">
        <f t="shared" si="101"/>
        <v>3331643520708.6802</v>
      </c>
      <c r="GF46" s="21">
        <f t="shared" si="101"/>
        <v>2555491102494.3301</v>
      </c>
      <c r="GG46" s="21">
        <f t="shared" si="101"/>
        <v>5149569548884.7695</v>
      </c>
      <c r="GH46" s="21">
        <f t="shared" si="101"/>
        <v>2777600606632.0098</v>
      </c>
      <c r="GI46" s="21">
        <f t="shared" si="101"/>
        <v>4079255605757.8398</v>
      </c>
      <c r="GJ46" s="21">
        <f t="shared" si="101"/>
        <v>3222028036716.6899</v>
      </c>
      <c r="GK46" s="21">
        <f t="shared" si="101"/>
        <v>3475537595081.4199</v>
      </c>
      <c r="GL46" s="21">
        <f t="shared" si="101"/>
        <v>3477417668542.1001</v>
      </c>
      <c r="GM46" s="21">
        <f t="shared" si="102"/>
        <v>2818744767763.0601</v>
      </c>
      <c r="GN46" s="21">
        <f t="shared" si="102"/>
        <v>5607659947463.1797</v>
      </c>
      <c r="GO46" s="21">
        <f t="shared" si="102"/>
        <v>2137998113862.0701</v>
      </c>
      <c r="GP46" s="21">
        <f t="shared" si="102"/>
        <v>2954033132467.3799</v>
      </c>
      <c r="GQ46" s="21">
        <f t="shared" si="102"/>
        <v>2235637972750.7598</v>
      </c>
      <c r="GR46" s="21">
        <f t="shared" si="102"/>
        <v>2401822361045.6802</v>
      </c>
      <c r="GS46" s="21">
        <f t="shared" si="102"/>
        <v>1785260794245.0901</v>
      </c>
      <c r="GT46" s="21">
        <f t="shared" si="102"/>
        <v>2742904754806.2798</v>
      </c>
      <c r="GU46" s="21">
        <f t="shared" si="102"/>
        <v>2653047561268.0098</v>
      </c>
      <c r="GV46" s="21">
        <f t="shared" si="102"/>
        <v>4104114102533.23</v>
      </c>
      <c r="GW46" s="21">
        <f t="shared" si="102"/>
        <v>2749839460863.5898</v>
      </c>
      <c r="GX46" s="21">
        <f t="shared" si="102"/>
        <v>2619836199841.8901</v>
      </c>
      <c r="GY46" s="21">
        <f t="shared" si="102"/>
        <v>2977224752589.4702</v>
      </c>
      <c r="GZ46" s="21">
        <f t="shared" si="102"/>
        <v>2399089513777.8501</v>
      </c>
      <c r="HA46" s="21">
        <f t="shared" si="102"/>
        <v>2915066351702.8101</v>
      </c>
      <c r="HB46" s="21">
        <f t="shared" si="102"/>
        <v>2167199061579.6499</v>
      </c>
      <c r="HC46" s="21">
        <f t="shared" si="103"/>
        <v>2023933659942.22</v>
      </c>
      <c r="HD46" s="21">
        <f t="shared" si="103"/>
        <v>28719701707421</v>
      </c>
      <c r="HE46" s="21">
        <f t="shared" si="103"/>
        <v>6690855121963.5898</v>
      </c>
      <c r="HF46" s="21">
        <f t="shared" si="103"/>
        <v>2056359220701</v>
      </c>
      <c r="HG46" s="21">
        <f t="shared" si="103"/>
        <v>6037884958749.1299</v>
      </c>
      <c r="HH46" s="21">
        <f t="shared" si="103"/>
        <v>3021504772747</v>
      </c>
      <c r="HI46" s="21">
        <f t="shared" si="103"/>
        <v>2147956087934.1599</v>
      </c>
      <c r="HJ46" s="21">
        <f t="shared" si="103"/>
        <v>1608416500282.5701</v>
      </c>
      <c r="HK46" s="21">
        <f t="shared" si="103"/>
        <v>3915956004800.9199</v>
      </c>
      <c r="HL46" s="21">
        <f t="shared" si="103"/>
        <v>3731747082592.8701</v>
      </c>
      <c r="HM46" s="21">
        <f t="shared" si="103"/>
        <v>28275857585691</v>
      </c>
      <c r="HN46" s="21">
        <f t="shared" si="103"/>
        <v>2671532338728.04</v>
      </c>
      <c r="HO46" s="21">
        <f t="shared" si="103"/>
        <v>3926742264036.96</v>
      </c>
      <c r="HP46" s="21">
        <f t="shared" si="103"/>
        <v>3263433486764.8999</v>
      </c>
      <c r="HQ46" s="21">
        <f t="shared" si="103"/>
        <v>4133054488939.1201</v>
      </c>
      <c r="HR46" s="21">
        <f t="shared" si="103"/>
        <v>2439115627255.0601</v>
      </c>
      <c r="HS46" s="21">
        <f t="shared" si="104"/>
        <v>4720153388814.0898</v>
      </c>
      <c r="HT46" s="21">
        <f t="shared" si="104"/>
        <v>4117231928493.4102</v>
      </c>
      <c r="HU46" s="21">
        <f t="shared" si="104"/>
        <v>2722089347966.7402</v>
      </c>
      <c r="HV46" s="21">
        <f t="shared" si="104"/>
        <v>3640235500111.73</v>
      </c>
      <c r="HW46" s="21">
        <f t="shared" si="104"/>
        <v>3923004042417.8101</v>
      </c>
      <c r="HX46" s="21">
        <f t="shared" si="104"/>
        <v>2179631572503.9399</v>
      </c>
      <c r="HY46" s="21">
        <f t="shared" si="104"/>
        <v>3581682743794.8799</v>
      </c>
      <c r="HZ46" s="21">
        <f t="shared" si="104"/>
        <v>1734309588998.46</v>
      </c>
      <c r="IA46" s="21">
        <f t="shared" si="104"/>
        <v>5419004228484.4404</v>
      </c>
      <c r="IB46" s="21">
        <f t="shared" si="104"/>
        <v>5517362587607.3896</v>
      </c>
      <c r="IC46" s="21">
        <f t="shared" si="104"/>
        <v>2590459817148.1499</v>
      </c>
      <c r="ID46" s="21">
        <f t="shared" si="104"/>
        <v>2674170262022.8999</v>
      </c>
      <c r="IE46" s="21">
        <f t="shared" si="104"/>
        <v>1922640586933.03</v>
      </c>
      <c r="IF46" s="21">
        <f t="shared" si="104"/>
        <v>2809132848186.4102</v>
      </c>
      <c r="IG46" s="21">
        <f t="shared" si="104"/>
        <v>3223868404541.4502</v>
      </c>
      <c r="IH46" s="21">
        <f t="shared" si="104"/>
        <v>2208395470224.4302</v>
      </c>
      <c r="II46" s="21">
        <f t="shared" si="105"/>
        <v>2219014957332.4902</v>
      </c>
      <c r="IJ46" s="21">
        <f t="shared" si="105"/>
        <v>3817954674828.5498</v>
      </c>
      <c r="IK46" s="21">
        <f t="shared" si="105"/>
        <v>7330500615291.3496</v>
      </c>
      <c r="IL46" s="21">
        <f t="shared" si="105"/>
        <v>3289908667736.6802</v>
      </c>
      <c r="IM46" s="21">
        <f t="shared" si="105"/>
        <v>2599938108323.4702</v>
      </c>
      <c r="IN46" s="21">
        <f t="shared" si="105"/>
        <v>2118807284028.78</v>
      </c>
      <c r="IO46" s="21">
        <f t="shared" si="105"/>
        <v>4458829664952.3301</v>
      </c>
      <c r="IP46" s="21">
        <f t="shared" si="105"/>
        <v>3179082834480.7598</v>
      </c>
      <c r="IQ46" s="21">
        <f t="shared" si="105"/>
        <v>2207392936877.1099</v>
      </c>
      <c r="IR46" s="21">
        <f t="shared" si="105"/>
        <v>2992449897646.7998</v>
      </c>
      <c r="IS46" s="21">
        <f t="shared" si="105"/>
        <v>2351321386078.1201</v>
      </c>
      <c r="IT46" s="21">
        <f t="shared" si="105"/>
        <v>5858024801667.6904</v>
      </c>
      <c r="IU46" s="21">
        <f t="shared" si="105"/>
        <v>1841146774951.1699</v>
      </c>
      <c r="IV46" s="21">
        <f t="shared" si="105"/>
        <v>2602383222723.02</v>
      </c>
      <c r="IW46" s="21">
        <f t="shared" si="105"/>
        <v>1457148072888.3301</v>
      </c>
      <c r="IX46" s="21">
        <f t="shared" si="105"/>
        <v>37731763820636.5</v>
      </c>
      <c r="IY46" s="21">
        <f t="shared" si="106"/>
        <v>1667837193880.8501</v>
      </c>
      <c r="IZ46" s="21">
        <f t="shared" si="106"/>
        <v>7341301929459.4199</v>
      </c>
      <c r="JA46" s="21">
        <f t="shared" si="106"/>
        <v>1658401131966.27</v>
      </c>
      <c r="JB46" s="21">
        <f t="shared" si="106"/>
        <v>2968823235069.3501</v>
      </c>
      <c r="JC46" s="21">
        <f t="shared" si="106"/>
        <v>2696949033532.7798</v>
      </c>
      <c r="JD46" s="21">
        <f t="shared" si="106"/>
        <v>3399441929992.8398</v>
      </c>
      <c r="JE46" s="21">
        <f t="shared" si="106"/>
        <v>1411104359408.8899</v>
      </c>
      <c r="JF46" s="21">
        <f t="shared" si="106"/>
        <v>2097132496136.7</v>
      </c>
      <c r="JG46" s="21">
        <f t="shared" si="106"/>
        <v>1964319146634.9099</v>
      </c>
      <c r="JH46" s="21">
        <f t="shared" si="106"/>
        <v>3513067792822.8799</v>
      </c>
      <c r="JI46" s="21">
        <f t="shared" si="106"/>
        <v>2668946373546.6099</v>
      </c>
      <c r="JJ46" s="21">
        <f t="shared" si="106"/>
        <v>1232551078826.4099</v>
      </c>
      <c r="JK46" s="21">
        <f t="shared" si="106"/>
        <v>1498999218838.0601</v>
      </c>
      <c r="JL46" s="21">
        <f t="shared" si="106"/>
        <v>1742515931400.0801</v>
      </c>
      <c r="JM46" s="21">
        <f t="shared" si="106"/>
        <v>1168927378796.9399</v>
      </c>
      <c r="JN46" s="21">
        <f t="shared" si="106"/>
        <v>2098182254134.49</v>
      </c>
      <c r="JO46" s="21">
        <f t="shared" si="107"/>
        <v>9249237990367.5195</v>
      </c>
      <c r="JP46" s="21">
        <f t="shared" si="107"/>
        <v>1560512579449.6599</v>
      </c>
      <c r="JQ46" s="21">
        <f t="shared" si="107"/>
        <v>2716609448390.8198</v>
      </c>
      <c r="JR46" s="21">
        <f t="shared" si="107"/>
        <v>3001312582708.6699</v>
      </c>
      <c r="JS46" s="21">
        <f t="shared" si="107"/>
        <v>2526046127117.2598</v>
      </c>
      <c r="JT46" s="21">
        <f t="shared" si="107"/>
        <v>3049830899521.6699</v>
      </c>
      <c r="JU46" s="21">
        <f t="shared" si="107"/>
        <v>2516824219282.8398</v>
      </c>
      <c r="JV46" s="21">
        <f t="shared" si="107"/>
        <v>2490314605277.1802</v>
      </c>
      <c r="JW46" s="21">
        <f t="shared" si="107"/>
        <v>3064583081864.7002</v>
      </c>
      <c r="JX46" s="21">
        <f t="shared" si="107"/>
        <v>1752732061504.3799</v>
      </c>
      <c r="JY46" s="21">
        <f t="shared" si="107"/>
        <v>1719660633630.45</v>
      </c>
      <c r="JZ46" s="21">
        <f t="shared" si="107"/>
        <v>1980268416233.3301</v>
      </c>
      <c r="KA46" s="21">
        <f t="shared" si="107"/>
        <v>1981880355944.99</v>
      </c>
      <c r="KB46" s="21">
        <f t="shared" si="107"/>
        <v>2713435423709.5098</v>
      </c>
      <c r="KC46" s="21">
        <f t="shared" si="107"/>
        <v>1230982487875.4099</v>
      </c>
      <c r="KD46" s="21">
        <f t="shared" si="107"/>
        <v>10830137188183.9</v>
      </c>
      <c r="KE46" s="21">
        <f t="shared" si="108"/>
        <v>3316487111240.8198</v>
      </c>
      <c r="KF46" s="21">
        <f t="shared" si="108"/>
        <v>1989466674949.5701</v>
      </c>
      <c r="KG46" s="21">
        <f t="shared" si="108"/>
        <v>2591716720300.5298</v>
      </c>
      <c r="KH46" s="21">
        <f t="shared" si="108"/>
        <v>1926804921873.3999</v>
      </c>
      <c r="KI46" s="21">
        <f t="shared" si="108"/>
        <v>2213860232400.54</v>
      </c>
      <c r="KJ46" s="21">
        <f t="shared" si="108"/>
        <v>2932998020139.5801</v>
      </c>
      <c r="KK46" s="21">
        <f t="shared" si="108"/>
        <v>3603258687703.75</v>
      </c>
      <c r="KL46" s="21">
        <f t="shared" si="108"/>
        <v>3323750075120.3198</v>
      </c>
      <c r="KM46" s="21">
        <f t="shared" si="108"/>
        <v>2032986084523.26</v>
      </c>
      <c r="KN46" s="21">
        <f t="shared" si="108"/>
        <v>2415505435521.1001</v>
      </c>
      <c r="KO46" s="21">
        <f t="shared" si="108"/>
        <v>4501075707421.1904</v>
      </c>
      <c r="KP46" s="21">
        <f t="shared" si="108"/>
        <v>2213604770014.5698</v>
      </c>
      <c r="KQ46" s="21">
        <f t="shared" si="108"/>
        <v>2929173906681.0801</v>
      </c>
      <c r="KR46" s="21">
        <f t="shared" si="108"/>
        <v>22397025432041.102</v>
      </c>
      <c r="KS46" s="21">
        <f t="shared" si="108"/>
        <v>7668809393138.5898</v>
      </c>
      <c r="KT46" s="21">
        <f t="shared" si="108"/>
        <v>17446957498565.4</v>
      </c>
      <c r="KU46" s="21">
        <f t="shared" si="109"/>
        <v>5581514062272.3701</v>
      </c>
      <c r="KV46" s="21">
        <f t="shared" si="109"/>
        <v>8615938491513.29</v>
      </c>
      <c r="KW46" s="21">
        <f t="shared" si="109"/>
        <v>6031669533428.8701</v>
      </c>
      <c r="KX46" s="21">
        <f t="shared" si="109"/>
        <v>7530256161697.46</v>
      </c>
      <c r="KY46" s="21">
        <f t="shared" si="109"/>
        <v>4240176763677.1299</v>
      </c>
      <c r="KZ46" s="21">
        <f t="shared" si="109"/>
        <v>11000587915696.5</v>
      </c>
      <c r="LA46" s="21">
        <f t="shared" si="109"/>
        <v>3637432247347.6001</v>
      </c>
      <c r="LB46" s="21">
        <f t="shared" si="109"/>
        <v>1428821412810.8501</v>
      </c>
      <c r="LC46" s="21">
        <f t="shared" si="109"/>
        <v>5965119453065.5898</v>
      </c>
      <c r="LD46" s="21">
        <f t="shared" si="109"/>
        <v>1244965983040.3701</v>
      </c>
      <c r="LE46" s="21">
        <f t="shared" si="109"/>
        <v>1757516399379.8799</v>
      </c>
      <c r="LF46" s="21">
        <f t="shared" si="109"/>
        <v>1231160183535.29</v>
      </c>
      <c r="LG46" s="21">
        <f t="shared" si="109"/>
        <v>1436027162295.02</v>
      </c>
      <c r="LH46" s="21">
        <f t="shared" si="109"/>
        <v>2955776471890.75</v>
      </c>
      <c r="LI46" s="21">
        <f t="shared" si="109"/>
        <v>1080963187731.14</v>
      </c>
      <c r="LJ46" s="21">
        <f t="shared" si="109"/>
        <v>1375269668827.2</v>
      </c>
      <c r="LK46" s="21">
        <f t="shared" si="110"/>
        <v>1573129677956.3</v>
      </c>
      <c r="LL46" s="21">
        <f t="shared" si="110"/>
        <v>1275350624916.3301</v>
      </c>
      <c r="LM46" s="21">
        <f t="shared" si="110"/>
        <v>1145203303773.2</v>
      </c>
      <c r="LN46" s="21">
        <f t="shared" si="110"/>
        <v>1222670856280.78</v>
      </c>
      <c r="LO46" s="21">
        <f t="shared" si="110"/>
        <v>920260547562.98999</v>
      </c>
      <c r="LP46" s="21">
        <f t="shared" si="110"/>
        <v>1301108475179.04</v>
      </c>
      <c r="LQ46" s="21">
        <f t="shared" si="110"/>
        <v>827808530249.65002</v>
      </c>
      <c r="LR46" s="21">
        <f t="shared" si="110"/>
        <v>935515019134.70996</v>
      </c>
      <c r="LS46" s="21">
        <f t="shared" si="110"/>
        <v>4103222922818.7598</v>
      </c>
      <c r="LT46" s="21">
        <f t="shared" si="110"/>
        <v>1866875875827.1299</v>
      </c>
      <c r="LU46" s="21">
        <f t="shared" si="110"/>
        <v>3037584947259.3198</v>
      </c>
      <c r="LV46" s="21">
        <f t="shared" si="110"/>
        <v>1490913167835.6499</v>
      </c>
      <c r="LW46" s="21">
        <f t="shared" si="110"/>
        <v>1657439314019.4399</v>
      </c>
      <c r="LX46" s="21">
        <f t="shared" si="110"/>
        <v>1718314453753.8999</v>
      </c>
      <c r="LY46" s="21">
        <f t="shared" si="110"/>
        <v>1468354229305.02</v>
      </c>
      <c r="LZ46" s="21">
        <f t="shared" si="110"/>
        <v>1830522269163.3701</v>
      </c>
      <c r="MA46" s="21">
        <f t="shared" si="111"/>
        <v>2119514292710.8701</v>
      </c>
      <c r="MB46" s="21">
        <f t="shared" si="111"/>
        <v>1787986766344.3401</v>
      </c>
      <c r="MC46" s="21">
        <f t="shared" si="111"/>
        <v>1614598562423.3</v>
      </c>
      <c r="MD46" s="21">
        <f t="shared" si="111"/>
        <v>1250363153332.1699</v>
      </c>
      <c r="ME46" s="21">
        <f t="shared" si="111"/>
        <v>708429788841.98999</v>
      </c>
      <c r="MF46" s="21">
        <f t="shared" si="111"/>
        <v>1084782754968.29</v>
      </c>
      <c r="MG46" s="21">
        <f t="shared" si="111"/>
        <v>8486131031892.7197</v>
      </c>
      <c r="MH46" s="21">
        <f t="shared" si="111"/>
        <v>1840548397719.2</v>
      </c>
      <c r="MI46" s="21">
        <f t="shared" si="111"/>
        <v>1924597338528.3201</v>
      </c>
      <c r="MJ46" s="21">
        <f t="shared" si="111"/>
        <v>2275507472140.2402</v>
      </c>
      <c r="MK46" s="21">
        <f t="shared" si="111"/>
        <v>2001607116663.29</v>
      </c>
      <c r="ML46" s="21">
        <f t="shared" si="111"/>
        <v>1674196712675.95</v>
      </c>
      <c r="MM46" s="21">
        <f t="shared" si="111"/>
        <v>2994455489413.8101</v>
      </c>
      <c r="MN46" s="21">
        <f t="shared" si="111"/>
        <v>1745454197563.75</v>
      </c>
      <c r="MO46" s="21">
        <f t="shared" si="111"/>
        <v>2011909116365.6101</v>
      </c>
      <c r="MP46" s="21">
        <f t="shared" si="111"/>
        <v>981552542223.15002</v>
      </c>
      <c r="MQ46" s="21">
        <f t="shared" si="112"/>
        <v>2149629959706.3999</v>
      </c>
      <c r="MR46" s="21">
        <f t="shared" si="112"/>
        <v>1947040596967.6001</v>
      </c>
      <c r="MS46" s="21">
        <f t="shared" si="112"/>
        <v>1611135230940.22</v>
      </c>
      <c r="MT46" s="21">
        <f t="shared" si="112"/>
        <v>2574537542509.7598</v>
      </c>
      <c r="MU46" s="21">
        <f t="shared" si="112"/>
        <v>2491215195072.4302</v>
      </c>
      <c r="MV46" s="21">
        <f t="shared" si="112"/>
        <v>1563700306532.97</v>
      </c>
      <c r="MW46" s="21">
        <f t="shared" si="112"/>
        <v>2157926545194.6699</v>
      </c>
      <c r="MX46" s="21">
        <f t="shared" si="112"/>
        <v>2152957280438.9299</v>
      </c>
      <c r="MY46" s="21">
        <f t="shared" si="112"/>
        <v>1889239917271.3501</v>
      </c>
      <c r="MZ46" s="21">
        <f t="shared" si="112"/>
        <v>1456672431695.24</v>
      </c>
      <c r="NA46" s="21">
        <f t="shared" si="112"/>
        <v>1725195106315.55</v>
      </c>
      <c r="NB46" s="21">
        <f t="shared" si="112"/>
        <v>2749099142433.4702</v>
      </c>
      <c r="NC46" s="21">
        <f t="shared" si="112"/>
        <v>1928570136952.6299</v>
      </c>
      <c r="ND46" s="21">
        <f t="shared" si="112"/>
        <v>27851922569650.5</v>
      </c>
      <c r="NE46" s="21">
        <f t="shared" si="112"/>
        <v>1087728349875.76</v>
      </c>
      <c r="NF46" s="21">
        <f t="shared" si="112"/>
        <v>7905011720897.8701</v>
      </c>
      <c r="NG46" s="21">
        <f t="shared" si="113"/>
        <v>1277681729835.5901</v>
      </c>
      <c r="NH46" s="21">
        <f t="shared" si="113"/>
        <v>1438426461334.26</v>
      </c>
      <c r="NI46" s="21">
        <f t="shared" si="113"/>
        <v>1653457323969.22</v>
      </c>
      <c r="NJ46" s="21">
        <f t="shared" si="113"/>
        <v>1898349070088.3401</v>
      </c>
      <c r="NK46" s="21">
        <f t="shared" si="113"/>
        <v>3995067539129.46</v>
      </c>
      <c r="NL46" s="21">
        <f t="shared" si="113"/>
        <v>1702952885687.8301</v>
      </c>
      <c r="NM46" s="21">
        <f t="shared" si="113"/>
        <v>1500465347417.1699</v>
      </c>
      <c r="NN46" s="21">
        <f t="shared" si="113"/>
        <v>1340454559807.24</v>
      </c>
      <c r="NO46" s="21">
        <f t="shared" si="113"/>
        <v>1291023710164.76</v>
      </c>
      <c r="NP46" s="21">
        <f t="shared" si="113"/>
        <v>1532252504236.1599</v>
      </c>
      <c r="NQ46" s="21">
        <f t="shared" si="113"/>
        <v>1314693811965.25</v>
      </c>
      <c r="NR46" s="21">
        <f t="shared" si="113"/>
        <v>1316414963074.9299</v>
      </c>
      <c r="NS46" s="21">
        <f t="shared" si="113"/>
        <v>598032999617.64001</v>
      </c>
      <c r="NT46" s="21">
        <f t="shared" si="113"/>
        <v>606421243383.05005</v>
      </c>
      <c r="NU46" s="21">
        <f t="shared" si="113"/>
        <v>513143621846</v>
      </c>
      <c r="NV46" s="21">
        <f t="shared" si="113"/>
        <v>1112680726970.4099</v>
      </c>
      <c r="NW46" s="21">
        <f t="shared" si="114"/>
        <v>456991134629.81</v>
      </c>
      <c r="NX46" s="21">
        <f t="shared" si="114"/>
        <v>8211078103415.9199</v>
      </c>
      <c r="NY46" s="21">
        <f t="shared" si="114"/>
        <v>11624541360393.801</v>
      </c>
      <c r="NZ46" s="21">
        <f t="shared" si="114"/>
        <v>920991188924.37</v>
      </c>
      <c r="OA46" s="21">
        <f t="shared" si="114"/>
        <v>1912183934967.5901</v>
      </c>
      <c r="OB46" s="21">
        <f t="shared" si="114"/>
        <v>1753924552281.1201</v>
      </c>
      <c r="OC46" s="21">
        <f t="shared" si="114"/>
        <v>1786215067707.79</v>
      </c>
      <c r="OD46" s="21">
        <f t="shared" si="114"/>
        <v>1398745977135.29</v>
      </c>
      <c r="OE46" s="21">
        <f t="shared" si="114"/>
        <v>921625195926.93994</v>
      </c>
      <c r="OF46" s="21">
        <f t="shared" si="114"/>
        <v>1849063395705.74</v>
      </c>
      <c r="OG46" s="21">
        <f t="shared" si="114"/>
        <v>3033061781168.1602</v>
      </c>
      <c r="OH46" s="21">
        <f t="shared" si="114"/>
        <v>11765160228684.5</v>
      </c>
      <c r="OI46" s="21">
        <f t="shared" si="114"/>
        <v>2138351500178.8501</v>
      </c>
      <c r="OJ46" s="21">
        <f t="shared" si="114"/>
        <v>1405236029249.6699</v>
      </c>
      <c r="OK46" s="21">
        <f t="shared" si="114"/>
        <v>1854142409076.3</v>
      </c>
      <c r="OL46" s="21">
        <f t="shared" si="114"/>
        <v>2397942545050.7002</v>
      </c>
      <c r="OM46" s="21">
        <f t="shared" si="115"/>
        <v>2492064013026.9302</v>
      </c>
      <c r="ON46" s="21">
        <f t="shared" si="115"/>
        <v>2948843995974.0801</v>
      </c>
      <c r="OO46" s="21">
        <f t="shared" si="115"/>
        <v>2748775141367.8301</v>
      </c>
      <c r="OP46" s="21">
        <f t="shared" si="115"/>
        <v>1112810969543.8899</v>
      </c>
      <c r="OQ46" s="21">
        <f t="shared" si="115"/>
        <v>2138461076609.0601</v>
      </c>
      <c r="OR46" s="21">
        <f t="shared" si="115"/>
        <v>1256119769356.6101</v>
      </c>
      <c r="OS46" s="21">
        <f t="shared" si="115"/>
        <v>5245507810315.0098</v>
      </c>
      <c r="OT46" s="21">
        <f t="shared" si="115"/>
        <v>1272575498958.6399</v>
      </c>
      <c r="OU46" s="21">
        <f t="shared" si="115"/>
        <v>1222149754301.8899</v>
      </c>
      <c r="OV46" s="21">
        <f t="shared" si="115"/>
        <v>1395163987663.05</v>
      </c>
      <c r="OW46" s="21">
        <f t="shared" si="115"/>
        <v>1067785345525.83</v>
      </c>
      <c r="OX46" s="21">
        <f t="shared" si="115"/>
        <v>1910898827188.73</v>
      </c>
      <c r="OY46" s="21">
        <f t="shared" si="115"/>
        <v>724450029216.03003</v>
      </c>
      <c r="OZ46" s="21">
        <f t="shared" si="115"/>
        <v>1673465779310.1499</v>
      </c>
      <c r="PA46" s="21">
        <f t="shared" si="115"/>
        <v>1182831173989.1201</v>
      </c>
      <c r="PB46" s="21">
        <f t="shared" si="115"/>
        <v>1337514619202.75</v>
      </c>
      <c r="PC46" s="21">
        <f t="shared" si="116"/>
        <v>1407024502732.8</v>
      </c>
      <c r="PD46" s="21">
        <f t="shared" si="116"/>
        <v>2092828602231.4199</v>
      </c>
      <c r="PE46" s="21">
        <f t="shared" si="116"/>
        <v>1375706501452.7</v>
      </c>
      <c r="PF46" s="21">
        <f t="shared" si="116"/>
        <v>1447757584003.7</v>
      </c>
      <c r="PG46" s="21">
        <f t="shared" si="116"/>
        <v>1629820654216.6101</v>
      </c>
      <c r="PH46" s="21">
        <f t="shared" si="116"/>
        <v>1080342556358.9301</v>
      </c>
      <c r="PI46" s="21">
        <f t="shared" si="116"/>
        <v>1841668566241.24</v>
      </c>
      <c r="PJ46" s="21">
        <f t="shared" si="116"/>
        <v>1739820204131.95</v>
      </c>
      <c r="PK46" s="21">
        <f t="shared" si="116"/>
        <v>1156366866304.1699</v>
      </c>
      <c r="PL46" s="21">
        <f t="shared" si="116"/>
        <v>950009242256.14001</v>
      </c>
      <c r="PM46" s="21">
        <f t="shared" si="116"/>
        <v>1127339696118.95</v>
      </c>
      <c r="PN46" s="21">
        <f t="shared" si="116"/>
        <v>1023695876443.8199</v>
      </c>
      <c r="PO46" s="21">
        <f t="shared" si="116"/>
        <v>640864457704.16003</v>
      </c>
      <c r="PP46" s="21">
        <f t="shared" si="116"/>
        <v>4500704060671.4805</v>
      </c>
      <c r="PQ46" s="21">
        <f t="shared" si="116"/>
        <v>1350884604543.0601</v>
      </c>
      <c r="PR46" s="21">
        <f t="shared" si="116"/>
        <v>1714468908303.6201</v>
      </c>
      <c r="PS46" s="21">
        <f t="shared" si="117"/>
        <v>1064881421315.8101</v>
      </c>
      <c r="PT46" s="21">
        <f t="shared" si="117"/>
        <v>669757299966.13</v>
      </c>
      <c r="PU46" s="21">
        <f t="shared" si="117"/>
        <v>1370791527849.77</v>
      </c>
      <c r="PV46" s="21">
        <f t="shared" si="117"/>
        <v>1267919861284</v>
      </c>
      <c r="PW46" s="21">
        <f t="shared" si="117"/>
        <v>1606800418832.02</v>
      </c>
      <c r="PX46" s="21">
        <f t="shared" si="117"/>
        <v>1473032854219.71</v>
      </c>
      <c r="PY46" s="21">
        <f t="shared" si="117"/>
        <v>827335838076.32996</v>
      </c>
      <c r="PZ46" s="21">
        <f t="shared" si="117"/>
        <v>1265288082382.9299</v>
      </c>
      <c r="QA46" s="21">
        <f t="shared" si="117"/>
        <v>1218035552476.4099</v>
      </c>
      <c r="QB46" s="21">
        <f t="shared" si="117"/>
        <v>18829000878087</v>
      </c>
      <c r="QC46" s="21">
        <f t="shared" si="117"/>
        <v>1052783908188</v>
      </c>
      <c r="QD46" s="21">
        <f t="shared" si="117"/>
        <v>2190014215447.6101</v>
      </c>
      <c r="QE46" s="21">
        <f t="shared" si="117"/>
        <v>2537267220709</v>
      </c>
      <c r="QF46" s="21">
        <f t="shared" si="117"/>
        <v>5276806541043.1904</v>
      </c>
      <c r="QG46" s="21">
        <f t="shared" si="117"/>
        <v>3954125750282.3398</v>
      </c>
      <c r="QH46" s="21">
        <f t="shared" si="117"/>
        <v>1716289851494.0801</v>
      </c>
      <c r="QI46" s="21">
        <f t="shared" si="118"/>
        <v>1296242931051.5801</v>
      </c>
      <c r="QJ46" s="21">
        <f t="shared" si="118"/>
        <v>1786637651014.1101</v>
      </c>
      <c r="QK46" s="21">
        <f t="shared" si="118"/>
        <v>1651995749186.27</v>
      </c>
      <c r="QL46" s="21">
        <f t="shared" si="118"/>
        <v>2465114254835.1201</v>
      </c>
      <c r="QM46" s="21">
        <f t="shared" si="118"/>
        <v>3512008340572.7998</v>
      </c>
      <c r="QN46" s="21">
        <f t="shared" si="118"/>
        <v>2431678713655.3501</v>
      </c>
      <c r="QO46" s="21">
        <f t="shared" si="118"/>
        <v>1546441081875.51</v>
      </c>
      <c r="QP46" s="21">
        <f t="shared" si="118"/>
        <v>2462008050080</v>
      </c>
      <c r="QQ46" s="21">
        <f t="shared" si="118"/>
        <v>2859046473374.2598</v>
      </c>
      <c r="QR46" s="21">
        <f t="shared" si="118"/>
        <v>3020712027306.0801</v>
      </c>
      <c r="QS46" s="21">
        <f t="shared" si="118"/>
        <v>3059206419348</v>
      </c>
      <c r="QT46" s="21">
        <f t="shared" si="118"/>
        <v>2205675774507.5</v>
      </c>
      <c r="QU46" s="21">
        <f t="shared" si="118"/>
        <v>1848344405922.0701</v>
      </c>
      <c r="QV46" s="21">
        <f t="shared" si="118"/>
        <v>1978973188615.79</v>
      </c>
      <c r="QW46" s="21">
        <f t="shared" si="118"/>
        <v>2800693367854</v>
      </c>
      <c r="QX46" s="21">
        <f t="shared" si="118"/>
        <v>2747455127462</v>
      </c>
      <c r="QY46" s="21">
        <f t="shared" si="119"/>
        <v>1556518364315.1201</v>
      </c>
      <c r="QZ46" s="21">
        <f t="shared" si="119"/>
        <v>1873449880131</v>
      </c>
      <c r="RA46" s="21">
        <f t="shared" si="119"/>
        <v>1703553028651</v>
      </c>
      <c r="RB46" s="21">
        <f t="shared" si="119"/>
        <v>1370112939629</v>
      </c>
      <c r="RC46" s="21">
        <f t="shared" si="119"/>
        <v>1740053912554.5</v>
      </c>
      <c r="RD46" s="21">
        <f t="shared" si="119"/>
        <v>2153653630692.48</v>
      </c>
      <c r="RE46" s="21">
        <f t="shared" si="119"/>
        <v>1287362439434.99</v>
      </c>
      <c r="RF46" s="21">
        <f t="shared" si="119"/>
        <v>2460520577212.8599</v>
      </c>
      <c r="RG46" s="21">
        <f t="shared" si="119"/>
        <v>1488046483992.29</v>
      </c>
      <c r="RH46" s="21">
        <f t="shared" si="119"/>
        <v>1333241058823.1499</v>
      </c>
      <c r="RI46" s="21">
        <f t="shared" si="119"/>
        <v>872371320558.09998</v>
      </c>
      <c r="RJ46" s="21">
        <f t="shared" si="119"/>
        <v>1702682403719.3899</v>
      </c>
      <c r="RK46" s="21">
        <f t="shared" si="119"/>
        <v>1359155626276.1299</v>
      </c>
      <c r="RL46" s="21">
        <f t="shared" si="119"/>
        <v>1276531786065.53</v>
      </c>
      <c r="RM46" s="21">
        <f t="shared" si="119"/>
        <v>1264322316244.51</v>
      </c>
      <c r="RN46" s="21">
        <f t="shared" si="119"/>
        <v>1273706812224</v>
      </c>
      <c r="RO46" s="21">
        <f t="shared" si="120"/>
        <v>732158152152.48999</v>
      </c>
      <c r="RP46" s="21">
        <f t="shared" si="120"/>
        <v>648203070592.16003</v>
      </c>
      <c r="RQ46" s="21">
        <f t="shared" si="120"/>
        <v>9873242062122.3008</v>
      </c>
      <c r="RR46" s="21">
        <f t="shared" si="120"/>
        <v>4560831526261.0498</v>
      </c>
      <c r="RS46" s="21">
        <f t="shared" si="120"/>
        <v>2492866964557.8701</v>
      </c>
      <c r="RT46" s="21">
        <f t="shared" si="120"/>
        <v>3695843189127.3101</v>
      </c>
      <c r="RU46" s="21">
        <f t="shared" si="120"/>
        <v>10145927248102.9</v>
      </c>
      <c r="RV46" s="21">
        <f t="shared" si="120"/>
        <v>3071874491360</v>
      </c>
      <c r="RW46" s="21">
        <f t="shared" si="120"/>
        <v>6968606154248.6299</v>
      </c>
      <c r="RX46" s="21">
        <f t="shared" si="120"/>
        <v>2569521654010.4302</v>
      </c>
      <c r="RY46" s="21">
        <f t="shared" si="120"/>
        <v>18267252662516.398</v>
      </c>
      <c r="RZ46" s="21">
        <f t="shared" si="120"/>
        <v>3661102022450.3198</v>
      </c>
      <c r="SA46" s="21">
        <f t="shared" si="120"/>
        <v>1615155927682.75</v>
      </c>
      <c r="SB46" s="21">
        <f t="shared" si="120"/>
        <v>1593047883632.0601</v>
      </c>
      <c r="SC46" s="21">
        <f t="shared" si="120"/>
        <v>2229892437956.02</v>
      </c>
      <c r="SD46" s="21">
        <f t="shared" si="120"/>
        <v>1154293847954.6699</v>
      </c>
      <c r="SE46" s="21">
        <f t="shared" si="121"/>
        <v>1178056579757.23</v>
      </c>
      <c r="SF46" s="21">
        <f t="shared" si="121"/>
        <v>1248282392513.1201</v>
      </c>
      <c r="SG46" s="21">
        <f t="shared" si="121"/>
        <v>1467159728562.9099</v>
      </c>
      <c r="SH46" s="21">
        <f t="shared" si="121"/>
        <v>1701080000289.05</v>
      </c>
      <c r="SI46" s="21">
        <f t="shared" si="121"/>
        <v>1304005495752.52</v>
      </c>
      <c r="SJ46" s="21">
        <f t="shared" si="121"/>
        <v>1368359071339.9199</v>
      </c>
      <c r="SK46" s="21">
        <f t="shared" si="121"/>
        <v>1522556742991.0701</v>
      </c>
      <c r="SL46" s="21">
        <f t="shared" si="121"/>
        <v>1135596693600.1399</v>
      </c>
      <c r="SM46" s="21">
        <f t="shared" si="121"/>
        <v>1156054759916.05</v>
      </c>
      <c r="SN46" s="21">
        <f t="shared" si="121"/>
        <v>863476126174.10999</v>
      </c>
      <c r="SO46" s="21">
        <f t="shared" si="121"/>
        <v>3596721237695.8198</v>
      </c>
      <c r="SP46" s="21">
        <f t="shared" si="121"/>
        <v>2664362678828.6602</v>
      </c>
      <c r="SQ46" s="21">
        <f t="shared" si="121"/>
        <v>1666086529860.77</v>
      </c>
      <c r="SR46" s="21">
        <f t="shared" si="121"/>
        <v>2034653481987.0901</v>
      </c>
      <c r="SS46" s="21">
        <f t="shared" si="121"/>
        <v>3746007292079.5298</v>
      </c>
      <c r="ST46" s="21">
        <f t="shared" si="121"/>
        <v>1364094497916.9299</v>
      </c>
      <c r="SU46" s="21">
        <f t="shared" si="122"/>
        <v>1492648468795.5801</v>
      </c>
      <c r="SV46" s="21">
        <f t="shared" si="122"/>
        <v>2262381146561.21</v>
      </c>
      <c r="SW46" s="21">
        <f t="shared" si="122"/>
        <v>8394750253297.3096</v>
      </c>
      <c r="SX46" s="21">
        <f t="shared" si="122"/>
        <v>2562516458459.52</v>
      </c>
      <c r="SY46" s="21">
        <f t="shared" si="122"/>
        <v>2169756355566.1299</v>
      </c>
      <c r="SZ46" s="21">
        <f t="shared" si="122"/>
        <v>3392463405101.5298</v>
      </c>
      <c r="TA46" s="21">
        <f t="shared" si="122"/>
        <v>3493202312049.3301</v>
      </c>
      <c r="TB46" s="21">
        <f t="shared" si="122"/>
        <v>2476119022884.46</v>
      </c>
      <c r="TC46" s="21">
        <f t="shared" si="122"/>
        <v>1845951754718.6599</v>
      </c>
      <c r="TD46" s="21">
        <f t="shared" si="122"/>
        <v>4436880349164.71</v>
      </c>
      <c r="TE46" s="21">
        <f t="shared" si="122"/>
        <v>1808743307196.1101</v>
      </c>
      <c r="TF46" s="21">
        <f t="shared" si="122"/>
        <v>1811421091018.3101</v>
      </c>
      <c r="TG46" s="21">
        <f t="shared" si="122"/>
        <v>1344996974600.8101</v>
      </c>
      <c r="TH46" s="21">
        <f t="shared" si="122"/>
        <v>1836448233839.45</v>
      </c>
      <c r="TI46" s="21">
        <f t="shared" si="122"/>
        <v>591771761421.66003</v>
      </c>
      <c r="TJ46" s="21">
        <f t="shared" si="122"/>
        <v>762363148597.92004</v>
      </c>
      <c r="TK46" s="21">
        <f t="shared" si="123"/>
        <v>1782033164621.9399</v>
      </c>
      <c r="TL46" s="21">
        <f t="shared" si="123"/>
        <v>1384973853051.8799</v>
      </c>
      <c r="TM46" s="21">
        <f t="shared" si="123"/>
        <v>1882263074201.46</v>
      </c>
      <c r="TN46" s="21">
        <f t="shared" si="123"/>
        <v>1941239091952.98</v>
      </c>
      <c r="TO46" s="21">
        <f t="shared" si="123"/>
        <v>1220066398131.5</v>
      </c>
      <c r="TP46" s="21">
        <f t="shared" si="123"/>
        <v>1431076473382.51</v>
      </c>
      <c r="TQ46" s="21">
        <f t="shared" si="123"/>
        <v>830119571598.09998</v>
      </c>
      <c r="TR46" s="21">
        <f t="shared" si="123"/>
        <v>3039283523298.5698</v>
      </c>
      <c r="TS46" s="21">
        <f t="shared" si="123"/>
        <v>6321239604067.6104</v>
      </c>
      <c r="TT46" s="21">
        <f t="shared" si="123"/>
        <v>5093142008697.54</v>
      </c>
      <c r="TU46" s="21">
        <f t="shared" si="123"/>
        <v>5541905524958.3203</v>
      </c>
      <c r="TV46" s="21">
        <f t="shared" si="123"/>
        <v>5983778805703.6104</v>
      </c>
      <c r="TW46" s="21">
        <f t="shared" si="123"/>
        <v>3125568775549.4199</v>
      </c>
    </row>
    <row r="47" spans="1:543" ht="15" x14ac:dyDescent="0.25">
      <c r="A47" s="19" t="s">
        <v>591</v>
      </c>
      <c r="B47" s="15">
        <v>18315063924866</v>
      </c>
      <c r="C47" s="15">
        <v>2719325579998.4702</v>
      </c>
      <c r="D47" s="15">
        <v>2536718524187.21</v>
      </c>
      <c r="E47" s="15">
        <v>2159357954144.25</v>
      </c>
      <c r="F47" s="15">
        <v>1305109472491.29</v>
      </c>
      <c r="G47" s="15">
        <v>2105733318500.05</v>
      </c>
      <c r="H47" s="15">
        <v>2547661486539.9199</v>
      </c>
      <c r="I47" s="15">
        <v>2765825896047.7202</v>
      </c>
      <c r="J47" s="15">
        <v>4082130084569.4399</v>
      </c>
      <c r="K47" s="15">
        <v>2314440340396.21</v>
      </c>
      <c r="L47" s="15">
        <v>2632111818254.3101</v>
      </c>
      <c r="M47" s="15">
        <v>1391773228230.6001</v>
      </c>
      <c r="N47" s="15">
        <v>4060303827246.2598</v>
      </c>
      <c r="O47" s="15">
        <v>1301416088129.23</v>
      </c>
      <c r="P47" s="15">
        <v>1390401157451.6201</v>
      </c>
      <c r="Q47" s="15">
        <v>1229914306661.3</v>
      </c>
      <c r="R47" s="15">
        <v>1952701146620.9099</v>
      </c>
      <c r="S47" s="15">
        <v>1619758555717.8</v>
      </c>
      <c r="T47" s="15">
        <v>1945953174777.3401</v>
      </c>
      <c r="U47" s="15">
        <v>1572252027791.6299</v>
      </c>
      <c r="V47" s="15">
        <v>1880721496161.2</v>
      </c>
      <c r="W47" s="15">
        <v>1388882695273.71</v>
      </c>
      <c r="X47" s="15">
        <v>1534020043811.3401</v>
      </c>
      <c r="Y47" s="15">
        <v>1032613541862.33</v>
      </c>
      <c r="Z47" s="15">
        <v>13180875226501.699</v>
      </c>
      <c r="AA47" s="15">
        <v>3210198368367.3901</v>
      </c>
      <c r="AB47" s="15">
        <v>1848538706253.51</v>
      </c>
      <c r="AC47" s="15">
        <v>6047637614868.6299</v>
      </c>
      <c r="AD47" s="15">
        <v>1908755452061.9099</v>
      </c>
      <c r="AE47" s="15">
        <v>2467182483094.6401</v>
      </c>
      <c r="AF47" s="15">
        <v>3810556515784.02</v>
      </c>
      <c r="AG47" s="15">
        <v>1958525452999.5601</v>
      </c>
      <c r="AH47" s="15">
        <v>1477943080312.0601</v>
      </c>
      <c r="AI47" s="15">
        <v>2953815176200.3198</v>
      </c>
      <c r="AJ47" s="15">
        <v>1783901535285.95</v>
      </c>
      <c r="AK47" s="15">
        <v>1338240145816.9199</v>
      </c>
      <c r="AL47" s="15">
        <v>2003500656884</v>
      </c>
      <c r="AM47" s="15">
        <v>1638523409102.4399</v>
      </c>
      <c r="AN47" s="15">
        <v>1210343893274.8701</v>
      </c>
      <c r="AO47" s="15">
        <v>29703721592196.699</v>
      </c>
      <c r="AP47" s="15">
        <v>2903169885979.7998</v>
      </c>
      <c r="AQ47" s="15">
        <v>1458180297340.27</v>
      </c>
      <c r="AR47" s="15">
        <v>1263803642789.05</v>
      </c>
      <c r="AS47" s="15">
        <v>1508129294919.3601</v>
      </c>
      <c r="AT47" s="15">
        <v>1135622441909.6299</v>
      </c>
      <c r="AU47" s="15">
        <v>910812061844.01001</v>
      </c>
      <c r="AV47" s="15">
        <v>1386900679640.3899</v>
      </c>
      <c r="AW47" s="15">
        <v>1722741310243</v>
      </c>
      <c r="AX47" s="15">
        <v>1754996436087.45</v>
      </c>
      <c r="AY47" s="15">
        <v>1590725978507.54</v>
      </c>
      <c r="AZ47" s="15">
        <v>1632329065231.96</v>
      </c>
      <c r="BA47" s="15">
        <v>1262580410768.25</v>
      </c>
      <c r="BB47" s="15">
        <v>1156081964753.53</v>
      </c>
      <c r="BC47" s="15">
        <v>1176621731706.6001</v>
      </c>
      <c r="BD47" s="15">
        <v>2178558351738.78</v>
      </c>
      <c r="BE47" s="15">
        <v>1397950261093.72</v>
      </c>
      <c r="BF47" s="15">
        <v>732557004590.43994</v>
      </c>
      <c r="BG47" s="15">
        <v>1477904976196.9299</v>
      </c>
      <c r="BH47" s="15">
        <v>7969467884174.1396</v>
      </c>
      <c r="BI47" s="15">
        <v>1479731349610.52</v>
      </c>
      <c r="BJ47" s="15">
        <v>1900246644715.3501</v>
      </c>
      <c r="BK47" s="15">
        <v>1667031491934.72</v>
      </c>
      <c r="BL47" s="15">
        <v>1293925229342.4299</v>
      </c>
      <c r="BM47" s="15">
        <v>1804256947566.8899</v>
      </c>
      <c r="BN47" s="15">
        <v>2009223678304.0901</v>
      </c>
      <c r="BO47" s="15">
        <v>1512117431621.1499</v>
      </c>
      <c r="BP47" s="15">
        <v>1566583811754.23</v>
      </c>
      <c r="BQ47" s="15">
        <v>1215901239458.9399</v>
      </c>
      <c r="BR47" s="15">
        <v>1489246934970.5</v>
      </c>
      <c r="BS47" s="15">
        <v>1029448482331.74</v>
      </c>
      <c r="BT47" s="15">
        <v>6823369961237.5098</v>
      </c>
      <c r="BU47" s="15">
        <v>1043261270777</v>
      </c>
      <c r="BV47" s="15">
        <v>614283502860.54004</v>
      </c>
      <c r="BW47" s="15">
        <v>1362570863480.8101</v>
      </c>
      <c r="BX47" s="15">
        <v>872786132791.56006</v>
      </c>
      <c r="BY47" s="15">
        <v>2141876751373.8799</v>
      </c>
      <c r="BZ47" s="15">
        <v>2101824648213.1299</v>
      </c>
      <c r="CA47" s="15">
        <v>1670551147364.6201</v>
      </c>
      <c r="CB47" s="15">
        <v>31222964518939.102</v>
      </c>
      <c r="CC47" s="15">
        <v>8954673473463.5</v>
      </c>
      <c r="CD47" s="15">
        <v>3813776655875.3101</v>
      </c>
      <c r="CE47" s="15">
        <v>3185479706385.3901</v>
      </c>
      <c r="CF47" s="15">
        <v>4486359024494.0098</v>
      </c>
      <c r="CG47" s="15">
        <v>2545119658431.3901</v>
      </c>
      <c r="CH47" s="15">
        <v>3645679451744.8301</v>
      </c>
      <c r="CI47" s="15">
        <v>5616393758229.2803</v>
      </c>
      <c r="CJ47" s="15">
        <v>2761145678356.8198</v>
      </c>
      <c r="CK47" s="15">
        <v>6117663901368.5098</v>
      </c>
      <c r="CL47" s="15">
        <v>3156961629905.1401</v>
      </c>
      <c r="CM47" s="15">
        <v>5038209018190.9199</v>
      </c>
      <c r="CN47" s="15">
        <v>2660126676306.5898</v>
      </c>
      <c r="CO47" s="15">
        <v>6017292023437.2305</v>
      </c>
      <c r="CP47" s="15">
        <v>1564299735132.1399</v>
      </c>
      <c r="CQ47" s="15">
        <v>1231160183535.29</v>
      </c>
      <c r="CR47" s="15">
        <v>1456613440378.5801</v>
      </c>
      <c r="CS47" s="15">
        <v>1862400432839.1101</v>
      </c>
      <c r="CT47" s="15">
        <v>2246562640539.1299</v>
      </c>
      <c r="CU47" s="15">
        <v>2041149254174</v>
      </c>
      <c r="CV47" s="15">
        <v>3069311641726.3901</v>
      </c>
      <c r="CW47" s="15">
        <v>1943286447560.9399</v>
      </c>
      <c r="CX47" s="15">
        <v>2150012400827.5601</v>
      </c>
      <c r="CY47" s="15">
        <v>2620261489551.8799</v>
      </c>
      <c r="CZ47" s="15">
        <v>1198160256559.53</v>
      </c>
      <c r="DA47" s="15">
        <v>13001126506091.9</v>
      </c>
      <c r="DB47" s="15">
        <v>2589154470010.7002</v>
      </c>
      <c r="DC47" s="15">
        <v>7364346944498.6904</v>
      </c>
      <c r="DD47" s="15">
        <v>3356583176099.5698</v>
      </c>
      <c r="DE47" s="15">
        <v>4262648137936.3901</v>
      </c>
      <c r="DF47" s="15">
        <v>3095270606546.3999</v>
      </c>
      <c r="DG47" s="15">
        <v>2521772228349.6001</v>
      </c>
      <c r="DH47" s="15">
        <v>7141333530063.1504</v>
      </c>
      <c r="DI47" s="15">
        <v>2393931506756.3701</v>
      </c>
      <c r="DJ47" s="15">
        <v>1788822800764.2</v>
      </c>
      <c r="DK47" s="15">
        <v>2250864815628.75</v>
      </c>
      <c r="DL47" s="15">
        <v>3711791633437.8501</v>
      </c>
      <c r="DM47" s="15">
        <v>2193276856627</v>
      </c>
      <c r="DN47" s="15">
        <v>1915432147109.73</v>
      </c>
      <c r="DO47" s="15">
        <v>2268388389607.0498</v>
      </c>
      <c r="DP47" s="15">
        <v>1749202073665.99</v>
      </c>
      <c r="DQ47" s="15">
        <v>1107891354273.5901</v>
      </c>
      <c r="DR47" s="15">
        <v>1534213929118.6599</v>
      </c>
      <c r="DS47" s="15">
        <v>3791044241108.3198</v>
      </c>
      <c r="DT47" s="15">
        <v>1181545556535.21</v>
      </c>
      <c r="DU47" s="15">
        <v>1442055599334.8501</v>
      </c>
      <c r="DV47" s="15">
        <v>1458888945238.99</v>
      </c>
      <c r="DW47" s="15">
        <v>1853339069370.8701</v>
      </c>
      <c r="DX47" s="15">
        <v>1219375831722.52</v>
      </c>
      <c r="DY47" s="15">
        <v>1407536231866.0801</v>
      </c>
      <c r="DZ47" s="15">
        <v>1450764251939.3301</v>
      </c>
      <c r="EA47" s="15">
        <v>1519336817111.0701</v>
      </c>
      <c r="EB47" s="15">
        <v>1079173721824.35</v>
      </c>
      <c r="EC47" s="15">
        <v>1105724671195.2</v>
      </c>
      <c r="ED47" s="15">
        <v>4359161063143.0498</v>
      </c>
      <c r="EE47" s="15">
        <v>1820297689172.79</v>
      </c>
      <c r="EF47" s="15">
        <v>2773611228052.2598</v>
      </c>
      <c r="EG47" s="15">
        <v>2913091670541.77</v>
      </c>
      <c r="EH47" s="15">
        <v>2275161622445.6699</v>
      </c>
      <c r="EI47" s="15">
        <v>1814791790240.51</v>
      </c>
      <c r="EJ47" s="15">
        <v>1871046131870.3401</v>
      </c>
      <c r="EK47" s="15">
        <v>1921370866163.7</v>
      </c>
      <c r="EL47" s="15">
        <v>1921146609280.22</v>
      </c>
      <c r="EM47" s="15">
        <v>3510735938263.3501</v>
      </c>
      <c r="EN47" s="15">
        <v>1889160641854.0601</v>
      </c>
      <c r="EO47" s="15">
        <v>1717790916790.1499</v>
      </c>
      <c r="EP47" s="15">
        <v>1705099424917.6599</v>
      </c>
      <c r="EQ47" s="15">
        <v>1305829069022.74</v>
      </c>
      <c r="ER47" s="15">
        <v>1492549703669.3101</v>
      </c>
      <c r="ES47" s="15">
        <v>1047764419154.58</v>
      </c>
      <c r="ET47" s="15">
        <v>441491839269867</v>
      </c>
      <c r="EU47" s="15">
        <v>27807759884746.301</v>
      </c>
      <c r="EV47" s="15">
        <v>8929631529807.1992</v>
      </c>
      <c r="EW47" s="15">
        <v>10895259450562.801</v>
      </c>
      <c r="EX47" s="15">
        <v>18605924098714</v>
      </c>
      <c r="EY47" s="15">
        <v>3054148921057.8501</v>
      </c>
      <c r="EZ47" s="15">
        <v>4762120469009.8896</v>
      </c>
      <c r="FA47" s="15">
        <v>3419801358921.9902</v>
      </c>
      <c r="FB47" s="15">
        <v>3594248006025.3901</v>
      </c>
      <c r="FC47" s="15">
        <v>4189672969665.1802</v>
      </c>
      <c r="FD47" s="15">
        <v>4187963574849.0801</v>
      </c>
      <c r="FE47" s="15">
        <v>2072447667387</v>
      </c>
      <c r="FF47" s="15">
        <v>4075697567228.2202</v>
      </c>
      <c r="FG47" s="15">
        <v>2178447188858.5901</v>
      </c>
      <c r="FH47" s="15">
        <v>4634567257001.7402</v>
      </c>
      <c r="FI47" s="15">
        <v>3772124271558.5698</v>
      </c>
      <c r="FJ47" s="15">
        <v>2351831459686.0498</v>
      </c>
      <c r="FK47" s="15">
        <v>4033944206051.27</v>
      </c>
      <c r="FL47" s="15">
        <v>23862223976710.398</v>
      </c>
      <c r="FM47" s="15">
        <v>9941170778769.3906</v>
      </c>
      <c r="FN47" s="15">
        <v>7618224856237.9297</v>
      </c>
      <c r="FO47" s="15">
        <v>3285385827851.3198</v>
      </c>
      <c r="FP47" s="15">
        <v>9694591925779.5703</v>
      </c>
      <c r="FQ47" s="15">
        <v>1499418461364</v>
      </c>
      <c r="FR47" s="15">
        <v>2840644681010.6802</v>
      </c>
      <c r="FS47" s="15">
        <v>2083674054268.4299</v>
      </c>
      <c r="FT47" s="15">
        <v>1520924006917.6001</v>
      </c>
      <c r="FU47" s="15">
        <v>3102474215371.52</v>
      </c>
      <c r="FV47" s="15">
        <v>1524298129517.4299</v>
      </c>
      <c r="FW47" s="15">
        <v>30291587279784.602</v>
      </c>
      <c r="FX47" s="15">
        <v>3754098744544.0498</v>
      </c>
      <c r="FY47" s="15">
        <v>5077844398987.46</v>
      </c>
      <c r="FZ47" s="15">
        <v>2330334700796.3101</v>
      </c>
      <c r="GA47" s="15">
        <v>2312403158434.8398</v>
      </c>
      <c r="GB47" s="15">
        <v>2599329234958.6699</v>
      </c>
      <c r="GC47" s="15">
        <v>2692190857213.02</v>
      </c>
      <c r="GD47" s="15">
        <v>3998819287920.5801</v>
      </c>
      <c r="GE47" s="15">
        <v>3331643520708.6802</v>
      </c>
      <c r="GF47" s="15">
        <v>2555491102494.3301</v>
      </c>
      <c r="GG47" s="15">
        <v>5149569548884.7695</v>
      </c>
      <c r="GH47" s="15">
        <v>2777600606632.0098</v>
      </c>
      <c r="GI47" s="15">
        <v>4079255605757.8398</v>
      </c>
      <c r="GJ47" s="15">
        <v>3222028036716.6899</v>
      </c>
      <c r="GK47" s="15">
        <v>3475537595081.4199</v>
      </c>
      <c r="GL47" s="15">
        <v>3477417668542.1001</v>
      </c>
      <c r="GM47" s="15">
        <v>2818744767763.0601</v>
      </c>
      <c r="GN47" s="15">
        <v>5607659947463.1797</v>
      </c>
      <c r="GO47" s="15">
        <v>2137998113862.0701</v>
      </c>
      <c r="GP47" s="15">
        <v>2954033132467.3799</v>
      </c>
      <c r="GQ47" s="15">
        <v>2235637972750.7598</v>
      </c>
      <c r="GR47" s="15">
        <v>2401822361045.6802</v>
      </c>
      <c r="GS47" s="15">
        <v>1785260794245.0901</v>
      </c>
      <c r="GT47" s="15">
        <v>2742904754806.2798</v>
      </c>
      <c r="GU47" s="15">
        <v>2653047561268.0098</v>
      </c>
      <c r="GV47" s="15">
        <v>4104114102533.23</v>
      </c>
      <c r="GW47" s="15">
        <v>2749839460863.5898</v>
      </c>
      <c r="GX47" s="15">
        <v>2619836199841.8901</v>
      </c>
      <c r="GY47" s="15">
        <v>2977224752589.4702</v>
      </c>
      <c r="GZ47" s="15">
        <v>2399089513777.8501</v>
      </c>
      <c r="HA47" s="15">
        <v>2915066351702.8101</v>
      </c>
      <c r="HB47" s="15">
        <v>2167199061579.6499</v>
      </c>
      <c r="HC47" s="15">
        <v>2023933659942.22</v>
      </c>
      <c r="HD47" s="15">
        <v>28719701707421</v>
      </c>
      <c r="HE47" s="15">
        <v>6690855121963.5898</v>
      </c>
      <c r="HF47" s="15">
        <v>2056359220701</v>
      </c>
      <c r="HG47" s="15">
        <v>6037884958749.1299</v>
      </c>
      <c r="HH47" s="15">
        <v>3021504772747</v>
      </c>
      <c r="HI47" s="15">
        <v>2147956087934.1599</v>
      </c>
      <c r="HJ47" s="15">
        <v>1608416500282.5701</v>
      </c>
      <c r="HK47" s="15">
        <v>3915956004800.9199</v>
      </c>
      <c r="HL47" s="15">
        <v>3731747082592.8701</v>
      </c>
      <c r="HM47" s="15">
        <v>28275857585691</v>
      </c>
      <c r="HN47" s="15">
        <v>2671532338728.04</v>
      </c>
      <c r="HO47" s="15">
        <v>3926742264036.96</v>
      </c>
      <c r="HP47" s="15">
        <v>3263433486764.8999</v>
      </c>
      <c r="HQ47" s="15">
        <v>4133054488939.1201</v>
      </c>
      <c r="HR47" s="15">
        <v>2439115627255.0601</v>
      </c>
      <c r="HS47" s="15">
        <v>4720153388814.0898</v>
      </c>
      <c r="HT47" s="15">
        <v>4117231928493.4102</v>
      </c>
      <c r="HU47" s="15">
        <v>2722089347966.7402</v>
      </c>
      <c r="HV47" s="15">
        <v>3640235500111.73</v>
      </c>
      <c r="HW47" s="15">
        <v>3923004042417.8101</v>
      </c>
      <c r="HX47" s="15">
        <v>2179631572503.9399</v>
      </c>
      <c r="HY47" s="15">
        <v>3581682743794.8799</v>
      </c>
      <c r="HZ47" s="15">
        <v>1734309588998.46</v>
      </c>
      <c r="IA47" s="15">
        <v>5419004228484.4404</v>
      </c>
      <c r="IB47" s="15">
        <v>5517362587607.3896</v>
      </c>
      <c r="IC47" s="15">
        <v>2590459817148.1499</v>
      </c>
      <c r="ID47" s="15">
        <v>2674170262022.8999</v>
      </c>
      <c r="IE47" s="15">
        <v>1922640586933.03</v>
      </c>
      <c r="IF47" s="15">
        <v>2809132848186.4102</v>
      </c>
      <c r="IG47" s="15">
        <v>3223868404541.4502</v>
      </c>
      <c r="IH47" s="15">
        <v>2208395470224.4302</v>
      </c>
      <c r="II47" s="15">
        <v>2219014957332.4902</v>
      </c>
      <c r="IJ47" s="15">
        <v>3817954674828.5498</v>
      </c>
      <c r="IK47" s="15">
        <v>7330500615291.3496</v>
      </c>
      <c r="IL47" s="15">
        <v>3289908667736.6802</v>
      </c>
      <c r="IM47" s="15">
        <v>2599938108323.4702</v>
      </c>
      <c r="IN47" s="15">
        <v>2118807284028.78</v>
      </c>
      <c r="IO47" s="15">
        <v>4458829664952.3301</v>
      </c>
      <c r="IP47" s="15">
        <v>3179082834480.7598</v>
      </c>
      <c r="IQ47" s="15">
        <v>2207392936877.1099</v>
      </c>
      <c r="IR47" s="15">
        <v>2992449897646.7998</v>
      </c>
      <c r="IS47" s="15">
        <v>2351321386078.1201</v>
      </c>
      <c r="IT47" s="15">
        <v>5858024801667.6904</v>
      </c>
      <c r="IU47" s="15">
        <v>1841146774951.1699</v>
      </c>
      <c r="IV47" s="15">
        <v>2602383222723.02</v>
      </c>
      <c r="IW47" s="15">
        <v>1457148072888.3301</v>
      </c>
      <c r="IX47" s="15">
        <v>37731763820636.5</v>
      </c>
      <c r="IY47" s="15">
        <v>1667837193880.8501</v>
      </c>
      <c r="IZ47" s="15">
        <v>7341301929459.4199</v>
      </c>
      <c r="JA47" s="15">
        <v>1658401131966.27</v>
      </c>
      <c r="JB47" s="15">
        <v>2968823235069.3501</v>
      </c>
      <c r="JC47" s="15">
        <v>2696949033532.7798</v>
      </c>
      <c r="JD47" s="15">
        <v>3399441929992.8398</v>
      </c>
      <c r="JE47" s="15">
        <v>1411104359408.8899</v>
      </c>
      <c r="JF47" s="15">
        <v>2097132496136.7</v>
      </c>
      <c r="JG47" s="15">
        <v>1964319146634.9099</v>
      </c>
      <c r="JH47" s="15">
        <v>3513067792822.8799</v>
      </c>
      <c r="JI47" s="15">
        <v>2668946373546.6099</v>
      </c>
      <c r="JJ47" s="15">
        <v>1232551078826.4099</v>
      </c>
      <c r="JK47" s="15">
        <v>1498999218838.0601</v>
      </c>
      <c r="JL47" s="15">
        <v>1742515931400.0801</v>
      </c>
      <c r="JM47" s="15">
        <v>1168927378796.9399</v>
      </c>
      <c r="JN47" s="15">
        <v>2098182254134.49</v>
      </c>
      <c r="JO47" s="15">
        <v>9249237990367.5195</v>
      </c>
      <c r="JP47" s="15">
        <v>1560512579449.6599</v>
      </c>
      <c r="JQ47" s="15">
        <v>2716609448390.8198</v>
      </c>
      <c r="JR47" s="15">
        <v>3001312582708.6699</v>
      </c>
      <c r="JS47" s="15">
        <v>2526046127117.2598</v>
      </c>
      <c r="JT47" s="15">
        <v>3049830899521.6699</v>
      </c>
      <c r="JU47" s="15">
        <v>2516824219282.8398</v>
      </c>
      <c r="JV47" s="15">
        <v>2490314605277.1802</v>
      </c>
      <c r="JW47" s="15">
        <v>3064583081864.7002</v>
      </c>
      <c r="JX47" s="15">
        <v>1752732061504.3799</v>
      </c>
      <c r="JY47" s="15">
        <v>1719660633630.45</v>
      </c>
      <c r="JZ47" s="15">
        <v>1980268416233.3301</v>
      </c>
      <c r="KA47" s="15">
        <v>1981880355944.99</v>
      </c>
      <c r="KB47" s="15">
        <v>2713435423709.5098</v>
      </c>
      <c r="KC47" s="15">
        <v>1230982487875.4099</v>
      </c>
      <c r="KD47" s="15">
        <v>10830137188183.9</v>
      </c>
      <c r="KE47" s="15">
        <v>3316487111240.8198</v>
      </c>
      <c r="KF47" s="15">
        <v>1989466674949.5701</v>
      </c>
      <c r="KG47" s="15">
        <v>2591716720300.5298</v>
      </c>
      <c r="KH47" s="15">
        <v>1926804921873.3999</v>
      </c>
      <c r="KI47" s="15">
        <v>2213860232400.54</v>
      </c>
      <c r="KJ47" s="15">
        <v>2932998020139.5801</v>
      </c>
      <c r="KK47" s="15">
        <v>3603258687703.75</v>
      </c>
      <c r="KL47" s="15">
        <v>3323750075120.3198</v>
      </c>
      <c r="KM47" s="15">
        <v>2032986084523.26</v>
      </c>
      <c r="KN47" s="15">
        <v>2415505435521.1001</v>
      </c>
      <c r="KO47" s="15">
        <v>4501075707421.1904</v>
      </c>
      <c r="KP47" s="15">
        <v>2213604770014.5698</v>
      </c>
      <c r="KQ47" s="15">
        <v>2929173906681.0801</v>
      </c>
      <c r="KR47" s="15">
        <v>22397025432041.102</v>
      </c>
      <c r="KS47" s="15">
        <v>7668809393138.5898</v>
      </c>
      <c r="KT47" s="15">
        <v>17446957498565.4</v>
      </c>
      <c r="KU47" s="15">
        <v>5581514062272.3701</v>
      </c>
      <c r="KV47" s="15">
        <v>8615938491513.29</v>
      </c>
      <c r="KW47" s="15">
        <v>6031669533428.8701</v>
      </c>
      <c r="KX47" s="15">
        <v>7530256161697.46</v>
      </c>
      <c r="KY47" s="15">
        <v>4240176763677.1299</v>
      </c>
      <c r="KZ47" s="15">
        <v>11000587915696.5</v>
      </c>
      <c r="LA47" s="15">
        <v>3637432247347.6001</v>
      </c>
      <c r="LB47" s="15">
        <v>1428821412810.8501</v>
      </c>
      <c r="LC47" s="15">
        <v>5965119453065.5898</v>
      </c>
      <c r="LD47" s="15">
        <v>1244965983040.3701</v>
      </c>
      <c r="LE47" s="15">
        <v>1757516399379.8799</v>
      </c>
      <c r="LF47" s="15">
        <v>1231160183535.29</v>
      </c>
      <c r="LG47" s="15">
        <v>1436027162295.02</v>
      </c>
      <c r="LH47" s="15">
        <v>2955776471890.75</v>
      </c>
      <c r="LI47" s="15">
        <v>1080963187731.14</v>
      </c>
      <c r="LJ47" s="15">
        <v>1375269668827.2</v>
      </c>
      <c r="LK47" s="15">
        <v>1573129677956.3</v>
      </c>
      <c r="LL47" s="15">
        <v>1275350624916.3301</v>
      </c>
      <c r="LM47" s="15">
        <v>1145203303773.2</v>
      </c>
      <c r="LN47" s="15">
        <v>1222670856280.78</v>
      </c>
      <c r="LO47" s="15">
        <v>920260547562.98999</v>
      </c>
      <c r="LP47" s="15">
        <v>1301108475179.04</v>
      </c>
      <c r="LQ47" s="15">
        <v>827808530249.65002</v>
      </c>
      <c r="LR47" s="15">
        <v>935515019134.70996</v>
      </c>
      <c r="LS47" s="15">
        <v>4103222922818.7598</v>
      </c>
      <c r="LT47" s="15">
        <v>1866875875827.1299</v>
      </c>
      <c r="LU47" s="15">
        <v>3037584947259.3198</v>
      </c>
      <c r="LV47" s="15">
        <v>1490913167835.6499</v>
      </c>
      <c r="LW47" s="15">
        <v>1657439314019.4399</v>
      </c>
      <c r="LX47" s="15">
        <v>1718314453753.8999</v>
      </c>
      <c r="LY47" s="15">
        <v>1468354229305.02</v>
      </c>
      <c r="LZ47" s="15">
        <v>1830522269163.3701</v>
      </c>
      <c r="MA47" s="15">
        <v>2119514292710.8701</v>
      </c>
      <c r="MB47" s="15">
        <v>1787986766344.3401</v>
      </c>
      <c r="MC47" s="15">
        <v>1614598562423.3</v>
      </c>
      <c r="MD47" s="15">
        <v>1250363153332.1699</v>
      </c>
      <c r="ME47" s="15">
        <v>708429788841.98999</v>
      </c>
      <c r="MF47" s="15">
        <v>1084782754968.29</v>
      </c>
      <c r="MG47" s="15">
        <v>8486131031892.7197</v>
      </c>
      <c r="MH47" s="15">
        <v>1840548397719.2</v>
      </c>
      <c r="MI47" s="15">
        <v>1924597338528.3201</v>
      </c>
      <c r="MJ47" s="15">
        <v>2275507472140.2402</v>
      </c>
      <c r="MK47" s="15">
        <v>2001607116663.29</v>
      </c>
      <c r="ML47" s="15">
        <v>1674196712675.95</v>
      </c>
      <c r="MM47" s="15">
        <v>2994455489413.8101</v>
      </c>
      <c r="MN47" s="15">
        <v>1745454197563.75</v>
      </c>
      <c r="MO47" s="15">
        <v>2011909116365.6101</v>
      </c>
      <c r="MP47" s="15">
        <v>981552542223.15002</v>
      </c>
      <c r="MQ47" s="15">
        <v>2149629959706.3999</v>
      </c>
      <c r="MR47" s="15">
        <v>1947040596967.6001</v>
      </c>
      <c r="MS47" s="15">
        <v>1611135230940.22</v>
      </c>
      <c r="MT47" s="15">
        <v>2574537542509.7598</v>
      </c>
      <c r="MU47" s="15">
        <v>2491215195072.4302</v>
      </c>
      <c r="MV47" s="15">
        <v>1563700306532.97</v>
      </c>
      <c r="MW47" s="15">
        <v>2157926545194.6699</v>
      </c>
      <c r="MX47" s="15">
        <v>2152957280438.9299</v>
      </c>
      <c r="MY47" s="15">
        <v>1889239917271.3501</v>
      </c>
      <c r="MZ47" s="15">
        <v>1456672431695.24</v>
      </c>
      <c r="NA47" s="15">
        <v>1725195106315.55</v>
      </c>
      <c r="NB47" s="15">
        <v>2749099142433.4702</v>
      </c>
      <c r="NC47" s="15">
        <v>1928570136952.6299</v>
      </c>
      <c r="ND47" s="15">
        <v>27851922569650.5</v>
      </c>
      <c r="NE47" s="15">
        <v>1087728349875.76</v>
      </c>
      <c r="NF47" s="15">
        <v>7905011720897.8701</v>
      </c>
      <c r="NG47" s="15">
        <v>1277681729835.5901</v>
      </c>
      <c r="NH47" s="15">
        <v>1438426461334.26</v>
      </c>
      <c r="NI47" s="15">
        <v>1653457323969.22</v>
      </c>
      <c r="NJ47" s="15">
        <v>1898349070088.3401</v>
      </c>
      <c r="NK47" s="15">
        <v>3995067539129.46</v>
      </c>
      <c r="NL47" s="15">
        <v>1702952885687.8301</v>
      </c>
      <c r="NM47" s="15">
        <v>1500465347417.1699</v>
      </c>
      <c r="NN47" s="15">
        <v>1340454559807.24</v>
      </c>
      <c r="NO47" s="15">
        <v>1291023710164.76</v>
      </c>
      <c r="NP47" s="15">
        <v>1532252504236.1599</v>
      </c>
      <c r="NQ47" s="15">
        <v>1314693811965.25</v>
      </c>
      <c r="NR47" s="15">
        <v>1316414963074.9299</v>
      </c>
      <c r="NS47" s="15">
        <v>598032999617.64001</v>
      </c>
      <c r="NT47" s="15">
        <v>606421243383.05005</v>
      </c>
      <c r="NU47" s="15">
        <v>513143621846</v>
      </c>
      <c r="NV47" s="15">
        <v>1112680726970.4099</v>
      </c>
      <c r="NW47" s="15">
        <v>456991134629.81</v>
      </c>
      <c r="NX47" s="15">
        <v>8211078103415.9199</v>
      </c>
      <c r="NY47" s="15">
        <v>11624541360393.801</v>
      </c>
      <c r="NZ47" s="15">
        <v>920991188924.37</v>
      </c>
      <c r="OA47" s="15">
        <v>1912183934967.5901</v>
      </c>
      <c r="OB47" s="15">
        <v>1753924552281.1201</v>
      </c>
      <c r="OC47" s="15">
        <v>1786215067707.79</v>
      </c>
      <c r="OD47" s="15">
        <v>1398745977135.29</v>
      </c>
      <c r="OE47" s="15">
        <v>921625195926.93994</v>
      </c>
      <c r="OF47" s="15">
        <v>1849063395705.74</v>
      </c>
      <c r="OG47" s="15">
        <v>3033061781168.1602</v>
      </c>
      <c r="OH47" s="15">
        <v>11765160228684.5</v>
      </c>
      <c r="OI47" s="15">
        <v>2138351500178.8501</v>
      </c>
      <c r="OJ47" s="15">
        <v>1405236029249.6699</v>
      </c>
      <c r="OK47" s="15">
        <v>1854142409076.3</v>
      </c>
      <c r="OL47" s="15">
        <v>2397942545050.7002</v>
      </c>
      <c r="OM47" s="15">
        <v>2492064013026.9302</v>
      </c>
      <c r="ON47" s="15">
        <v>2948843995974.0801</v>
      </c>
      <c r="OO47" s="15">
        <v>2748775141367.8301</v>
      </c>
      <c r="OP47" s="15">
        <v>1112810969543.8899</v>
      </c>
      <c r="OQ47" s="15">
        <v>2138461076609.0601</v>
      </c>
      <c r="OR47" s="15">
        <v>1256119769356.6101</v>
      </c>
      <c r="OS47" s="15">
        <v>5245507810315.0098</v>
      </c>
      <c r="OT47" s="15">
        <v>1272575498958.6399</v>
      </c>
      <c r="OU47" s="15">
        <v>1222149754301.8899</v>
      </c>
      <c r="OV47" s="15">
        <v>1395163987663.05</v>
      </c>
      <c r="OW47" s="15">
        <v>1067785345525.83</v>
      </c>
      <c r="OX47" s="15">
        <v>1910898827188.73</v>
      </c>
      <c r="OY47" s="15">
        <v>724450029216.03003</v>
      </c>
      <c r="OZ47" s="15">
        <v>1673465779310.1499</v>
      </c>
      <c r="PA47" s="15">
        <v>1182831173989.1201</v>
      </c>
      <c r="PB47" s="15">
        <v>1337514619202.75</v>
      </c>
      <c r="PC47" s="15">
        <v>1407024502732.8</v>
      </c>
      <c r="PD47" s="15">
        <v>2092828602231.4199</v>
      </c>
      <c r="PE47" s="15">
        <v>1375706501452.7</v>
      </c>
      <c r="PF47" s="15">
        <v>1447757584003.7</v>
      </c>
      <c r="PG47" s="15">
        <v>1629820654216.6101</v>
      </c>
      <c r="PH47" s="15">
        <v>1080342556358.9301</v>
      </c>
      <c r="PI47" s="15">
        <v>1841668566241.24</v>
      </c>
      <c r="PJ47" s="15">
        <v>1739820204131.95</v>
      </c>
      <c r="PK47" s="15">
        <v>1156366866304.1699</v>
      </c>
      <c r="PL47" s="15">
        <v>950009242256.14001</v>
      </c>
      <c r="PM47" s="15">
        <v>1127339696118.95</v>
      </c>
      <c r="PN47" s="15">
        <v>1023695876443.8199</v>
      </c>
      <c r="PO47" s="15">
        <v>640864457704.16003</v>
      </c>
      <c r="PP47" s="15">
        <v>4500704060671.4805</v>
      </c>
      <c r="PQ47" s="15">
        <v>1350884604543.0601</v>
      </c>
      <c r="PR47" s="15">
        <v>1714468908303.6201</v>
      </c>
      <c r="PS47" s="15">
        <v>1064881421315.8101</v>
      </c>
      <c r="PT47" s="15">
        <v>669757299966.13</v>
      </c>
      <c r="PU47" s="15">
        <v>1370791527849.77</v>
      </c>
      <c r="PV47" s="15">
        <v>1267919861284</v>
      </c>
      <c r="PW47" s="15">
        <v>1606800418832.02</v>
      </c>
      <c r="PX47" s="15">
        <v>1473032854219.71</v>
      </c>
      <c r="PY47" s="15">
        <v>827335838076.32996</v>
      </c>
      <c r="PZ47" s="15">
        <v>1265288082382.9299</v>
      </c>
      <c r="QA47" s="15">
        <v>1218035552476.4099</v>
      </c>
      <c r="QB47" s="15">
        <v>18829000878087</v>
      </c>
      <c r="QC47" s="15">
        <v>1052783908188</v>
      </c>
      <c r="QD47" s="15">
        <v>2190014215447.6101</v>
      </c>
      <c r="QE47" s="15">
        <v>2537267220709</v>
      </c>
      <c r="QF47" s="15">
        <v>5276806541043.1904</v>
      </c>
      <c r="QG47" s="15">
        <v>3954125750282.3398</v>
      </c>
      <c r="QH47" s="15">
        <v>1716289851494.0801</v>
      </c>
      <c r="QI47" s="15">
        <v>1296242931051.5801</v>
      </c>
      <c r="QJ47" s="15">
        <v>1786637651014.1101</v>
      </c>
      <c r="QK47" s="15">
        <v>1651995749186.27</v>
      </c>
      <c r="QL47" s="15">
        <v>2465114254835.1201</v>
      </c>
      <c r="QM47" s="15">
        <v>3512008340572.7998</v>
      </c>
      <c r="QN47" s="15">
        <v>2431678713655.3501</v>
      </c>
      <c r="QO47" s="15">
        <v>1546441081875.51</v>
      </c>
      <c r="QP47" s="15">
        <v>2462008050080</v>
      </c>
      <c r="QQ47" s="15">
        <v>2859046473374.2598</v>
      </c>
      <c r="QR47" s="15">
        <v>3020712027306.0801</v>
      </c>
      <c r="QS47" s="15">
        <v>3059206419348</v>
      </c>
      <c r="QT47" s="15">
        <v>2205675774507.5</v>
      </c>
      <c r="QU47" s="15">
        <v>1848344405922.0701</v>
      </c>
      <c r="QV47" s="15">
        <v>1978973188615.79</v>
      </c>
      <c r="QW47" s="15">
        <v>2800693367854</v>
      </c>
      <c r="QX47" s="15">
        <v>2747455127462</v>
      </c>
      <c r="QY47" s="15">
        <v>1556518364315.1201</v>
      </c>
      <c r="QZ47" s="15">
        <v>1873449880131</v>
      </c>
      <c r="RA47" s="15">
        <v>1703553028651</v>
      </c>
      <c r="RB47" s="15">
        <v>1370112939629</v>
      </c>
      <c r="RC47" s="15">
        <v>1740053912554.5</v>
      </c>
      <c r="RD47" s="15">
        <v>2153653630692.48</v>
      </c>
      <c r="RE47" s="15">
        <v>1287362439434.99</v>
      </c>
      <c r="RF47" s="15">
        <v>2460520577212.8599</v>
      </c>
      <c r="RG47" s="15">
        <v>1488046483992.29</v>
      </c>
      <c r="RH47" s="15">
        <v>1333241058823.1499</v>
      </c>
      <c r="RI47" s="15">
        <v>872371320558.09998</v>
      </c>
      <c r="RJ47" s="15">
        <v>1702682403719.3899</v>
      </c>
      <c r="RK47" s="15">
        <v>1359155626276.1299</v>
      </c>
      <c r="RL47" s="15">
        <v>1276531786065.53</v>
      </c>
      <c r="RM47" s="15">
        <v>1264322316244.51</v>
      </c>
      <c r="RN47" s="15">
        <v>1273706812224</v>
      </c>
      <c r="RO47" s="15">
        <v>732158152152.48999</v>
      </c>
      <c r="RP47" s="15">
        <v>648203070592.16003</v>
      </c>
      <c r="RQ47" s="15">
        <v>9873242062122.3008</v>
      </c>
      <c r="RR47" s="15">
        <v>4560831526261.0498</v>
      </c>
      <c r="RS47" s="15">
        <v>2492866964557.8701</v>
      </c>
      <c r="RT47" s="15">
        <v>3695843189127.3101</v>
      </c>
      <c r="RU47" s="15">
        <v>10145927248102.9</v>
      </c>
      <c r="RV47" s="15">
        <v>3071874491360</v>
      </c>
      <c r="RW47" s="15">
        <v>6968606154248.6299</v>
      </c>
      <c r="RX47" s="15">
        <v>2569521654010.4302</v>
      </c>
      <c r="RY47" s="15">
        <v>18267252662516.398</v>
      </c>
      <c r="RZ47" s="15">
        <v>3661102022450.3198</v>
      </c>
      <c r="SA47" s="15">
        <v>1615155927682.75</v>
      </c>
      <c r="SB47" s="15">
        <v>1593047883632.0601</v>
      </c>
      <c r="SC47" s="15">
        <v>2229892437956.02</v>
      </c>
      <c r="SD47" s="15">
        <v>1154293847954.6699</v>
      </c>
      <c r="SE47" s="15">
        <v>1178056579757.23</v>
      </c>
      <c r="SF47" s="15">
        <v>1248282392513.1201</v>
      </c>
      <c r="SG47" s="15">
        <v>1467159728562.9099</v>
      </c>
      <c r="SH47" s="15">
        <v>1701080000289.05</v>
      </c>
      <c r="SI47" s="15">
        <v>1304005495752.52</v>
      </c>
      <c r="SJ47" s="15">
        <v>1368359071339.9199</v>
      </c>
      <c r="SK47" s="15">
        <v>1522556742991.0701</v>
      </c>
      <c r="SL47" s="15">
        <v>1135596693600.1399</v>
      </c>
      <c r="SM47" s="15">
        <v>1156054759916.05</v>
      </c>
      <c r="SN47" s="15">
        <v>863476126174.10999</v>
      </c>
      <c r="SO47" s="15">
        <v>3596721237695.8198</v>
      </c>
      <c r="SP47" s="15">
        <v>2664362678828.6602</v>
      </c>
      <c r="SQ47" s="15">
        <v>1666086529860.77</v>
      </c>
      <c r="SR47" s="15">
        <v>2034653481987.0901</v>
      </c>
      <c r="SS47" s="15">
        <v>3746007292079.5298</v>
      </c>
      <c r="ST47" s="15">
        <v>1364094497916.9299</v>
      </c>
      <c r="SU47" s="15">
        <v>1492648468795.5801</v>
      </c>
      <c r="SV47" s="15">
        <v>2262381146561.21</v>
      </c>
      <c r="SW47" s="15">
        <v>8394750253297.3096</v>
      </c>
      <c r="SX47" s="15">
        <v>2562516458459.52</v>
      </c>
      <c r="SY47" s="15">
        <v>2169756355566.1299</v>
      </c>
      <c r="SZ47" s="15">
        <v>3392463405101.5298</v>
      </c>
      <c r="TA47" s="15">
        <v>3493202312049.3301</v>
      </c>
      <c r="TB47" s="15">
        <v>2476119022884.46</v>
      </c>
      <c r="TC47" s="15">
        <v>1845951754718.6599</v>
      </c>
      <c r="TD47" s="15">
        <v>4436880349164.71</v>
      </c>
      <c r="TE47" s="15">
        <v>1808743307196.1101</v>
      </c>
      <c r="TF47" s="15">
        <v>1811421091018.3101</v>
      </c>
      <c r="TG47" s="15">
        <v>1344996974600.8101</v>
      </c>
      <c r="TH47" s="15">
        <v>1836448233839.45</v>
      </c>
      <c r="TI47" s="15">
        <v>591771761421.66003</v>
      </c>
      <c r="TJ47" s="15">
        <v>762363148597.92004</v>
      </c>
      <c r="TK47" s="15">
        <v>1782033164621.9399</v>
      </c>
      <c r="TL47" s="15">
        <v>1384973853051.8799</v>
      </c>
      <c r="TM47" s="15">
        <v>1882263074201.46</v>
      </c>
      <c r="TN47" s="15">
        <v>1941239091952.98</v>
      </c>
      <c r="TO47" s="15">
        <v>1220066398131.5</v>
      </c>
      <c r="TP47" s="15">
        <v>1431076473382.51</v>
      </c>
      <c r="TQ47" s="15">
        <v>830119571598.09998</v>
      </c>
      <c r="TR47" s="15">
        <v>3039283523298.5698</v>
      </c>
      <c r="TS47" s="15">
        <v>6321239604067.6104</v>
      </c>
      <c r="TT47" s="15">
        <v>5093142008697.54</v>
      </c>
      <c r="TU47" s="15">
        <v>5541905524958.3203</v>
      </c>
      <c r="TV47" s="15">
        <v>5983778805703.6104</v>
      </c>
      <c r="TW47" s="15">
        <v>3125568775549.4199</v>
      </c>
    </row>
    <row r="48" spans="1:543" ht="15" x14ac:dyDescent="0.25">
      <c r="A48" s="22" t="s">
        <v>592</v>
      </c>
      <c r="B48" s="23">
        <f>B4-B33</f>
        <v>0</v>
      </c>
      <c r="C48" s="23">
        <f t="shared" ref="C48:BN48" si="124">C4-C33</f>
        <v>0</v>
      </c>
      <c r="D48" s="23">
        <f t="shared" si="124"/>
        <v>0</v>
      </c>
      <c r="E48" s="23">
        <f t="shared" si="124"/>
        <v>0</v>
      </c>
      <c r="F48" s="23">
        <f t="shared" si="124"/>
        <v>-9.765625E-3</v>
      </c>
      <c r="G48" s="23">
        <f t="shared" si="124"/>
        <v>0</v>
      </c>
      <c r="H48" s="23">
        <f>H4-H33</f>
        <v>0</v>
      </c>
      <c r="I48" s="23">
        <f t="shared" si="124"/>
        <v>0</v>
      </c>
      <c r="J48" s="23">
        <f t="shared" si="124"/>
        <v>0</v>
      </c>
      <c r="K48" s="23">
        <f t="shared" si="124"/>
        <v>0</v>
      </c>
      <c r="L48" s="23">
        <f t="shared" si="124"/>
        <v>0</v>
      </c>
      <c r="M48" s="23">
        <f t="shared" si="124"/>
        <v>0</v>
      </c>
      <c r="N48" s="23">
        <f t="shared" si="124"/>
        <v>0</v>
      </c>
      <c r="O48" s="23">
        <f t="shared" si="124"/>
        <v>0</v>
      </c>
      <c r="P48" s="23">
        <f t="shared" si="124"/>
        <v>0</v>
      </c>
      <c r="Q48" s="23">
        <f t="shared" si="124"/>
        <v>0</v>
      </c>
      <c r="R48" s="23">
        <f t="shared" si="124"/>
        <v>0</v>
      </c>
      <c r="S48" s="23">
        <f t="shared" si="124"/>
        <v>0</v>
      </c>
      <c r="T48" s="23">
        <f t="shared" si="124"/>
        <v>0</v>
      </c>
      <c r="U48" s="23">
        <f t="shared" si="124"/>
        <v>0</v>
      </c>
      <c r="V48" s="23">
        <f t="shared" si="124"/>
        <v>0</v>
      </c>
      <c r="W48" s="23">
        <f t="shared" si="124"/>
        <v>0</v>
      </c>
      <c r="X48" s="23">
        <f t="shared" si="124"/>
        <v>0</v>
      </c>
      <c r="Y48" s="23">
        <f t="shared" si="124"/>
        <v>0</v>
      </c>
      <c r="Z48" s="23">
        <f t="shared" si="124"/>
        <v>-2.9296875E-2</v>
      </c>
      <c r="AA48" s="23">
        <f t="shared" si="124"/>
        <v>0</v>
      </c>
      <c r="AB48" s="23">
        <f t="shared" si="124"/>
        <v>0</v>
      </c>
      <c r="AC48" s="23">
        <f t="shared" si="124"/>
        <v>0</v>
      </c>
      <c r="AD48" s="23">
        <f t="shared" si="124"/>
        <v>0</v>
      </c>
      <c r="AE48" s="23">
        <f t="shared" si="124"/>
        <v>0</v>
      </c>
      <c r="AF48" s="23">
        <f t="shared" si="124"/>
        <v>0</v>
      </c>
      <c r="AG48" s="23">
        <f t="shared" si="124"/>
        <v>0</v>
      </c>
      <c r="AH48" s="23">
        <f t="shared" si="124"/>
        <v>0</v>
      </c>
      <c r="AI48" s="23">
        <f t="shared" si="124"/>
        <v>0</v>
      </c>
      <c r="AJ48" s="23">
        <f t="shared" si="124"/>
        <v>0</v>
      </c>
      <c r="AK48" s="23">
        <f t="shared" si="124"/>
        <v>-1.953125E-2</v>
      </c>
      <c r="AL48" s="23">
        <f t="shared" si="124"/>
        <v>0</v>
      </c>
      <c r="AM48" s="23">
        <f t="shared" si="124"/>
        <v>0</v>
      </c>
      <c r="AN48" s="23">
        <f t="shared" si="124"/>
        <v>0</v>
      </c>
      <c r="AO48" s="23">
        <f t="shared" si="124"/>
        <v>0</v>
      </c>
      <c r="AP48" s="23">
        <f t="shared" si="124"/>
        <v>0</v>
      </c>
      <c r="AQ48" s="23">
        <f t="shared" si="124"/>
        <v>0</v>
      </c>
      <c r="AR48" s="23">
        <f t="shared" si="124"/>
        <v>0</v>
      </c>
      <c r="AS48" s="23">
        <f t="shared" si="124"/>
        <v>0</v>
      </c>
      <c r="AT48" s="23">
        <f t="shared" si="124"/>
        <v>0</v>
      </c>
      <c r="AU48" s="23">
        <f t="shared" si="124"/>
        <v>0</v>
      </c>
      <c r="AV48" s="23">
        <f t="shared" si="124"/>
        <v>0</v>
      </c>
      <c r="AW48" s="23">
        <f t="shared" si="124"/>
        <v>0</v>
      </c>
      <c r="AX48" s="23">
        <f t="shared" si="124"/>
        <v>0</v>
      </c>
      <c r="AY48" s="23">
        <f t="shared" si="124"/>
        <v>0</v>
      </c>
      <c r="AZ48" s="23">
        <f t="shared" si="124"/>
        <v>0</v>
      </c>
      <c r="BA48" s="23">
        <f t="shared" si="124"/>
        <v>0</v>
      </c>
      <c r="BB48" s="23">
        <f t="shared" si="124"/>
        <v>0</v>
      </c>
      <c r="BC48" s="23">
        <f t="shared" si="124"/>
        <v>0</v>
      </c>
      <c r="BD48" s="23">
        <f t="shared" si="124"/>
        <v>0</v>
      </c>
      <c r="BE48" s="23">
        <f t="shared" si="124"/>
        <v>0</v>
      </c>
      <c r="BF48" s="23">
        <f t="shared" si="124"/>
        <v>0</v>
      </c>
      <c r="BG48" s="23">
        <f t="shared" si="124"/>
        <v>0</v>
      </c>
      <c r="BH48" s="23">
        <f t="shared" si="124"/>
        <v>0</v>
      </c>
      <c r="BI48" s="23">
        <f t="shared" si="124"/>
        <v>0</v>
      </c>
      <c r="BJ48" s="23">
        <f t="shared" si="124"/>
        <v>0</v>
      </c>
      <c r="BK48" s="23">
        <f t="shared" si="124"/>
        <v>0</v>
      </c>
      <c r="BL48" s="23">
        <f t="shared" si="124"/>
        <v>0</v>
      </c>
      <c r="BM48" s="23">
        <f t="shared" si="124"/>
        <v>0</v>
      </c>
      <c r="BN48" s="23">
        <f t="shared" si="124"/>
        <v>0</v>
      </c>
      <c r="BO48" s="23">
        <f t="shared" ref="BO48:DZ48" si="125">BO4-BO33</f>
        <v>0</v>
      </c>
      <c r="BP48" s="23">
        <f t="shared" si="125"/>
        <v>0</v>
      </c>
      <c r="BQ48" s="23">
        <f t="shared" si="125"/>
        <v>0</v>
      </c>
      <c r="BR48" s="23">
        <f t="shared" si="125"/>
        <v>0</v>
      </c>
      <c r="BS48" s="23">
        <f t="shared" si="125"/>
        <v>0</v>
      </c>
      <c r="BT48" s="23">
        <f t="shared" si="125"/>
        <v>0</v>
      </c>
      <c r="BU48" s="23">
        <f t="shared" si="125"/>
        <v>0</v>
      </c>
      <c r="BV48" s="23">
        <f t="shared" si="125"/>
        <v>0</v>
      </c>
      <c r="BW48" s="23">
        <f t="shared" si="125"/>
        <v>0</v>
      </c>
      <c r="BX48" s="23">
        <f t="shared" si="125"/>
        <v>0</v>
      </c>
      <c r="BY48" s="23">
        <f t="shared" si="125"/>
        <v>0</v>
      </c>
      <c r="BZ48" s="23">
        <f t="shared" si="125"/>
        <v>0</v>
      </c>
      <c r="CA48" s="23">
        <f t="shared" si="125"/>
        <v>0</v>
      </c>
      <c r="CB48" s="23">
        <f t="shared" si="125"/>
        <v>0</v>
      </c>
      <c r="CC48" s="23">
        <f t="shared" si="125"/>
        <v>0</v>
      </c>
      <c r="CD48" s="23">
        <f t="shared" si="125"/>
        <v>0</v>
      </c>
      <c r="CE48" s="23">
        <f t="shared" si="125"/>
        <v>0</v>
      </c>
      <c r="CF48" s="23">
        <f t="shared" si="125"/>
        <v>0</v>
      </c>
      <c r="CG48" s="23">
        <f t="shared" si="125"/>
        <v>0</v>
      </c>
      <c r="CH48" s="23">
        <f t="shared" si="125"/>
        <v>0</v>
      </c>
      <c r="CI48" s="23">
        <f t="shared" si="125"/>
        <v>0</v>
      </c>
      <c r="CJ48" s="23">
        <f t="shared" si="125"/>
        <v>0</v>
      </c>
      <c r="CK48" s="23">
        <f t="shared" si="125"/>
        <v>0</v>
      </c>
      <c r="CL48" s="23">
        <f t="shared" si="125"/>
        <v>-3.076171875E-2</v>
      </c>
      <c r="CM48" s="23">
        <f t="shared" si="125"/>
        <v>0</v>
      </c>
      <c r="CN48" s="23">
        <f t="shared" si="125"/>
        <v>0</v>
      </c>
      <c r="CO48" s="23">
        <f t="shared" si="125"/>
        <v>0</v>
      </c>
      <c r="CP48" s="23">
        <f t="shared" si="125"/>
        <v>0</v>
      </c>
      <c r="CQ48" s="23">
        <f t="shared" si="125"/>
        <v>0</v>
      </c>
      <c r="CR48" s="23">
        <f t="shared" si="125"/>
        <v>0</v>
      </c>
      <c r="CS48" s="23">
        <f t="shared" si="125"/>
        <v>0</v>
      </c>
      <c r="CT48" s="23">
        <f t="shared" si="125"/>
        <v>-9.765625E-3</v>
      </c>
      <c r="CU48" s="23">
        <f t="shared" si="125"/>
        <v>0</v>
      </c>
      <c r="CV48" s="23">
        <f t="shared" si="125"/>
        <v>0</v>
      </c>
      <c r="CW48" s="23">
        <f t="shared" si="125"/>
        <v>0</v>
      </c>
      <c r="CX48" s="23">
        <f t="shared" si="125"/>
        <v>0</v>
      </c>
      <c r="CY48" s="23">
        <f t="shared" si="125"/>
        <v>0</v>
      </c>
      <c r="CZ48" s="23">
        <f t="shared" si="125"/>
        <v>0</v>
      </c>
      <c r="DA48" s="23">
        <f t="shared" si="125"/>
        <v>0</v>
      </c>
      <c r="DB48" s="23">
        <f t="shared" si="125"/>
        <v>0</v>
      </c>
      <c r="DC48" s="23">
        <f t="shared" si="125"/>
        <v>0</v>
      </c>
      <c r="DD48" s="23">
        <f t="shared" si="125"/>
        <v>0</v>
      </c>
      <c r="DE48" s="23">
        <f t="shared" si="125"/>
        <v>0</v>
      </c>
      <c r="DF48" s="23">
        <f t="shared" si="125"/>
        <v>0</v>
      </c>
      <c r="DG48" s="23">
        <f t="shared" si="125"/>
        <v>0</v>
      </c>
      <c r="DH48" s="23">
        <f t="shared" si="125"/>
        <v>0</v>
      </c>
      <c r="DI48" s="23">
        <f t="shared" si="125"/>
        <v>0</v>
      </c>
      <c r="DJ48" s="23">
        <f t="shared" si="125"/>
        <v>0</v>
      </c>
      <c r="DK48" s="23">
        <f t="shared" si="125"/>
        <v>0</v>
      </c>
      <c r="DL48" s="23">
        <f t="shared" si="125"/>
        <v>0</v>
      </c>
      <c r="DM48" s="23">
        <f t="shared" si="125"/>
        <v>0</v>
      </c>
      <c r="DN48" s="23">
        <f t="shared" si="125"/>
        <v>0</v>
      </c>
      <c r="DO48" s="23">
        <f t="shared" si="125"/>
        <v>0</v>
      </c>
      <c r="DP48" s="23">
        <f t="shared" si="125"/>
        <v>0</v>
      </c>
      <c r="DQ48" s="23">
        <f t="shared" si="125"/>
        <v>0</v>
      </c>
      <c r="DR48" s="23">
        <f t="shared" si="125"/>
        <v>0</v>
      </c>
      <c r="DS48" s="23">
        <f t="shared" si="125"/>
        <v>0</v>
      </c>
      <c r="DT48" s="23">
        <f t="shared" si="125"/>
        <v>0</v>
      </c>
      <c r="DU48" s="23">
        <f t="shared" si="125"/>
        <v>0</v>
      </c>
      <c r="DV48" s="23">
        <f t="shared" si="125"/>
        <v>0</v>
      </c>
      <c r="DW48" s="23">
        <f t="shared" si="125"/>
        <v>0</v>
      </c>
      <c r="DX48" s="23">
        <f t="shared" si="125"/>
        <v>0</v>
      </c>
      <c r="DY48" s="23">
        <f t="shared" si="125"/>
        <v>0</v>
      </c>
      <c r="DZ48" s="23">
        <f t="shared" si="125"/>
        <v>0</v>
      </c>
      <c r="EA48" s="23">
        <f t="shared" ref="EA48:GL48" si="126">EA4-EA33</f>
        <v>0</v>
      </c>
      <c r="EB48" s="23">
        <f t="shared" si="126"/>
        <v>0</v>
      </c>
      <c r="EC48" s="23">
        <f t="shared" si="126"/>
        <v>0</v>
      </c>
      <c r="ED48" s="23">
        <f t="shared" si="126"/>
        <v>9.765625E-3</v>
      </c>
      <c r="EE48" s="23">
        <f t="shared" si="126"/>
        <v>0</v>
      </c>
      <c r="EF48" s="23">
        <f t="shared" si="126"/>
        <v>0</v>
      </c>
      <c r="EG48" s="23">
        <f t="shared" si="126"/>
        <v>0</v>
      </c>
      <c r="EH48" s="23">
        <f t="shared" si="126"/>
        <v>0</v>
      </c>
      <c r="EI48" s="23">
        <f t="shared" si="126"/>
        <v>0</v>
      </c>
      <c r="EJ48" s="23">
        <f t="shared" si="126"/>
        <v>0</v>
      </c>
      <c r="EK48" s="23">
        <f t="shared" si="126"/>
        <v>0</v>
      </c>
      <c r="EL48" s="23">
        <f t="shared" si="126"/>
        <v>0</v>
      </c>
      <c r="EM48" s="23">
        <f t="shared" si="126"/>
        <v>0</v>
      </c>
      <c r="EN48" s="23">
        <f t="shared" si="126"/>
        <v>0</v>
      </c>
      <c r="EO48" s="23">
        <f t="shared" si="126"/>
        <v>0</v>
      </c>
      <c r="EP48" s="23">
        <f t="shared" si="126"/>
        <v>0</v>
      </c>
      <c r="EQ48" s="23">
        <f t="shared" si="126"/>
        <v>0</v>
      </c>
      <c r="ER48" s="23">
        <f t="shared" si="126"/>
        <v>0</v>
      </c>
      <c r="ES48" s="23">
        <f t="shared" si="126"/>
        <v>0</v>
      </c>
      <c r="ET48" s="23">
        <f t="shared" si="126"/>
        <v>0</v>
      </c>
      <c r="EU48" s="23">
        <f t="shared" si="126"/>
        <v>0</v>
      </c>
      <c r="EV48" s="23">
        <f t="shared" si="126"/>
        <v>0</v>
      </c>
      <c r="EW48" s="23">
        <f t="shared" si="126"/>
        <v>6.640625E-2</v>
      </c>
      <c r="EX48" s="23">
        <f t="shared" si="126"/>
        <v>-4.6875E-2</v>
      </c>
      <c r="EY48" s="23">
        <f t="shared" si="126"/>
        <v>0</v>
      </c>
      <c r="EZ48" s="23">
        <f t="shared" si="126"/>
        <v>0</v>
      </c>
      <c r="FA48" s="23">
        <f t="shared" si="126"/>
        <v>0</v>
      </c>
      <c r="FB48" s="23">
        <f t="shared" si="126"/>
        <v>0</v>
      </c>
      <c r="FC48" s="23">
        <f t="shared" si="126"/>
        <v>0</v>
      </c>
      <c r="FD48" s="23">
        <f t="shared" si="126"/>
        <v>0</v>
      </c>
      <c r="FE48" s="23">
        <f t="shared" si="126"/>
        <v>0</v>
      </c>
      <c r="FF48" s="23">
        <f t="shared" si="126"/>
        <v>0</v>
      </c>
      <c r="FG48" s="23">
        <f t="shared" si="126"/>
        <v>0</v>
      </c>
      <c r="FH48" s="23">
        <f t="shared" si="126"/>
        <v>0</v>
      </c>
      <c r="FI48" s="23">
        <f t="shared" si="126"/>
        <v>0</v>
      </c>
      <c r="FJ48" s="23">
        <f t="shared" si="126"/>
        <v>0</v>
      </c>
      <c r="FK48" s="23">
        <f t="shared" si="126"/>
        <v>0</v>
      </c>
      <c r="FL48" s="23">
        <f t="shared" si="126"/>
        <v>0</v>
      </c>
      <c r="FM48" s="23">
        <f t="shared" si="126"/>
        <v>0</v>
      </c>
      <c r="FN48" s="23">
        <f t="shared" si="126"/>
        <v>0</v>
      </c>
      <c r="FO48" s="23">
        <f t="shared" si="126"/>
        <v>0</v>
      </c>
      <c r="FP48" s="23">
        <f t="shared" si="126"/>
        <v>0</v>
      </c>
      <c r="FQ48" s="23">
        <f t="shared" si="126"/>
        <v>0</v>
      </c>
      <c r="FR48" s="23">
        <f t="shared" si="126"/>
        <v>0.4599609375</v>
      </c>
      <c r="FS48" s="23">
        <f t="shared" si="126"/>
        <v>0</v>
      </c>
      <c r="FT48" s="23">
        <f t="shared" si="126"/>
        <v>-3.9794921875E-2</v>
      </c>
      <c r="FU48" s="23">
        <f t="shared" si="126"/>
        <v>1.025390625E-2</v>
      </c>
      <c r="FV48" s="23">
        <f t="shared" si="126"/>
        <v>0</v>
      </c>
      <c r="FW48" s="23">
        <f t="shared" si="126"/>
        <v>0</v>
      </c>
      <c r="FX48" s="23">
        <f t="shared" si="126"/>
        <v>0</v>
      </c>
      <c r="FY48" s="23">
        <f t="shared" si="126"/>
        <v>0</v>
      </c>
      <c r="FZ48" s="23">
        <f t="shared" si="126"/>
        <v>0</v>
      </c>
      <c r="GA48" s="23">
        <f t="shared" si="126"/>
        <v>0</v>
      </c>
      <c r="GB48" s="23">
        <f t="shared" si="126"/>
        <v>0</v>
      </c>
      <c r="GC48" s="23">
        <f t="shared" si="126"/>
        <v>0</v>
      </c>
      <c r="GD48" s="23">
        <f t="shared" si="126"/>
        <v>0</v>
      </c>
      <c r="GE48" s="23">
        <f t="shared" si="126"/>
        <v>0</v>
      </c>
      <c r="GF48" s="23">
        <f t="shared" si="126"/>
        <v>0</v>
      </c>
      <c r="GG48" s="23">
        <f t="shared" si="126"/>
        <v>0</v>
      </c>
      <c r="GH48" s="23">
        <f t="shared" si="126"/>
        <v>0</v>
      </c>
      <c r="GI48" s="23">
        <f t="shared" si="126"/>
        <v>0</v>
      </c>
      <c r="GJ48" s="23">
        <f t="shared" si="126"/>
        <v>0</v>
      </c>
      <c r="GK48" s="23">
        <f t="shared" si="126"/>
        <v>0</v>
      </c>
      <c r="GL48" s="23">
        <f t="shared" si="126"/>
        <v>0</v>
      </c>
      <c r="GM48" s="23">
        <f t="shared" ref="GM48:IW48" si="127">GM4-GM33</f>
        <v>0</v>
      </c>
      <c r="GN48" s="23">
        <f t="shared" si="127"/>
        <v>0</v>
      </c>
      <c r="GO48" s="23">
        <f t="shared" si="127"/>
        <v>0</v>
      </c>
      <c r="GP48" s="23">
        <f t="shared" si="127"/>
        <v>0</v>
      </c>
      <c r="GQ48" s="23">
        <f t="shared" si="127"/>
        <v>0</v>
      </c>
      <c r="GR48" s="23">
        <f t="shared" si="127"/>
        <v>0</v>
      </c>
      <c r="GS48" s="23">
        <f t="shared" si="127"/>
        <v>0</v>
      </c>
      <c r="GT48" s="23">
        <f t="shared" si="127"/>
        <v>0</v>
      </c>
      <c r="GU48" s="23">
        <f t="shared" si="127"/>
        <v>0</v>
      </c>
      <c r="GV48" s="23">
        <f t="shared" si="127"/>
        <v>0</v>
      </c>
      <c r="GW48" s="23">
        <f t="shared" si="127"/>
        <v>0</v>
      </c>
      <c r="GX48" s="23">
        <f t="shared" si="127"/>
        <v>0</v>
      </c>
      <c r="GY48" s="23">
        <f t="shared" si="127"/>
        <v>0</v>
      </c>
      <c r="GZ48" s="23">
        <f t="shared" si="127"/>
        <v>0</v>
      </c>
      <c r="HA48" s="23">
        <f t="shared" si="127"/>
        <v>0</v>
      </c>
      <c r="HB48" s="23">
        <f t="shared" si="127"/>
        <v>0</v>
      </c>
      <c r="HC48" s="23">
        <f t="shared" si="127"/>
        <v>0</v>
      </c>
      <c r="HD48" s="23">
        <f t="shared" si="127"/>
        <v>0</v>
      </c>
      <c r="HE48" s="23">
        <f t="shared" si="127"/>
        <v>0</v>
      </c>
      <c r="HF48" s="23">
        <f t="shared" si="127"/>
        <v>0</v>
      </c>
      <c r="HG48" s="23">
        <f t="shared" si="127"/>
        <v>0</v>
      </c>
      <c r="HH48" s="23">
        <f t="shared" si="127"/>
        <v>-1</v>
      </c>
      <c r="HI48" s="23">
        <f t="shared" si="127"/>
        <v>0</v>
      </c>
      <c r="HJ48" s="23">
        <f t="shared" si="127"/>
        <v>0</v>
      </c>
      <c r="HK48" s="23">
        <f t="shared" si="127"/>
        <v>0</v>
      </c>
      <c r="HL48" s="23">
        <f t="shared" si="127"/>
        <v>0</v>
      </c>
      <c r="HM48" s="23">
        <f t="shared" si="127"/>
        <v>4.6875E-2</v>
      </c>
      <c r="HN48" s="23">
        <f t="shared" si="127"/>
        <v>0</v>
      </c>
      <c r="HO48" s="23">
        <f t="shared" si="127"/>
        <v>0</v>
      </c>
      <c r="HP48" s="23">
        <f t="shared" si="127"/>
        <v>0</v>
      </c>
      <c r="HQ48" s="23">
        <f t="shared" si="127"/>
        <v>0</v>
      </c>
      <c r="HR48" s="23">
        <f t="shared" si="127"/>
        <v>0</v>
      </c>
      <c r="HS48" s="23">
        <f t="shared" si="127"/>
        <v>1.07421875E-2</v>
      </c>
      <c r="HT48" s="23">
        <f t="shared" si="127"/>
        <v>0</v>
      </c>
      <c r="HU48" s="23">
        <f t="shared" si="127"/>
        <v>0</v>
      </c>
      <c r="HV48" s="23">
        <f t="shared" si="127"/>
        <v>0</v>
      </c>
      <c r="HW48" s="23">
        <f t="shared" si="127"/>
        <v>0</v>
      </c>
      <c r="HX48" s="23">
        <f t="shared" si="127"/>
        <v>0</v>
      </c>
      <c r="HY48" s="23">
        <f t="shared" si="127"/>
        <v>0</v>
      </c>
      <c r="HZ48" s="23">
        <f t="shared" si="127"/>
        <v>0</v>
      </c>
      <c r="IA48" s="23">
        <f t="shared" si="127"/>
        <v>0</v>
      </c>
      <c r="IB48" s="23">
        <f t="shared" si="127"/>
        <v>0</v>
      </c>
      <c r="IC48" s="23">
        <f t="shared" si="127"/>
        <v>0</v>
      </c>
      <c r="ID48" s="23">
        <f t="shared" si="127"/>
        <v>1.025390625E-2</v>
      </c>
      <c r="IE48" s="23">
        <f t="shared" si="127"/>
        <v>0</v>
      </c>
      <c r="IF48" s="23">
        <f t="shared" si="127"/>
        <v>0</v>
      </c>
      <c r="IG48" s="23">
        <f t="shared" si="127"/>
        <v>0</v>
      </c>
      <c r="IH48" s="23">
        <f t="shared" si="127"/>
        <v>0</v>
      </c>
      <c r="II48" s="23">
        <f t="shared" si="127"/>
        <v>0</v>
      </c>
      <c r="IJ48" s="23">
        <f t="shared" si="127"/>
        <v>0</v>
      </c>
      <c r="IK48" s="23">
        <f t="shared" si="127"/>
        <v>0</v>
      </c>
      <c r="IL48" s="23">
        <f t="shared" si="127"/>
        <v>0</v>
      </c>
      <c r="IM48" s="23">
        <f t="shared" si="127"/>
        <v>0</v>
      </c>
      <c r="IN48" s="23">
        <f t="shared" si="127"/>
        <v>0</v>
      </c>
      <c r="IO48" s="23">
        <f t="shared" si="127"/>
        <v>0</v>
      </c>
      <c r="IP48" s="23">
        <f t="shared" si="127"/>
        <v>0</v>
      </c>
      <c r="IQ48" s="23">
        <f t="shared" si="127"/>
        <v>0</v>
      </c>
      <c r="IR48" s="23">
        <f t="shared" si="127"/>
        <v>0</v>
      </c>
      <c r="IS48" s="23">
        <f t="shared" si="127"/>
        <v>0</v>
      </c>
      <c r="IT48" s="23">
        <f t="shared" si="127"/>
        <v>0</v>
      </c>
      <c r="IU48" s="23">
        <f t="shared" si="127"/>
        <v>0</v>
      </c>
      <c r="IV48" s="23">
        <f t="shared" si="127"/>
        <v>0</v>
      </c>
      <c r="IW48" s="23">
        <f t="shared" si="127"/>
        <v>1.009765625</v>
      </c>
      <c r="IX48" s="23">
        <f>IX4-IX33</f>
        <v>0</v>
      </c>
      <c r="IY48" s="23">
        <f t="shared" ref="IY48:LJ48" si="128">IY4-IY33</f>
        <v>0</v>
      </c>
      <c r="IZ48" s="23">
        <f t="shared" si="128"/>
        <v>0</v>
      </c>
      <c r="JA48" s="23">
        <f t="shared" si="128"/>
        <v>0</v>
      </c>
      <c r="JB48" s="23">
        <f t="shared" si="128"/>
        <v>0</v>
      </c>
      <c r="JC48" s="23">
        <f t="shared" si="128"/>
        <v>0</v>
      </c>
      <c r="JD48" s="23">
        <f t="shared" si="128"/>
        <v>0</v>
      </c>
      <c r="JE48" s="23">
        <f t="shared" si="128"/>
        <v>0</v>
      </c>
      <c r="JF48" s="23">
        <f t="shared" si="128"/>
        <v>0</v>
      </c>
      <c r="JG48" s="23">
        <f t="shared" si="128"/>
        <v>0</v>
      </c>
      <c r="JH48" s="23">
        <f t="shared" si="128"/>
        <v>0</v>
      </c>
      <c r="JI48" s="23">
        <f t="shared" si="128"/>
        <v>0</v>
      </c>
      <c r="JJ48" s="23">
        <f t="shared" si="128"/>
        <v>0</v>
      </c>
      <c r="JK48" s="23">
        <f t="shared" si="128"/>
        <v>0</v>
      </c>
      <c r="JL48" s="23">
        <f t="shared" si="128"/>
        <v>0</v>
      </c>
      <c r="JM48" s="23">
        <f t="shared" si="128"/>
        <v>0</v>
      </c>
      <c r="JN48" s="23">
        <f t="shared" si="128"/>
        <v>0</v>
      </c>
      <c r="JO48" s="23">
        <f t="shared" si="128"/>
        <v>0</v>
      </c>
      <c r="JP48" s="23">
        <f t="shared" si="128"/>
        <v>0</v>
      </c>
      <c r="JQ48" s="23">
        <f t="shared" si="128"/>
        <v>0</v>
      </c>
      <c r="JR48" s="23">
        <f t="shared" si="128"/>
        <v>0</v>
      </c>
      <c r="JS48" s="23">
        <f t="shared" si="128"/>
        <v>0</v>
      </c>
      <c r="JT48" s="23">
        <f t="shared" si="128"/>
        <v>0</v>
      </c>
      <c r="JU48" s="23">
        <f t="shared" si="128"/>
        <v>0</v>
      </c>
      <c r="JV48" s="23">
        <f t="shared" si="128"/>
        <v>0</v>
      </c>
      <c r="JW48" s="23">
        <f t="shared" si="128"/>
        <v>0</v>
      </c>
      <c r="JX48" s="23">
        <f t="shared" si="128"/>
        <v>0</v>
      </c>
      <c r="JY48" s="23">
        <f t="shared" si="128"/>
        <v>0</v>
      </c>
      <c r="JZ48" s="23">
        <f t="shared" si="128"/>
        <v>0</v>
      </c>
      <c r="KA48" s="23">
        <f t="shared" si="128"/>
        <v>0</v>
      </c>
      <c r="KB48" s="23">
        <f t="shared" si="128"/>
        <v>0</v>
      </c>
      <c r="KC48" s="23">
        <f t="shared" si="128"/>
        <v>1.9775390625E-2</v>
      </c>
      <c r="KD48" s="23">
        <f t="shared" si="128"/>
        <v>0</v>
      </c>
      <c r="KE48" s="23">
        <f t="shared" si="128"/>
        <v>0</v>
      </c>
      <c r="KF48" s="23">
        <f t="shared" si="128"/>
        <v>0</v>
      </c>
      <c r="KG48" s="23">
        <f t="shared" si="128"/>
        <v>0</v>
      </c>
      <c r="KH48" s="23">
        <f t="shared" si="128"/>
        <v>0</v>
      </c>
      <c r="KI48" s="23">
        <f t="shared" si="128"/>
        <v>0</v>
      </c>
      <c r="KJ48" s="23">
        <f t="shared" si="128"/>
        <v>0</v>
      </c>
      <c r="KK48" s="23">
        <f t="shared" si="128"/>
        <v>0</v>
      </c>
      <c r="KL48" s="23">
        <f t="shared" si="128"/>
        <v>0</v>
      </c>
      <c r="KM48" s="23">
        <f t="shared" si="128"/>
        <v>0</v>
      </c>
      <c r="KN48" s="23">
        <f t="shared" si="128"/>
        <v>0</v>
      </c>
      <c r="KO48" s="23">
        <f t="shared" si="128"/>
        <v>0</v>
      </c>
      <c r="KP48" s="23">
        <f t="shared" si="128"/>
        <v>0</v>
      </c>
      <c r="KQ48" s="23">
        <f t="shared" si="128"/>
        <v>0</v>
      </c>
      <c r="KR48" s="23">
        <f t="shared" si="128"/>
        <v>0</v>
      </c>
      <c r="KS48" s="23">
        <f t="shared" si="128"/>
        <v>0</v>
      </c>
      <c r="KT48" s="23">
        <f t="shared" si="128"/>
        <v>0</v>
      </c>
      <c r="KU48" s="23">
        <f t="shared" si="128"/>
        <v>0</v>
      </c>
      <c r="KV48" s="23">
        <f t="shared" si="128"/>
        <v>0</v>
      </c>
      <c r="KW48" s="23">
        <f t="shared" si="128"/>
        <v>0</v>
      </c>
      <c r="KX48" s="23">
        <f t="shared" si="128"/>
        <v>-70.0087890625</v>
      </c>
      <c r="KY48" s="23">
        <f t="shared" si="128"/>
        <v>0</v>
      </c>
      <c r="KZ48" s="23">
        <f t="shared" si="128"/>
        <v>0</v>
      </c>
      <c r="LA48" s="23">
        <f t="shared" si="128"/>
        <v>0</v>
      </c>
      <c r="LB48" s="23">
        <f t="shared" si="128"/>
        <v>0</v>
      </c>
      <c r="LC48" s="23">
        <f t="shared" si="128"/>
        <v>0</v>
      </c>
      <c r="LD48" s="23">
        <f t="shared" si="128"/>
        <v>0</v>
      </c>
      <c r="LE48" s="23">
        <f t="shared" si="128"/>
        <v>0</v>
      </c>
      <c r="LF48" s="23">
        <f t="shared" si="128"/>
        <v>0</v>
      </c>
      <c r="LG48" s="23">
        <f t="shared" si="128"/>
        <v>0</v>
      </c>
      <c r="LH48" s="23">
        <f t="shared" si="128"/>
        <v>0</v>
      </c>
      <c r="LI48" s="23">
        <f t="shared" si="128"/>
        <v>0</v>
      </c>
      <c r="LJ48" s="23">
        <f t="shared" si="128"/>
        <v>0</v>
      </c>
      <c r="LK48" s="23">
        <f t="shared" ref="LK48:NV48" si="129">LK4-LK33</f>
        <v>0</v>
      </c>
      <c r="LL48" s="23">
        <f t="shared" si="129"/>
        <v>0</v>
      </c>
      <c r="LM48" s="23">
        <f t="shared" si="129"/>
        <v>0</v>
      </c>
      <c r="LN48" s="23">
        <f t="shared" si="129"/>
        <v>1.0009765625E-2</v>
      </c>
      <c r="LO48" s="23">
        <f t="shared" si="129"/>
        <v>0</v>
      </c>
      <c r="LP48" s="23">
        <f t="shared" si="129"/>
        <v>0</v>
      </c>
      <c r="LQ48" s="23">
        <f t="shared" si="129"/>
        <v>0</v>
      </c>
      <c r="LR48" s="23">
        <f t="shared" si="129"/>
        <v>0</v>
      </c>
      <c r="LS48" s="23">
        <f t="shared" si="129"/>
        <v>0</v>
      </c>
      <c r="LT48" s="23">
        <f t="shared" si="129"/>
        <v>0</v>
      </c>
      <c r="LU48" s="23">
        <f t="shared" si="129"/>
        <v>0</v>
      </c>
      <c r="LV48" s="23">
        <f t="shared" si="129"/>
        <v>0</v>
      </c>
      <c r="LW48" s="23">
        <f t="shared" si="129"/>
        <v>0</v>
      </c>
      <c r="LX48" s="23">
        <f t="shared" si="129"/>
        <v>0</v>
      </c>
      <c r="LY48" s="23">
        <f t="shared" si="129"/>
        <v>0</v>
      </c>
      <c r="LZ48" s="23">
        <f t="shared" si="129"/>
        <v>0</v>
      </c>
      <c r="MA48" s="23">
        <f t="shared" si="129"/>
        <v>0</v>
      </c>
      <c r="MB48" s="23">
        <f t="shared" si="129"/>
        <v>0</v>
      </c>
      <c r="MC48" s="23">
        <f t="shared" si="129"/>
        <v>0</v>
      </c>
      <c r="MD48" s="23">
        <f t="shared" si="129"/>
        <v>0</v>
      </c>
      <c r="ME48" s="23">
        <f t="shared" si="129"/>
        <v>0</v>
      </c>
      <c r="MF48" s="23">
        <f t="shared" si="129"/>
        <v>0</v>
      </c>
      <c r="MG48" s="23">
        <f t="shared" si="129"/>
        <v>0</v>
      </c>
      <c r="MH48" s="23">
        <f t="shared" si="129"/>
        <v>0</v>
      </c>
      <c r="MI48" s="23">
        <f t="shared" si="129"/>
        <v>0</v>
      </c>
      <c r="MJ48" s="23">
        <f t="shared" si="129"/>
        <v>0</v>
      </c>
      <c r="MK48" s="23">
        <f t="shared" si="129"/>
        <v>0</v>
      </c>
      <c r="ML48" s="23">
        <f t="shared" si="129"/>
        <v>0</v>
      </c>
      <c r="MM48" s="23">
        <f t="shared" si="129"/>
        <v>0</v>
      </c>
      <c r="MN48" s="23">
        <f t="shared" si="129"/>
        <v>0</v>
      </c>
      <c r="MO48" s="23">
        <f t="shared" si="129"/>
        <v>0</v>
      </c>
      <c r="MP48" s="23">
        <f t="shared" si="129"/>
        <v>0</v>
      </c>
      <c r="MQ48" s="23">
        <f t="shared" si="129"/>
        <v>0</v>
      </c>
      <c r="MR48" s="23">
        <f t="shared" si="129"/>
        <v>0</v>
      </c>
      <c r="MS48" s="23">
        <f t="shared" si="129"/>
        <v>0</v>
      </c>
      <c r="MT48" s="23">
        <f t="shared" si="129"/>
        <v>0</v>
      </c>
      <c r="MU48" s="23">
        <f t="shared" si="129"/>
        <v>0</v>
      </c>
      <c r="MV48" s="23">
        <f t="shared" si="129"/>
        <v>0</v>
      </c>
      <c r="MW48" s="23">
        <f t="shared" si="129"/>
        <v>0</v>
      </c>
      <c r="MX48" s="23">
        <f t="shared" si="129"/>
        <v>0</v>
      </c>
      <c r="MY48" s="23">
        <f t="shared" si="129"/>
        <v>0</v>
      </c>
      <c r="MZ48" s="23">
        <f t="shared" si="129"/>
        <v>0</v>
      </c>
      <c r="NA48" s="23">
        <f t="shared" si="129"/>
        <v>0</v>
      </c>
      <c r="NB48" s="23">
        <f t="shared" si="129"/>
        <v>-2.05078125E-2</v>
      </c>
      <c r="NC48" s="23">
        <f t="shared" si="129"/>
        <v>0</v>
      </c>
      <c r="ND48" s="23">
        <f t="shared" si="129"/>
        <v>0</v>
      </c>
      <c r="NE48" s="23">
        <f t="shared" si="129"/>
        <v>0</v>
      </c>
      <c r="NF48" s="23">
        <f t="shared" si="129"/>
        <v>0</v>
      </c>
      <c r="NG48" s="23">
        <f t="shared" si="129"/>
        <v>0</v>
      </c>
      <c r="NH48" s="23">
        <f t="shared" si="129"/>
        <v>0</v>
      </c>
      <c r="NI48" s="23">
        <f t="shared" si="129"/>
        <v>0</v>
      </c>
      <c r="NJ48" s="23">
        <f t="shared" si="129"/>
        <v>0</v>
      </c>
      <c r="NK48" s="23">
        <f t="shared" si="129"/>
        <v>0</v>
      </c>
      <c r="NL48" s="23">
        <f t="shared" si="129"/>
        <v>0</v>
      </c>
      <c r="NM48" s="23">
        <f t="shared" si="129"/>
        <v>0</v>
      </c>
      <c r="NN48" s="23">
        <f t="shared" si="129"/>
        <v>0</v>
      </c>
      <c r="NO48" s="23">
        <f t="shared" si="129"/>
        <v>0</v>
      </c>
      <c r="NP48" s="23">
        <f t="shared" si="129"/>
        <v>0</v>
      </c>
      <c r="NQ48" s="23">
        <f t="shared" si="129"/>
        <v>0</v>
      </c>
      <c r="NR48" s="23">
        <f t="shared" si="129"/>
        <v>0</v>
      </c>
      <c r="NS48" s="23">
        <f t="shared" si="129"/>
        <v>0</v>
      </c>
      <c r="NT48" s="23">
        <f t="shared" si="129"/>
        <v>0</v>
      </c>
      <c r="NU48" s="23">
        <f t="shared" si="129"/>
        <v>0</v>
      </c>
      <c r="NV48" s="23">
        <f t="shared" si="129"/>
        <v>0</v>
      </c>
      <c r="NW48" s="23">
        <f t="shared" ref="NW48:QH48" si="130">NW4-NW33</f>
        <v>0</v>
      </c>
      <c r="NX48" s="23">
        <f t="shared" si="130"/>
        <v>0</v>
      </c>
      <c r="NY48" s="23">
        <f t="shared" si="130"/>
        <v>3.3203125E-2</v>
      </c>
      <c r="NZ48" s="23">
        <f t="shared" si="130"/>
        <v>0</v>
      </c>
      <c r="OA48" s="23">
        <f t="shared" si="130"/>
        <v>0</v>
      </c>
      <c r="OB48" s="23">
        <f t="shared" si="130"/>
        <v>0</v>
      </c>
      <c r="OC48" s="23">
        <f t="shared" si="130"/>
        <v>0</v>
      </c>
      <c r="OD48" s="23">
        <f t="shared" si="130"/>
        <v>0</v>
      </c>
      <c r="OE48" s="23">
        <f t="shared" si="130"/>
        <v>0</v>
      </c>
      <c r="OF48" s="23">
        <f t="shared" si="130"/>
        <v>0</v>
      </c>
      <c r="OG48" s="23">
        <f t="shared" si="130"/>
        <v>0</v>
      </c>
      <c r="OH48" s="23">
        <f t="shared" si="130"/>
        <v>0</v>
      </c>
      <c r="OI48" s="23">
        <f t="shared" si="130"/>
        <v>0</v>
      </c>
      <c r="OJ48" s="23">
        <f>OJ4-OJ33</f>
        <v>0</v>
      </c>
      <c r="OK48" s="23">
        <f t="shared" si="130"/>
        <v>0</v>
      </c>
      <c r="OL48" s="23">
        <f t="shared" si="130"/>
        <v>0</v>
      </c>
      <c r="OM48" s="23">
        <f t="shared" si="130"/>
        <v>0</v>
      </c>
      <c r="ON48" s="23">
        <f t="shared" si="130"/>
        <v>0</v>
      </c>
      <c r="OO48" s="23">
        <f t="shared" si="130"/>
        <v>0</v>
      </c>
      <c r="OP48" s="23">
        <f t="shared" si="130"/>
        <v>0</v>
      </c>
      <c r="OQ48" s="23">
        <f t="shared" si="130"/>
        <v>2.001953125E-2</v>
      </c>
      <c r="OR48" s="23">
        <f t="shared" si="130"/>
        <v>0</v>
      </c>
      <c r="OS48" s="23">
        <f t="shared" si="130"/>
        <v>0</v>
      </c>
      <c r="OT48" s="23">
        <f t="shared" si="130"/>
        <v>0</v>
      </c>
      <c r="OU48" s="23">
        <f t="shared" si="130"/>
        <v>0</v>
      </c>
      <c r="OV48" s="23">
        <f t="shared" si="130"/>
        <v>0</v>
      </c>
      <c r="OW48" s="23">
        <f t="shared" si="130"/>
        <v>0</v>
      </c>
      <c r="OX48" s="23">
        <f t="shared" si="130"/>
        <v>0</v>
      </c>
      <c r="OY48" s="23">
        <f t="shared" si="130"/>
        <v>0</v>
      </c>
      <c r="OZ48" s="23">
        <f t="shared" si="130"/>
        <v>0</v>
      </c>
      <c r="PA48" s="23">
        <f t="shared" si="130"/>
        <v>0</v>
      </c>
      <c r="PB48" s="23">
        <f t="shared" si="130"/>
        <v>1.2099609375</v>
      </c>
      <c r="PC48" s="23">
        <f t="shared" si="130"/>
        <v>0</v>
      </c>
      <c r="PD48" s="23">
        <f t="shared" si="130"/>
        <v>0</v>
      </c>
      <c r="PE48" s="23">
        <f t="shared" si="130"/>
        <v>0</v>
      </c>
      <c r="PF48" s="23">
        <f t="shared" si="130"/>
        <v>0</v>
      </c>
      <c r="PG48" s="23">
        <f t="shared" si="130"/>
        <v>0</v>
      </c>
      <c r="PH48" s="23">
        <f t="shared" si="130"/>
        <v>0</v>
      </c>
      <c r="PI48" s="23">
        <f t="shared" si="130"/>
        <v>0</v>
      </c>
      <c r="PJ48" s="23">
        <f t="shared" si="130"/>
        <v>0</v>
      </c>
      <c r="PK48" s="23">
        <f t="shared" si="130"/>
        <v>0</v>
      </c>
      <c r="PL48" s="23">
        <f t="shared" si="130"/>
        <v>0</v>
      </c>
      <c r="PM48" s="23">
        <f t="shared" si="130"/>
        <v>0</v>
      </c>
      <c r="PN48" s="23">
        <f t="shared" si="130"/>
        <v>0</v>
      </c>
      <c r="PO48" s="23">
        <f t="shared" si="130"/>
        <v>0</v>
      </c>
      <c r="PP48" s="23">
        <f t="shared" si="130"/>
        <v>0</v>
      </c>
      <c r="PQ48" s="23">
        <f t="shared" si="130"/>
        <v>-1.0009765625E-2</v>
      </c>
      <c r="PR48" s="23">
        <f t="shared" si="130"/>
        <v>0</v>
      </c>
      <c r="PS48" s="23">
        <f t="shared" si="130"/>
        <v>1.0009765625E-2</v>
      </c>
      <c r="PT48" s="23">
        <f t="shared" si="130"/>
        <v>0</v>
      </c>
      <c r="PU48" s="23">
        <f t="shared" si="130"/>
        <v>0</v>
      </c>
      <c r="PV48" s="23">
        <f t="shared" si="130"/>
        <v>0</v>
      </c>
      <c r="PW48" s="23">
        <f t="shared" si="130"/>
        <v>0</v>
      </c>
      <c r="PX48" s="23">
        <f t="shared" si="130"/>
        <v>0</v>
      </c>
      <c r="PY48" s="23">
        <f t="shared" si="130"/>
        <v>0</v>
      </c>
      <c r="PZ48" s="23">
        <f t="shared" si="130"/>
        <v>0</v>
      </c>
      <c r="QA48" s="23">
        <f t="shared" si="130"/>
        <v>0</v>
      </c>
      <c r="QB48" s="23">
        <f t="shared" si="130"/>
        <v>0</v>
      </c>
      <c r="QC48" s="23">
        <f t="shared" si="130"/>
        <v>0</v>
      </c>
      <c r="QD48" s="23">
        <f t="shared" si="130"/>
        <v>0</v>
      </c>
      <c r="QE48" s="23">
        <f t="shared" si="130"/>
        <v>0</v>
      </c>
      <c r="QF48" s="23">
        <f t="shared" si="130"/>
        <v>0</v>
      </c>
      <c r="QG48" s="23">
        <f t="shared" si="130"/>
        <v>0</v>
      </c>
      <c r="QH48" s="23">
        <f t="shared" si="130"/>
        <v>0</v>
      </c>
      <c r="QI48" s="23">
        <f t="shared" ref="QI48:ST48" si="131">QI4-QI33</f>
        <v>-1.0009765625E-2</v>
      </c>
      <c r="QJ48" s="23">
        <f t="shared" si="131"/>
        <v>0</v>
      </c>
      <c r="QK48" s="23">
        <f t="shared" si="131"/>
        <v>0</v>
      </c>
      <c r="QL48" s="23">
        <f t="shared" si="131"/>
        <v>0</v>
      </c>
      <c r="QM48" s="23">
        <f t="shared" si="131"/>
        <v>0</v>
      </c>
      <c r="QN48" s="23">
        <f t="shared" si="131"/>
        <v>0</v>
      </c>
      <c r="QO48" s="23">
        <f t="shared" si="131"/>
        <v>0</v>
      </c>
      <c r="QP48" s="23">
        <f t="shared" si="131"/>
        <v>0</v>
      </c>
      <c r="QQ48" s="23">
        <f t="shared" si="131"/>
        <v>0</v>
      </c>
      <c r="QR48" s="23">
        <f t="shared" si="131"/>
        <v>0</v>
      </c>
      <c r="QS48" s="23">
        <f t="shared" si="131"/>
        <v>-1</v>
      </c>
      <c r="QT48" s="23">
        <f t="shared" si="131"/>
        <v>0</v>
      </c>
      <c r="QU48" s="23">
        <f t="shared" si="131"/>
        <v>0</v>
      </c>
      <c r="QV48" s="23">
        <f t="shared" si="131"/>
        <v>0</v>
      </c>
      <c r="QW48" s="23">
        <f t="shared" si="131"/>
        <v>0</v>
      </c>
      <c r="QX48" s="23">
        <f t="shared" si="131"/>
        <v>0</v>
      </c>
      <c r="QY48" s="23">
        <f t="shared" si="131"/>
        <v>9.765625E-3</v>
      </c>
      <c r="QZ48" s="23">
        <f t="shared" si="131"/>
        <v>0</v>
      </c>
      <c r="RA48" s="23">
        <f t="shared" si="131"/>
        <v>0</v>
      </c>
      <c r="RB48" s="23">
        <f t="shared" si="131"/>
        <v>0</v>
      </c>
      <c r="RC48" s="23">
        <f t="shared" si="131"/>
        <v>0</v>
      </c>
      <c r="RD48" s="23">
        <f t="shared" si="131"/>
        <v>0</v>
      </c>
      <c r="RE48" s="23">
        <f t="shared" si="131"/>
        <v>0</v>
      </c>
      <c r="RF48" s="23">
        <f t="shared" si="131"/>
        <v>0</v>
      </c>
      <c r="RG48" s="23">
        <f t="shared" si="131"/>
        <v>0</v>
      </c>
      <c r="RH48" s="23">
        <f t="shared" si="131"/>
        <v>0</v>
      </c>
      <c r="RI48" s="23">
        <f t="shared" si="131"/>
        <v>0</v>
      </c>
      <c r="RJ48" s="23">
        <f t="shared" si="131"/>
        <v>0</v>
      </c>
      <c r="RK48" s="23">
        <f t="shared" si="131"/>
        <v>0</v>
      </c>
      <c r="RL48" s="23">
        <f t="shared" si="131"/>
        <v>0</v>
      </c>
      <c r="RM48" s="23">
        <f t="shared" si="131"/>
        <v>0</v>
      </c>
      <c r="RN48" s="23">
        <f t="shared" si="131"/>
        <v>0</v>
      </c>
      <c r="RO48" s="23">
        <f t="shared" si="131"/>
        <v>0</v>
      </c>
      <c r="RP48" s="23">
        <f t="shared" si="131"/>
        <v>0</v>
      </c>
      <c r="RQ48" s="23">
        <f t="shared" si="131"/>
        <v>0</v>
      </c>
      <c r="RR48" s="23">
        <f t="shared" si="131"/>
        <v>-9.765625E-3</v>
      </c>
      <c r="RS48" s="23">
        <f t="shared" si="131"/>
        <v>0</v>
      </c>
      <c r="RT48" s="23">
        <f t="shared" si="131"/>
        <v>0</v>
      </c>
      <c r="RU48" s="23">
        <f t="shared" si="131"/>
        <v>-3.90625E-2</v>
      </c>
      <c r="RV48" s="23">
        <f t="shared" si="131"/>
        <v>0</v>
      </c>
      <c r="RW48" s="23">
        <f t="shared" si="131"/>
        <v>0</v>
      </c>
      <c r="RX48" s="23">
        <f t="shared" si="131"/>
        <v>0</v>
      </c>
      <c r="RY48" s="23">
        <f t="shared" si="131"/>
        <v>7.03125E-2</v>
      </c>
      <c r="RZ48" s="23">
        <f t="shared" si="131"/>
        <v>0</v>
      </c>
      <c r="SA48" s="23">
        <f t="shared" si="131"/>
        <v>0</v>
      </c>
      <c r="SB48" s="23">
        <f t="shared" si="131"/>
        <v>0</v>
      </c>
      <c r="SC48" s="23">
        <f t="shared" si="131"/>
        <v>0</v>
      </c>
      <c r="SD48" s="23">
        <f t="shared" si="131"/>
        <v>0</v>
      </c>
      <c r="SE48" s="23">
        <f t="shared" si="131"/>
        <v>0</v>
      </c>
      <c r="SF48" s="23">
        <f t="shared" si="131"/>
        <v>0</v>
      </c>
      <c r="SG48" s="23">
        <f t="shared" si="131"/>
        <v>0</v>
      </c>
      <c r="SH48" s="23">
        <f t="shared" si="131"/>
        <v>0</v>
      </c>
      <c r="SI48" s="23">
        <f t="shared" si="131"/>
        <v>0</v>
      </c>
      <c r="SJ48" s="23">
        <f t="shared" si="131"/>
        <v>-1.025390625E-2</v>
      </c>
      <c r="SK48" s="23">
        <f t="shared" si="131"/>
        <v>0</v>
      </c>
      <c r="SL48" s="23">
        <f t="shared" si="131"/>
        <v>0</v>
      </c>
      <c r="SM48" s="23">
        <f t="shared" si="131"/>
        <v>0</v>
      </c>
      <c r="SN48" s="23">
        <f t="shared" si="131"/>
        <v>0</v>
      </c>
      <c r="SO48" s="23">
        <f t="shared" si="131"/>
        <v>0</v>
      </c>
      <c r="SP48" s="23">
        <f t="shared" si="131"/>
        <v>0</v>
      </c>
      <c r="SQ48" s="23">
        <f t="shared" si="131"/>
        <v>0</v>
      </c>
      <c r="SR48" s="23">
        <f t="shared" si="131"/>
        <v>0</v>
      </c>
      <c r="SS48" s="23">
        <f t="shared" si="131"/>
        <v>0</v>
      </c>
      <c r="ST48" s="23">
        <f t="shared" si="131"/>
        <v>0</v>
      </c>
      <c r="SU48" s="23">
        <f t="shared" ref="SU48:TW48" si="132">SU4-SU33</f>
        <v>0</v>
      </c>
      <c r="SV48" s="23">
        <f t="shared" si="132"/>
        <v>0</v>
      </c>
      <c r="SW48" s="23">
        <f t="shared" si="132"/>
        <v>0</v>
      </c>
      <c r="SX48" s="23">
        <f t="shared" si="132"/>
        <v>0</v>
      </c>
      <c r="SY48" s="23">
        <f t="shared" si="132"/>
        <v>0</v>
      </c>
      <c r="SZ48" s="23">
        <f t="shared" si="132"/>
        <v>0</v>
      </c>
      <c r="TA48" s="23">
        <f t="shared" si="132"/>
        <v>0</v>
      </c>
      <c r="TB48" s="23">
        <f t="shared" si="132"/>
        <v>0</v>
      </c>
      <c r="TC48" s="23">
        <f t="shared" si="132"/>
        <v>0</v>
      </c>
      <c r="TD48" s="23">
        <f t="shared" si="132"/>
        <v>0</v>
      </c>
      <c r="TE48" s="23">
        <f t="shared" si="132"/>
        <v>0</v>
      </c>
      <c r="TF48" s="23">
        <f t="shared" si="132"/>
        <v>0</v>
      </c>
      <c r="TG48" s="23">
        <f t="shared" si="132"/>
        <v>0</v>
      </c>
      <c r="TH48" s="23">
        <f t="shared" si="132"/>
        <v>0</v>
      </c>
      <c r="TI48" s="23">
        <f t="shared" si="132"/>
        <v>0</v>
      </c>
      <c r="TJ48" s="23">
        <f t="shared" si="132"/>
        <v>0</v>
      </c>
      <c r="TK48" s="23">
        <f t="shared" si="132"/>
        <v>0</v>
      </c>
      <c r="TL48" s="23">
        <f t="shared" si="132"/>
        <v>1.025390625E-2</v>
      </c>
      <c r="TM48" s="23">
        <f t="shared" si="132"/>
        <v>0</v>
      </c>
      <c r="TN48" s="23">
        <f t="shared" si="132"/>
        <v>0</v>
      </c>
      <c r="TO48" s="23">
        <f t="shared" si="132"/>
        <v>0</v>
      </c>
      <c r="TP48" s="23">
        <f t="shared" si="132"/>
        <v>0</v>
      </c>
      <c r="TQ48" s="23">
        <f t="shared" si="132"/>
        <v>0</v>
      </c>
      <c r="TR48" s="23">
        <f t="shared" si="132"/>
        <v>0</v>
      </c>
      <c r="TS48" s="23">
        <f t="shared" si="132"/>
        <v>0</v>
      </c>
      <c r="TT48" s="23">
        <f t="shared" si="132"/>
        <v>0</v>
      </c>
      <c r="TU48" s="23">
        <f t="shared" si="132"/>
        <v>0</v>
      </c>
      <c r="TV48" s="23">
        <f t="shared" si="132"/>
        <v>9.765625E-3</v>
      </c>
      <c r="TW48" s="23">
        <f t="shared" si="132"/>
        <v>0</v>
      </c>
    </row>
    <row r="49" spans="1:543" x14ac:dyDescent="0.2">
      <c r="A49" s="13" t="s">
        <v>593</v>
      </c>
    </row>
    <row r="50" spans="1:543" x14ac:dyDescent="0.2">
      <c r="A50" s="13" t="s">
        <v>544</v>
      </c>
      <c r="B50" s="13" t="s">
        <v>552</v>
      </c>
      <c r="C50" s="13" t="s">
        <v>552</v>
      </c>
      <c r="D50" s="13" t="s">
        <v>552</v>
      </c>
      <c r="E50" s="13" t="s">
        <v>552</v>
      </c>
    </row>
    <row r="52" spans="1:543" customFormat="1" ht="15" x14ac:dyDescent="0.25">
      <c r="A52" s="7" t="s">
        <v>594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  <c r="IX52" s="24"/>
      <c r="IY52" s="24"/>
      <c r="IZ52" s="24"/>
      <c r="JA52" s="24"/>
      <c r="JB52" s="24"/>
      <c r="JC52" s="24"/>
      <c r="JD52" s="24"/>
      <c r="JE52" s="24"/>
      <c r="JF52" s="24"/>
      <c r="JG52" s="24"/>
      <c r="JH52" s="24"/>
      <c r="JI52" s="24"/>
      <c r="JJ52" s="24"/>
      <c r="JK52" s="24"/>
      <c r="JL52" s="24"/>
      <c r="JM52" s="24"/>
      <c r="JN52" s="24"/>
      <c r="JO52" s="24"/>
      <c r="JP52" s="24"/>
      <c r="JQ52" s="24"/>
      <c r="JR52" s="24"/>
      <c r="JS52" s="24"/>
      <c r="JT52" s="24"/>
      <c r="JU52" s="24"/>
      <c r="JV52" s="24"/>
      <c r="JW52" s="24"/>
      <c r="JX52" s="24"/>
      <c r="JY52" s="24"/>
      <c r="JZ52" s="24"/>
      <c r="KA52" s="24"/>
      <c r="KB52" s="24"/>
      <c r="KC52" s="24"/>
      <c r="KD52" s="24"/>
      <c r="KE52" s="24"/>
      <c r="KF52" s="24"/>
      <c r="KG52" s="24"/>
      <c r="KH52" s="24"/>
      <c r="KI52" s="24"/>
      <c r="KJ52" s="24"/>
      <c r="KK52" s="24"/>
      <c r="KL52" s="24"/>
      <c r="KM52" s="24"/>
      <c r="KN52" s="24"/>
      <c r="KO52" s="24"/>
      <c r="KP52" s="24"/>
      <c r="KQ52" s="24"/>
      <c r="KR52" s="24"/>
      <c r="KS52" s="24"/>
      <c r="KT52" s="24"/>
      <c r="KU52" s="24"/>
      <c r="KV52" s="24"/>
      <c r="KW52" s="24"/>
      <c r="KX52" s="24"/>
      <c r="KY52" s="24"/>
      <c r="KZ52" s="24"/>
      <c r="LA52" s="24"/>
      <c r="LB52" s="24"/>
      <c r="LC52" s="24"/>
      <c r="LD52" s="24"/>
      <c r="LE52" s="24"/>
      <c r="LF52" s="24"/>
      <c r="LG52" s="24"/>
      <c r="LH52" s="24"/>
      <c r="LI52" s="24"/>
      <c r="LJ52" s="24"/>
      <c r="LK52" s="24"/>
      <c r="LL52" s="24"/>
      <c r="LM52" s="24"/>
      <c r="LN52" s="24"/>
      <c r="LO52" s="24"/>
      <c r="LP52" s="24"/>
      <c r="LQ52" s="24"/>
      <c r="LR52" s="24"/>
      <c r="LS52" s="24"/>
      <c r="LT52" s="24"/>
      <c r="LU52" s="24"/>
      <c r="LV52" s="24"/>
      <c r="LW52" s="24"/>
      <c r="LX52" s="24"/>
      <c r="LY52" s="24"/>
      <c r="LZ52" s="24"/>
      <c r="MA52" s="24"/>
      <c r="MB52" s="24"/>
      <c r="MC52" s="24"/>
      <c r="MD52" s="24"/>
      <c r="ME52" s="24"/>
      <c r="MF52" s="24"/>
      <c r="MG52" s="24"/>
      <c r="MH52" s="24"/>
      <c r="MI52" s="24"/>
      <c r="MJ52" s="24"/>
      <c r="MK52" s="24"/>
      <c r="ML52" s="24"/>
      <c r="MM52" s="24"/>
      <c r="MN52" s="24"/>
      <c r="MO52" s="24"/>
      <c r="MP52" s="24"/>
      <c r="MQ52" s="24"/>
      <c r="MR52" s="24"/>
      <c r="MS52" s="24"/>
      <c r="MT52" s="24"/>
      <c r="MU52" s="24"/>
      <c r="MV52" s="24"/>
      <c r="MW52" s="24"/>
      <c r="MX52" s="24"/>
      <c r="MY52" s="24"/>
      <c r="MZ52" s="24"/>
      <c r="NA52" s="24"/>
      <c r="NB52" s="24"/>
      <c r="NC52" s="24"/>
      <c r="ND52" s="24"/>
      <c r="NE52" s="24"/>
      <c r="NF52" s="24"/>
      <c r="NG52" s="24"/>
      <c r="NH52" s="24"/>
      <c r="NI52" s="24"/>
      <c r="NJ52" s="24"/>
      <c r="NK52" s="24"/>
      <c r="NL52" s="24"/>
      <c r="NM52" s="24"/>
      <c r="NN52" s="24"/>
      <c r="NO52" s="24"/>
      <c r="NP52" s="24"/>
      <c r="NQ52" s="24"/>
      <c r="NR52" s="24"/>
      <c r="NS52" s="24"/>
      <c r="NT52" s="24"/>
      <c r="NU52" s="24"/>
      <c r="NV52" s="24"/>
      <c r="NW52" s="24"/>
      <c r="NX52" s="24"/>
      <c r="NY52" s="24"/>
      <c r="NZ52" s="24"/>
      <c r="OA52" s="24"/>
      <c r="OB52" s="24"/>
      <c r="OC52" s="24"/>
      <c r="OD52" s="24"/>
      <c r="OE52" s="24"/>
      <c r="OF52" s="24"/>
      <c r="OG52" s="24"/>
      <c r="OH52" s="24"/>
      <c r="OI52" s="24"/>
      <c r="OJ52" s="24"/>
      <c r="OK52" s="24"/>
      <c r="OL52" s="24"/>
      <c r="OM52" s="24"/>
      <c r="ON52" s="24"/>
      <c r="OO52" s="24"/>
      <c r="OP52" s="24"/>
      <c r="OQ52" s="24"/>
      <c r="OR52" s="24"/>
      <c r="OS52" s="24"/>
      <c r="OT52" s="24"/>
      <c r="OU52" s="24"/>
      <c r="OV52" s="24"/>
      <c r="OW52" s="24"/>
      <c r="OX52" s="24"/>
      <c r="OY52" s="24"/>
      <c r="OZ52" s="24"/>
      <c r="PA52" s="24"/>
      <c r="PB52" s="24"/>
      <c r="PC52" s="24"/>
      <c r="PD52" s="24"/>
      <c r="PE52" s="24"/>
      <c r="PF52" s="24"/>
      <c r="PG52" s="24"/>
      <c r="PH52" s="24"/>
      <c r="PI52" s="24"/>
      <c r="PJ52" s="24"/>
      <c r="PK52" s="24"/>
      <c r="PL52" s="24"/>
      <c r="PM52" s="24"/>
      <c r="PN52" s="24"/>
      <c r="PO52" s="24"/>
      <c r="PP52" s="24"/>
      <c r="PQ52" s="24"/>
      <c r="PR52" s="24"/>
      <c r="PS52" s="24"/>
      <c r="PT52" s="24"/>
      <c r="PU52" s="24"/>
      <c r="PV52" s="24"/>
      <c r="PW52" s="24"/>
      <c r="PX52" s="24"/>
      <c r="PY52" s="24"/>
      <c r="PZ52" s="24"/>
      <c r="QA52" s="24"/>
      <c r="QB52" s="24"/>
      <c r="QC52" s="24"/>
      <c r="QD52" s="24"/>
      <c r="QE52" s="24"/>
      <c r="QF52" s="24"/>
      <c r="QG52" s="24"/>
      <c r="QH52" s="24"/>
      <c r="QI52" s="24"/>
      <c r="QJ52" s="24"/>
      <c r="QK52" s="24"/>
      <c r="QL52" s="24"/>
      <c r="QM52" s="24"/>
      <c r="QN52" s="24"/>
      <c r="QO52" s="24"/>
      <c r="QP52" s="24"/>
      <c r="QQ52" s="24"/>
      <c r="QR52" s="24"/>
      <c r="QS52" s="24"/>
      <c r="QT52" s="24"/>
      <c r="QU52" s="24"/>
      <c r="QV52" s="24"/>
      <c r="QW52" s="24"/>
      <c r="QX52" s="24"/>
      <c r="QY52" s="24"/>
      <c r="QZ52" s="24"/>
      <c r="RA52" s="24"/>
      <c r="RB52" s="24"/>
      <c r="RC52" s="24"/>
      <c r="RD52" s="24"/>
      <c r="RE52" s="24"/>
      <c r="RF52" s="24"/>
      <c r="RG52" s="24"/>
      <c r="RH52" s="24"/>
      <c r="RI52" s="24"/>
      <c r="RJ52" s="24"/>
      <c r="RK52" s="24"/>
      <c r="RL52" s="24"/>
      <c r="RM52" s="24"/>
      <c r="RN52" s="24"/>
      <c r="RO52" s="24"/>
      <c r="RP52" s="24"/>
      <c r="RQ52" s="24"/>
      <c r="RR52" s="24"/>
      <c r="RS52" s="24"/>
      <c r="RT52" s="24"/>
      <c r="RU52" s="24"/>
      <c r="RV52" s="24"/>
      <c r="RW52" s="24"/>
      <c r="RX52" s="24"/>
      <c r="RY52" s="24"/>
      <c r="RZ52" s="24"/>
      <c r="SA52" s="24"/>
      <c r="SB52" s="24"/>
      <c r="SC52" s="24"/>
      <c r="SD52" s="24"/>
      <c r="SE52" s="24"/>
      <c r="SF52" s="24"/>
      <c r="SG52" s="24"/>
      <c r="SH52" s="24"/>
      <c r="SI52" s="24"/>
      <c r="SJ52" s="24"/>
      <c r="SK52" s="24"/>
      <c r="SL52" s="24"/>
      <c r="SM52" s="24"/>
      <c r="SN52" s="24"/>
      <c r="SO52" s="24"/>
      <c r="SP52" s="24"/>
      <c r="SQ52" s="24"/>
      <c r="SR52" s="24"/>
      <c r="SS52" s="24"/>
      <c r="ST52" s="24"/>
      <c r="SU52" s="24"/>
      <c r="SV52" s="24"/>
      <c r="SW52" s="24"/>
      <c r="SX52" s="24"/>
      <c r="SY52" s="24"/>
      <c r="SZ52" s="24"/>
      <c r="TA52" s="24"/>
      <c r="TB52" s="24"/>
      <c r="TC52" s="24"/>
      <c r="TD52" s="24"/>
      <c r="TE52" s="24"/>
      <c r="TF52" s="24"/>
      <c r="TG52" s="24"/>
      <c r="TH52" s="24"/>
      <c r="TI52" s="24"/>
      <c r="TJ52" s="24"/>
      <c r="TK52" s="24"/>
      <c r="TL52" s="24"/>
      <c r="TM52" s="24"/>
      <c r="TN52" s="24"/>
      <c r="TO52" s="24"/>
      <c r="TP52" s="24"/>
      <c r="TQ52" s="24"/>
      <c r="TR52" s="24"/>
      <c r="TS52" s="24"/>
      <c r="TT52" s="24"/>
      <c r="TU52" s="24"/>
      <c r="TV52" s="24"/>
      <c r="TW52" s="24"/>
    </row>
    <row r="53" spans="1:543" customFormat="1" ht="15" x14ac:dyDescent="0.25">
      <c r="A53" t="s">
        <v>595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  <c r="IX53" s="24"/>
      <c r="IY53" s="24"/>
      <c r="IZ53" s="24"/>
      <c r="JA53" s="24"/>
      <c r="JB53" s="24"/>
      <c r="JC53" s="24"/>
      <c r="JD53" s="24"/>
      <c r="JE53" s="24"/>
      <c r="JF53" s="24"/>
      <c r="JG53" s="24"/>
      <c r="JH53" s="24"/>
      <c r="JI53" s="24"/>
      <c r="JJ53" s="24"/>
      <c r="JK53" s="24"/>
      <c r="JL53" s="24"/>
      <c r="JM53" s="24"/>
      <c r="JN53" s="24"/>
      <c r="JO53" s="24"/>
      <c r="JP53" s="24"/>
      <c r="JQ53" s="24"/>
      <c r="JR53" s="24"/>
      <c r="JS53" s="24"/>
      <c r="JT53" s="24"/>
      <c r="JU53" s="24"/>
      <c r="JV53" s="24"/>
      <c r="JW53" s="24"/>
      <c r="JX53" s="24"/>
      <c r="JY53" s="24"/>
      <c r="JZ53" s="24"/>
      <c r="KA53" s="24"/>
      <c r="KB53" s="24"/>
      <c r="KC53" s="24"/>
      <c r="KD53" s="24"/>
      <c r="KE53" s="24"/>
      <c r="KF53" s="24"/>
      <c r="KG53" s="24"/>
      <c r="KH53" s="24"/>
      <c r="KI53" s="24"/>
      <c r="KJ53" s="24"/>
      <c r="KK53" s="24"/>
      <c r="KL53" s="24"/>
      <c r="KM53" s="24"/>
      <c r="KN53" s="24"/>
      <c r="KO53" s="24"/>
      <c r="KP53" s="24"/>
      <c r="KQ53" s="24"/>
      <c r="KR53" s="24"/>
      <c r="KS53" s="24"/>
      <c r="KT53" s="24"/>
      <c r="KU53" s="24"/>
      <c r="KV53" s="24"/>
      <c r="KW53" s="24"/>
      <c r="KX53" s="24"/>
      <c r="KY53" s="24"/>
      <c r="KZ53" s="24"/>
      <c r="LA53" s="24"/>
      <c r="LB53" s="24"/>
      <c r="LC53" s="24"/>
      <c r="LD53" s="24"/>
      <c r="LE53" s="24"/>
      <c r="LF53" s="24"/>
      <c r="LG53" s="24"/>
      <c r="LH53" s="24"/>
      <c r="LI53" s="24"/>
      <c r="LJ53" s="24"/>
      <c r="LK53" s="24"/>
      <c r="LL53" s="24"/>
      <c r="LM53" s="24"/>
      <c r="LN53" s="24"/>
      <c r="LO53" s="24"/>
      <c r="LP53" s="24"/>
      <c r="LQ53" s="24"/>
      <c r="LR53" s="24"/>
      <c r="LS53" s="24"/>
      <c r="LT53" s="24"/>
      <c r="LU53" s="24"/>
      <c r="LV53" s="24"/>
      <c r="LW53" s="24"/>
      <c r="LX53" s="24"/>
      <c r="LY53" s="24"/>
      <c r="LZ53" s="24"/>
      <c r="MA53" s="24"/>
      <c r="MB53" s="24"/>
      <c r="MC53" s="24"/>
      <c r="MD53" s="24"/>
      <c r="ME53" s="24"/>
      <c r="MF53" s="24"/>
      <c r="MG53" s="24"/>
      <c r="MH53" s="24"/>
      <c r="MI53" s="24"/>
      <c r="MJ53" s="24"/>
      <c r="MK53" s="24"/>
      <c r="ML53" s="24"/>
      <c r="MM53" s="24"/>
      <c r="MN53" s="24"/>
      <c r="MO53" s="24"/>
      <c r="MP53" s="24"/>
      <c r="MQ53" s="24"/>
      <c r="MR53" s="24"/>
      <c r="MS53" s="24"/>
      <c r="MT53" s="24"/>
      <c r="MU53" s="24"/>
      <c r="MV53" s="24"/>
      <c r="MW53" s="24"/>
      <c r="MX53" s="24"/>
      <c r="MY53" s="24"/>
      <c r="MZ53" s="24"/>
      <c r="NA53" s="24"/>
      <c r="NB53" s="24"/>
      <c r="NC53" s="24"/>
      <c r="ND53" s="24"/>
      <c r="NE53" s="24"/>
      <c r="NF53" s="24"/>
      <c r="NG53" s="24"/>
      <c r="NH53" s="24"/>
      <c r="NI53" s="24"/>
      <c r="NJ53" s="24"/>
      <c r="NK53" s="24"/>
      <c r="NL53" s="24"/>
      <c r="NM53" s="24"/>
      <c r="NN53" s="24"/>
      <c r="NO53" s="24"/>
      <c r="NP53" s="24"/>
      <c r="NQ53" s="24"/>
      <c r="NR53" s="24"/>
      <c r="NS53" s="24"/>
      <c r="NT53" s="24"/>
      <c r="NU53" s="24"/>
      <c r="NV53" s="24"/>
      <c r="NW53" s="24"/>
      <c r="NX53" s="24"/>
      <c r="NY53" s="24"/>
      <c r="NZ53" s="24"/>
      <c r="OA53" s="24"/>
      <c r="OB53" s="24"/>
      <c r="OC53" s="24"/>
      <c r="OD53" s="24"/>
      <c r="OE53" s="24"/>
      <c r="OF53" s="24"/>
      <c r="OG53" s="24"/>
      <c r="OH53" s="24"/>
      <c r="OI53" s="24"/>
      <c r="OJ53" s="24"/>
      <c r="OK53" s="24"/>
      <c r="OL53" s="24"/>
      <c r="OM53" s="24"/>
      <c r="ON53" s="24"/>
      <c r="OO53" s="24"/>
      <c r="OP53" s="24"/>
      <c r="OQ53" s="24"/>
      <c r="OR53" s="24"/>
      <c r="OS53" s="24"/>
      <c r="OT53" s="24"/>
      <c r="OU53" s="24"/>
      <c r="OV53" s="24"/>
      <c r="OW53" s="24"/>
      <c r="OX53" s="24"/>
      <c r="OY53" s="24"/>
      <c r="OZ53" s="24"/>
      <c r="PA53" s="24"/>
      <c r="PB53" s="24"/>
      <c r="PC53" s="24"/>
      <c r="PD53" s="24"/>
      <c r="PE53" s="24"/>
      <c r="PF53" s="24"/>
      <c r="PG53" s="24"/>
      <c r="PH53" s="24"/>
      <c r="PI53" s="24"/>
      <c r="PJ53" s="24"/>
      <c r="PK53" s="24"/>
      <c r="PL53" s="24"/>
      <c r="PM53" s="24"/>
      <c r="PN53" s="24"/>
      <c r="PO53" s="24"/>
      <c r="PP53" s="24"/>
      <c r="PQ53" s="24"/>
      <c r="PR53" s="24"/>
      <c r="PS53" s="24"/>
      <c r="PT53" s="24"/>
      <c r="PU53" s="24"/>
      <c r="PV53" s="24"/>
      <c r="PW53" s="24"/>
      <c r="PX53" s="24"/>
      <c r="PY53" s="24"/>
      <c r="PZ53" s="24"/>
      <c r="QA53" s="24"/>
      <c r="QB53" s="24"/>
      <c r="QC53" s="24"/>
      <c r="QD53" s="24"/>
      <c r="QE53" s="24"/>
      <c r="QF53" s="24"/>
      <c r="QG53" s="24"/>
      <c r="QH53" s="24"/>
      <c r="QI53" s="24"/>
      <c r="QJ53" s="24"/>
      <c r="QK53" s="24"/>
      <c r="QL53" s="24"/>
      <c r="QM53" s="24"/>
      <c r="QN53" s="24"/>
      <c r="QO53" s="24"/>
      <c r="QP53" s="24"/>
      <c r="QQ53" s="24"/>
      <c r="QR53" s="24"/>
      <c r="QS53" s="24"/>
      <c r="QT53" s="24"/>
      <c r="QU53" s="24"/>
      <c r="QV53" s="24"/>
      <c r="QW53" s="24"/>
      <c r="QX53" s="24"/>
      <c r="QY53" s="24"/>
      <c r="QZ53" s="24"/>
      <c r="RA53" s="24"/>
      <c r="RB53" s="24"/>
      <c r="RC53" s="24"/>
      <c r="RD53" s="24"/>
      <c r="RE53" s="24"/>
      <c r="RF53" s="24"/>
      <c r="RG53" s="24"/>
      <c r="RH53" s="24"/>
      <c r="RI53" s="24"/>
      <c r="RJ53" s="24"/>
      <c r="RK53" s="24"/>
      <c r="RL53" s="24"/>
      <c r="RM53" s="24"/>
      <c r="RN53" s="24"/>
      <c r="RO53" s="24"/>
      <c r="RP53" s="24"/>
      <c r="RQ53" s="24"/>
      <c r="RR53" s="24"/>
      <c r="RS53" s="24"/>
      <c r="RT53" s="24"/>
      <c r="RU53" s="24"/>
      <c r="RV53" s="24"/>
      <c r="RW53" s="24"/>
      <c r="RX53" s="24"/>
      <c r="RY53" s="24"/>
      <c r="RZ53" s="24"/>
      <c r="SA53" s="24"/>
      <c r="SB53" s="24"/>
      <c r="SC53" s="24"/>
      <c r="SD53" s="24"/>
      <c r="SE53" s="24"/>
      <c r="SF53" s="24"/>
      <c r="SG53" s="24"/>
      <c r="SH53" s="24"/>
      <c r="SI53" s="24"/>
      <c r="SJ53" s="24"/>
      <c r="SK53" s="24"/>
      <c r="SL53" s="24"/>
      <c r="SM53" s="24"/>
      <c r="SN53" s="24"/>
      <c r="SO53" s="24"/>
      <c r="SP53" s="24"/>
      <c r="SQ53" s="24"/>
      <c r="SR53" s="24"/>
      <c r="SS53" s="24"/>
      <c r="ST53" s="24"/>
      <c r="SU53" s="24"/>
      <c r="SV53" s="24"/>
      <c r="SW53" s="24"/>
      <c r="SX53" s="24"/>
      <c r="SY53" s="24"/>
      <c r="SZ53" s="24"/>
      <c r="TA53" s="24"/>
      <c r="TB53" s="24"/>
      <c r="TC53" s="24"/>
      <c r="TD53" s="24"/>
      <c r="TE53" s="24"/>
      <c r="TF53" s="24"/>
      <c r="TG53" s="24"/>
      <c r="TH53" s="24"/>
      <c r="TI53" s="24"/>
      <c r="TJ53" s="24"/>
      <c r="TK53" s="24"/>
      <c r="TL53" s="24"/>
      <c r="TM53" s="24"/>
      <c r="TN53" s="24"/>
      <c r="TO53" s="24"/>
      <c r="TP53" s="24"/>
      <c r="TQ53" s="24"/>
      <c r="TR53" s="24"/>
      <c r="TS53" s="24"/>
      <c r="TT53" s="24"/>
      <c r="TU53" s="24"/>
      <c r="TV53" s="24"/>
      <c r="TW53" s="24"/>
    </row>
    <row r="54" spans="1:543" customFormat="1" ht="15" x14ac:dyDescent="0.25">
      <c r="A54" t="s">
        <v>596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  <c r="IX54" s="24"/>
      <c r="IY54" s="24"/>
      <c r="IZ54" s="24"/>
      <c r="JA54" s="24"/>
      <c r="JB54" s="24"/>
      <c r="JC54" s="24"/>
      <c r="JD54" s="24"/>
      <c r="JE54" s="24"/>
      <c r="JF54" s="24"/>
      <c r="JG54" s="24"/>
      <c r="JH54" s="24"/>
      <c r="JI54" s="24"/>
      <c r="JJ54" s="24"/>
      <c r="JK54" s="24"/>
      <c r="JL54" s="24"/>
      <c r="JM54" s="24"/>
      <c r="JN54" s="24"/>
      <c r="JO54" s="24"/>
      <c r="JP54" s="24"/>
      <c r="JQ54" s="24"/>
      <c r="JR54" s="24"/>
      <c r="JS54" s="24"/>
      <c r="JT54" s="24"/>
      <c r="JU54" s="24"/>
      <c r="JV54" s="24"/>
      <c r="JW54" s="24"/>
      <c r="JX54" s="24"/>
      <c r="JY54" s="24"/>
      <c r="JZ54" s="24"/>
      <c r="KA54" s="24"/>
      <c r="KB54" s="24"/>
      <c r="KC54" s="24"/>
      <c r="KD54" s="24"/>
      <c r="KE54" s="24"/>
      <c r="KF54" s="24"/>
      <c r="KG54" s="24"/>
      <c r="KH54" s="24"/>
      <c r="KI54" s="24"/>
      <c r="KJ54" s="24"/>
      <c r="KK54" s="24"/>
      <c r="KL54" s="24"/>
      <c r="KM54" s="24"/>
      <c r="KN54" s="24"/>
      <c r="KO54" s="24"/>
      <c r="KP54" s="24"/>
      <c r="KQ54" s="24"/>
      <c r="KR54" s="24"/>
      <c r="KS54" s="24"/>
      <c r="KT54" s="24"/>
      <c r="KU54" s="24"/>
      <c r="KV54" s="24"/>
      <c r="KW54" s="24"/>
      <c r="KX54" s="24"/>
      <c r="KY54" s="24"/>
      <c r="KZ54" s="24"/>
      <c r="LA54" s="24"/>
      <c r="LB54" s="24"/>
      <c r="LC54" s="24"/>
      <c r="LD54" s="24"/>
      <c r="LE54" s="24"/>
      <c r="LF54" s="24"/>
      <c r="LG54" s="24"/>
      <c r="LH54" s="24"/>
      <c r="LI54" s="24"/>
      <c r="LJ54" s="24"/>
      <c r="LK54" s="24"/>
      <c r="LL54" s="24"/>
      <c r="LM54" s="24"/>
      <c r="LN54" s="24"/>
      <c r="LO54" s="24"/>
      <c r="LP54" s="24"/>
      <c r="LQ54" s="24"/>
      <c r="LR54" s="24"/>
      <c r="LS54" s="24"/>
      <c r="LT54" s="24"/>
      <c r="LU54" s="24"/>
      <c r="LV54" s="24"/>
      <c r="LW54" s="24"/>
      <c r="LX54" s="24"/>
      <c r="LY54" s="24"/>
      <c r="LZ54" s="24"/>
      <c r="MA54" s="24"/>
      <c r="MB54" s="24"/>
      <c r="MC54" s="24"/>
      <c r="MD54" s="24"/>
      <c r="ME54" s="24"/>
      <c r="MF54" s="24"/>
      <c r="MG54" s="24"/>
      <c r="MH54" s="24"/>
      <c r="MI54" s="24"/>
      <c r="MJ54" s="24"/>
      <c r="MK54" s="24"/>
      <c r="ML54" s="24"/>
      <c r="MM54" s="24"/>
      <c r="MN54" s="24"/>
      <c r="MO54" s="24"/>
      <c r="MP54" s="24"/>
      <c r="MQ54" s="24"/>
      <c r="MR54" s="24"/>
      <c r="MS54" s="24"/>
      <c r="MT54" s="24"/>
      <c r="MU54" s="24"/>
      <c r="MV54" s="24"/>
      <c r="MW54" s="24"/>
      <c r="MX54" s="24"/>
      <c r="MY54" s="24"/>
      <c r="MZ54" s="24"/>
      <c r="NA54" s="24"/>
      <c r="NB54" s="24"/>
      <c r="NC54" s="24"/>
      <c r="ND54" s="24"/>
      <c r="NE54" s="24"/>
      <c r="NF54" s="24"/>
      <c r="NG54" s="24"/>
      <c r="NH54" s="24"/>
      <c r="NI54" s="24"/>
      <c r="NJ54" s="24"/>
      <c r="NK54" s="24"/>
      <c r="NL54" s="24"/>
      <c r="NM54" s="24"/>
      <c r="NN54" s="24"/>
      <c r="NO54" s="24"/>
      <c r="NP54" s="24"/>
      <c r="NQ54" s="24"/>
      <c r="NR54" s="24"/>
      <c r="NS54" s="24"/>
      <c r="NT54" s="24"/>
      <c r="NU54" s="24"/>
      <c r="NV54" s="24"/>
      <c r="NW54" s="24"/>
      <c r="NX54" s="24"/>
      <c r="NY54" s="24"/>
      <c r="NZ54" s="24"/>
      <c r="OA54" s="24"/>
      <c r="OB54" s="24"/>
      <c r="OC54" s="24"/>
      <c r="OD54" s="24"/>
      <c r="OE54" s="24"/>
      <c r="OF54" s="24"/>
      <c r="OG54" s="24"/>
      <c r="OH54" s="24"/>
      <c r="OI54" s="24"/>
      <c r="OJ54" s="24"/>
      <c r="OK54" s="24"/>
      <c r="OL54" s="24"/>
      <c r="OM54" s="24"/>
      <c r="ON54" s="24"/>
      <c r="OO54" s="24"/>
      <c r="OP54" s="24"/>
      <c r="OQ54" s="24"/>
      <c r="OR54" s="24"/>
      <c r="OS54" s="24"/>
      <c r="OT54" s="24"/>
      <c r="OU54" s="24"/>
      <c r="OV54" s="24"/>
      <c r="OW54" s="24"/>
      <c r="OX54" s="24"/>
      <c r="OY54" s="24"/>
      <c r="OZ54" s="24"/>
      <c r="PA54" s="24"/>
      <c r="PB54" s="24"/>
      <c r="PC54" s="24"/>
      <c r="PD54" s="24"/>
      <c r="PE54" s="24"/>
      <c r="PF54" s="24"/>
      <c r="PG54" s="24"/>
      <c r="PH54" s="24"/>
      <c r="PI54" s="24"/>
      <c r="PJ54" s="24"/>
      <c r="PK54" s="24"/>
      <c r="PL54" s="24"/>
      <c r="PM54" s="24"/>
      <c r="PN54" s="24"/>
      <c r="PO54" s="24"/>
      <c r="PP54" s="24"/>
      <c r="PQ54" s="24"/>
      <c r="PR54" s="24"/>
      <c r="PS54" s="24"/>
      <c r="PT54" s="24"/>
      <c r="PU54" s="24"/>
      <c r="PV54" s="24"/>
      <c r="PW54" s="24"/>
      <c r="PX54" s="24"/>
      <c r="PY54" s="24"/>
      <c r="PZ54" s="24"/>
      <c r="QA54" s="24"/>
      <c r="QB54" s="24"/>
      <c r="QC54" s="24"/>
      <c r="QD54" s="24"/>
      <c r="QE54" s="24"/>
      <c r="QF54" s="24"/>
      <c r="QG54" s="24"/>
      <c r="QH54" s="24"/>
      <c r="QI54" s="24"/>
      <c r="QJ54" s="24"/>
      <c r="QK54" s="24"/>
      <c r="QL54" s="24"/>
      <c r="QM54" s="24"/>
      <c r="QN54" s="24"/>
      <c r="QO54" s="24"/>
      <c r="QP54" s="24"/>
      <c r="QQ54" s="24"/>
      <c r="QR54" s="24"/>
      <c r="QS54" s="24"/>
      <c r="QT54" s="24"/>
      <c r="QU54" s="24"/>
      <c r="QV54" s="24"/>
      <c r="QW54" s="24"/>
      <c r="QX54" s="24"/>
      <c r="QY54" s="24"/>
      <c r="QZ54" s="24"/>
      <c r="RA54" s="24"/>
      <c r="RB54" s="24"/>
      <c r="RC54" s="24"/>
      <c r="RD54" s="24"/>
      <c r="RE54" s="24"/>
      <c r="RF54" s="24"/>
      <c r="RG54" s="24"/>
      <c r="RH54" s="24"/>
      <c r="RI54" s="24"/>
      <c r="RJ54" s="24"/>
      <c r="RK54" s="24"/>
      <c r="RL54" s="24"/>
      <c r="RM54" s="24"/>
      <c r="RN54" s="24"/>
      <c r="RO54" s="24"/>
      <c r="RP54" s="24"/>
      <c r="RQ54" s="24"/>
      <c r="RR54" s="24"/>
      <c r="RS54" s="24"/>
      <c r="RT54" s="24"/>
      <c r="RU54" s="24"/>
      <c r="RV54" s="24"/>
      <c r="RW54" s="24"/>
      <c r="RX54" s="24"/>
      <c r="RY54" s="24"/>
      <c r="RZ54" s="24"/>
      <c r="SA54" s="24"/>
      <c r="SB54" s="24"/>
      <c r="SC54" s="24"/>
      <c r="SD54" s="24"/>
      <c r="SE54" s="24"/>
      <c r="SF54" s="24"/>
      <c r="SG54" s="24"/>
      <c r="SH54" s="24"/>
      <c r="SI54" s="24"/>
      <c r="SJ54" s="24"/>
      <c r="SK54" s="24"/>
      <c r="SL54" s="24"/>
      <c r="SM54" s="24"/>
      <c r="SN54" s="24"/>
      <c r="SO54" s="24"/>
      <c r="SP54" s="24"/>
      <c r="SQ54" s="24"/>
      <c r="SR54" s="24"/>
      <c r="SS54" s="24"/>
      <c r="ST54" s="24"/>
      <c r="SU54" s="24"/>
      <c r="SV54" s="24"/>
      <c r="SW54" s="24"/>
      <c r="SX54" s="24"/>
      <c r="SY54" s="24"/>
      <c r="SZ54" s="24"/>
      <c r="TA54" s="24"/>
      <c r="TB54" s="24"/>
      <c r="TC54" s="24"/>
      <c r="TD54" s="24"/>
      <c r="TE54" s="24"/>
      <c r="TF54" s="24"/>
      <c r="TG54" s="24"/>
      <c r="TH54" s="24"/>
      <c r="TI54" s="24"/>
      <c r="TJ54" s="24"/>
      <c r="TK54" s="24"/>
      <c r="TL54" s="24"/>
      <c r="TM54" s="24"/>
      <c r="TN54" s="24"/>
      <c r="TO54" s="24"/>
      <c r="TP54" s="24"/>
      <c r="TQ54" s="24"/>
      <c r="TR54" s="24"/>
      <c r="TS54" s="24"/>
      <c r="TT54" s="24"/>
      <c r="TU54" s="24"/>
      <c r="TV54" s="24"/>
      <c r="TW54" s="24"/>
    </row>
    <row r="55" spans="1:543" customFormat="1" ht="15" x14ac:dyDescent="0.25">
      <c r="A55" t="s">
        <v>597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  <c r="IX55" s="24"/>
      <c r="IY55" s="24"/>
      <c r="IZ55" s="24"/>
      <c r="JA55" s="24"/>
      <c r="JB55" s="24"/>
      <c r="JC55" s="24"/>
      <c r="JD55" s="24"/>
      <c r="JE55" s="24"/>
      <c r="JF55" s="24"/>
      <c r="JG55" s="24"/>
      <c r="JH55" s="24"/>
      <c r="JI55" s="24"/>
      <c r="JJ55" s="24"/>
      <c r="JK55" s="24"/>
      <c r="JL55" s="24"/>
      <c r="JM55" s="24"/>
      <c r="JN55" s="24"/>
      <c r="JO55" s="24"/>
      <c r="JP55" s="24"/>
      <c r="JQ55" s="24"/>
      <c r="JR55" s="24"/>
      <c r="JS55" s="24"/>
      <c r="JT55" s="24"/>
      <c r="JU55" s="24"/>
      <c r="JV55" s="24"/>
      <c r="JW55" s="24"/>
      <c r="JX55" s="24"/>
      <c r="JY55" s="24"/>
      <c r="JZ55" s="24"/>
      <c r="KA55" s="24"/>
      <c r="KB55" s="24"/>
      <c r="KC55" s="24"/>
      <c r="KD55" s="24"/>
      <c r="KE55" s="24"/>
      <c r="KF55" s="24"/>
      <c r="KG55" s="24"/>
      <c r="KH55" s="24"/>
      <c r="KI55" s="24"/>
      <c r="KJ55" s="24"/>
      <c r="KK55" s="24"/>
      <c r="KL55" s="24"/>
      <c r="KM55" s="24"/>
      <c r="KN55" s="24"/>
      <c r="KO55" s="24"/>
      <c r="KP55" s="24"/>
      <c r="KQ55" s="24"/>
      <c r="KR55" s="24"/>
      <c r="KS55" s="24"/>
      <c r="KT55" s="24"/>
      <c r="KU55" s="24"/>
      <c r="KV55" s="24"/>
      <c r="KW55" s="24"/>
      <c r="KX55" s="24"/>
      <c r="KY55" s="24"/>
      <c r="KZ55" s="24"/>
      <c r="LA55" s="24"/>
      <c r="LB55" s="24"/>
      <c r="LC55" s="24"/>
      <c r="LD55" s="24"/>
      <c r="LE55" s="24"/>
      <c r="LF55" s="24"/>
      <c r="LG55" s="24"/>
      <c r="LH55" s="24"/>
      <c r="LI55" s="24"/>
      <c r="LJ55" s="24"/>
      <c r="LK55" s="24"/>
      <c r="LL55" s="24"/>
      <c r="LM55" s="24"/>
      <c r="LN55" s="24"/>
      <c r="LO55" s="24"/>
      <c r="LP55" s="24"/>
      <c r="LQ55" s="24"/>
      <c r="LR55" s="24"/>
      <c r="LS55" s="24"/>
      <c r="LT55" s="24"/>
      <c r="LU55" s="24"/>
      <c r="LV55" s="24"/>
      <c r="LW55" s="24"/>
      <c r="LX55" s="24"/>
      <c r="LY55" s="24"/>
      <c r="LZ55" s="24"/>
      <c r="MA55" s="24"/>
      <c r="MB55" s="24"/>
      <c r="MC55" s="24"/>
      <c r="MD55" s="24"/>
      <c r="ME55" s="24"/>
      <c r="MF55" s="24"/>
      <c r="MG55" s="24"/>
      <c r="MH55" s="24"/>
      <c r="MI55" s="24"/>
      <c r="MJ55" s="24"/>
      <c r="MK55" s="24"/>
      <c r="ML55" s="24"/>
      <c r="MM55" s="24"/>
      <c r="MN55" s="24"/>
      <c r="MO55" s="24"/>
      <c r="MP55" s="24"/>
      <c r="MQ55" s="24"/>
      <c r="MR55" s="24"/>
      <c r="MS55" s="24"/>
      <c r="MT55" s="24"/>
      <c r="MU55" s="24"/>
      <c r="MV55" s="24"/>
      <c r="MW55" s="24"/>
      <c r="MX55" s="24"/>
      <c r="MY55" s="24"/>
      <c r="MZ55" s="24"/>
      <c r="NA55" s="24"/>
      <c r="NB55" s="24"/>
      <c r="NC55" s="24"/>
      <c r="ND55" s="24"/>
      <c r="NE55" s="24"/>
      <c r="NF55" s="24"/>
      <c r="NG55" s="24"/>
      <c r="NH55" s="24"/>
      <c r="NI55" s="24"/>
      <c r="NJ55" s="24"/>
      <c r="NK55" s="24"/>
      <c r="NL55" s="24"/>
      <c r="NM55" s="24"/>
      <c r="NN55" s="24"/>
      <c r="NO55" s="24"/>
      <c r="NP55" s="24"/>
      <c r="NQ55" s="24"/>
      <c r="NR55" s="24"/>
      <c r="NS55" s="24"/>
      <c r="NT55" s="24"/>
      <c r="NU55" s="24"/>
      <c r="NV55" s="24"/>
      <c r="NW55" s="24"/>
      <c r="NX55" s="24"/>
      <c r="NY55" s="24"/>
      <c r="NZ55" s="24"/>
      <c r="OA55" s="24"/>
      <c r="OB55" s="24"/>
      <c r="OC55" s="24"/>
      <c r="OD55" s="24"/>
      <c r="OE55" s="24"/>
      <c r="OF55" s="24"/>
      <c r="OG55" s="24"/>
      <c r="OH55" s="24"/>
      <c r="OI55" s="24"/>
      <c r="OJ55" s="24"/>
      <c r="OK55" s="24"/>
      <c r="OL55" s="24"/>
      <c r="OM55" s="24"/>
      <c r="ON55" s="24"/>
      <c r="OO55" s="24"/>
      <c r="OP55" s="24"/>
      <c r="OQ55" s="24"/>
      <c r="OR55" s="24"/>
      <c r="OS55" s="24"/>
      <c r="OT55" s="24"/>
      <c r="OU55" s="24"/>
      <c r="OV55" s="24"/>
      <c r="OW55" s="24"/>
      <c r="OX55" s="24"/>
      <c r="OY55" s="24"/>
      <c r="OZ55" s="24"/>
      <c r="PA55" s="24"/>
      <c r="PB55" s="24"/>
      <c r="PC55" s="24"/>
      <c r="PD55" s="24"/>
      <c r="PE55" s="24"/>
      <c r="PF55" s="24"/>
      <c r="PG55" s="24"/>
      <c r="PH55" s="24"/>
      <c r="PI55" s="24"/>
      <c r="PJ55" s="24"/>
      <c r="PK55" s="24"/>
      <c r="PL55" s="24"/>
      <c r="PM55" s="24"/>
      <c r="PN55" s="24"/>
      <c r="PO55" s="24"/>
      <c r="PP55" s="24"/>
      <c r="PQ55" s="24"/>
      <c r="PR55" s="24"/>
      <c r="PS55" s="24"/>
      <c r="PT55" s="24"/>
      <c r="PU55" s="24"/>
      <c r="PV55" s="24"/>
      <c r="PW55" s="24"/>
      <c r="PX55" s="24"/>
      <c r="PY55" s="24"/>
      <c r="PZ55" s="24"/>
      <c r="QA55" s="24"/>
      <c r="QB55" s="24"/>
      <c r="QC55" s="24"/>
      <c r="QD55" s="24"/>
      <c r="QE55" s="24"/>
      <c r="QF55" s="24"/>
      <c r="QG55" s="24"/>
      <c r="QH55" s="24"/>
      <c r="QI55" s="24"/>
      <c r="QJ55" s="24"/>
      <c r="QK55" s="24"/>
      <c r="QL55" s="24"/>
      <c r="QM55" s="24"/>
      <c r="QN55" s="24"/>
      <c r="QO55" s="24"/>
      <c r="QP55" s="24"/>
      <c r="QQ55" s="24"/>
      <c r="QR55" s="24"/>
      <c r="QS55" s="24"/>
      <c r="QT55" s="24"/>
      <c r="QU55" s="24"/>
      <c r="QV55" s="24"/>
      <c r="QW55" s="24"/>
      <c r="QX55" s="24"/>
      <c r="QY55" s="24"/>
      <c r="QZ55" s="24"/>
      <c r="RA55" s="24"/>
      <c r="RB55" s="24"/>
      <c r="RC55" s="24"/>
      <c r="RD55" s="24"/>
      <c r="RE55" s="24"/>
      <c r="RF55" s="24"/>
      <c r="RG55" s="24"/>
      <c r="RH55" s="24"/>
      <c r="RI55" s="24"/>
      <c r="RJ55" s="24"/>
      <c r="RK55" s="24"/>
      <c r="RL55" s="24"/>
      <c r="RM55" s="24"/>
      <c r="RN55" s="24"/>
      <c r="RO55" s="24"/>
      <c r="RP55" s="24"/>
      <c r="RQ55" s="24"/>
      <c r="RR55" s="24"/>
      <c r="RS55" s="24"/>
      <c r="RT55" s="24"/>
      <c r="RU55" s="24"/>
      <c r="RV55" s="24"/>
      <c r="RW55" s="24"/>
      <c r="RX55" s="24"/>
      <c r="RY55" s="24"/>
      <c r="RZ55" s="24"/>
      <c r="SA55" s="24"/>
      <c r="SB55" s="24"/>
      <c r="SC55" s="24"/>
      <c r="SD55" s="24"/>
      <c r="SE55" s="24"/>
      <c r="SF55" s="24"/>
      <c r="SG55" s="24"/>
      <c r="SH55" s="24"/>
      <c r="SI55" s="24"/>
      <c r="SJ55" s="24"/>
      <c r="SK55" s="24"/>
      <c r="SL55" s="24"/>
      <c r="SM55" s="24"/>
      <c r="SN55" s="24"/>
      <c r="SO55" s="24"/>
      <c r="SP55" s="24"/>
      <c r="SQ55" s="24"/>
      <c r="SR55" s="24"/>
      <c r="SS55" s="24"/>
      <c r="ST55" s="24"/>
      <c r="SU55" s="24"/>
      <c r="SV55" s="24"/>
      <c r="SW55" s="24"/>
      <c r="SX55" s="24"/>
      <c r="SY55" s="24"/>
      <c r="SZ55" s="24"/>
      <c r="TA55" s="24"/>
      <c r="TB55" s="24"/>
      <c r="TC55" s="24"/>
      <c r="TD55" s="24"/>
      <c r="TE55" s="24"/>
      <c r="TF55" s="24"/>
      <c r="TG55" s="24"/>
      <c r="TH55" s="24"/>
      <c r="TI55" s="24"/>
      <c r="TJ55" s="24"/>
      <c r="TK55" s="24"/>
      <c r="TL55" s="24"/>
      <c r="TM55" s="24"/>
      <c r="TN55" s="24"/>
      <c r="TO55" s="24"/>
      <c r="TP55" s="24"/>
      <c r="TQ55" s="24"/>
      <c r="TR55" s="24"/>
      <c r="TS55" s="24"/>
      <c r="TT55" s="24"/>
      <c r="TU55" s="24"/>
      <c r="TV55" s="24"/>
      <c r="TW55" s="24"/>
    </row>
    <row r="56" spans="1:543" customFormat="1" ht="15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  <c r="IX56" s="24"/>
      <c r="IY56" s="24"/>
      <c r="IZ56" s="24"/>
      <c r="JA56" s="24"/>
      <c r="JB56" s="24"/>
      <c r="JC56" s="24"/>
      <c r="JD56" s="24"/>
      <c r="JE56" s="24"/>
      <c r="JF56" s="24"/>
      <c r="JG56" s="24"/>
      <c r="JH56" s="24"/>
      <c r="JI56" s="24"/>
      <c r="JJ56" s="24"/>
      <c r="JK56" s="24"/>
      <c r="JL56" s="24"/>
      <c r="JM56" s="24"/>
      <c r="JN56" s="24"/>
      <c r="JO56" s="24"/>
      <c r="JP56" s="24"/>
      <c r="JQ56" s="24"/>
      <c r="JR56" s="24"/>
      <c r="JS56" s="24"/>
      <c r="JT56" s="24"/>
      <c r="JU56" s="24"/>
      <c r="JV56" s="24"/>
      <c r="JW56" s="24"/>
      <c r="JX56" s="24"/>
      <c r="JY56" s="24"/>
      <c r="JZ56" s="24"/>
      <c r="KA56" s="24"/>
      <c r="KB56" s="24"/>
      <c r="KC56" s="24"/>
      <c r="KD56" s="24"/>
      <c r="KE56" s="24"/>
      <c r="KF56" s="24"/>
      <c r="KG56" s="24"/>
      <c r="KH56" s="24"/>
      <c r="KI56" s="24"/>
      <c r="KJ56" s="24"/>
      <c r="KK56" s="24"/>
      <c r="KL56" s="24"/>
      <c r="KM56" s="24"/>
      <c r="KN56" s="24"/>
      <c r="KO56" s="24"/>
      <c r="KP56" s="24"/>
      <c r="KQ56" s="24"/>
      <c r="KR56" s="24"/>
      <c r="KS56" s="24"/>
      <c r="KT56" s="24"/>
      <c r="KU56" s="24"/>
      <c r="KV56" s="24"/>
      <c r="KW56" s="24"/>
      <c r="KX56" s="24"/>
      <c r="KY56" s="24"/>
      <c r="KZ56" s="24"/>
      <c r="LA56" s="24"/>
      <c r="LB56" s="24"/>
      <c r="LC56" s="24"/>
      <c r="LD56" s="24"/>
      <c r="LE56" s="24"/>
      <c r="LF56" s="24"/>
      <c r="LG56" s="24"/>
      <c r="LH56" s="24"/>
      <c r="LI56" s="24"/>
      <c r="LJ56" s="24"/>
      <c r="LK56" s="24"/>
      <c r="LL56" s="24"/>
      <c r="LM56" s="24"/>
      <c r="LN56" s="24"/>
      <c r="LO56" s="24"/>
      <c r="LP56" s="24"/>
      <c r="LQ56" s="24"/>
      <c r="LR56" s="24"/>
      <c r="LS56" s="24"/>
      <c r="LT56" s="24"/>
      <c r="LU56" s="24"/>
      <c r="LV56" s="24"/>
      <c r="LW56" s="24"/>
      <c r="LX56" s="24"/>
      <c r="LY56" s="24"/>
      <c r="LZ56" s="24"/>
      <c r="MA56" s="24"/>
      <c r="MB56" s="24"/>
      <c r="MC56" s="24"/>
      <c r="MD56" s="24"/>
      <c r="ME56" s="24"/>
      <c r="MF56" s="24"/>
      <c r="MG56" s="24"/>
      <c r="MH56" s="24"/>
      <c r="MI56" s="24"/>
      <c r="MJ56" s="24"/>
      <c r="MK56" s="24"/>
      <c r="ML56" s="24"/>
      <c r="MM56" s="24"/>
      <c r="MN56" s="24"/>
      <c r="MO56" s="24"/>
      <c r="MP56" s="24"/>
      <c r="MQ56" s="24"/>
      <c r="MR56" s="24"/>
      <c r="MS56" s="24"/>
      <c r="MT56" s="24"/>
      <c r="MU56" s="24"/>
      <c r="MV56" s="24"/>
      <c r="MW56" s="24"/>
      <c r="MX56" s="24"/>
      <c r="MY56" s="24"/>
      <c r="MZ56" s="24"/>
      <c r="NA56" s="24"/>
      <c r="NB56" s="24"/>
      <c r="NC56" s="24"/>
      <c r="ND56" s="24"/>
      <c r="NE56" s="24"/>
      <c r="NF56" s="24"/>
      <c r="NG56" s="24"/>
      <c r="NH56" s="24"/>
      <c r="NI56" s="24"/>
      <c r="NJ56" s="24"/>
      <c r="NK56" s="24"/>
      <c r="NL56" s="24"/>
      <c r="NM56" s="24"/>
      <c r="NN56" s="24"/>
      <c r="NO56" s="24"/>
      <c r="NP56" s="24"/>
      <c r="NQ56" s="24"/>
      <c r="NR56" s="24"/>
      <c r="NS56" s="24"/>
      <c r="NT56" s="24"/>
      <c r="NU56" s="24"/>
      <c r="NV56" s="24"/>
      <c r="NW56" s="24"/>
      <c r="NX56" s="24"/>
      <c r="NY56" s="24"/>
      <c r="NZ56" s="24"/>
      <c r="OA56" s="24"/>
      <c r="OB56" s="24"/>
      <c r="OC56" s="24"/>
      <c r="OD56" s="24"/>
      <c r="OE56" s="24"/>
      <c r="OF56" s="24"/>
      <c r="OG56" s="24"/>
      <c r="OH56" s="24"/>
      <c r="OI56" s="24"/>
      <c r="OJ56" s="24"/>
      <c r="OK56" s="24"/>
      <c r="OL56" s="24"/>
      <c r="OM56" s="24"/>
      <c r="ON56" s="24"/>
      <c r="OO56" s="24"/>
      <c r="OP56" s="24"/>
      <c r="OQ56" s="24"/>
      <c r="OR56" s="24"/>
      <c r="OS56" s="24"/>
      <c r="OT56" s="24"/>
      <c r="OU56" s="24"/>
      <c r="OV56" s="24"/>
      <c r="OW56" s="24"/>
      <c r="OX56" s="24"/>
      <c r="OY56" s="24"/>
      <c r="OZ56" s="24"/>
      <c r="PA56" s="24"/>
      <c r="PB56" s="24"/>
      <c r="PC56" s="24"/>
      <c r="PD56" s="24"/>
      <c r="PE56" s="24"/>
      <c r="PF56" s="24"/>
      <c r="PG56" s="24"/>
      <c r="PH56" s="24"/>
      <c r="PI56" s="24"/>
      <c r="PJ56" s="24"/>
      <c r="PK56" s="24"/>
      <c r="PL56" s="24"/>
      <c r="PM56" s="24"/>
      <c r="PN56" s="24"/>
      <c r="PO56" s="24"/>
      <c r="PP56" s="24"/>
      <c r="PQ56" s="24"/>
      <c r="PR56" s="24"/>
      <c r="PS56" s="24"/>
      <c r="PT56" s="24"/>
      <c r="PU56" s="24"/>
      <c r="PV56" s="24"/>
      <c r="PW56" s="24"/>
      <c r="PX56" s="24"/>
      <c r="PY56" s="24"/>
      <c r="PZ56" s="24"/>
      <c r="QA56" s="24"/>
      <c r="QB56" s="24"/>
      <c r="QC56" s="24"/>
      <c r="QD56" s="24"/>
      <c r="QE56" s="24"/>
      <c r="QF56" s="24"/>
      <c r="QG56" s="24"/>
      <c r="QH56" s="24"/>
      <c r="QI56" s="24"/>
      <c r="QJ56" s="24"/>
      <c r="QK56" s="24"/>
      <c r="QL56" s="24"/>
      <c r="QM56" s="24"/>
      <c r="QN56" s="24"/>
      <c r="QO56" s="24"/>
      <c r="QP56" s="24"/>
      <c r="QQ56" s="24"/>
      <c r="QR56" s="24"/>
      <c r="QS56" s="24"/>
      <c r="QT56" s="24"/>
      <c r="QU56" s="24"/>
      <c r="QV56" s="24"/>
      <c r="QW56" s="24"/>
      <c r="QX56" s="24"/>
      <c r="QY56" s="24"/>
      <c r="QZ56" s="24"/>
      <c r="RA56" s="24"/>
      <c r="RB56" s="24"/>
      <c r="RC56" s="24"/>
      <c r="RD56" s="24"/>
      <c r="RE56" s="24"/>
      <c r="RF56" s="24"/>
      <c r="RG56" s="24"/>
      <c r="RH56" s="24"/>
      <c r="RI56" s="24"/>
      <c r="RJ56" s="24"/>
      <c r="RK56" s="24"/>
      <c r="RL56" s="24"/>
      <c r="RM56" s="24"/>
      <c r="RN56" s="24"/>
      <c r="RO56" s="24"/>
      <c r="RP56" s="24"/>
      <c r="RQ56" s="24"/>
      <c r="RR56" s="24"/>
      <c r="RS56" s="24"/>
      <c r="RT56" s="24"/>
      <c r="RU56" s="24"/>
      <c r="RV56" s="24"/>
      <c r="RW56" s="24"/>
      <c r="RX56" s="24"/>
      <c r="RY56" s="24"/>
      <c r="RZ56" s="24"/>
      <c r="SA56" s="24"/>
      <c r="SB56" s="24"/>
      <c r="SC56" s="24"/>
      <c r="SD56" s="24"/>
      <c r="SE56" s="24"/>
      <c r="SF56" s="24"/>
      <c r="SG56" s="24"/>
      <c r="SH56" s="24"/>
      <c r="SI56" s="24"/>
      <c r="SJ56" s="24"/>
      <c r="SK56" s="24"/>
      <c r="SL56" s="24"/>
      <c r="SM56" s="24"/>
      <c r="SN56" s="24"/>
      <c r="SO56" s="24"/>
      <c r="SP56" s="24"/>
      <c r="SQ56" s="24"/>
      <c r="SR56" s="24"/>
      <c r="SS56" s="24"/>
      <c r="ST56" s="24"/>
      <c r="SU56" s="24"/>
      <c r="SV56" s="24"/>
      <c r="SW56" s="24"/>
      <c r="SX56" s="24"/>
      <c r="SY56" s="24"/>
      <c r="SZ56" s="24"/>
      <c r="TA56" s="24"/>
      <c r="TB56" s="24"/>
      <c r="TC56" s="24"/>
      <c r="TD56" s="24"/>
      <c r="TE56" s="24"/>
      <c r="TF56" s="24"/>
      <c r="TG56" s="24"/>
      <c r="TH56" s="24"/>
      <c r="TI56" s="24"/>
      <c r="TJ56" s="24"/>
      <c r="TK56" s="24"/>
      <c r="TL56" s="24"/>
      <c r="TM56" s="24"/>
      <c r="TN56" s="24"/>
      <c r="TO56" s="24"/>
      <c r="TP56" s="24"/>
      <c r="TQ56" s="24"/>
      <c r="TR56" s="24"/>
      <c r="TS56" s="24"/>
      <c r="TT56" s="24"/>
      <c r="TU56" s="24"/>
      <c r="TV56" s="24"/>
      <c r="TW56" s="24"/>
    </row>
    <row r="57" spans="1:543" x14ac:dyDescent="0.2">
      <c r="A57" s="7" t="s">
        <v>598</v>
      </c>
    </row>
    <row r="58" spans="1:543" ht="15" x14ac:dyDescent="0.25">
      <c r="A58" t="s">
        <v>599</v>
      </c>
    </row>
    <row r="59" spans="1:543" ht="15" x14ac:dyDescent="0.25">
      <c r="A59"/>
    </row>
  </sheetData>
  <conditionalFormatting sqref="B48:TW4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B3:TW3">
    <cfRule type="containsBlanks" dxfId="2" priority="2">
      <formula>LEN(TRIM(B3))=0</formula>
    </cfRule>
    <cfRule type="containsText" dxfId="1" priority="3" operator="containsText" text="unaud">
      <formula>NOT(ISERROR(SEARCH("unaud",B3)))</formula>
    </cfRule>
  </conditionalFormatting>
  <conditionalFormatting sqref="B3:TW3">
    <cfRule type="containsText" dxfId="0" priority="1" operator="containsText" text="(MOHON DIISI)">
      <formula>NOT(ISERROR(SEARCH("(MOHON DIISI)",B3)))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Irwan Risnawan</cp:lastModifiedBy>
  <dcterms:created xsi:type="dcterms:W3CDTF">2020-02-20T06:54:24Z</dcterms:created>
  <dcterms:modified xsi:type="dcterms:W3CDTF">2020-03-10T09:00:00Z</dcterms:modified>
</cp:coreProperties>
</file>