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7635" windowHeight="102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8" i="1" l="1"/>
  <c r="F37" i="1"/>
  <c r="F35" i="1"/>
  <c r="F34" i="1"/>
  <c r="F32" i="1"/>
  <c r="F31" i="1"/>
  <c r="F29" i="1"/>
  <c r="F28" i="1"/>
  <c r="F26" i="1"/>
  <c r="F25" i="1"/>
  <c r="F23" i="1"/>
  <c r="F22" i="1"/>
  <c r="F20" i="1"/>
  <c r="F19" i="1"/>
  <c r="F17" i="1"/>
  <c r="F16" i="1"/>
  <c r="F14" i="1"/>
  <c r="F13" i="1"/>
  <c r="F11" i="1"/>
  <c r="F10" i="1"/>
  <c r="F8" i="1"/>
  <c r="F7" i="1"/>
  <c r="F5" i="1"/>
  <c r="F4" i="1"/>
</calcChain>
</file>

<file path=xl/sharedStrings.xml><?xml version="1.0" encoding="utf-8"?>
<sst xmlns="http://schemas.openxmlformats.org/spreadsheetml/2006/main" count="78" uniqueCount="53">
  <si>
    <t>Numberofdiffererentcropsproducedbythehousehold</t>
  </si>
  <si>
    <t>Householdsize</t>
  </si>
  <si>
    <t>SexofhouseholdheadMale</t>
  </si>
  <si>
    <t>Ageofthehouseholdhead</t>
  </si>
  <si>
    <t>Educationlevelofthehouseholdhead</t>
  </si>
  <si>
    <t>Foodexpenditure</t>
  </si>
  <si>
    <t>Nonfoodexpenditure</t>
  </si>
  <si>
    <t>Incomes</t>
  </si>
  <si>
    <t>Totalcroppedarea</t>
  </si>
  <si>
    <t>Proportionoffoodconsumedinpreviousoneweekfromhouseholdsownproduction</t>
  </si>
  <si>
    <t>Numberofdifferentnonagriculturalincomesources</t>
  </si>
  <si>
    <t>HeadAgricultureDecision1</t>
  </si>
  <si>
    <t>RegionEastern</t>
  </si>
  <si>
    <t>RegionNorthern</t>
  </si>
  <si>
    <t>RegionWestern</t>
  </si>
  <si>
    <t>Constant</t>
  </si>
  <si>
    <t>Observations</t>
  </si>
  <si>
    <t>R2</t>
  </si>
  <si>
    <t>AdjustedR2</t>
  </si>
  <si>
    <t>Dependent variable:</t>
  </si>
  <si>
    <t>OLS</t>
  </si>
  <si>
    <t>PLM</t>
  </si>
  <si>
    <t>***</t>
  </si>
  <si>
    <t>**</t>
  </si>
  <si>
    <t>*</t>
  </si>
  <si>
    <t>F Statistic</t>
  </si>
  <si>
    <t>Note: *p&lt;0.1; **p&lt;0.05; ***p&lt;0.01</t>
  </si>
  <si>
    <t>***(df=15; 3925)</t>
  </si>
  <si>
    <t>***(df=12; 2430)</t>
  </si>
  <si>
    <t>(0.15)</t>
  </si>
  <si>
    <t>(0.19)</t>
  </si>
  <si>
    <t>(0.09)</t>
  </si>
  <si>
    <t>(0.32)</t>
  </si>
  <si>
    <t>(2.44)</t>
  </si>
  <si>
    <t>(0.71)</t>
  </si>
  <si>
    <t>(0.02)</t>
  </si>
  <si>
    <t>(0.13)</t>
  </si>
  <si>
    <t>(0.03)</t>
  </si>
  <si>
    <t>(0.06)</t>
  </si>
  <si>
    <t>(0.00)</t>
  </si>
  <si>
    <t>(0.01)</t>
  </si>
  <si>
    <t>(1.71)</t>
  </si>
  <si>
    <t>(2.16)</t>
  </si>
  <si>
    <t>(0.52)</t>
  </si>
  <si>
    <t>(0.60)</t>
  </si>
  <si>
    <t>(1.29)</t>
  </si>
  <si>
    <t>(1.11)</t>
  </si>
  <si>
    <t>(0.83)</t>
  </si>
  <si>
    <t>(0.84)</t>
  </si>
  <si>
    <t>(0.88)</t>
  </si>
  <si>
    <t>(1.80)</t>
  </si>
  <si>
    <t>CaloriesbyHH</t>
  </si>
  <si>
    <t>PGLM - Poisson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</si>
</sst>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topLeftCell="A31" workbookViewId="0">
      <selection activeCell="E58" sqref="E58"/>
    </sheetView>
  </sheetViews>
  <sheetFormatPr defaultRowHeight="15" x14ac:dyDescent="0.25"/>
  <cols>
    <col min="1" max="1" width="43.7109375" customWidth="1"/>
    <col min="2" max="2" width="9.5703125" bestFit="1" customWidth="1"/>
    <col min="3" max="3" width="15.42578125" bestFit="1" customWidth="1"/>
    <col min="4" max="4" width="8.5703125" bestFit="1" customWidth="1"/>
    <col min="5" max="5" width="15.42578125" bestFit="1" customWidth="1"/>
  </cols>
  <sheetData>
    <row r="1" spans="1:7" x14ac:dyDescent="0.25">
      <c r="A1" s="5"/>
      <c r="B1" s="7" t="s">
        <v>19</v>
      </c>
      <c r="C1" s="8"/>
      <c r="D1" s="8"/>
      <c r="E1" s="8"/>
      <c r="F1" s="8"/>
      <c r="G1" s="8"/>
    </row>
    <row r="2" spans="1:7" x14ac:dyDescent="0.25">
      <c r="A2" s="5"/>
      <c r="B2" s="9" t="s">
        <v>51</v>
      </c>
      <c r="C2" s="10"/>
      <c r="D2" s="10"/>
      <c r="E2" s="10"/>
      <c r="F2" s="10"/>
      <c r="G2" s="10"/>
    </row>
    <row r="3" spans="1:7" ht="15.75" thickBot="1" x14ac:dyDescent="0.3">
      <c r="A3" s="6"/>
      <c r="B3" s="11" t="s">
        <v>20</v>
      </c>
      <c r="C3" s="11"/>
      <c r="D3" s="11" t="s">
        <v>21</v>
      </c>
      <c r="E3" s="11"/>
      <c r="F3" s="11" t="s">
        <v>52</v>
      </c>
      <c r="G3" s="11"/>
    </row>
    <row r="4" spans="1:7" ht="15.75" thickTop="1" x14ac:dyDescent="0.25">
      <c r="A4" s="5" t="s">
        <v>0</v>
      </c>
      <c r="B4" s="2">
        <v>0.748</v>
      </c>
      <c r="C4" t="s">
        <v>22</v>
      </c>
      <c r="D4" s="2">
        <v>0.71899999999999997</v>
      </c>
      <c r="E4" t="s">
        <v>22</v>
      </c>
      <c r="F4" s="2">
        <f>1.106*10^-2</f>
        <v>1.106E-2</v>
      </c>
      <c r="G4" t="s">
        <v>22</v>
      </c>
    </row>
    <row r="5" spans="1:7" x14ac:dyDescent="0.25">
      <c r="A5" s="5"/>
      <c r="B5" s="3" t="s">
        <v>29</v>
      </c>
      <c r="D5" s="3" t="s">
        <v>30</v>
      </c>
      <c r="F5" s="2">
        <f>1.687*10^-3</f>
        <v>1.6870000000000001E-3</v>
      </c>
    </row>
    <row r="6" spans="1:7" x14ac:dyDescent="0.25">
      <c r="A6" s="5"/>
      <c r="F6" s="2"/>
    </row>
    <row r="7" spans="1:7" x14ac:dyDescent="0.25">
      <c r="A7" s="5" t="s">
        <v>1</v>
      </c>
      <c r="B7" s="2">
        <v>0.40200000000000002</v>
      </c>
      <c r="C7" t="s">
        <v>22</v>
      </c>
      <c r="D7" s="2">
        <v>-2.4E-2</v>
      </c>
      <c r="F7" s="2">
        <f>-8.935*10^-5</f>
        <v>-8.9350000000000017E-5</v>
      </c>
    </row>
    <row r="8" spans="1:7" x14ac:dyDescent="0.25">
      <c r="A8" s="5"/>
      <c r="B8" s="3" t="s">
        <v>31</v>
      </c>
      <c r="D8" s="3" t="s">
        <v>32</v>
      </c>
      <c r="F8" s="2">
        <f>2.364*10^-3</f>
        <v>2.3639999999999998E-3</v>
      </c>
    </row>
    <row r="9" spans="1:7" x14ac:dyDescent="0.25">
      <c r="A9" s="5"/>
      <c r="F9" s="2"/>
    </row>
    <row r="10" spans="1:7" x14ac:dyDescent="0.25">
      <c r="A10" s="5" t="s">
        <v>2</v>
      </c>
      <c r="B10" s="2">
        <v>-0.39200000000000002</v>
      </c>
      <c r="D10" s="2">
        <v>-1.115</v>
      </c>
      <c r="F10" s="2">
        <f>-1.694*10^-2</f>
        <v>-1.694E-2</v>
      </c>
    </row>
    <row r="11" spans="1:7" x14ac:dyDescent="0.25">
      <c r="A11" s="5"/>
      <c r="B11" s="3" t="s">
        <v>34</v>
      </c>
      <c r="D11" s="3" t="s">
        <v>33</v>
      </c>
      <c r="F11" s="2">
        <f>2.144*10^-2</f>
        <v>2.1440000000000001E-2</v>
      </c>
    </row>
    <row r="12" spans="1:7" x14ac:dyDescent="0.25">
      <c r="A12" s="5"/>
      <c r="F12" s="2"/>
    </row>
    <row r="13" spans="1:7" x14ac:dyDescent="0.25">
      <c r="A13" s="5" t="s">
        <v>3</v>
      </c>
      <c r="B13" s="2">
        <v>-0.03</v>
      </c>
      <c r="D13" s="2">
        <v>4.3999999999999997E-2</v>
      </c>
      <c r="F13" s="2">
        <f>1.652*10^-3</f>
        <v>1.652E-3</v>
      </c>
    </row>
    <row r="14" spans="1:7" x14ac:dyDescent="0.25">
      <c r="A14" s="5"/>
      <c r="B14" s="3" t="s">
        <v>35</v>
      </c>
      <c r="D14" s="3" t="s">
        <v>36</v>
      </c>
      <c r="F14" s="2">
        <f>1.136*10^-3</f>
        <v>1.1359999999999999E-3</v>
      </c>
    </row>
    <row r="15" spans="1:7" x14ac:dyDescent="0.25">
      <c r="A15" s="5"/>
      <c r="F15" s="2"/>
    </row>
    <row r="16" spans="1:7" x14ac:dyDescent="0.25">
      <c r="A16" s="5" t="s">
        <v>4</v>
      </c>
      <c r="B16" s="2">
        <v>0.13300000000000001</v>
      </c>
      <c r="C16" t="s">
        <v>22</v>
      </c>
      <c r="D16" s="2">
        <v>7.4999999999999997E-2</v>
      </c>
      <c r="F16" s="2">
        <f>5.823*10^-4</f>
        <v>5.8230000000000011E-4</v>
      </c>
    </row>
    <row r="17" spans="1:7" x14ac:dyDescent="0.25">
      <c r="A17" s="5"/>
      <c r="B17" s="3" t="s">
        <v>37</v>
      </c>
      <c r="D17" s="3" t="s">
        <v>38</v>
      </c>
      <c r="F17" s="2">
        <f>5.404*10^-4</f>
        <v>5.4040000000000002E-4</v>
      </c>
    </row>
    <row r="18" spans="1:7" x14ac:dyDescent="0.25">
      <c r="A18" s="5"/>
      <c r="F18" s="2"/>
    </row>
    <row r="19" spans="1:7" x14ac:dyDescent="0.25">
      <c r="A19" s="5" t="s">
        <v>5</v>
      </c>
      <c r="B19" s="2">
        <v>1.7999999999999999E-2</v>
      </c>
      <c r="C19" t="s">
        <v>22</v>
      </c>
      <c r="D19" s="2">
        <v>1.6E-2</v>
      </c>
      <c r="E19" t="s">
        <v>22</v>
      </c>
      <c r="F19" s="2">
        <f>1.995*10^-4</f>
        <v>1.9950000000000002E-4</v>
      </c>
      <c r="G19" t="s">
        <v>22</v>
      </c>
    </row>
    <row r="20" spans="1:7" x14ac:dyDescent="0.25">
      <c r="A20" s="5"/>
      <c r="B20" s="3" t="s">
        <v>39</v>
      </c>
      <c r="D20" s="3" t="s">
        <v>39</v>
      </c>
      <c r="F20" s="2">
        <f>5.961*10^-6</f>
        <v>5.9610000000000002E-6</v>
      </c>
      <c r="G20" s="12"/>
    </row>
    <row r="21" spans="1:7" x14ac:dyDescent="0.25">
      <c r="A21" s="5"/>
      <c r="F21" s="2"/>
      <c r="G21" s="12"/>
    </row>
    <row r="22" spans="1:7" x14ac:dyDescent="0.25">
      <c r="A22" s="5" t="s">
        <v>6</v>
      </c>
      <c r="B22" s="2">
        <v>1E-3</v>
      </c>
      <c r="C22" t="s">
        <v>22</v>
      </c>
      <c r="D22" s="2">
        <v>1.0000000000000001E-5</v>
      </c>
      <c r="F22" s="2">
        <f>7.901*10^-7</f>
        <v>7.9009999999999996E-7</v>
      </c>
    </row>
    <row r="23" spans="1:7" x14ac:dyDescent="0.25">
      <c r="A23" s="5"/>
      <c r="B23" s="3" t="s">
        <v>39</v>
      </c>
      <c r="D23" s="3" t="s">
        <v>39</v>
      </c>
      <c r="F23" s="2">
        <f>3.528*10^-7</f>
        <v>3.5279999999999998E-7</v>
      </c>
    </row>
    <row r="24" spans="1:7" x14ac:dyDescent="0.25">
      <c r="A24" s="5"/>
      <c r="F24" s="2"/>
    </row>
    <row r="25" spans="1:7" x14ac:dyDescent="0.25">
      <c r="A25" s="5" t="s">
        <v>7</v>
      </c>
      <c r="B25" s="2">
        <v>3.0000000000000001E-5</v>
      </c>
      <c r="D25" s="2">
        <v>-1E-4</v>
      </c>
      <c r="E25" s="2"/>
      <c r="F25" s="2">
        <f>-6.288*10^-7</f>
        <v>-6.2880000000000002E-7</v>
      </c>
    </row>
    <row r="26" spans="1:7" x14ac:dyDescent="0.25">
      <c r="A26" s="5"/>
      <c r="B26" s="3" t="s">
        <v>39</v>
      </c>
      <c r="D26" s="3" t="s">
        <v>39</v>
      </c>
      <c r="F26" s="2">
        <f>-4.291*10^-7</f>
        <v>-4.291E-7</v>
      </c>
    </row>
    <row r="27" spans="1:7" x14ac:dyDescent="0.25">
      <c r="A27" s="5"/>
      <c r="F27" s="2"/>
    </row>
    <row r="28" spans="1:7" x14ac:dyDescent="0.25">
      <c r="A28" s="5" t="s">
        <v>8</v>
      </c>
      <c r="B28" s="2">
        <v>5.5E-2</v>
      </c>
      <c r="C28" t="s">
        <v>22</v>
      </c>
      <c r="D28" s="2">
        <v>2.5000000000000001E-2</v>
      </c>
      <c r="E28" t="s">
        <v>24</v>
      </c>
      <c r="F28" s="2">
        <f>3.492*10^-4</f>
        <v>3.4920000000000003E-4</v>
      </c>
      <c r="G28" t="s">
        <v>23</v>
      </c>
    </row>
    <row r="29" spans="1:7" x14ac:dyDescent="0.25">
      <c r="A29" s="5"/>
      <c r="B29" s="3" t="s">
        <v>40</v>
      </c>
      <c r="D29" s="3" t="s">
        <v>40</v>
      </c>
      <c r="F29" s="2">
        <f>1.094*10^-4</f>
        <v>1.0940000000000002E-4</v>
      </c>
    </row>
    <row r="30" spans="1:7" x14ac:dyDescent="0.25">
      <c r="A30" s="5"/>
      <c r="F30" s="2"/>
    </row>
    <row r="31" spans="1:7" x14ac:dyDescent="0.25">
      <c r="A31" s="5" t="s">
        <v>9</v>
      </c>
      <c r="B31" s="2">
        <v>8.4730000000000008</v>
      </c>
      <c r="C31" t="s">
        <v>22</v>
      </c>
      <c r="D31" s="2">
        <v>9.4749999999999996</v>
      </c>
      <c r="E31" t="s">
        <v>22</v>
      </c>
      <c r="F31" s="2">
        <f>1.701*10^-1</f>
        <v>0.17010000000000003</v>
      </c>
      <c r="G31" t="s">
        <v>22</v>
      </c>
    </row>
    <row r="32" spans="1:7" x14ac:dyDescent="0.25">
      <c r="A32" s="5"/>
      <c r="B32" s="3" t="s">
        <v>41</v>
      </c>
      <c r="D32" s="3" t="s">
        <v>42</v>
      </c>
      <c r="F32" s="2">
        <f>1.981*10^-2</f>
        <v>1.9810000000000001E-2</v>
      </c>
      <c r="G32" s="12"/>
    </row>
    <row r="33" spans="1:7" x14ac:dyDescent="0.25">
      <c r="A33" s="5"/>
      <c r="F33" s="2"/>
      <c r="G33" s="12"/>
    </row>
    <row r="34" spans="1:7" x14ac:dyDescent="0.25">
      <c r="A34" s="5" t="s">
        <v>10</v>
      </c>
      <c r="B34" s="2">
        <v>1.2370000000000001</v>
      </c>
      <c r="C34" t="s">
        <v>23</v>
      </c>
      <c r="D34" s="2">
        <v>-1.087</v>
      </c>
      <c r="E34" t="s">
        <v>24</v>
      </c>
      <c r="F34" s="2">
        <f>-2.016*10^-2</f>
        <v>-2.0160000000000001E-2</v>
      </c>
      <c r="G34" t="s">
        <v>22</v>
      </c>
    </row>
    <row r="35" spans="1:7" x14ac:dyDescent="0.25">
      <c r="A35" s="5"/>
      <c r="B35" s="3" t="s">
        <v>43</v>
      </c>
      <c r="D35" s="3" t="s">
        <v>44</v>
      </c>
      <c r="F35" s="2">
        <f>4.816*10^-3</f>
        <v>4.816E-3</v>
      </c>
    </row>
    <row r="36" spans="1:7" x14ac:dyDescent="0.25">
      <c r="A36" s="5"/>
      <c r="F36" s="2"/>
    </row>
    <row r="37" spans="1:7" x14ac:dyDescent="0.25">
      <c r="A37" s="5" t="s">
        <v>11</v>
      </c>
      <c r="B37" s="2">
        <v>1.2070000000000001</v>
      </c>
      <c r="D37" s="2">
        <v>1.153</v>
      </c>
      <c r="F37" s="2">
        <f>3.299*10^-3</f>
        <v>3.2989999999999998E-3</v>
      </c>
    </row>
    <row r="38" spans="1:7" x14ac:dyDescent="0.25">
      <c r="A38" s="5"/>
      <c r="B38" s="3" t="s">
        <v>46</v>
      </c>
      <c r="D38" s="3" t="s">
        <v>45</v>
      </c>
      <c r="F38" s="2">
        <f>1.127*10^-2</f>
        <v>1.1270000000000001E-2</v>
      </c>
      <c r="G38" s="2"/>
    </row>
    <row r="39" spans="1:7" x14ac:dyDescent="0.25">
      <c r="A39" s="5"/>
    </row>
    <row r="40" spans="1:7" x14ac:dyDescent="0.25">
      <c r="A40" s="5" t="s">
        <v>12</v>
      </c>
      <c r="B40" s="2">
        <v>2.2869999999999999</v>
      </c>
      <c r="C40" t="s">
        <v>22</v>
      </c>
    </row>
    <row r="41" spans="1:7" x14ac:dyDescent="0.25">
      <c r="A41" s="5"/>
      <c r="B41" s="3" t="s">
        <v>47</v>
      </c>
    </row>
    <row r="42" spans="1:7" x14ac:dyDescent="0.25">
      <c r="A42" s="5"/>
    </row>
    <row r="43" spans="1:7" x14ac:dyDescent="0.25">
      <c r="A43" s="5" t="s">
        <v>13</v>
      </c>
      <c r="B43" s="2">
        <v>-6.4050000000000002</v>
      </c>
      <c r="C43" t="s">
        <v>22</v>
      </c>
    </row>
    <row r="44" spans="1:7" x14ac:dyDescent="0.25">
      <c r="A44" s="5"/>
      <c r="B44" s="3" t="s">
        <v>48</v>
      </c>
    </row>
    <row r="45" spans="1:7" x14ac:dyDescent="0.25">
      <c r="A45" s="5"/>
    </row>
    <row r="46" spans="1:7" x14ac:dyDescent="0.25">
      <c r="A46" s="5" t="s">
        <v>14</v>
      </c>
      <c r="B46" s="2">
        <v>1.879</v>
      </c>
      <c r="C46" t="s">
        <v>23</v>
      </c>
    </row>
    <row r="47" spans="1:7" x14ac:dyDescent="0.25">
      <c r="A47" s="5"/>
      <c r="B47" s="3" t="s">
        <v>49</v>
      </c>
    </row>
    <row r="48" spans="1:7" x14ac:dyDescent="0.25">
      <c r="A48" s="5"/>
    </row>
    <row r="49" spans="1:8" x14ac:dyDescent="0.25">
      <c r="A49" s="5" t="s">
        <v>15</v>
      </c>
      <c r="B49" s="2">
        <v>40.057000000000002</v>
      </c>
      <c r="C49" t="s">
        <v>22</v>
      </c>
    </row>
    <row r="50" spans="1:8" x14ac:dyDescent="0.25">
      <c r="A50" s="5"/>
      <c r="B50" s="3" t="s">
        <v>50</v>
      </c>
      <c r="H50" s="3"/>
    </row>
    <row r="51" spans="1:8" ht="15.75" thickBot="1" x14ac:dyDescent="0.3">
      <c r="A51" s="6"/>
      <c r="B51" s="4"/>
      <c r="C51" s="4"/>
      <c r="D51" s="4"/>
      <c r="E51" s="4"/>
      <c r="F51" s="4"/>
      <c r="G51" s="4"/>
    </row>
    <row r="52" spans="1:8" ht="15.75" thickTop="1" x14ac:dyDescent="0.25">
      <c r="A52" s="5" t="s">
        <v>16</v>
      </c>
      <c r="B52" s="1">
        <v>3941</v>
      </c>
      <c r="C52" s="1"/>
      <c r="D52" s="1">
        <v>3941</v>
      </c>
    </row>
    <row r="53" spans="1:8" x14ac:dyDescent="0.25">
      <c r="A53" s="5" t="s">
        <v>17</v>
      </c>
      <c r="B53" s="2">
        <v>0.32200000000000001</v>
      </c>
      <c r="D53" s="2">
        <v>0.157</v>
      </c>
    </row>
    <row r="54" spans="1:8" x14ac:dyDescent="0.25">
      <c r="A54" s="5" t="s">
        <v>18</v>
      </c>
      <c r="B54" s="2">
        <v>0.32100000000000001</v>
      </c>
      <c r="D54" s="2">
        <v>9.7000000000000003E-2</v>
      </c>
    </row>
    <row r="55" spans="1:8" x14ac:dyDescent="0.25">
      <c r="A55" s="5" t="s">
        <v>25</v>
      </c>
      <c r="B55" s="2">
        <v>124.501</v>
      </c>
      <c r="C55" t="s">
        <v>27</v>
      </c>
      <c r="D55" s="2">
        <v>37.601999999999997</v>
      </c>
      <c r="E55" t="s">
        <v>28</v>
      </c>
    </row>
    <row r="57" spans="1:8" x14ac:dyDescent="0.25">
      <c r="A57" t="s">
        <v>26</v>
      </c>
    </row>
  </sheetData>
  <mergeCells count="5">
    <mergeCell ref="B3:C3"/>
    <mergeCell ref="D3:E3"/>
    <mergeCell ref="B1:G1"/>
    <mergeCell ref="B2:G2"/>
    <mergeCell ref="F3:G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Wageningen UR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Vignes, Romain</dc:creator>
  <cp:lastModifiedBy>Vignes, Romain</cp:lastModifiedBy>
  <dcterms:created xsi:type="dcterms:W3CDTF">2015-06-08T09:15:11Z</dcterms:created>
  <dcterms:modified xsi:type="dcterms:W3CDTF">2015-06-09T09:40:53Z</dcterms:modified>
</cp:coreProperties>
</file>