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F5" i="1" l="1"/>
  <c r="I6" i="1"/>
  <c r="J6" i="1" s="1"/>
  <c r="I7" i="1"/>
  <c r="J7" i="1" s="1"/>
  <c r="I8" i="1"/>
  <c r="J8" i="1" s="1"/>
  <c r="I9" i="1"/>
  <c r="J9" i="1" s="1"/>
  <c r="I10" i="1"/>
  <c r="J10" i="1" s="1"/>
  <c r="I5" i="1"/>
  <c r="J5" i="1" s="1"/>
  <c r="M5" i="1"/>
  <c r="L7" i="1"/>
  <c r="L5" i="1"/>
  <c r="N5" i="1"/>
  <c r="F7" i="1" s="1"/>
  <c r="F10" i="1" l="1"/>
  <c r="F9" i="1"/>
  <c r="F6" i="1"/>
  <c r="F8" i="1"/>
</calcChain>
</file>

<file path=xl/sharedStrings.xml><?xml version="1.0" encoding="utf-8"?>
<sst xmlns="http://schemas.openxmlformats.org/spreadsheetml/2006/main" count="13" uniqueCount="13">
  <si>
    <t>Feldstärke/A</t>
  </si>
  <si>
    <t>Wellenlänge</t>
  </si>
  <si>
    <t>Radius r/mirkometer</t>
  </si>
  <si>
    <t>Lichtgeschw</t>
  </si>
  <si>
    <t>Frequenzaufspaltung/GHz</t>
  </si>
  <si>
    <t>Radius r'/Mikrometer</t>
  </si>
  <si>
    <t>Wellenzahl/ cm^-1</t>
  </si>
  <si>
    <t>Fehler Frequenzaufspaltung</t>
  </si>
  <si>
    <t>Fehler r</t>
  </si>
  <si>
    <t>Fehler r'</t>
  </si>
  <si>
    <t>Fehler Brennweite</t>
  </si>
  <si>
    <t>Brennweite/Mikrometer</t>
  </si>
  <si>
    <t>Fehler Wellenzahl/ cm^-1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</si>
</sst>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"/>
  <sheetViews>
    <sheetView tabSelected="1" workbookViewId="0">
      <selection activeCell="C11" sqref="C11"/>
    </sheetView>
  </sheetViews>
  <sheetFormatPr baseColWidth="10" defaultRowHeight="15" x14ac:dyDescent="0.25"/>
  <cols>
    <col min="2" max="2" width="12.42578125" bestFit="1" customWidth="1"/>
    <col min="5" max="5" width="24.28515625" bestFit="1" customWidth="1"/>
    <col min="6" max="6" width="17.7109375" bestFit="1" customWidth="1"/>
    <col min="7" max="8" width="17.7109375" customWidth="1"/>
    <col min="9" max="9" width="26.140625" bestFit="1" customWidth="1"/>
    <col min="10" max="10" width="26.140625" customWidth="1"/>
    <col min="12" max="12" width="23.140625" bestFit="1" customWidth="1"/>
    <col min="13" max="13" width="12.28515625" bestFit="1" customWidth="1"/>
    <col min="14" max="14" width="11.7109375" bestFit="1" customWidth="1"/>
  </cols>
  <sheetData>
    <row r="4" spans="2:14" x14ac:dyDescent="0.25">
      <c r="B4" t="s">
        <v>0</v>
      </c>
      <c r="C4" t="s">
        <v>2</v>
      </c>
      <c r="D4" t="s">
        <v>5</v>
      </c>
      <c r="E4" t="s">
        <v>4</v>
      </c>
      <c r="F4" t="s">
        <v>6</v>
      </c>
      <c r="G4" t="s">
        <v>8</v>
      </c>
      <c r="H4" t="s">
        <v>9</v>
      </c>
      <c r="I4" t="s">
        <v>7</v>
      </c>
      <c r="J4" t="s">
        <v>12</v>
      </c>
      <c r="L4" t="s">
        <v>11</v>
      </c>
      <c r="M4" t="s">
        <v>1</v>
      </c>
      <c r="N4" t="s">
        <v>3</v>
      </c>
    </row>
    <row r="5" spans="2:14" x14ac:dyDescent="0.25">
      <c r="B5">
        <v>20</v>
      </c>
      <c r="C5">
        <v>823.81</v>
      </c>
      <c r="D5">
        <v>1250.5</v>
      </c>
      <c r="E5">
        <f t="shared" ref="E5:E10" si="0">0.5*($N$5/$M$5)*10^-9*((D5^2)-(C5^2))/(2*$L$5^2)</f>
        <v>10.077677125085467</v>
      </c>
      <c r="F5">
        <f t="shared" ref="F5:F10" si="1">((2* PI())/$N$5)*E5*10^7</f>
        <v>2.1120718093007613</v>
      </c>
      <c r="G5">
        <v>96</v>
      </c>
      <c r="H5">
        <v>96</v>
      </c>
      <c r="I5">
        <f>10^(-9)*($N$5/$M$5)*SQRT(((C5/($L$5^2))*G5)^2+((D5/($L$5^2))*H5)^2+((((C5^2)-(D5^2))/($L$5^3))*$L$7)^2)</f>
        <v>7.5063766508717968</v>
      </c>
      <c r="J5">
        <f xml:space="preserve"> 2*(PI()/$N$5)*I5*10^7</f>
        <v>1.5731806365214673</v>
      </c>
      <c r="L5">
        <f>109.8*10^3</f>
        <v>109800</v>
      </c>
      <c r="M5">
        <f>546* 10^(-9)</f>
        <v>5.4600000000000005E-7</v>
      </c>
      <c r="N5">
        <f>2.998*10^8</f>
        <v>299800000</v>
      </c>
    </row>
    <row r="6" spans="2:14" x14ac:dyDescent="0.25">
      <c r="B6">
        <v>18</v>
      </c>
      <c r="C6">
        <v>838.39</v>
      </c>
      <c r="D6">
        <v>1239.4000000000001</v>
      </c>
      <c r="E6">
        <f t="shared" si="0"/>
        <v>9.4870495482228989</v>
      </c>
      <c r="F6">
        <f t="shared" si="1"/>
        <v>1.9882885366870864</v>
      </c>
      <c r="G6">
        <v>96</v>
      </c>
      <c r="H6">
        <v>96</v>
      </c>
      <c r="I6">
        <f t="shared" ref="I6:I10" si="2">10^(-9)*($N$5/$M$5)*SQRT(((C6/($L$5^2))*G6)^2+((D6/($L$5^2))*H6)^2+((((C6^2)-(D6^2))/($L$5^3))*$L$7)^2)</f>
        <v>7.3991262399648674</v>
      </c>
      <c r="J6">
        <f t="shared" ref="J6:J10" si="3" xml:space="preserve"> 2*(PI()/$N$5)*I6*10^7</f>
        <v>1.5507031780158169</v>
      </c>
      <c r="L6" t="s">
        <v>10</v>
      </c>
    </row>
    <row r="7" spans="2:14" x14ac:dyDescent="0.25">
      <c r="B7">
        <v>16</v>
      </c>
      <c r="C7">
        <v>860.26</v>
      </c>
      <c r="D7">
        <v>1224.8</v>
      </c>
      <c r="E7">
        <f t="shared" si="0"/>
        <v>8.6544218447013606</v>
      </c>
      <c r="F7">
        <f t="shared" si="1"/>
        <v>1.8137870639346778</v>
      </c>
      <c r="G7">
        <v>96</v>
      </c>
      <c r="H7">
        <v>96</v>
      </c>
      <c r="I7">
        <f t="shared" si="2"/>
        <v>7.2639401333293634</v>
      </c>
      <c r="J7">
        <f t="shared" si="3"/>
        <v>1.5223709779175179</v>
      </c>
      <c r="L7">
        <f>10* 10^3</f>
        <v>10000</v>
      </c>
    </row>
    <row r="8" spans="2:14" x14ac:dyDescent="0.25">
      <c r="B8">
        <v>14</v>
      </c>
      <c r="C8">
        <v>896.71</v>
      </c>
      <c r="D8">
        <v>1202.9000000000001</v>
      </c>
      <c r="E8">
        <f t="shared" si="0"/>
        <v>7.3198798004049124</v>
      </c>
      <c r="F8">
        <f t="shared" si="1"/>
        <v>1.5340947702543293</v>
      </c>
      <c r="G8">
        <v>96</v>
      </c>
      <c r="H8">
        <v>96</v>
      </c>
      <c r="I8">
        <f t="shared" si="2"/>
        <v>7.0812061355450435</v>
      </c>
      <c r="J8">
        <f t="shared" si="3"/>
        <v>1.4840737274171636</v>
      </c>
    </row>
    <row r="9" spans="2:14" x14ac:dyDescent="0.25">
      <c r="B9">
        <v>12</v>
      </c>
      <c r="C9">
        <v>933.16</v>
      </c>
      <c r="D9">
        <v>1173.7</v>
      </c>
      <c r="E9">
        <f t="shared" si="0"/>
        <v>5.7702854629776406</v>
      </c>
      <c r="F9">
        <f t="shared" si="1"/>
        <v>1.2093319826288549</v>
      </c>
      <c r="G9">
        <v>96</v>
      </c>
      <c r="H9">
        <v>96</v>
      </c>
      <c r="I9">
        <f t="shared" si="2"/>
        <v>6.884757325630531</v>
      </c>
      <c r="J9">
        <f t="shared" si="3"/>
        <v>1.442902137154729</v>
      </c>
    </row>
    <row r="10" spans="2:14" x14ac:dyDescent="0.25">
      <c r="B10">
        <v>10</v>
      </c>
      <c r="C10">
        <v>969.62</v>
      </c>
      <c r="D10">
        <v>1130</v>
      </c>
      <c r="E10">
        <f t="shared" si="0"/>
        <v>3.8341157899477571</v>
      </c>
      <c r="F10">
        <f t="shared" si="1"/>
        <v>0.80355103393679128</v>
      </c>
      <c r="G10">
        <v>96</v>
      </c>
      <c r="H10">
        <v>96</v>
      </c>
      <c r="I10">
        <f t="shared" si="2"/>
        <v>6.6583552881909149</v>
      </c>
      <c r="J10">
        <f t="shared" si="3"/>
        <v>1.395452972539782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2016-05-13T10:59:43Z</dcterms:created>
  <dcterms:modified xsi:type="dcterms:W3CDTF">2016-05-16T18:31:19Z</dcterms:modified>
</cp:coreProperties>
</file>