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Zeeman-Effekt\Vincent\Rastertunnelmikroskopie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7" i="1"/>
  <c r="K8" i="1"/>
  <c r="I10" i="1" s="1"/>
  <c r="K7" i="1"/>
  <c r="H10" i="1" s="1"/>
  <c r="I8" i="1"/>
  <c r="I9" i="1"/>
  <c r="I16" i="1"/>
  <c r="I17" i="1"/>
  <c r="I22" i="1"/>
  <c r="I23" i="1"/>
  <c r="I6" i="1"/>
  <c r="H7" i="1"/>
  <c r="H8" i="1"/>
  <c r="H9" i="1"/>
  <c r="H11" i="1"/>
  <c r="H12" i="1"/>
  <c r="H13" i="1"/>
  <c r="H15" i="1"/>
  <c r="H16" i="1"/>
  <c r="H17" i="1"/>
  <c r="H6" i="1"/>
  <c r="I21" i="1" l="1"/>
  <c r="I13" i="1"/>
  <c r="I20" i="1"/>
  <c r="I12" i="1"/>
  <c r="I19" i="1"/>
  <c r="I15" i="1"/>
  <c r="I11" i="1"/>
  <c r="I7" i="1"/>
  <c r="I18" i="1"/>
  <c r="I14" i="1"/>
  <c r="H18" i="1"/>
  <c r="H14" i="1"/>
  <c r="R6" i="1"/>
  <c r="P7" i="1" s="1"/>
  <c r="P22" i="1" l="1"/>
  <c r="P14" i="1"/>
  <c r="P10" i="1"/>
  <c r="P6" i="1"/>
  <c r="P21" i="1"/>
  <c r="P17" i="1"/>
  <c r="P13" i="1"/>
  <c r="P9" i="1"/>
  <c r="P19" i="1"/>
  <c r="P15" i="1"/>
  <c r="P11" i="1"/>
  <c r="P18" i="1"/>
  <c r="P24" i="1"/>
  <c r="P20" i="1"/>
  <c r="P16" i="1"/>
  <c r="P12" i="1"/>
  <c r="P8" i="1"/>
  <c r="P23" i="1"/>
  <c r="K6" i="1"/>
  <c r="G19" i="1" l="1"/>
  <c r="G7" i="1"/>
  <c r="G6" i="1"/>
  <c r="S6" i="1"/>
  <c r="G8" i="1"/>
  <c r="G9" i="1"/>
  <c r="G10" i="1"/>
  <c r="G11" i="1"/>
  <c r="G12" i="1"/>
  <c r="G13" i="1"/>
  <c r="G14" i="1"/>
  <c r="G15" i="1"/>
  <c r="G16" i="1"/>
  <c r="G17" i="1"/>
  <c r="G18" i="1"/>
  <c r="M6" i="1" l="1"/>
</calcChain>
</file>

<file path=xl/sharedStrings.xml><?xml version="1.0" encoding="utf-8"?>
<sst xmlns="http://schemas.openxmlformats.org/spreadsheetml/2006/main" count="14" uniqueCount="13">
  <si>
    <t>Abstände/ nm</t>
  </si>
  <si>
    <t>Durchschnittswert/ nm</t>
  </si>
  <si>
    <t>Standartabweichung</t>
  </si>
  <si>
    <t>Abstand minus Durchschnitt</t>
  </si>
  <si>
    <t>Wert:</t>
  </si>
  <si>
    <t>Höhe minus Durchschnitt</t>
  </si>
  <si>
    <t>Durchschnittshöhe</t>
  </si>
  <si>
    <t>Höhenunterschied in pm</t>
  </si>
  <si>
    <t>Wert der Höhe:</t>
  </si>
  <si>
    <t>(0,266 +/- 0,001) nm</t>
  </si>
  <si>
    <t>(8,8 +/- 0,3) pm</t>
  </si>
  <si>
    <t>oben links -&gt; unten rechts</t>
  </si>
  <si>
    <t>unten links -&gt; oben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</si>
</sst>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24"/>
  <sheetViews>
    <sheetView tabSelected="1" topLeftCell="I1" workbookViewId="0">
      <selection activeCell="K8" sqref="K8"/>
    </sheetView>
  </sheetViews>
  <sheetFormatPr baseColWidth="10" defaultRowHeight="15" x14ac:dyDescent="0.25"/>
  <cols>
    <col min="4" max="4" width="13.5703125" bestFit="1" customWidth="1"/>
    <col min="5" max="6" width="24.140625" bestFit="1" customWidth="1"/>
    <col min="7" max="7" width="26" bestFit="1" customWidth="1"/>
    <col min="8" max="9" width="26" customWidth="1"/>
    <col min="10" max="10" width="11.5703125" customWidth="1"/>
    <col min="11" max="11" width="21.5703125" bestFit="1" customWidth="1"/>
    <col min="13" max="13" width="19.28515625" bestFit="1" customWidth="1"/>
    <col min="15" max="15" width="23.140625" bestFit="1" customWidth="1"/>
    <col min="16" max="16" width="23.42578125" bestFit="1" customWidth="1"/>
    <col min="18" max="18" width="17.7109375" bestFit="1" customWidth="1"/>
    <col min="19" max="19" width="19.28515625" bestFit="1" customWidth="1"/>
  </cols>
  <sheetData>
    <row r="4" spans="4:19" x14ac:dyDescent="0.25">
      <c r="D4" t="s">
        <v>0</v>
      </c>
      <c r="G4" t="s">
        <v>3</v>
      </c>
      <c r="K4" t="s">
        <v>1</v>
      </c>
      <c r="M4" t="s">
        <v>2</v>
      </c>
      <c r="O4" t="s">
        <v>7</v>
      </c>
      <c r="P4" t="s">
        <v>5</v>
      </c>
      <c r="R4" t="s">
        <v>6</v>
      </c>
      <c r="S4" t="s">
        <v>2</v>
      </c>
    </row>
    <row r="5" spans="4:19" x14ac:dyDescent="0.25">
      <c r="E5" t="s">
        <v>11</v>
      </c>
      <c r="F5" t="s">
        <v>12</v>
      </c>
    </row>
    <row r="6" spans="4:19" x14ac:dyDescent="0.25">
      <c r="D6">
        <v>0.26200000000000001</v>
      </c>
      <c r="E6">
        <v>0.27900000000000003</v>
      </c>
      <c r="F6">
        <v>0.21299999999999999</v>
      </c>
      <c r="G6">
        <f>(D6-$K$6)^2</f>
        <v>1.2755102040816632E-5</v>
      </c>
      <c r="H6">
        <f>(E6-$K$7)^2</f>
        <v>3.6000000000000062E-5</v>
      </c>
      <c r="I6">
        <f>(F6-$K$8)^2</f>
        <v>8.6077160493827602E-5</v>
      </c>
      <c r="K6">
        <f>SUM(D6:D19)/14</f>
        <v>0.26557142857142862</v>
      </c>
      <c r="M6">
        <f>1/13*SQRT(SUM(G6:G19))</f>
        <v>1.4461304650903932E-3</v>
      </c>
      <c r="O6">
        <v>9.3640000000000008</v>
      </c>
      <c r="P6">
        <f>(O6-$R$6)^2</f>
        <v>0.29433480332410122</v>
      </c>
      <c r="R6">
        <f>AVERAGE(O6:O24)</f>
        <v>8.8214736842105257</v>
      </c>
      <c r="S6">
        <f>1/18*SQRT(SUM(P6:P24))</f>
        <v>0.37326229787502613</v>
      </c>
    </row>
    <row r="7" spans="4:19" x14ac:dyDescent="0.25">
      <c r="D7">
        <v>0.27</v>
      </c>
      <c r="E7">
        <v>0.27700000000000002</v>
      </c>
      <c r="F7">
        <v>0.22800000000000001</v>
      </c>
      <c r="G7">
        <f>(D7-$K$6)^2</f>
        <v>1.9612244897958867E-5</v>
      </c>
      <c r="H7">
        <f t="shared" ref="H7:H18" si="0">(E7-$K$7)^2</f>
        <v>1.600000000000003E-5</v>
      </c>
      <c r="I7">
        <f t="shared" ref="I7:I23" si="1">(F7-$K$8)^2</f>
        <v>3.2743827160493706E-5</v>
      </c>
      <c r="K7">
        <f>SUM(E6:E18)/13</f>
        <v>0.27300000000000002</v>
      </c>
      <c r="M7">
        <f>1/12*SQRT(SUM(H6:H18))</f>
        <v>2.0172864061517009E-3</v>
      </c>
      <c r="O7">
        <v>10.901</v>
      </c>
      <c r="P7">
        <f t="shared" ref="P7:P24" si="2">(O7-$R$6)^2</f>
        <v>4.3244296980609436</v>
      </c>
    </row>
    <row r="8" spans="4:19" x14ac:dyDescent="0.25">
      <c r="D8">
        <v>0.26400000000000001</v>
      </c>
      <c r="E8">
        <v>0.27900000000000003</v>
      </c>
      <c r="F8">
        <v>0.215</v>
      </c>
      <c r="G8">
        <f t="shared" ref="G8:G18" si="3">(D8-$K$6)^2</f>
        <v>2.4693877551021697E-6</v>
      </c>
      <c r="H8">
        <f t="shared" si="0"/>
        <v>3.6000000000000062E-5</v>
      </c>
      <c r="I8">
        <f t="shared" si="1"/>
        <v>5.2966049382716368E-5</v>
      </c>
      <c r="K8">
        <f>SUM(F6:F23)/18</f>
        <v>0.2222777777777778</v>
      </c>
      <c r="M8">
        <f>1/17*SQRT(SUM(I6:I23))</f>
        <v>3.08563538241109E-3</v>
      </c>
      <c r="O8">
        <v>10.967000000000001</v>
      </c>
      <c r="P8">
        <f t="shared" si="2"/>
        <v>4.603283171745157</v>
      </c>
    </row>
    <row r="9" spans="4:19" x14ac:dyDescent="0.25">
      <c r="D9">
        <v>0.25900000000000001</v>
      </c>
      <c r="E9">
        <v>0.28199999999999997</v>
      </c>
      <c r="F9">
        <v>0.23599999999999999</v>
      </c>
      <c r="G9">
        <f t="shared" si="3"/>
        <v>4.3183673469388353E-5</v>
      </c>
      <c r="H9">
        <f t="shared" si="0"/>
        <v>8.099999999999915E-5</v>
      </c>
      <c r="I9">
        <f t="shared" si="1"/>
        <v>1.8829938271604853E-4</v>
      </c>
      <c r="O9">
        <v>6.444</v>
      </c>
      <c r="P9">
        <f t="shared" si="2"/>
        <v>5.6523811191135707</v>
      </c>
    </row>
    <row r="10" spans="4:19" x14ac:dyDescent="0.25">
      <c r="D10">
        <v>0.25900000000000001</v>
      </c>
      <c r="E10">
        <v>0.27900000000000003</v>
      </c>
      <c r="F10">
        <v>0.21299999999999999</v>
      </c>
      <c r="G10">
        <f t="shared" si="3"/>
        <v>4.3183673469388353E-5</v>
      </c>
      <c r="H10">
        <f t="shared" si="0"/>
        <v>3.6000000000000062E-5</v>
      </c>
      <c r="I10">
        <f t="shared" si="1"/>
        <v>8.6077160493827602E-5</v>
      </c>
      <c r="O10">
        <v>8.4359999999999999</v>
      </c>
      <c r="P10">
        <f t="shared" si="2"/>
        <v>0.14858996121883614</v>
      </c>
    </row>
    <row r="11" spans="4:19" x14ac:dyDescent="0.25">
      <c r="D11">
        <v>0.26700000000000002</v>
      </c>
      <c r="E11">
        <v>0.26900000000000002</v>
      </c>
      <c r="F11">
        <v>0.215</v>
      </c>
      <c r="G11">
        <f t="shared" si="3"/>
        <v>2.0408163265305024E-6</v>
      </c>
      <c r="H11">
        <f t="shared" si="0"/>
        <v>1.600000000000003E-5</v>
      </c>
      <c r="I11">
        <f t="shared" si="1"/>
        <v>5.2966049382716368E-5</v>
      </c>
      <c r="L11" t="s">
        <v>4</v>
      </c>
      <c r="O11">
        <v>9.6750000000000007</v>
      </c>
      <c r="P11">
        <f t="shared" si="2"/>
        <v>0.72850717174515467</v>
      </c>
    </row>
    <row r="12" spans="4:19" x14ac:dyDescent="0.25">
      <c r="D12">
        <v>0.26400000000000001</v>
      </c>
      <c r="E12">
        <v>0.27900000000000003</v>
      </c>
      <c r="F12">
        <v>0.22600000000000001</v>
      </c>
      <c r="G12">
        <f t="shared" si="3"/>
        <v>2.4693877551021697E-6</v>
      </c>
      <c r="H12">
        <f t="shared" si="0"/>
        <v>3.6000000000000062E-5</v>
      </c>
      <c r="I12">
        <f t="shared" si="1"/>
        <v>1.3854938271604847E-5</v>
      </c>
      <c r="O12">
        <v>11.881</v>
      </c>
      <c r="P12">
        <f t="shared" si="2"/>
        <v>9.3607012770083156</v>
      </c>
      <c r="R12" t="s">
        <v>8</v>
      </c>
    </row>
    <row r="13" spans="4:19" x14ac:dyDescent="0.25">
      <c r="D13">
        <v>0.27</v>
      </c>
      <c r="E13">
        <v>0.26400000000000001</v>
      </c>
      <c r="F13">
        <v>0.19700000000000001</v>
      </c>
      <c r="G13">
        <f t="shared" si="3"/>
        <v>1.9612244897958867E-5</v>
      </c>
      <c r="H13">
        <f t="shared" si="0"/>
        <v>8.1000000000000139E-5</v>
      </c>
      <c r="I13">
        <f t="shared" si="1"/>
        <v>6.3896604938271659E-4</v>
      </c>
      <c r="L13" t="s">
        <v>9</v>
      </c>
      <c r="O13">
        <v>6.7050000000000001</v>
      </c>
      <c r="P13">
        <f t="shared" si="2"/>
        <v>4.4794608559556757</v>
      </c>
    </row>
    <row r="14" spans="4:19" x14ac:dyDescent="0.25">
      <c r="D14">
        <v>0.26200000000000001</v>
      </c>
      <c r="E14">
        <v>0.26100000000000001</v>
      </c>
      <c r="F14">
        <v>0.23599999999999999</v>
      </c>
      <c r="G14">
        <f t="shared" si="3"/>
        <v>1.2755102040816632E-5</v>
      </c>
      <c r="H14">
        <f t="shared" si="0"/>
        <v>1.4400000000000025E-4</v>
      </c>
      <c r="I14">
        <f t="shared" si="1"/>
        <v>1.8829938271604853E-4</v>
      </c>
      <c r="O14">
        <v>9.0229999999999997</v>
      </c>
      <c r="P14">
        <f t="shared" si="2"/>
        <v>4.0612855955678796E-2</v>
      </c>
      <c r="R14" t="s">
        <v>10</v>
      </c>
    </row>
    <row r="15" spans="4:19" x14ac:dyDescent="0.25">
      <c r="D15">
        <v>0.27</v>
      </c>
      <c r="E15">
        <v>0.26700000000000002</v>
      </c>
      <c r="F15">
        <v>0.21</v>
      </c>
      <c r="G15">
        <f t="shared" si="3"/>
        <v>1.9612244897958867E-5</v>
      </c>
      <c r="H15">
        <f t="shared" si="0"/>
        <v>3.6000000000000062E-5</v>
      </c>
      <c r="I15">
        <f t="shared" si="1"/>
        <v>1.5074382716049448E-4</v>
      </c>
      <c r="O15">
        <v>5.6870000000000003</v>
      </c>
      <c r="P15">
        <f t="shared" si="2"/>
        <v>9.8249252770083046</v>
      </c>
    </row>
    <row r="16" spans="4:19" x14ac:dyDescent="0.25">
      <c r="D16">
        <v>0.26200000000000001</v>
      </c>
      <c r="E16">
        <v>0.26700000000000002</v>
      </c>
      <c r="F16">
        <v>0.23899999999999999</v>
      </c>
      <c r="G16">
        <f t="shared" si="3"/>
        <v>1.2755102040816632E-5</v>
      </c>
      <c r="H16">
        <f t="shared" si="0"/>
        <v>3.6000000000000062E-5</v>
      </c>
      <c r="I16">
        <f t="shared" si="1"/>
        <v>2.7963271604938177E-4</v>
      </c>
      <c r="O16">
        <v>8.74</v>
      </c>
      <c r="P16">
        <f t="shared" si="2"/>
        <v>6.6379612188364285E-3</v>
      </c>
    </row>
    <row r="17" spans="4:16" x14ac:dyDescent="0.25">
      <c r="D17">
        <v>0.27700000000000002</v>
      </c>
      <c r="E17">
        <v>0.27700000000000002</v>
      </c>
      <c r="F17">
        <v>0.21299999999999999</v>
      </c>
      <c r="G17">
        <f t="shared" si="3"/>
        <v>1.3061224489795852E-4</v>
      </c>
      <c r="H17">
        <f t="shared" si="0"/>
        <v>1.600000000000003E-5</v>
      </c>
      <c r="I17">
        <f t="shared" si="1"/>
        <v>8.6077160493827602E-5</v>
      </c>
      <c r="O17">
        <v>8.5129999999999999</v>
      </c>
      <c r="P17">
        <f t="shared" si="2"/>
        <v>9.5156013850415194E-2</v>
      </c>
    </row>
    <row r="18" spans="4:16" x14ac:dyDescent="0.25">
      <c r="D18">
        <v>0.26200000000000001</v>
      </c>
      <c r="E18">
        <v>0.26900000000000002</v>
      </c>
      <c r="F18">
        <v>0.23400000000000001</v>
      </c>
      <c r="G18">
        <f t="shared" si="3"/>
        <v>1.2755102040816632E-5</v>
      </c>
      <c r="H18">
        <f t="shared" si="0"/>
        <v>1.600000000000003E-5</v>
      </c>
      <c r="I18">
        <f t="shared" si="1"/>
        <v>1.3741049382716037E-4</v>
      </c>
      <c r="O18">
        <v>8.8290000000000006</v>
      </c>
      <c r="P18">
        <f t="shared" si="2"/>
        <v>5.6645429362899724E-5</v>
      </c>
    </row>
    <row r="19" spans="4:16" x14ac:dyDescent="0.25">
      <c r="D19">
        <v>0.27</v>
      </c>
      <c r="F19">
        <v>0.20799999999999999</v>
      </c>
      <c r="G19">
        <f>(D19-$K$6)^2</f>
        <v>1.9612244897958867E-5</v>
      </c>
      <c r="I19">
        <f t="shared" si="1"/>
        <v>2.0385493827160573E-4</v>
      </c>
      <c r="O19">
        <v>9.6059999999999999</v>
      </c>
      <c r="P19">
        <f t="shared" si="2"/>
        <v>0.61548154016620582</v>
      </c>
    </row>
    <row r="20" spans="4:16" x14ac:dyDescent="0.25">
      <c r="F20">
        <v>0.22800000000000001</v>
      </c>
      <c r="I20">
        <f t="shared" si="1"/>
        <v>3.2743827160493706E-5</v>
      </c>
      <c r="O20">
        <v>8.7729999999999997</v>
      </c>
      <c r="P20">
        <f t="shared" si="2"/>
        <v>2.3496980609417979E-3</v>
      </c>
    </row>
    <row r="21" spans="4:16" x14ac:dyDescent="0.25">
      <c r="F21">
        <v>0.23599999999999999</v>
      </c>
      <c r="I21">
        <f t="shared" si="1"/>
        <v>1.8829938271604853E-4</v>
      </c>
      <c r="O21">
        <v>7.3710000000000004</v>
      </c>
      <c r="P21">
        <f t="shared" si="2"/>
        <v>2.1038739085872544</v>
      </c>
    </row>
    <row r="22" spans="4:16" x14ac:dyDescent="0.25">
      <c r="F22">
        <v>0.215</v>
      </c>
      <c r="I22">
        <f t="shared" si="1"/>
        <v>5.2966049382716368E-5</v>
      </c>
      <c r="O22">
        <v>8.6709999999999994</v>
      </c>
      <c r="P22">
        <f t="shared" si="2"/>
        <v>2.2642329639889196E-2</v>
      </c>
    </row>
    <row r="23" spans="4:16" x14ac:dyDescent="0.25">
      <c r="F23">
        <v>0.23899999999999999</v>
      </c>
      <c r="I23">
        <f t="shared" si="1"/>
        <v>2.7963271604938177E-4</v>
      </c>
      <c r="O23">
        <v>10.186999999999999</v>
      </c>
      <c r="P23">
        <f t="shared" si="2"/>
        <v>1.8646621191135735</v>
      </c>
    </row>
    <row r="24" spans="4:16" x14ac:dyDescent="0.25">
      <c r="O24">
        <v>7.835</v>
      </c>
      <c r="P24">
        <f t="shared" si="2"/>
        <v>0.97313032963988799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2016-05-18T19:13:14Z</dcterms:created>
  <dcterms:modified xsi:type="dcterms:W3CDTF">2016-06-14T16:10:11Z</dcterms:modified>
</cp:coreProperties>
</file>