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632F9FA1-EDBD-6D40-AAC4-021C198030C9}" xr6:coauthVersionLast="47" xr6:coauthVersionMax="47" xr10:uidLastSave="{00000000-0000-0000-0000-000000000000}"/>
  <bookViews>
    <workbookView xWindow="0" yWindow="0" windowWidth="33600" windowHeight="21000" activeTab="5" xr2:uid="{852905B3-9665-194F-8CE4-BBCA5178A906}"/>
  </bookViews>
  <sheets>
    <sheet name="December 2023" sheetId="1" r:id="rId1"/>
    <sheet name="January" sheetId="2" r:id="rId2"/>
    <sheet name="February" sheetId="3" r:id="rId3"/>
    <sheet name="March" sheetId="4" r:id="rId4"/>
    <sheet name="APRIL" sheetId="5" r:id="rId5"/>
    <sheet name="may&amp;jun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6" l="1"/>
  <c r="G23" i="6"/>
  <c r="H44" i="6"/>
  <c r="G44" i="6"/>
  <c r="D44" i="6"/>
  <c r="C44" i="6"/>
  <c r="K35" i="6"/>
  <c r="H23" i="6"/>
  <c r="D23" i="6"/>
  <c r="C23" i="6"/>
  <c r="G43" i="5"/>
  <c r="G44" i="5"/>
  <c r="F51" i="5"/>
  <c r="F50" i="5"/>
  <c r="H43" i="5"/>
  <c r="C43" i="5"/>
  <c r="D43" i="5"/>
  <c r="C44" i="5"/>
  <c r="G22" i="5"/>
  <c r="H22" i="5"/>
  <c r="G23" i="5"/>
  <c r="N33" i="5"/>
  <c r="N34" i="5"/>
  <c r="K34" i="5"/>
  <c r="M28" i="5"/>
  <c r="K28" i="5"/>
  <c r="K29" i="5"/>
  <c r="C22" i="5"/>
  <c r="D22" i="5"/>
  <c r="C23" i="5"/>
  <c r="F50" i="4"/>
  <c r="K28" i="4"/>
  <c r="K29" i="4"/>
  <c r="N33" i="4"/>
  <c r="H22" i="4"/>
  <c r="G22" i="4"/>
  <c r="G43" i="4"/>
  <c r="H43" i="4"/>
  <c r="G44" i="4"/>
  <c r="C43" i="4"/>
  <c r="D43" i="4"/>
  <c r="C44" i="4"/>
  <c r="F51" i="4"/>
  <c r="G23" i="4"/>
  <c r="N34" i="4"/>
  <c r="K34" i="4"/>
  <c r="M28" i="4"/>
  <c r="C22" i="4"/>
  <c r="D22" i="4"/>
  <c r="C23" i="4"/>
  <c r="F48" i="3"/>
  <c r="F49" i="3"/>
  <c r="G42" i="3"/>
  <c r="H41" i="3"/>
  <c r="G41" i="3"/>
  <c r="N32" i="3"/>
  <c r="M27" i="3"/>
  <c r="K28" i="3"/>
  <c r="H21" i="3"/>
  <c r="G21" i="3"/>
  <c r="K27" i="3"/>
  <c r="G22" i="3"/>
  <c r="N31" i="3"/>
  <c r="K32" i="3"/>
  <c r="C41" i="3"/>
  <c r="D41" i="3"/>
  <c r="C42" i="3"/>
  <c r="C21" i="3"/>
  <c r="D21" i="3"/>
  <c r="C22" i="3"/>
  <c r="C41" i="2"/>
  <c r="D41" i="2"/>
  <c r="C42" i="2"/>
  <c r="F48" i="2"/>
  <c r="K32" i="2"/>
  <c r="K27" i="2"/>
  <c r="N32" i="2"/>
  <c r="M27" i="2"/>
  <c r="K28" i="2"/>
  <c r="G41" i="2"/>
  <c r="H41" i="2"/>
  <c r="G21" i="2"/>
  <c r="H21" i="2"/>
  <c r="D5" i="2"/>
  <c r="D7" i="2"/>
  <c r="D8" i="2"/>
  <c r="D9" i="2"/>
  <c r="D11" i="2"/>
  <c r="D12" i="2"/>
  <c r="D13" i="2"/>
  <c r="D14" i="2"/>
  <c r="D21" i="2"/>
  <c r="C21" i="2"/>
  <c r="G42" i="2"/>
  <c r="G22" i="2"/>
  <c r="C22" i="2"/>
  <c r="C41" i="1"/>
  <c r="D41" i="1"/>
  <c r="C42" i="1"/>
  <c r="F48" i="1"/>
  <c r="G41" i="1"/>
  <c r="H41" i="1"/>
  <c r="G42" i="1"/>
  <c r="N32" i="1"/>
  <c r="K27" i="1"/>
  <c r="K28" i="1"/>
  <c r="G21" i="1"/>
  <c r="H5" i="1"/>
  <c r="H7" i="1"/>
  <c r="H8" i="1"/>
  <c r="H9" i="1"/>
  <c r="H11" i="1"/>
  <c r="H12" i="1"/>
  <c r="H13" i="1"/>
  <c r="H14" i="1"/>
  <c r="H21" i="1"/>
  <c r="G22" i="1"/>
  <c r="C22" i="1"/>
  <c r="G45" i="6" l="1"/>
  <c r="C45" i="6"/>
  <c r="F51" i="6" s="1"/>
  <c r="G24" i="6"/>
  <c r="N35" i="6" s="1"/>
  <c r="M29" i="6" s="1"/>
  <c r="K30" i="6" s="1"/>
  <c r="C24" i="6"/>
  <c r="F5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25" authorId="0" shapeId="0" xr:uid="{97325F42-BEA0-0F47-9CC7-6365EE2C1BD2}">
      <text>
        <r>
          <rPr>
            <sz val="10"/>
            <color rgb="FF000000"/>
            <rFont val="Tahoma"/>
            <family val="2"/>
          </rPr>
          <t xml:space="preserve">kuruganda kudutiza
</t>
        </r>
        <r>
          <rPr>
            <sz val="10"/>
            <color rgb="FF000000"/>
            <rFont val="Tahoma"/>
            <family val="2"/>
          </rPr>
          <t>Panashe nini:168</t>
        </r>
      </text>
    </comment>
    <comment ref="L25" authorId="0" shapeId="0" xr:uid="{E5ED648E-6E6E-4B44-A40D-B8207BA95A1B}">
      <text>
        <r>
          <rPr>
            <sz val="10"/>
            <color rgb="FF000000"/>
            <rFont val="Tahoma"/>
            <family val="2"/>
          </rPr>
          <t xml:space="preserve">Munazi:-gatanu 110
</t>
        </r>
        <r>
          <rPr>
            <sz val="10"/>
            <color rgb="FF000000"/>
            <rFont val="Tahoma"/>
            <family val="2"/>
          </rPr>
          <t xml:space="preserve">           -pt gatanu 17
</t>
        </r>
        <r>
          <rPr>
            <sz val="10"/>
            <color rgb="FF000000"/>
            <rFont val="Tahoma"/>
            <family val="2"/>
          </rPr>
          <t xml:space="preserve">Sandrine: 95
</t>
        </r>
        <r>
          <rPr>
            <sz val="10"/>
            <color rgb="FF000000"/>
            <rFont val="Tahoma"/>
            <family val="2"/>
          </rPr>
          <t xml:space="preserve">-Vasta:483
</t>
        </r>
        <r>
          <rPr>
            <sz val="10"/>
            <color rgb="FF000000"/>
            <rFont val="Tahoma"/>
            <family val="2"/>
          </rPr>
          <t>-Ruhuha 10</t>
        </r>
      </text>
    </comment>
    <comment ref="M25" authorId="0" shapeId="0" xr:uid="{4D60B8BD-F722-C543-89E6-26A3E2F6BCE8}">
      <text>
        <r>
          <rPr>
            <sz val="10"/>
            <color rgb="FF000000"/>
            <rFont val="Tahoma"/>
            <family val="2"/>
          </rPr>
          <t xml:space="preserve">Liziyeri:-panashe:20
</t>
        </r>
        <r>
          <rPr>
            <sz val="10"/>
            <color rgb="FF000000"/>
            <rFont val="Tahoma"/>
            <family val="2"/>
          </rPr>
          <t xml:space="preserve">           -pt skol:30
</t>
        </r>
        <r>
          <rPr>
            <sz val="10"/>
            <color rgb="FF000000"/>
            <rFont val="Tahoma"/>
            <family val="2"/>
          </rPr>
          <t xml:space="preserve">Kelly: Amazi 13
</t>
        </r>
        <r>
          <rPr>
            <sz val="10"/>
            <color rgb="FF000000"/>
            <rFont val="Tahoma"/>
            <family val="2"/>
          </rPr>
          <t xml:space="preserve">Boss: Pulse 1
</t>
        </r>
        <r>
          <rPr>
            <sz val="10"/>
            <color rgb="FF000000"/>
            <rFont val="Tahoma"/>
            <family val="2"/>
          </rPr>
          <t xml:space="preserve">kiki: Panashe 1
</t>
        </r>
        <r>
          <rPr>
            <sz val="10"/>
            <color rgb="FF000000"/>
            <rFont val="Tahoma"/>
            <family val="2"/>
          </rPr>
          <t xml:space="preserve">cedric: panashe 1
</t>
        </r>
        <r>
          <rPr>
            <sz val="10"/>
            <color rgb="FF000000"/>
            <rFont val="Tahoma"/>
            <family val="2"/>
          </rPr>
          <t>vasta: panashe 1</t>
        </r>
      </text>
    </comment>
    <comment ref="N30" authorId="0" shapeId="0" xr:uid="{D35ECE05-461E-A340-9FE4-3387FAED5C7D}">
      <text>
        <r>
          <rPr>
            <sz val="10"/>
            <color rgb="FF000000"/>
            <rFont val="Tahoma"/>
            <family val="2"/>
          </rPr>
          <t xml:space="preserve">65 cl:45
</t>
        </r>
        <r>
          <rPr>
            <sz val="10"/>
            <color rgb="FF000000"/>
            <rFont val="Tahoma"/>
            <family val="2"/>
          </rPr>
          <t xml:space="preserve">50 cl:12
</t>
        </r>
        <r>
          <rPr>
            <sz val="10"/>
            <color rgb="FF000000"/>
            <rFont val="Tahoma"/>
            <family val="2"/>
          </rPr>
          <t>33 cl:8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25" authorId="0" shapeId="0" xr:uid="{081C76AC-D435-3241-ACAD-9445A0634FDC}">
      <text>
        <r>
          <rPr>
            <sz val="10"/>
            <color rgb="FF000000"/>
            <rFont val="Tahoma"/>
            <family val="2"/>
          </rPr>
          <t xml:space="preserve">Sandrine
</t>
        </r>
        <r>
          <rPr>
            <sz val="10"/>
            <color rgb="FF000000"/>
            <rFont val="Tahoma"/>
            <family val="2"/>
          </rPr>
          <t xml:space="preserve">pt skol:123
</t>
        </r>
        <r>
          <rPr>
            <sz val="10"/>
            <color rgb="FF000000"/>
            <rFont val="Tahoma"/>
            <family val="2"/>
          </rPr>
          <t>pt lager:60</t>
        </r>
      </text>
    </comment>
    <comment ref="K25" authorId="0" shapeId="0" xr:uid="{932D1A51-D925-6C44-9CF7-B11400F0F0C4}">
      <text>
        <r>
          <rPr>
            <sz val="10"/>
            <color rgb="FF000000"/>
            <rFont val="Tahoma"/>
            <family val="2"/>
          </rPr>
          <t xml:space="preserve">karumuna:gatanu 5
</t>
        </r>
        <r>
          <rPr>
            <sz val="10"/>
            <color rgb="FF000000"/>
            <rFont val="Tahoma"/>
            <family val="2"/>
          </rPr>
          <t>lizier:50</t>
        </r>
      </text>
    </comment>
    <comment ref="L25" authorId="0" shapeId="0" xr:uid="{074073A7-8645-454C-B226-F1907D20CD06}">
      <text>
        <r>
          <rPr>
            <sz val="10"/>
            <color rgb="FF000000"/>
            <rFont val="Tahoma"/>
            <family val="2"/>
          </rPr>
          <t xml:space="preserve">mareba:395
</t>
        </r>
        <r>
          <rPr>
            <sz val="10"/>
            <color rgb="FF000000"/>
            <rFont val="Tahoma"/>
            <family val="2"/>
          </rPr>
          <t xml:space="preserve">twitter:62
</t>
        </r>
      </text>
    </comment>
    <comment ref="M25" authorId="0" shapeId="0" xr:uid="{0A0434C0-9ECF-9040-920C-06E7AFDF219F}">
      <text>
        <r>
          <rPr>
            <sz val="10"/>
            <color rgb="FF000000"/>
            <rFont val="Tahoma"/>
            <family val="2"/>
          </rPr>
          <t xml:space="preserve">niyo:
</t>
        </r>
        <r>
          <rPr>
            <sz val="10"/>
            <color rgb="FF000000"/>
            <rFont val="Tahoma"/>
            <family val="2"/>
          </rPr>
          <t xml:space="preserve">pt skol:55
</t>
        </r>
        <r>
          <rPr>
            <sz val="10"/>
            <color rgb="FF000000"/>
            <rFont val="Tahoma"/>
            <family val="2"/>
          </rPr>
          <t xml:space="preserve">pl lager:25
</t>
        </r>
        <r>
          <rPr>
            <sz val="10"/>
            <color rgb="FF000000"/>
            <rFont val="Tahoma"/>
            <family val="2"/>
          </rPr>
          <t>panashe:30</t>
        </r>
      </text>
    </comment>
    <comment ref="K30" authorId="0" shapeId="0" xr:uid="{D22E2C95-DDDD-0147-BA7C-369C6ADE092C}">
      <text>
        <r>
          <rPr>
            <sz val="10"/>
            <color rgb="FF000000"/>
            <rFont val="Tahoma"/>
            <family val="2"/>
          </rPr>
          <t xml:space="preserve">65 cl:45
</t>
        </r>
        <r>
          <rPr>
            <sz val="10"/>
            <color rgb="FF000000"/>
            <rFont val="Tahoma"/>
            <family val="2"/>
          </rPr>
          <t xml:space="preserve">50 cl:12
</t>
        </r>
        <r>
          <rPr>
            <sz val="10"/>
            <color rgb="FF000000"/>
            <rFont val="Tahoma"/>
            <family val="2"/>
          </rPr>
          <t>33 cl:8</t>
        </r>
      </text>
    </comment>
    <comment ref="N30" authorId="0" shapeId="0" xr:uid="{64F81787-C03D-0C43-9D64-E2E5434C98B3}">
      <text>
        <r>
          <rPr>
            <sz val="10"/>
            <color rgb="FF000000"/>
            <rFont val="Tahoma"/>
            <family val="2"/>
          </rPr>
          <t xml:space="preserve">65cl:177
</t>
        </r>
        <r>
          <rPr>
            <sz val="10"/>
            <color rgb="FF000000"/>
            <rFont val="Tahoma"/>
            <family val="2"/>
          </rPr>
          <t xml:space="preserve">50cl:46
</t>
        </r>
        <r>
          <rPr>
            <sz val="10"/>
            <color rgb="FF000000"/>
            <rFont val="Tahoma"/>
            <family val="2"/>
          </rPr>
          <t>33cl:76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25" authorId="0" shapeId="0" xr:uid="{38560FBC-B14B-3543-99E8-61C27ED0D6A9}">
      <text>
        <r>
          <rPr>
            <sz val="10"/>
            <color rgb="FF000000"/>
            <rFont val="Tahoma"/>
            <family val="2"/>
          </rPr>
          <t>Niyo PANASHE:30</t>
        </r>
      </text>
    </comment>
    <comment ref="L25" authorId="0" shapeId="0" xr:uid="{AB314A65-DB07-FE4F-87D7-DD96CD67AA52}">
      <text>
        <r>
          <rPr>
            <sz val="10"/>
            <color rgb="FF000000"/>
            <rFont val="Tahoma"/>
            <family val="2"/>
          </rPr>
          <t>MAREBA:25</t>
        </r>
      </text>
    </comment>
    <comment ref="M25" authorId="0" shapeId="0" xr:uid="{95CF2A74-60A5-4F45-9077-52C13D56B759}">
      <text>
        <r>
          <rPr>
            <sz val="10"/>
            <color rgb="FF000000"/>
            <rFont val="Tahoma"/>
            <family val="2"/>
          </rPr>
          <t xml:space="preserve">Vasta:90
</t>
        </r>
        <r>
          <rPr>
            <sz val="10"/>
            <color rgb="FF000000"/>
            <rFont val="Tahoma"/>
            <family val="2"/>
          </rPr>
          <t xml:space="preserve">Niyo:
</t>
        </r>
        <r>
          <rPr>
            <sz val="10"/>
            <color rgb="FF000000"/>
            <rFont val="Tahoma"/>
            <family val="2"/>
          </rPr>
          <t xml:space="preserve">  Pt skol:20
</t>
        </r>
        <r>
          <rPr>
            <sz val="10"/>
            <color rgb="FF000000"/>
            <rFont val="Tahoma"/>
            <family val="2"/>
          </rPr>
          <t xml:space="preserve">  Pt lager:110
</t>
        </r>
        <r>
          <rPr>
            <sz val="10"/>
            <color rgb="FF000000"/>
            <rFont val="Tahoma"/>
            <family val="2"/>
          </rPr>
          <t xml:space="preserve">Dad:8
</t>
        </r>
        <r>
          <rPr>
            <sz val="10"/>
            <color rgb="FF000000"/>
            <rFont val="Tahoma"/>
            <family val="2"/>
          </rPr>
          <t xml:space="preserve">kabasenegerezi:
</t>
        </r>
        <r>
          <rPr>
            <sz val="10"/>
            <color rgb="FF000000"/>
            <rFont val="Tahoma"/>
            <family val="2"/>
          </rPr>
          <t xml:space="preserve">  Pt panashe:40
</t>
        </r>
        <r>
          <rPr>
            <sz val="10"/>
            <color rgb="FF000000"/>
            <rFont val="Tahoma"/>
            <family val="2"/>
          </rPr>
          <t xml:space="preserve">RUGUNGA:
</t>
        </r>
        <r>
          <rPr>
            <sz val="10"/>
            <color rgb="FF000000"/>
            <rFont val="Tahoma"/>
            <family val="2"/>
          </rPr>
          <t xml:space="preserve">  Panashe:3
</t>
        </r>
        <r>
          <rPr>
            <sz val="10"/>
            <color rgb="FF000000"/>
            <rFont val="Tahoma"/>
            <family val="2"/>
          </rPr>
          <t xml:space="preserve">  G.skol:1</t>
        </r>
      </text>
    </comment>
    <comment ref="K30" authorId="0" shapeId="0" xr:uid="{9E638ECC-56F8-9246-A79B-D0686AF6B2E7}">
      <text>
        <r>
          <rPr>
            <sz val="10"/>
            <color rgb="FF000000"/>
            <rFont val="Tahoma"/>
            <family val="2"/>
          </rPr>
          <t xml:space="preserve">65cl:177
</t>
        </r>
        <r>
          <rPr>
            <sz val="10"/>
            <color rgb="FF000000"/>
            <rFont val="Tahoma"/>
            <family val="2"/>
          </rPr>
          <t xml:space="preserve">50cl:46
</t>
        </r>
        <r>
          <rPr>
            <sz val="10"/>
            <color rgb="FF000000"/>
            <rFont val="Tahoma"/>
            <family val="2"/>
          </rPr>
          <t>33cl:76</t>
        </r>
      </text>
    </comment>
    <comment ref="N30" authorId="0" shapeId="0" xr:uid="{27D9740E-88AA-1E4B-B329-D894EB3510EF}">
      <text>
        <r>
          <rPr>
            <sz val="10"/>
            <color rgb="FF000000"/>
            <rFont val="Tahoma"/>
            <family val="2"/>
          </rPr>
          <t xml:space="preserve">65cl:15
</t>
        </r>
        <r>
          <rPr>
            <sz val="10"/>
            <color rgb="FF000000"/>
            <rFont val="Tahoma"/>
            <family val="2"/>
          </rPr>
          <t xml:space="preserve">33cl:7
</t>
        </r>
        <r>
          <rPr>
            <sz val="10"/>
            <color rgb="FF000000"/>
            <rFont val="Tahoma"/>
            <family val="2"/>
          </rPr>
          <t>50cl:7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26" authorId="0" shapeId="0" xr:uid="{01794DCF-5128-2643-96EB-7741ABA72E2C}">
      <text>
        <r>
          <rPr>
            <sz val="10"/>
            <color rgb="FF000000"/>
            <rFont val="Tahoma"/>
            <family val="2"/>
          </rPr>
          <t>Cossion:588(gatanu 5,virunga 2)</t>
        </r>
      </text>
    </comment>
    <comment ref="K26" authorId="0" shapeId="0" xr:uid="{01477DC2-A5B5-004F-8FF5-74A119F164DC}">
      <text>
        <r>
          <rPr>
            <sz val="10"/>
            <color rgb="FF000000"/>
            <rFont val="Tahoma"/>
            <family val="2"/>
          </rPr>
          <t xml:space="preserve">kabasengerezi:40
</t>
        </r>
        <r>
          <rPr>
            <sz val="10"/>
            <color rgb="FF000000"/>
            <rFont val="Tahoma"/>
            <family val="2"/>
          </rPr>
          <t xml:space="preserve">Rugunga:4
</t>
        </r>
        <r>
          <rPr>
            <sz val="10"/>
            <color rgb="FF000000"/>
            <rFont val="Tahoma"/>
            <family val="2"/>
          </rPr>
          <t xml:space="preserve">Vasta:190
</t>
        </r>
        <r>
          <rPr>
            <sz val="10"/>
            <color rgb="FF000000"/>
            <rFont val="Tahoma"/>
            <family val="2"/>
          </rPr>
          <t>Dad:2</t>
        </r>
      </text>
    </comment>
    <comment ref="L26" authorId="0" shapeId="0" xr:uid="{0020ADB6-D989-AA4F-BF5B-19CB2064B9A8}">
      <text>
        <r>
          <rPr>
            <sz val="10"/>
            <color rgb="FF000000"/>
            <rFont val="Tahoma"/>
            <family val="2"/>
          </rPr>
          <t>Musenyi: 61</t>
        </r>
      </text>
    </comment>
    <comment ref="M26" authorId="0" shapeId="0" xr:uid="{5B88322C-1716-2748-8E67-C5ECD61C69C7}">
      <text>
        <r>
          <rPr>
            <sz val="10"/>
            <color rgb="FF000000"/>
            <rFont val="Tahoma"/>
            <family val="2"/>
          </rPr>
          <t xml:space="preserve">vasta:60
</t>
        </r>
        <r>
          <rPr>
            <sz val="10"/>
            <color rgb="FF000000"/>
            <rFont val="Tahoma"/>
            <family val="2"/>
          </rPr>
          <t xml:space="preserve">vasta Niyo:342
</t>
        </r>
        <r>
          <rPr>
            <sz val="10"/>
            <color rgb="FF000000"/>
            <rFont val="Tahoma"/>
            <family val="2"/>
          </rPr>
          <t xml:space="preserve">Ruhuha:83
</t>
        </r>
      </text>
    </comment>
    <comment ref="K32" authorId="0" shapeId="0" xr:uid="{20B0AB0F-38FC-F44E-B841-C62BD41800D0}">
      <text>
        <r>
          <rPr>
            <sz val="10"/>
            <color rgb="FF000000"/>
            <rFont val="Tahoma"/>
            <family val="2"/>
          </rPr>
          <t xml:space="preserve">65cl:15
</t>
        </r>
        <r>
          <rPr>
            <sz val="10"/>
            <color rgb="FF000000"/>
            <rFont val="Tahoma"/>
            <family val="2"/>
          </rPr>
          <t xml:space="preserve">33cl:7
</t>
        </r>
        <r>
          <rPr>
            <sz val="10"/>
            <color rgb="FF000000"/>
            <rFont val="Tahoma"/>
            <family val="2"/>
          </rPr>
          <t>50cl:7</t>
        </r>
      </text>
    </comment>
    <comment ref="N32" authorId="0" shapeId="0" xr:uid="{ADBC6FCC-7C74-EB41-9646-8C5C27BE33AA}">
      <text>
        <r>
          <rPr>
            <sz val="10"/>
            <color rgb="FF000000"/>
            <rFont val="Tahoma"/>
            <family val="2"/>
          </rPr>
          <t xml:space="preserve">65cl:15
</t>
        </r>
        <r>
          <rPr>
            <sz val="10"/>
            <color rgb="FF000000"/>
            <rFont val="Tahoma"/>
            <family val="2"/>
          </rPr>
          <t xml:space="preserve">33cl:7
</t>
        </r>
        <r>
          <rPr>
            <sz val="10"/>
            <color rgb="FF000000"/>
            <rFont val="Tahoma"/>
            <family val="2"/>
          </rPr>
          <t>50cl:7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26" authorId="0" shapeId="0" xr:uid="{5E89E68D-5D59-FB49-A0D8-496455F639F2}">
      <text>
        <r>
          <rPr>
            <b/>
            <sz val="10"/>
            <color rgb="FF000000"/>
            <rFont val="Tahoma"/>
            <family val="2"/>
          </rPr>
          <t xml:space="preserve">vasta:306
</t>
        </r>
        <r>
          <rPr>
            <b/>
            <sz val="10"/>
            <color rgb="FF000000"/>
            <rFont val="Tahoma"/>
            <family val="2"/>
          </rPr>
          <t>boss:7</t>
        </r>
      </text>
    </comment>
    <comment ref="L26" authorId="0" shapeId="0" xr:uid="{E0B07801-7024-A24D-8D2C-3C4AB0A6092B}">
      <text>
        <r>
          <rPr>
            <b/>
            <sz val="10"/>
            <color rgb="FF000000"/>
            <rFont val="Tahoma"/>
            <family val="2"/>
          </rPr>
          <t xml:space="preserve">kumurama
</t>
        </r>
        <r>
          <rPr>
            <b/>
            <sz val="10"/>
            <color rgb="FF000000"/>
            <rFont val="Tahoma"/>
            <family val="2"/>
          </rPr>
          <t>H skol;14</t>
        </r>
      </text>
    </comment>
    <comment ref="M26" authorId="0" shapeId="0" xr:uid="{C8D8C44D-0635-0446-BBAA-FDA0E5C80620}">
      <text>
        <r>
          <rPr>
            <b/>
            <sz val="10"/>
            <color rgb="FF000000"/>
            <rFont val="Tahoma"/>
            <family val="2"/>
          </rPr>
          <t xml:space="preserve">vasta:180
</t>
        </r>
        <r>
          <rPr>
            <b/>
            <sz val="10"/>
            <color rgb="FF000000"/>
            <rFont val="Tahoma"/>
            <family val="2"/>
          </rPr>
          <t xml:space="preserve">Boss:panashe:1
</t>
        </r>
        <r>
          <rPr>
            <b/>
            <sz val="10"/>
            <color rgb="FF000000"/>
            <rFont val="Tahoma"/>
            <family val="2"/>
          </rPr>
          <t>pulse:2</t>
        </r>
      </text>
    </comment>
    <comment ref="K32" authorId="0" shapeId="0" xr:uid="{BB679A89-2733-9843-A5C7-802FE218B482}">
      <text>
        <r>
          <rPr>
            <sz val="10"/>
            <color rgb="FF000000"/>
            <rFont val="Tahoma"/>
            <family val="2"/>
          </rPr>
          <t xml:space="preserve">65cl:15
</t>
        </r>
        <r>
          <rPr>
            <sz val="10"/>
            <color rgb="FF000000"/>
            <rFont val="Tahoma"/>
            <family val="2"/>
          </rPr>
          <t xml:space="preserve">33cl:7
</t>
        </r>
        <r>
          <rPr>
            <sz val="10"/>
            <color rgb="FF000000"/>
            <rFont val="Tahoma"/>
            <family val="2"/>
          </rPr>
          <t>50cl:7</t>
        </r>
      </text>
    </comment>
    <comment ref="N32" authorId="0" shapeId="0" xr:uid="{FD0353EF-34E9-9246-B50E-2290A648DF69}">
      <text>
        <r>
          <rPr>
            <sz val="10"/>
            <color rgb="FF000000"/>
            <rFont val="Tahoma"/>
            <family val="2"/>
          </rPr>
          <t xml:space="preserve">65cl:313
</t>
        </r>
        <r>
          <rPr>
            <sz val="10"/>
            <color rgb="FF000000"/>
            <rFont val="Tahoma"/>
            <family val="2"/>
          </rPr>
          <t xml:space="preserve">33cl:79
</t>
        </r>
        <r>
          <rPr>
            <sz val="10"/>
            <color rgb="FF000000"/>
            <rFont val="Tahoma"/>
            <family val="2"/>
          </rPr>
          <t>50cl:126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27" authorId="0" shapeId="0" xr:uid="{7AE50C45-4795-A046-9D75-1C8139CF9659}">
      <text>
        <r>
          <rPr>
            <b/>
            <sz val="10"/>
            <color rgb="FF000000"/>
            <rFont val="Tahoma"/>
            <family val="2"/>
          </rPr>
          <t xml:space="preserve">KUBITSA:
</t>
        </r>
        <r>
          <rPr>
            <b/>
            <sz val="10"/>
            <color rgb="FF000000"/>
            <rFont val="Tahoma"/>
            <family val="2"/>
          </rPr>
          <t>KARUMUNA:4</t>
        </r>
      </text>
    </comment>
    <comment ref="K27" authorId="0" shapeId="0" xr:uid="{48EE7E55-D429-114D-B04A-81BA48787917}">
      <text>
        <t/>
      </text>
    </comment>
    <comment ref="L27" authorId="0" shapeId="0" xr:uid="{A47E701B-4B27-0042-8B8A-2F7049C832AF}">
      <text>
        <r>
          <rPr>
            <b/>
            <sz val="10"/>
            <color rgb="FF000000"/>
            <rFont val="Tahoma"/>
            <family val="2"/>
          </rPr>
          <t xml:space="preserve">MUSENYI":300
</t>
        </r>
        <r>
          <rPr>
            <b/>
            <sz val="10"/>
            <color rgb="FF000000"/>
            <rFont val="Tahoma"/>
            <family val="2"/>
          </rPr>
          <t xml:space="preserve">NYARUNA:ZIL:500
</t>
        </r>
        <r>
          <rPr>
            <b/>
            <sz val="10"/>
            <color rgb="FF000000"/>
            <rFont val="Tahoma"/>
            <family val="2"/>
          </rPr>
          <t xml:space="preserve">KAYUMBO:300
</t>
        </r>
        <r>
          <rPr>
            <b/>
            <sz val="10"/>
            <color rgb="FF000000"/>
            <rFont val="Tahoma"/>
            <family val="2"/>
          </rPr>
          <t xml:space="preserve">KAMABUYE:490
</t>
        </r>
        <r>
          <rPr>
            <b/>
            <sz val="10"/>
            <color rgb="FF000000"/>
            <rFont val="Tahoma"/>
            <family val="2"/>
          </rPr>
          <t xml:space="preserve">VASTA:290
</t>
        </r>
        <r>
          <rPr>
            <b/>
            <sz val="10"/>
            <color rgb="FF000000"/>
            <rFont val="Tahoma"/>
            <family val="2"/>
          </rPr>
          <t>RUHUHA:51</t>
        </r>
      </text>
    </comment>
    <comment ref="M27" authorId="0" shapeId="0" xr:uid="{86F4DEE6-F8AF-A84F-A3AA-DD009B7CFDB6}">
      <text>
        <r>
          <rPr>
            <b/>
            <sz val="10"/>
            <color rgb="FF000000"/>
            <rFont val="Tahoma"/>
            <family val="2"/>
          </rPr>
          <t xml:space="preserve">NIYO:14
</t>
        </r>
        <r>
          <rPr>
            <b/>
            <sz val="10"/>
            <color rgb="FF000000"/>
            <rFont val="Tahoma"/>
            <family val="2"/>
          </rPr>
          <t xml:space="preserve">LIZIER:7
</t>
        </r>
        <r>
          <rPr>
            <b/>
            <sz val="10"/>
            <color rgb="FF000000"/>
            <rFont val="Tahoma"/>
            <family val="2"/>
          </rPr>
          <t xml:space="preserve">MUJWIRI:12
</t>
        </r>
        <r>
          <rPr>
            <b/>
            <sz val="10"/>
            <color rgb="FF000000"/>
            <rFont val="Tahoma"/>
            <family val="2"/>
          </rPr>
          <t>BOSS:2</t>
        </r>
      </text>
    </comment>
    <comment ref="K33" authorId="0" shapeId="0" xr:uid="{54E10908-B98C-B949-9867-75AF5CCC4ACA}">
      <text>
        <r>
          <rPr>
            <sz val="10"/>
            <color rgb="FF000000"/>
            <rFont val="Tahoma"/>
            <family val="2"/>
          </rPr>
          <t xml:space="preserve">65cl:15
</t>
        </r>
        <r>
          <rPr>
            <sz val="10"/>
            <color rgb="FF000000"/>
            <rFont val="Tahoma"/>
            <family val="2"/>
          </rPr>
          <t xml:space="preserve">33cl:7
</t>
        </r>
        <r>
          <rPr>
            <sz val="10"/>
            <color rgb="FF000000"/>
            <rFont val="Tahoma"/>
            <family val="2"/>
          </rPr>
          <t>50cl:7</t>
        </r>
      </text>
    </comment>
    <comment ref="N33" authorId="0" shapeId="0" xr:uid="{42902C33-071D-764A-B95F-2B85B3FF7CFB}">
      <text>
        <r>
          <rPr>
            <sz val="10"/>
            <color rgb="FF000000"/>
            <rFont val="Tahoma"/>
            <family val="2"/>
          </rPr>
          <t xml:space="preserve">65cl:313
</t>
        </r>
        <r>
          <rPr>
            <sz val="10"/>
            <color rgb="FF000000"/>
            <rFont val="Tahoma"/>
            <family val="2"/>
          </rPr>
          <t xml:space="preserve">33cl:79
</t>
        </r>
        <r>
          <rPr>
            <sz val="10"/>
            <color rgb="FF000000"/>
            <rFont val="Tahoma"/>
            <family val="2"/>
          </rPr>
          <t>50cl:126</t>
        </r>
      </text>
    </comment>
  </commentList>
</comments>
</file>

<file path=xl/sharedStrings.xml><?xml version="1.0" encoding="utf-8"?>
<sst xmlns="http://schemas.openxmlformats.org/spreadsheetml/2006/main" count="965" uniqueCount="50">
  <si>
    <t>july REPORT 2023</t>
  </si>
  <si>
    <t>DEPO</t>
  </si>
  <si>
    <t>RUHUHA</t>
  </si>
  <si>
    <t xml:space="preserve">ITEMES </t>
  </si>
  <si>
    <t>PRODUCTS</t>
  </si>
  <si>
    <t>EMPTIES</t>
  </si>
  <si>
    <t>DEFERANCE</t>
  </si>
  <si>
    <t>DIFERENCE</t>
  </si>
  <si>
    <t>Skol 65 cl</t>
  </si>
  <si>
    <t>Skol 50 cl</t>
  </si>
  <si>
    <t>skol 33cl</t>
  </si>
  <si>
    <t>Gatanu65 cl</t>
  </si>
  <si>
    <t>Gatanu50 cl</t>
  </si>
  <si>
    <t>Lager 50 cl</t>
  </si>
  <si>
    <t>lager 33 cl</t>
  </si>
  <si>
    <t>Panache 65 cl</t>
  </si>
  <si>
    <t>Panache 33 cl</t>
  </si>
  <si>
    <t>Virunga 50 cl mist</t>
  </si>
  <si>
    <t>Virunga 33 cl mist</t>
  </si>
  <si>
    <t>Virunga 65 cl gold</t>
  </si>
  <si>
    <t>Virunga 33 cl gold</t>
  </si>
  <si>
    <t>Sparking Water</t>
  </si>
  <si>
    <t>Mineral Water</t>
  </si>
  <si>
    <t>Pulse</t>
  </si>
  <si>
    <t>PULSE</t>
  </si>
  <si>
    <t>TOTAL</t>
  </si>
  <si>
    <t>FULL</t>
  </si>
  <si>
    <t>NYAMATA</t>
  </si>
  <si>
    <t>ENTRY</t>
  </si>
  <si>
    <t>GUTIRURA</t>
  </si>
  <si>
    <t>KUGURISHA</t>
  </si>
  <si>
    <t>GUTIZA</t>
  </si>
  <si>
    <t>AYABUZE</t>
  </si>
  <si>
    <t>PLASTC ZINJIYE</t>
  </si>
  <si>
    <t>NOW WE HAVE</t>
  </si>
  <si>
    <t>LOSS</t>
  </si>
  <si>
    <t>LAST MONTH CRATES</t>
  </si>
  <si>
    <t>CURRENT CRATES</t>
  </si>
  <si>
    <t>PLASTIC</t>
  </si>
  <si>
    <t>PRODUCT</t>
  </si>
  <si>
    <t>LAST MONTH</t>
  </si>
  <si>
    <t>no loss/profit</t>
  </si>
  <si>
    <t>January REPORT 2024</t>
  </si>
  <si>
    <t>February REPORT 2024</t>
  </si>
  <si>
    <t>LOSS/PROFIT</t>
  </si>
  <si>
    <t>Lager 65cl</t>
  </si>
  <si>
    <t>virunga Silver</t>
  </si>
  <si>
    <t>Virunga Silver</t>
  </si>
  <si>
    <t>Virunga 50cl gold</t>
  </si>
  <si>
    <t>Virunga 50 cl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</si>
</sst>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C00000"/>
      <name val="Calibri"/>
      <family val="2"/>
      <scheme val="minor"/>
    </font>
    <font>
      <sz val="10"/>
      <color rgb="FF000000"/>
      <name val="Tahoma"/>
      <family val="2"/>
    </font>
    <font>
      <sz val="1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/>
    <xf numFmtId="0" fontId="1" fillId="3" borderId="3" xfId="0" applyFont="1" applyFill="1" applyBorder="1"/>
    <xf numFmtId="0" fontId="1" fillId="3" borderId="2" xfId="0" applyFont="1" applyFill="1" applyBorder="1" applyAlignment="1">
      <alignment horizontal="center"/>
    </xf>
    <xf numFmtId="0" fontId="1" fillId="4" borderId="4" xfId="0" applyFont="1" applyFill="1" applyBorder="1"/>
    <xf numFmtId="0" fontId="1" fillId="0" borderId="5" xfId="0" applyFont="1" applyBorder="1"/>
    <xf numFmtId="0" fontId="1" fillId="0" borderId="3" xfId="0" applyFont="1" applyBorder="1"/>
    <xf numFmtId="0" fontId="1" fillId="0" borderId="2" xfId="0" applyFont="1" applyBorder="1"/>
    <xf numFmtId="0" fontId="3" fillId="4" borderId="4" xfId="0" applyFont="1" applyFill="1" applyBorder="1"/>
    <xf numFmtId="0" fontId="4" fillId="4" borderId="4" xfId="0" applyFont="1" applyFill="1" applyBorder="1"/>
    <xf numFmtId="0" fontId="1" fillId="5" borderId="0" xfId="0" applyFont="1" applyFill="1"/>
    <xf numFmtId="0" fontId="1" fillId="5" borderId="6" xfId="0" applyFont="1" applyFill="1" applyBorder="1"/>
    <xf numFmtId="0" fontId="4" fillId="5" borderId="0" xfId="0" applyFont="1" applyFill="1"/>
    <xf numFmtId="0" fontId="1" fillId="3" borderId="7" xfId="0" applyFont="1" applyFill="1" applyBorder="1"/>
    <xf numFmtId="0" fontId="1" fillId="6" borderId="0" xfId="0" applyFont="1" applyFill="1"/>
    <xf numFmtId="0" fontId="1" fillId="7" borderId="0" xfId="0" applyFont="1" applyFill="1"/>
    <xf numFmtId="0" fontId="1" fillId="0" borderId="4" xfId="0" applyFont="1" applyBorder="1"/>
    <xf numFmtId="0" fontId="1" fillId="8" borderId="0" xfId="0" applyFont="1" applyFill="1"/>
    <xf numFmtId="0" fontId="1" fillId="8" borderId="6" xfId="0" applyFont="1" applyFill="1" applyBorder="1"/>
    <xf numFmtId="0" fontId="6" fillId="0" borderId="0" xfId="0" applyFont="1"/>
    <xf numFmtId="0" fontId="1" fillId="0" borderId="1" xfId="0" applyFont="1" applyBorder="1"/>
    <xf numFmtId="0" fontId="1" fillId="8" borderId="4" xfId="0" applyFont="1" applyFill="1" applyBorder="1"/>
    <xf numFmtId="0" fontId="1" fillId="9" borderId="5" xfId="0" applyFont="1" applyFill="1" applyBorder="1"/>
    <xf numFmtId="0" fontId="8" fillId="10" borderId="5" xfId="0" applyFont="1" applyFill="1" applyBorder="1"/>
    <xf numFmtId="9" fontId="1" fillId="0" borderId="0" xfId="1" applyFont="1"/>
    <xf numFmtId="0" fontId="0" fillId="0" borderId="1" xfId="0" applyBorder="1"/>
    <xf numFmtId="0" fontId="1" fillId="11" borderId="0" xfId="0" applyFont="1" applyFill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1" fillId="7" borderId="0" xfId="0" applyFont="1" applyFill="1"/>
    <xf numFmtId="0" fontId="1" fillId="12" borderId="0" xfId="0" applyFont="1" applyFill="1"/>
    <xf numFmtId="0" fontId="11" fillId="13" borderId="0" xfId="0" applyFont="1" applyFill="1"/>
    <xf numFmtId="0" fontId="8" fillId="14" borderId="5" xfId="0" applyFont="1" applyFill="1" applyBorder="1"/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238A-7F6B-0541-812B-BC6D39F0AA9E}">
  <dimension ref="A1:W49"/>
  <sheetViews>
    <sheetView topLeftCell="A17" workbookViewId="0">
      <selection activeCell="E57" sqref="E57"/>
    </sheetView>
  </sheetViews>
  <sheetFormatPr baseColWidth="10" defaultRowHeight="16" x14ac:dyDescent="0.2"/>
  <cols>
    <col min="2" max="2" width="16" bestFit="1" customWidth="1"/>
    <col min="6" max="6" width="16" bestFit="1" customWidth="1"/>
    <col min="10" max="10" width="16" bestFit="1" customWidth="1"/>
    <col min="12" max="12" width="14" bestFit="1" customWidth="1"/>
  </cols>
  <sheetData>
    <row r="1" spans="1:23" x14ac:dyDescent="0.2">
      <c r="A1" s="1"/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">
      <c r="A2" s="1"/>
      <c r="B2" s="1"/>
      <c r="C2" s="1"/>
      <c r="D2" s="39" t="s">
        <v>0</v>
      </c>
      <c r="E2" s="39"/>
      <c r="F2" s="39"/>
      <c r="G2" s="1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1" t="s">
        <v>1</v>
      </c>
      <c r="C3" s="1"/>
      <c r="D3" s="1"/>
      <c r="E3" s="1"/>
      <c r="F3" s="1" t="s">
        <v>1</v>
      </c>
      <c r="G3" s="1"/>
      <c r="H3" s="1"/>
      <c r="I3" s="2"/>
      <c r="J3" s="1" t="s">
        <v>2</v>
      </c>
      <c r="K3" s="1"/>
      <c r="L3" s="1"/>
      <c r="M3" s="1"/>
      <c r="N3" s="1" t="s">
        <v>2</v>
      </c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s="1"/>
      <c r="B4" s="3" t="s">
        <v>3</v>
      </c>
      <c r="C4" s="4" t="s">
        <v>4</v>
      </c>
      <c r="D4" s="4" t="s">
        <v>5</v>
      </c>
      <c r="E4" s="5" t="s">
        <v>6</v>
      </c>
      <c r="F4" s="3" t="s">
        <v>3</v>
      </c>
      <c r="G4" s="4" t="s">
        <v>4</v>
      </c>
      <c r="H4" s="4" t="s">
        <v>5</v>
      </c>
      <c r="I4" s="2"/>
      <c r="J4" s="3" t="s">
        <v>3</v>
      </c>
      <c r="K4" s="4" t="s">
        <v>4</v>
      </c>
      <c r="L4" s="4" t="s">
        <v>5</v>
      </c>
      <c r="M4" s="6" t="s">
        <v>7</v>
      </c>
      <c r="N4" s="7" t="s">
        <v>3</v>
      </c>
      <c r="O4" s="4" t="s">
        <v>4</v>
      </c>
      <c r="P4" s="4" t="s">
        <v>5</v>
      </c>
      <c r="Q4" s="1"/>
      <c r="R4" s="1"/>
      <c r="S4" s="1"/>
      <c r="T4" s="1"/>
      <c r="U4" s="1"/>
      <c r="V4" s="1"/>
      <c r="W4" s="1"/>
    </row>
    <row r="5" spans="1:23" x14ac:dyDescent="0.2">
      <c r="A5" s="1"/>
      <c r="B5" s="8" t="s">
        <v>8</v>
      </c>
      <c r="C5" s="9">
        <v>216</v>
      </c>
      <c r="D5" s="9">
        <v>725</v>
      </c>
      <c r="E5" s="1"/>
      <c r="F5" s="8" t="s">
        <v>8</v>
      </c>
      <c r="G5" s="9">
        <v>175</v>
      </c>
      <c r="H5" s="9">
        <f>618+72</f>
        <v>690</v>
      </c>
      <c r="I5" s="2"/>
      <c r="J5" s="8" t="s">
        <v>8</v>
      </c>
      <c r="K5" s="9"/>
      <c r="L5" s="9"/>
      <c r="M5" s="1"/>
      <c r="N5" s="8" t="s">
        <v>8</v>
      </c>
      <c r="O5" s="9"/>
      <c r="P5" s="9"/>
      <c r="Q5" s="1"/>
    </row>
    <row r="6" spans="1:23" x14ac:dyDescent="0.2">
      <c r="A6" s="1"/>
      <c r="B6" s="8" t="s">
        <v>9</v>
      </c>
      <c r="C6" s="9">
        <v>55</v>
      </c>
      <c r="D6" s="9">
        <v>100</v>
      </c>
      <c r="E6" s="1"/>
      <c r="F6" s="8" t="s">
        <v>9</v>
      </c>
      <c r="G6" s="9">
        <v>1</v>
      </c>
      <c r="H6" s="9">
        <v>154</v>
      </c>
      <c r="I6" s="2"/>
      <c r="J6" s="8" t="s">
        <v>9</v>
      </c>
      <c r="K6" s="9"/>
      <c r="L6" s="9"/>
      <c r="M6" s="1"/>
      <c r="N6" s="8" t="s">
        <v>9</v>
      </c>
      <c r="O6" s="9"/>
      <c r="P6" s="9"/>
      <c r="Q6" s="1"/>
    </row>
    <row r="7" spans="1:23" x14ac:dyDescent="0.2">
      <c r="A7" s="1"/>
      <c r="B7" s="8" t="s">
        <v>10</v>
      </c>
      <c r="C7" s="9">
        <v>726</v>
      </c>
      <c r="D7" s="9">
        <v>1062</v>
      </c>
      <c r="E7" s="1"/>
      <c r="F7" s="8" t="s">
        <v>10</v>
      </c>
      <c r="G7" s="9">
        <v>91</v>
      </c>
      <c r="H7" s="9">
        <f>1315+157+84</f>
        <v>1556</v>
      </c>
      <c r="I7" s="2"/>
      <c r="J7" s="8" t="s">
        <v>10</v>
      </c>
      <c r="K7" s="9"/>
      <c r="L7" s="9"/>
      <c r="M7" s="1"/>
      <c r="N7" s="8" t="s">
        <v>10</v>
      </c>
      <c r="O7" s="9"/>
      <c r="P7" s="9"/>
      <c r="Q7" s="1"/>
    </row>
    <row r="8" spans="1:23" x14ac:dyDescent="0.2">
      <c r="A8" s="1"/>
      <c r="B8" s="8" t="s">
        <v>11</v>
      </c>
      <c r="C8" s="9">
        <v>1317</v>
      </c>
      <c r="D8" s="9">
        <v>1423</v>
      </c>
      <c r="E8" s="1"/>
      <c r="F8" s="8" t="s">
        <v>11</v>
      </c>
      <c r="G8" s="9">
        <v>315</v>
      </c>
      <c r="H8" s="9">
        <f>500+1164+756</f>
        <v>2420</v>
      </c>
      <c r="I8" s="2"/>
      <c r="J8" s="8" t="s">
        <v>11</v>
      </c>
      <c r="K8" s="9"/>
      <c r="L8" s="9"/>
      <c r="M8" s="1"/>
      <c r="N8" s="8" t="s">
        <v>11</v>
      </c>
      <c r="O8" s="9"/>
      <c r="P8" s="9"/>
      <c r="Q8" s="1"/>
    </row>
    <row r="9" spans="1:23" x14ac:dyDescent="0.2">
      <c r="A9" s="1"/>
      <c r="B9" s="8" t="s">
        <v>12</v>
      </c>
      <c r="C9" s="9">
        <v>589</v>
      </c>
      <c r="D9" s="9">
        <v>441</v>
      </c>
      <c r="E9" s="1"/>
      <c r="F9" s="8" t="s">
        <v>12</v>
      </c>
      <c r="G9" s="9">
        <v>184</v>
      </c>
      <c r="H9" s="9">
        <f>567+283+120</f>
        <v>970</v>
      </c>
      <c r="I9" s="2"/>
      <c r="J9" s="8" t="s">
        <v>12</v>
      </c>
      <c r="K9" s="9"/>
      <c r="L9" s="9"/>
      <c r="M9" s="1"/>
      <c r="N9" s="8" t="s">
        <v>12</v>
      </c>
      <c r="O9" s="9"/>
      <c r="P9" s="9"/>
      <c r="Q9" s="1"/>
    </row>
    <row r="10" spans="1:23" x14ac:dyDescent="0.2">
      <c r="A10" s="1"/>
      <c r="B10" s="8" t="s">
        <v>13</v>
      </c>
      <c r="C10" s="10">
        <v>195</v>
      </c>
      <c r="D10" s="10"/>
      <c r="E10" s="1"/>
      <c r="F10" s="8" t="s">
        <v>13</v>
      </c>
      <c r="G10" s="10">
        <v>22</v>
      </c>
      <c r="H10" s="10">
        <v>0</v>
      </c>
      <c r="I10" s="2"/>
      <c r="J10" s="8" t="s">
        <v>13</v>
      </c>
      <c r="K10" s="9"/>
      <c r="L10" s="9"/>
      <c r="M10" s="1"/>
      <c r="N10" s="8" t="s">
        <v>13</v>
      </c>
      <c r="O10" s="9"/>
      <c r="P10" s="9"/>
      <c r="Q10" s="1"/>
    </row>
    <row r="11" spans="1:23" x14ac:dyDescent="0.2">
      <c r="A11" s="1"/>
      <c r="B11" s="8" t="s">
        <v>14</v>
      </c>
      <c r="C11" s="11">
        <v>431</v>
      </c>
      <c r="D11" s="11">
        <v>692</v>
      </c>
      <c r="E11" s="1"/>
      <c r="F11" s="8" t="s">
        <v>14</v>
      </c>
      <c r="G11" s="11">
        <v>265</v>
      </c>
      <c r="H11" s="11">
        <f>756+3</f>
        <v>759</v>
      </c>
      <c r="I11" s="2"/>
      <c r="J11" s="8" t="s">
        <v>14</v>
      </c>
      <c r="K11" s="9"/>
      <c r="L11" s="9"/>
      <c r="M11" s="1"/>
      <c r="N11" s="8" t="s">
        <v>14</v>
      </c>
      <c r="O11" s="9"/>
      <c r="P11" s="9"/>
      <c r="Q11" s="1"/>
    </row>
    <row r="12" spans="1:23" x14ac:dyDescent="0.2">
      <c r="A12" s="1"/>
      <c r="B12" s="8" t="s">
        <v>15</v>
      </c>
      <c r="C12" s="9">
        <v>0</v>
      </c>
      <c r="D12" s="9">
        <v>0</v>
      </c>
      <c r="E12" s="1"/>
      <c r="F12" s="8" t="s">
        <v>15</v>
      </c>
      <c r="G12" s="9">
        <v>1</v>
      </c>
      <c r="H12" s="9">
        <f>504+60</f>
        <v>564</v>
      </c>
      <c r="I12" s="2"/>
      <c r="J12" s="8"/>
      <c r="K12" s="9"/>
      <c r="L12" s="9"/>
      <c r="M12" s="1"/>
      <c r="N12" s="8"/>
      <c r="O12" s="9"/>
      <c r="P12" s="9"/>
      <c r="Q12" s="1"/>
    </row>
    <row r="13" spans="1:23" x14ac:dyDescent="0.2">
      <c r="A13" s="1"/>
      <c r="B13" s="8" t="s">
        <v>16</v>
      </c>
      <c r="C13" s="9">
        <v>152</v>
      </c>
      <c r="D13" s="9">
        <v>349</v>
      </c>
      <c r="E13" s="1"/>
      <c r="F13" s="8" t="s">
        <v>16</v>
      </c>
      <c r="G13" s="9">
        <v>19</v>
      </c>
      <c r="H13" s="9">
        <f>367+34+84</f>
        <v>485</v>
      </c>
      <c r="I13" s="2"/>
      <c r="J13" s="8" t="s">
        <v>16</v>
      </c>
      <c r="K13" s="9"/>
      <c r="L13" s="9"/>
      <c r="M13" s="1"/>
      <c r="N13" s="8" t="s">
        <v>16</v>
      </c>
      <c r="O13" s="9"/>
      <c r="P13" s="9"/>
      <c r="Q13" s="1"/>
    </row>
    <row r="14" spans="1:23" x14ac:dyDescent="0.2">
      <c r="A14" s="1"/>
      <c r="B14" s="8" t="s">
        <v>17</v>
      </c>
      <c r="C14" s="9">
        <v>46</v>
      </c>
      <c r="D14" s="9">
        <v>246</v>
      </c>
      <c r="E14" s="1"/>
      <c r="F14" s="8" t="s">
        <v>17</v>
      </c>
      <c r="G14" s="9">
        <v>3</v>
      </c>
      <c r="H14" s="9">
        <f>186+43+60</f>
        <v>289</v>
      </c>
      <c r="I14" s="2"/>
      <c r="J14" s="8" t="s">
        <v>17</v>
      </c>
      <c r="K14" s="9"/>
      <c r="L14" s="9"/>
      <c r="M14" s="1"/>
      <c r="N14" s="8" t="s">
        <v>17</v>
      </c>
      <c r="O14" s="9"/>
      <c r="P14" s="9"/>
      <c r="Q14" s="1"/>
    </row>
    <row r="15" spans="1:23" x14ac:dyDescent="0.2">
      <c r="A15" s="1"/>
      <c r="B15" s="8" t="s">
        <v>18</v>
      </c>
      <c r="C15" s="9">
        <v>31</v>
      </c>
      <c r="D15" s="9">
        <v>260</v>
      </c>
      <c r="E15" s="1"/>
      <c r="F15" s="8" t="s">
        <v>18</v>
      </c>
      <c r="G15" s="9">
        <v>13</v>
      </c>
      <c r="H15" s="9">
        <v>222</v>
      </c>
      <c r="I15" s="2"/>
      <c r="J15" s="8" t="s">
        <v>18</v>
      </c>
      <c r="K15" s="9"/>
      <c r="L15" s="9"/>
      <c r="M15" s="1"/>
      <c r="N15" s="8" t="s">
        <v>18</v>
      </c>
      <c r="O15" s="9"/>
      <c r="P15" s="9"/>
      <c r="Q15" s="1"/>
    </row>
    <row r="16" spans="1:23" x14ac:dyDescent="0.2">
      <c r="A16" s="1"/>
      <c r="B16" s="8" t="s">
        <v>19</v>
      </c>
      <c r="C16" s="9">
        <v>206</v>
      </c>
      <c r="D16" s="9">
        <v>293</v>
      </c>
      <c r="E16" s="1"/>
      <c r="F16" s="8" t="s">
        <v>19</v>
      </c>
      <c r="G16" s="9">
        <v>79</v>
      </c>
      <c r="H16" s="9">
        <v>0</v>
      </c>
      <c r="I16" s="2"/>
      <c r="J16" s="8" t="s">
        <v>19</v>
      </c>
      <c r="K16" s="9"/>
      <c r="L16" s="9"/>
      <c r="M16" s="1"/>
      <c r="N16" s="8" t="s">
        <v>19</v>
      </c>
      <c r="O16" s="9"/>
      <c r="P16" s="9"/>
      <c r="Q16" s="1"/>
    </row>
    <row r="17" spans="1:23" x14ac:dyDescent="0.2">
      <c r="A17" s="1"/>
      <c r="B17" s="8" t="s">
        <v>20</v>
      </c>
      <c r="C17" s="9">
        <v>81</v>
      </c>
      <c r="D17" s="9"/>
      <c r="E17" s="1"/>
      <c r="F17" s="8" t="s">
        <v>20</v>
      </c>
      <c r="G17" s="9">
        <v>31</v>
      </c>
      <c r="H17" s="9">
        <v>0</v>
      </c>
      <c r="I17" s="2"/>
      <c r="J17" s="8" t="s">
        <v>20</v>
      </c>
      <c r="K17" s="9"/>
      <c r="L17" s="9"/>
      <c r="M17" s="1"/>
      <c r="N17" s="8" t="s">
        <v>20</v>
      </c>
      <c r="O17" s="9"/>
      <c r="P17" s="9"/>
      <c r="Q17" s="1"/>
    </row>
    <row r="18" spans="1:23" x14ac:dyDescent="0.2">
      <c r="A18" s="1"/>
      <c r="B18" s="8" t="s">
        <v>21</v>
      </c>
      <c r="C18" s="9">
        <v>10</v>
      </c>
      <c r="D18" s="9"/>
      <c r="E18" s="1"/>
      <c r="F18" s="8" t="s">
        <v>21</v>
      </c>
      <c r="G18" s="9">
        <v>0</v>
      </c>
      <c r="H18" s="9">
        <v>0</v>
      </c>
      <c r="I18" s="2"/>
      <c r="J18" s="8" t="s">
        <v>21</v>
      </c>
      <c r="K18" s="9"/>
      <c r="L18" s="9"/>
      <c r="M18" s="1"/>
      <c r="N18" s="8" t="s">
        <v>21</v>
      </c>
      <c r="O18" s="9"/>
      <c r="P18" s="9"/>
      <c r="Q18" s="1"/>
    </row>
    <row r="19" spans="1:23" x14ac:dyDescent="0.2">
      <c r="A19" s="1"/>
      <c r="B19" s="12" t="s">
        <v>22</v>
      </c>
      <c r="C19" s="9">
        <v>1</v>
      </c>
      <c r="D19" s="9">
        <v>74</v>
      </c>
      <c r="E19" s="1"/>
      <c r="F19" s="12" t="s">
        <v>22</v>
      </c>
      <c r="G19" s="9">
        <v>16</v>
      </c>
      <c r="H19" s="9">
        <v>52</v>
      </c>
      <c r="I19" s="2"/>
      <c r="J19" s="12" t="s">
        <v>22</v>
      </c>
      <c r="K19" s="9"/>
      <c r="L19" s="9"/>
      <c r="M19" s="1"/>
      <c r="N19" s="12" t="s">
        <v>22</v>
      </c>
      <c r="O19" s="9"/>
      <c r="P19" s="9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3" t="s">
        <v>23</v>
      </c>
      <c r="C20" s="9">
        <v>185</v>
      </c>
      <c r="D20" s="9">
        <v>119</v>
      </c>
      <c r="E20" s="1"/>
      <c r="F20" s="13" t="s">
        <v>23</v>
      </c>
      <c r="G20" s="9">
        <v>156</v>
      </c>
      <c r="H20" s="9">
        <v>143</v>
      </c>
      <c r="I20" s="2"/>
      <c r="J20" s="12" t="s">
        <v>24</v>
      </c>
      <c r="K20" s="9"/>
      <c r="L20" s="9"/>
      <c r="M20" s="1"/>
      <c r="N20" s="12" t="s">
        <v>24</v>
      </c>
      <c r="O20" s="9"/>
      <c r="P20" s="9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8" t="s">
        <v>25</v>
      </c>
      <c r="C21" s="9">
        <v>4241</v>
      </c>
      <c r="D21" s="9">
        <v>5784</v>
      </c>
      <c r="E21" s="1"/>
      <c r="F21" s="8" t="s">
        <v>25</v>
      </c>
      <c r="G21" s="9">
        <f>SUM(G5:G20)</f>
        <v>1371</v>
      </c>
      <c r="H21" s="9">
        <f>SUM(H5:H20)</f>
        <v>8304</v>
      </c>
      <c r="I21" s="2"/>
      <c r="J21" s="8" t="s">
        <v>25</v>
      </c>
      <c r="K21" s="9">
        <v>0</v>
      </c>
      <c r="L21" s="9">
        <v>0</v>
      </c>
      <c r="M21" s="1"/>
      <c r="N21" s="8" t="s">
        <v>25</v>
      </c>
      <c r="O21" s="9"/>
      <c r="P21" s="9"/>
      <c r="Q21" s="1"/>
      <c r="R21" s="1"/>
      <c r="S21" s="1"/>
      <c r="T21" s="1"/>
      <c r="U21" s="1"/>
      <c r="V21" s="1"/>
      <c r="W21" s="1"/>
    </row>
    <row r="22" spans="1:23" x14ac:dyDescent="0.2">
      <c r="A22" s="14"/>
      <c r="B22" s="15" t="s">
        <v>26</v>
      </c>
      <c r="C22" s="14">
        <f>C21+D21</f>
        <v>10025</v>
      </c>
      <c r="D22" s="14"/>
      <c r="E22" s="16">
        <v>-161</v>
      </c>
      <c r="F22" s="15" t="s">
        <v>26</v>
      </c>
      <c r="G22" s="14">
        <f>G21+H21</f>
        <v>9675</v>
      </c>
      <c r="H22" s="14"/>
      <c r="I22" s="2"/>
      <c r="J22" s="15" t="s">
        <v>26</v>
      </c>
      <c r="K22" s="14">
        <v>0</v>
      </c>
      <c r="L22" s="14"/>
      <c r="M22" s="14"/>
      <c r="N22" s="15" t="s">
        <v>26</v>
      </c>
      <c r="O22" s="14">
        <v>0</v>
      </c>
      <c r="P22" s="14"/>
      <c r="Q22" s="14"/>
      <c r="R22" s="14"/>
      <c r="S22" s="14"/>
      <c r="T22" s="14"/>
      <c r="U22" s="14"/>
      <c r="V22" s="14"/>
      <c r="W22" s="14"/>
    </row>
    <row r="23" spans="1:23" x14ac:dyDescent="0.2">
      <c r="A23" s="1"/>
      <c r="B23" s="1" t="s">
        <v>27</v>
      </c>
      <c r="C23" s="1"/>
      <c r="D23" s="1"/>
      <c r="E23" s="1"/>
      <c r="F23" s="1" t="s">
        <v>27</v>
      </c>
      <c r="G23" s="1"/>
      <c r="H23" s="1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">
      <c r="A24" s="1"/>
      <c r="B24" s="3" t="s">
        <v>3</v>
      </c>
      <c r="C24" s="4" t="s">
        <v>4</v>
      </c>
      <c r="D24" s="4" t="s">
        <v>5</v>
      </c>
      <c r="E24" s="5" t="s">
        <v>7</v>
      </c>
      <c r="F24" s="3" t="s">
        <v>3</v>
      </c>
      <c r="G24" s="4" t="s">
        <v>4</v>
      </c>
      <c r="H24" s="4" t="s">
        <v>5</v>
      </c>
      <c r="I24" s="2"/>
      <c r="J24" s="17" t="s">
        <v>28</v>
      </c>
      <c r="K24" s="17" t="s">
        <v>29</v>
      </c>
      <c r="L24" s="17" t="s">
        <v>30</v>
      </c>
      <c r="M24" s="17" t="s">
        <v>31</v>
      </c>
      <c r="N24" s="17" t="s">
        <v>32</v>
      </c>
      <c r="O24" s="17" t="s">
        <v>33</v>
      </c>
      <c r="P24" s="1"/>
    </row>
    <row r="25" spans="1:23" x14ac:dyDescent="0.2">
      <c r="A25" s="1"/>
      <c r="B25" s="8" t="s">
        <v>8</v>
      </c>
      <c r="C25" s="9">
        <v>52</v>
      </c>
      <c r="D25" s="9">
        <v>26</v>
      </c>
      <c r="E25" s="1"/>
      <c r="F25" s="8" t="s">
        <v>8</v>
      </c>
      <c r="G25" s="9">
        <v>61</v>
      </c>
      <c r="H25" s="9">
        <v>10</v>
      </c>
      <c r="I25" s="2"/>
      <c r="J25" s="1">
        <v>168</v>
      </c>
      <c r="K25" s="1"/>
      <c r="L25" s="1">
        <v>715</v>
      </c>
      <c r="M25" s="1">
        <v>67</v>
      </c>
      <c r="N25" s="1">
        <v>5</v>
      </c>
      <c r="O25" s="1"/>
      <c r="P25" s="1"/>
    </row>
    <row r="26" spans="1:23" x14ac:dyDescent="0.2">
      <c r="A26" s="1"/>
      <c r="B26" s="8" t="s">
        <v>9</v>
      </c>
      <c r="C26" s="9">
        <v>2</v>
      </c>
      <c r="D26" s="9">
        <v>1</v>
      </c>
      <c r="E26" s="1"/>
      <c r="F26" s="8" t="s">
        <v>9</v>
      </c>
      <c r="G26" s="9">
        <v>1</v>
      </c>
      <c r="H26" s="9">
        <v>1</v>
      </c>
      <c r="I26" s="2"/>
      <c r="J26" s="1"/>
      <c r="K26" s="1"/>
      <c r="L26" s="1"/>
      <c r="M26" s="1"/>
      <c r="N26" s="1"/>
      <c r="O26" s="1"/>
      <c r="P26" s="1"/>
    </row>
    <row r="27" spans="1:23" x14ac:dyDescent="0.2">
      <c r="A27" s="1"/>
      <c r="B27" s="8" t="s">
        <v>10</v>
      </c>
      <c r="C27" s="9">
        <v>48</v>
      </c>
      <c r="D27" s="9">
        <v>24</v>
      </c>
      <c r="E27" s="1"/>
      <c r="F27" s="8" t="s">
        <v>10</v>
      </c>
      <c r="G27" s="9">
        <v>29</v>
      </c>
      <c r="H27" s="9">
        <v>15</v>
      </c>
      <c r="I27" s="2"/>
      <c r="J27" s="5" t="s">
        <v>25</v>
      </c>
      <c r="K27" s="1">
        <f>K32+J25-L25-M25-N25</f>
        <v>9747</v>
      </c>
      <c r="L27" s="1" t="s">
        <v>34</v>
      </c>
      <c r="M27" s="18">
        <v>9740</v>
      </c>
      <c r="N27" s="1"/>
      <c r="O27" s="1"/>
      <c r="P27" s="1"/>
    </row>
    <row r="28" spans="1:23" x14ac:dyDescent="0.2">
      <c r="A28" s="1"/>
      <c r="B28" s="8" t="s">
        <v>11</v>
      </c>
      <c r="C28" s="9">
        <v>56</v>
      </c>
      <c r="D28" s="9">
        <v>41</v>
      </c>
      <c r="E28" s="1"/>
      <c r="F28" s="8" t="s">
        <v>11</v>
      </c>
      <c r="G28" s="9">
        <v>75</v>
      </c>
      <c r="H28" s="9">
        <v>88</v>
      </c>
      <c r="I28" s="2"/>
      <c r="J28" s="19" t="s">
        <v>35</v>
      </c>
      <c r="K28" s="19">
        <f>K27-M27</f>
        <v>7</v>
      </c>
      <c r="L28" s="1"/>
      <c r="M28" s="1"/>
      <c r="N28" s="1"/>
      <c r="O28" s="1"/>
      <c r="P28" s="1"/>
    </row>
    <row r="29" spans="1:23" x14ac:dyDescent="0.2">
      <c r="A29" s="1"/>
      <c r="B29" s="8" t="s">
        <v>12</v>
      </c>
      <c r="C29" s="9">
        <v>3</v>
      </c>
      <c r="D29" s="9">
        <v>12</v>
      </c>
      <c r="E29" s="1"/>
      <c r="F29" s="8" t="s">
        <v>12</v>
      </c>
      <c r="G29" s="9">
        <v>18</v>
      </c>
      <c r="H29" s="9">
        <v>0</v>
      </c>
      <c r="I29" s="2"/>
      <c r="J29" s="40" t="s">
        <v>36</v>
      </c>
      <c r="K29" s="41"/>
      <c r="L29" s="1"/>
      <c r="M29" s="42" t="s">
        <v>37</v>
      </c>
      <c r="N29" s="43"/>
      <c r="O29" s="1"/>
      <c r="P29" s="1"/>
    </row>
    <row r="30" spans="1:23" x14ac:dyDescent="0.2">
      <c r="A30" s="1"/>
      <c r="B30" s="8" t="s">
        <v>13</v>
      </c>
      <c r="C30" s="9">
        <v>7</v>
      </c>
      <c r="D30" s="9">
        <v>0</v>
      </c>
      <c r="E30" s="1"/>
      <c r="F30" s="8" t="s">
        <v>13</v>
      </c>
      <c r="G30" s="9">
        <v>14</v>
      </c>
      <c r="H30" s="9">
        <v>6</v>
      </c>
      <c r="I30" s="2"/>
      <c r="J30" s="20" t="s">
        <v>38</v>
      </c>
      <c r="K30" s="9">
        <v>339</v>
      </c>
      <c r="L30" s="1"/>
      <c r="M30" s="20" t="s">
        <v>38</v>
      </c>
      <c r="N30" s="9">
        <v>65</v>
      </c>
      <c r="O30" s="1"/>
      <c r="P30" s="1"/>
    </row>
    <row r="31" spans="1:23" x14ac:dyDescent="0.2">
      <c r="A31" s="1"/>
      <c r="B31" s="8" t="s">
        <v>14</v>
      </c>
      <c r="C31" s="9">
        <v>19</v>
      </c>
      <c r="D31" s="9">
        <v>5</v>
      </c>
      <c r="E31" s="1"/>
      <c r="F31" s="8" t="s">
        <v>14</v>
      </c>
      <c r="G31" s="9">
        <v>40</v>
      </c>
      <c r="H31" s="9">
        <v>3</v>
      </c>
      <c r="I31" s="2"/>
      <c r="J31" s="20" t="s">
        <v>39</v>
      </c>
      <c r="K31" s="9">
        <v>10025</v>
      </c>
      <c r="L31" s="1"/>
      <c r="M31" s="20" t="s">
        <v>39</v>
      </c>
      <c r="N31" s="9">
        <v>9675</v>
      </c>
      <c r="O31" s="1"/>
      <c r="P31" s="1"/>
    </row>
    <row r="32" spans="1:23" x14ac:dyDescent="0.2">
      <c r="A32" s="1"/>
      <c r="B32" s="8" t="s">
        <v>15</v>
      </c>
      <c r="C32" s="9">
        <v>0</v>
      </c>
      <c r="D32" s="9">
        <v>0</v>
      </c>
      <c r="E32" s="1"/>
      <c r="F32" s="8" t="s">
        <v>15</v>
      </c>
      <c r="G32" s="9">
        <v>2</v>
      </c>
      <c r="H32" s="9">
        <v>0</v>
      </c>
      <c r="I32" s="2"/>
      <c r="J32" s="20" t="s">
        <v>25</v>
      </c>
      <c r="K32" s="9">
        <v>10366</v>
      </c>
      <c r="L32" s="1"/>
      <c r="M32" s="20" t="s">
        <v>25</v>
      </c>
      <c r="N32" s="9">
        <f>SUM(N30:N31)</f>
        <v>9740</v>
      </c>
      <c r="O32" s="1"/>
      <c r="P32" s="1"/>
    </row>
    <row r="33" spans="1:23" x14ac:dyDescent="0.2">
      <c r="A33" s="1"/>
      <c r="B33" s="8" t="s">
        <v>16</v>
      </c>
      <c r="C33" s="9">
        <v>8</v>
      </c>
      <c r="D33" s="9">
        <v>9</v>
      </c>
      <c r="E33" s="1"/>
      <c r="F33" s="8" t="s">
        <v>16</v>
      </c>
      <c r="G33" s="9">
        <v>10</v>
      </c>
      <c r="H33" s="9">
        <v>12</v>
      </c>
      <c r="I33" s="2"/>
      <c r="J33" s="1"/>
      <c r="K33" s="1"/>
      <c r="L33" s="1"/>
      <c r="M33" s="1"/>
      <c r="N33" s="1"/>
      <c r="O33" s="1"/>
      <c r="P33" s="1"/>
    </row>
    <row r="34" spans="1:23" x14ac:dyDescent="0.2">
      <c r="A34" s="1"/>
      <c r="B34" s="8" t="s">
        <v>17</v>
      </c>
      <c r="C34" s="9">
        <v>7</v>
      </c>
      <c r="D34" s="9">
        <v>4</v>
      </c>
      <c r="E34" s="1"/>
      <c r="F34" s="8" t="s">
        <v>17</v>
      </c>
      <c r="G34" s="9">
        <v>7</v>
      </c>
      <c r="H34" s="9">
        <v>4</v>
      </c>
      <c r="I34" s="2"/>
      <c r="J34" s="1"/>
      <c r="K34" s="1"/>
      <c r="L34" s="1"/>
      <c r="M34" s="1"/>
      <c r="N34" s="1"/>
      <c r="O34" s="1"/>
      <c r="P34" s="1"/>
    </row>
    <row r="35" spans="1:23" x14ac:dyDescent="0.2">
      <c r="A35" s="1"/>
      <c r="B35" s="8" t="s">
        <v>18</v>
      </c>
      <c r="C35" s="9">
        <v>2</v>
      </c>
      <c r="D35" s="9">
        <v>0</v>
      </c>
      <c r="E35" s="1"/>
      <c r="F35" s="8" t="s">
        <v>18</v>
      </c>
      <c r="G35" s="9">
        <v>0</v>
      </c>
      <c r="H35" s="9">
        <v>0</v>
      </c>
      <c r="I35" s="2"/>
      <c r="J35" s="1"/>
      <c r="K35" s="1"/>
      <c r="L35" s="1"/>
      <c r="M35" s="1"/>
      <c r="N35" s="1"/>
      <c r="O35" s="1"/>
      <c r="P35" s="1"/>
    </row>
    <row r="36" spans="1:23" x14ac:dyDescent="0.2">
      <c r="A36" s="1"/>
      <c r="B36" s="8" t="s">
        <v>19</v>
      </c>
      <c r="C36" s="9">
        <v>10</v>
      </c>
      <c r="D36" s="9">
        <v>6</v>
      </c>
      <c r="E36" s="1"/>
      <c r="F36" s="8" t="s">
        <v>19</v>
      </c>
      <c r="G36" s="9">
        <v>7</v>
      </c>
      <c r="H36" s="9">
        <v>3</v>
      </c>
      <c r="I36" s="2"/>
      <c r="J36" s="1"/>
      <c r="K36" s="1"/>
      <c r="L36" s="1"/>
      <c r="M36" s="1"/>
      <c r="N36" s="1"/>
      <c r="O36" s="1"/>
      <c r="P36" s="1"/>
    </row>
    <row r="37" spans="1:23" x14ac:dyDescent="0.2">
      <c r="A37" s="1"/>
      <c r="B37" s="8" t="s">
        <v>20</v>
      </c>
      <c r="C37" s="9">
        <v>2</v>
      </c>
      <c r="D37" s="9">
        <v>0</v>
      </c>
      <c r="E37" s="1"/>
      <c r="F37" s="8" t="s">
        <v>20</v>
      </c>
      <c r="G37" s="9">
        <v>3</v>
      </c>
      <c r="H37" s="9">
        <v>0</v>
      </c>
      <c r="I37" s="2"/>
      <c r="J37" s="1"/>
      <c r="K37" s="1"/>
      <c r="L37" s="1"/>
      <c r="M37" s="1"/>
      <c r="N37" s="1"/>
      <c r="O37" s="1"/>
      <c r="P37" s="1"/>
    </row>
    <row r="38" spans="1:23" x14ac:dyDescent="0.2">
      <c r="A38" s="1"/>
      <c r="B38" s="8" t="s">
        <v>21</v>
      </c>
      <c r="C38" s="9">
        <v>0</v>
      </c>
      <c r="D38" s="9">
        <v>0</v>
      </c>
      <c r="E38" s="1"/>
      <c r="F38" s="8" t="s">
        <v>21</v>
      </c>
      <c r="G38" s="9">
        <v>0</v>
      </c>
      <c r="H38" s="9">
        <v>0</v>
      </c>
      <c r="I38" s="2"/>
      <c r="J38" s="1"/>
      <c r="K38" s="1"/>
      <c r="L38" s="1"/>
      <c r="M38" s="1"/>
      <c r="N38" s="1"/>
      <c r="O38" s="1"/>
      <c r="P38" s="1"/>
    </row>
    <row r="39" spans="1:23" x14ac:dyDescent="0.2">
      <c r="A39" s="1"/>
      <c r="B39" s="12" t="s">
        <v>22</v>
      </c>
      <c r="C39" s="9">
        <v>3</v>
      </c>
      <c r="D39" s="9">
        <v>3</v>
      </c>
      <c r="E39" s="1"/>
      <c r="F39" s="12" t="s">
        <v>22</v>
      </c>
      <c r="G39" s="9">
        <v>5</v>
      </c>
      <c r="H39" s="9">
        <v>1</v>
      </c>
      <c r="I39" s="2"/>
      <c r="J39" s="1"/>
      <c r="K39" s="1"/>
      <c r="L39" s="1"/>
      <c r="M39" s="1"/>
      <c r="N39" s="1"/>
      <c r="O39" s="1"/>
      <c r="P39" s="1"/>
    </row>
    <row r="40" spans="1:23" x14ac:dyDescent="0.2">
      <c r="A40" s="1"/>
      <c r="B40" s="12" t="s">
        <v>23</v>
      </c>
      <c r="C40" s="9">
        <v>5</v>
      </c>
      <c r="D40" s="9">
        <v>0</v>
      </c>
      <c r="E40" s="1"/>
      <c r="F40" s="12" t="s">
        <v>23</v>
      </c>
      <c r="G40" s="9">
        <v>7</v>
      </c>
      <c r="H40" s="9">
        <v>1</v>
      </c>
      <c r="I40" s="2"/>
      <c r="J40" s="1"/>
      <c r="K40" s="1"/>
      <c r="L40" s="1"/>
      <c r="M40" s="1"/>
      <c r="N40" s="1"/>
      <c r="O40" s="1"/>
      <c r="P40" s="1"/>
    </row>
    <row r="41" spans="1:23" x14ac:dyDescent="0.2">
      <c r="A41" s="1"/>
      <c r="B41" s="8" t="s">
        <v>25</v>
      </c>
      <c r="C41" s="9">
        <f>SUM(C25:C40)</f>
        <v>224</v>
      </c>
      <c r="D41" s="9">
        <f>SUM(D25:D40)</f>
        <v>131</v>
      </c>
      <c r="E41" s="1"/>
      <c r="F41" s="8" t="s">
        <v>25</v>
      </c>
      <c r="G41" s="9">
        <f>SUM(G25:G40)</f>
        <v>279</v>
      </c>
      <c r="H41" s="9">
        <f>SUM(H25:H40)</f>
        <v>144</v>
      </c>
      <c r="I41" s="2"/>
      <c r="J41" s="21"/>
      <c r="K41" s="21"/>
      <c r="L41" s="1"/>
      <c r="M41" s="21"/>
      <c r="N41" s="21"/>
      <c r="O41" s="1"/>
      <c r="P41" s="1"/>
    </row>
    <row r="42" spans="1:23" x14ac:dyDescent="0.2">
      <c r="A42" s="21"/>
      <c r="B42" s="22" t="s">
        <v>26</v>
      </c>
      <c r="C42" s="21">
        <f>C41+D41</f>
        <v>355</v>
      </c>
      <c r="D42" s="21"/>
      <c r="E42" s="21">
        <v>-71</v>
      </c>
      <c r="F42" s="22" t="s">
        <v>26</v>
      </c>
      <c r="G42" s="21">
        <f>G41+H41</f>
        <v>423</v>
      </c>
      <c r="H42" s="21"/>
      <c r="I42" s="2"/>
      <c r="J42" s="1"/>
      <c r="K42" s="1"/>
      <c r="L42" s="21"/>
      <c r="M42" s="1"/>
      <c r="N42" s="1"/>
      <c r="O42" s="21"/>
      <c r="P42" s="21"/>
    </row>
    <row r="43" spans="1:23" x14ac:dyDescent="0.2">
      <c r="A43" s="1"/>
      <c r="B43" s="1"/>
      <c r="C43" s="1"/>
      <c r="D43" s="1"/>
      <c r="E43" s="1"/>
      <c r="F43" s="1"/>
      <c r="G43" s="1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">
      <c r="A44" s="1"/>
      <c r="B44" s="1"/>
      <c r="C44" s="1"/>
      <c r="D44" s="1"/>
      <c r="E44" s="1"/>
      <c r="F44" s="1"/>
      <c r="G44" s="1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">
      <c r="A45" s="1"/>
      <c r="B45" s="1"/>
      <c r="C45" s="23" t="s">
        <v>40</v>
      </c>
      <c r="D45" s="23"/>
      <c r="E45" s="1"/>
      <c r="F45" s="1"/>
      <c r="G45" s="1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">
      <c r="A46" s="1"/>
      <c r="B46" s="1"/>
      <c r="C46" s="1" t="s">
        <v>31</v>
      </c>
      <c r="D46" s="1"/>
      <c r="E46" s="24" t="s">
        <v>30</v>
      </c>
      <c r="F46" s="11" t="s">
        <v>31</v>
      </c>
      <c r="G46" s="11" t="s">
        <v>28</v>
      </c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">
      <c r="A47" s="1"/>
      <c r="B47" s="1"/>
      <c r="C47" s="1">
        <v>105</v>
      </c>
      <c r="D47" s="1"/>
      <c r="E47" s="20">
        <v>100</v>
      </c>
      <c r="F47" s="9">
        <v>422</v>
      </c>
      <c r="G47" s="9">
        <v>483</v>
      </c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">
      <c r="A48" s="1"/>
      <c r="B48" s="1"/>
      <c r="C48" s="1"/>
      <c r="D48" s="1"/>
      <c r="E48" s="20" t="s">
        <v>25</v>
      </c>
      <c r="F48" s="9">
        <f>C42+C47+G47-E47-F47</f>
        <v>421</v>
      </c>
      <c r="G48" s="1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">
      <c r="A49" s="1"/>
      <c r="B49" s="1"/>
      <c r="C49" s="1"/>
      <c r="D49" s="1"/>
      <c r="E49" s="25" t="s">
        <v>41</v>
      </c>
      <c r="F49" s="26">
        <v>2</v>
      </c>
      <c r="G49" s="1"/>
      <c r="H49" s="1"/>
      <c r="I49" s="2"/>
      <c r="L49" s="1"/>
      <c r="O49" s="1"/>
      <c r="P49" s="1"/>
      <c r="Q49" s="1"/>
      <c r="R49" s="1"/>
      <c r="S49" s="1"/>
      <c r="T49" s="1"/>
      <c r="U49" s="1"/>
      <c r="V49" s="1"/>
      <c r="W49" s="1"/>
    </row>
  </sheetData>
  <mergeCells count="3">
    <mergeCell ref="D2:F2"/>
    <mergeCell ref="J29:K29"/>
    <mergeCell ref="M29:N2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9405-86B4-2944-89F6-F05054741DDF}">
  <dimension ref="A1:W49"/>
  <sheetViews>
    <sheetView topLeftCell="A8" workbookViewId="0">
      <selection activeCell="L25" sqref="L25"/>
    </sheetView>
  </sheetViews>
  <sheetFormatPr baseColWidth="10" defaultRowHeight="16" x14ac:dyDescent="0.2"/>
  <cols>
    <col min="2" max="2" width="16" bestFit="1" customWidth="1"/>
    <col min="6" max="6" width="16" bestFit="1" customWidth="1"/>
    <col min="10" max="10" width="16" bestFit="1" customWidth="1"/>
    <col min="12" max="12" width="14" bestFit="1" customWidth="1"/>
    <col min="14" max="14" width="16" bestFit="1" customWidth="1"/>
    <col min="15" max="15" width="13.6640625" bestFit="1" customWidth="1"/>
  </cols>
  <sheetData>
    <row r="1" spans="1:23" x14ac:dyDescent="0.2">
      <c r="A1" s="1"/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">
      <c r="A2" s="1"/>
      <c r="B2" s="1"/>
      <c r="C2" s="1"/>
      <c r="D2" s="39" t="s">
        <v>42</v>
      </c>
      <c r="E2" s="39"/>
      <c r="F2" s="39"/>
      <c r="G2" s="1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1" t="s">
        <v>1</v>
      </c>
      <c r="C3" s="1"/>
      <c r="D3" s="1"/>
      <c r="E3" s="1"/>
      <c r="F3" s="1" t="s">
        <v>1</v>
      </c>
      <c r="G3" s="1"/>
      <c r="H3" s="1"/>
      <c r="I3" s="2"/>
      <c r="J3" s="1" t="s">
        <v>2</v>
      </c>
      <c r="K3" s="1"/>
      <c r="L3" s="1"/>
      <c r="M3" s="1"/>
      <c r="N3" s="1" t="s">
        <v>2</v>
      </c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s="1"/>
      <c r="B4" s="3" t="s">
        <v>3</v>
      </c>
      <c r="C4" s="4" t="s">
        <v>4</v>
      </c>
      <c r="D4" s="4" t="s">
        <v>5</v>
      </c>
      <c r="E4" s="5" t="s">
        <v>6</v>
      </c>
      <c r="F4" s="3" t="s">
        <v>3</v>
      </c>
      <c r="G4" s="4" t="s">
        <v>4</v>
      </c>
      <c r="H4" s="4" t="s">
        <v>5</v>
      </c>
      <c r="I4" s="2"/>
      <c r="J4" s="3" t="s">
        <v>3</v>
      </c>
      <c r="K4" s="4" t="s">
        <v>4</v>
      </c>
      <c r="L4" s="4" t="s">
        <v>5</v>
      </c>
      <c r="M4" s="6" t="s">
        <v>7</v>
      </c>
      <c r="N4" s="7" t="s">
        <v>3</v>
      </c>
      <c r="O4" s="4" t="s">
        <v>4</v>
      </c>
      <c r="P4" s="4" t="s">
        <v>5</v>
      </c>
      <c r="Q4" s="1"/>
      <c r="R4" s="1"/>
      <c r="S4" s="1"/>
      <c r="T4" s="1"/>
      <c r="U4" s="1"/>
      <c r="V4" s="1"/>
      <c r="W4" s="1"/>
    </row>
    <row r="5" spans="1:23" x14ac:dyDescent="0.2">
      <c r="A5" s="1"/>
      <c r="B5" s="8" t="s">
        <v>8</v>
      </c>
      <c r="C5" s="9">
        <v>175</v>
      </c>
      <c r="D5" s="9">
        <f>618+72</f>
        <v>690</v>
      </c>
      <c r="E5" s="1"/>
      <c r="F5" s="8" t="s">
        <v>8</v>
      </c>
      <c r="G5" s="9">
        <v>299</v>
      </c>
      <c r="H5" s="9">
        <v>355</v>
      </c>
      <c r="I5" s="2"/>
      <c r="J5" s="8" t="s">
        <v>8</v>
      </c>
      <c r="K5" s="9"/>
      <c r="L5" s="9"/>
      <c r="M5" s="1"/>
      <c r="N5" s="8" t="s">
        <v>8</v>
      </c>
      <c r="O5" s="9"/>
      <c r="P5" s="9"/>
      <c r="Q5" s="1"/>
    </row>
    <row r="6" spans="1:23" x14ac:dyDescent="0.2">
      <c r="A6" s="1"/>
      <c r="B6" s="8" t="s">
        <v>9</v>
      </c>
      <c r="C6" s="9">
        <v>1</v>
      </c>
      <c r="D6" s="9">
        <v>154</v>
      </c>
      <c r="E6" s="1"/>
      <c r="F6" s="8" t="s">
        <v>9</v>
      </c>
      <c r="G6" s="9">
        <v>6</v>
      </c>
      <c r="H6" s="9">
        <v>146</v>
      </c>
      <c r="I6" s="2"/>
      <c r="J6" s="8" t="s">
        <v>9</v>
      </c>
      <c r="K6" s="9"/>
      <c r="L6" s="9"/>
      <c r="M6" s="1"/>
      <c r="N6" s="8" t="s">
        <v>9</v>
      </c>
      <c r="O6" s="9"/>
      <c r="P6" s="9"/>
      <c r="Q6" s="1"/>
    </row>
    <row r="7" spans="1:23" x14ac:dyDescent="0.2">
      <c r="A7" s="1"/>
      <c r="B7" s="8" t="s">
        <v>10</v>
      </c>
      <c r="C7" s="9">
        <v>91</v>
      </c>
      <c r="D7" s="9">
        <f>1315+157+84</f>
        <v>1556</v>
      </c>
      <c r="E7" s="1"/>
      <c r="F7" s="8" t="s">
        <v>10</v>
      </c>
      <c r="G7" s="9">
        <v>443</v>
      </c>
      <c r="H7" s="9">
        <v>1370</v>
      </c>
      <c r="I7" s="2"/>
      <c r="J7" s="8" t="s">
        <v>10</v>
      </c>
      <c r="K7" s="9"/>
      <c r="L7" s="9"/>
      <c r="M7" s="1"/>
      <c r="N7" s="8" t="s">
        <v>10</v>
      </c>
      <c r="O7" s="9"/>
      <c r="P7" s="9"/>
      <c r="Q7" s="1"/>
    </row>
    <row r="8" spans="1:23" x14ac:dyDescent="0.2">
      <c r="A8" s="1"/>
      <c r="B8" s="8" t="s">
        <v>11</v>
      </c>
      <c r="C8" s="9">
        <v>315</v>
      </c>
      <c r="D8" s="9">
        <f>500+1164+756</f>
        <v>2420</v>
      </c>
      <c r="E8" s="1"/>
      <c r="F8" s="8" t="s">
        <v>11</v>
      </c>
      <c r="G8" s="9">
        <v>273</v>
      </c>
      <c r="H8" s="9">
        <v>2227</v>
      </c>
      <c r="I8" s="2"/>
      <c r="J8" s="8" t="s">
        <v>11</v>
      </c>
      <c r="K8" s="9"/>
      <c r="L8" s="9"/>
      <c r="M8" s="1"/>
      <c r="N8" s="8" t="s">
        <v>11</v>
      </c>
      <c r="O8" s="9"/>
      <c r="P8" s="9"/>
      <c r="Q8" s="1"/>
    </row>
    <row r="9" spans="1:23" x14ac:dyDescent="0.2">
      <c r="A9" s="1"/>
      <c r="B9" s="8" t="s">
        <v>12</v>
      </c>
      <c r="C9" s="9">
        <v>184</v>
      </c>
      <c r="D9" s="9">
        <f>567+283+120</f>
        <v>970</v>
      </c>
      <c r="E9" s="1"/>
      <c r="F9" s="8" t="s">
        <v>12</v>
      </c>
      <c r="G9" s="9">
        <v>280</v>
      </c>
      <c r="H9" s="9">
        <v>786</v>
      </c>
      <c r="I9" s="2"/>
      <c r="J9" s="8" t="s">
        <v>12</v>
      </c>
      <c r="K9" s="9"/>
      <c r="L9" s="9"/>
      <c r="M9" s="1"/>
      <c r="N9" s="8" t="s">
        <v>12</v>
      </c>
      <c r="O9" s="9"/>
      <c r="P9" s="9"/>
      <c r="Q9" s="1"/>
    </row>
    <row r="10" spans="1:23" x14ac:dyDescent="0.2">
      <c r="A10" s="1"/>
      <c r="B10" s="8" t="s">
        <v>13</v>
      </c>
      <c r="C10" s="10">
        <v>22</v>
      </c>
      <c r="D10" s="10">
        <v>0</v>
      </c>
      <c r="E10" s="1"/>
      <c r="F10" s="8" t="s">
        <v>13</v>
      </c>
      <c r="G10" s="10">
        <v>21</v>
      </c>
      <c r="H10" s="10">
        <v>0</v>
      </c>
      <c r="I10" s="2"/>
      <c r="J10" s="8" t="s">
        <v>13</v>
      </c>
      <c r="K10" s="9"/>
      <c r="L10" s="9"/>
      <c r="M10" s="1"/>
      <c r="N10" s="8" t="s">
        <v>13</v>
      </c>
      <c r="O10" s="9"/>
      <c r="P10" s="9"/>
      <c r="Q10" s="1"/>
    </row>
    <row r="11" spans="1:23" x14ac:dyDescent="0.2">
      <c r="A11" s="1"/>
      <c r="B11" s="8" t="s">
        <v>14</v>
      </c>
      <c r="C11" s="11">
        <v>265</v>
      </c>
      <c r="D11" s="11">
        <f>756+3</f>
        <v>759</v>
      </c>
      <c r="E11" s="1"/>
      <c r="F11" s="8" t="s">
        <v>14</v>
      </c>
      <c r="G11" s="11">
        <v>99</v>
      </c>
      <c r="H11" s="11">
        <v>934</v>
      </c>
      <c r="I11" s="2"/>
      <c r="J11" s="8" t="s">
        <v>14</v>
      </c>
      <c r="K11" s="9"/>
      <c r="L11" s="9"/>
      <c r="M11" s="1"/>
      <c r="N11" s="8" t="s">
        <v>14</v>
      </c>
      <c r="O11" s="9"/>
      <c r="P11" s="9"/>
      <c r="Q11" s="1"/>
    </row>
    <row r="12" spans="1:23" x14ac:dyDescent="0.2">
      <c r="A12" s="1"/>
      <c r="B12" s="8" t="s">
        <v>15</v>
      </c>
      <c r="C12" s="9">
        <v>1</v>
      </c>
      <c r="D12" s="9">
        <f>504+60</f>
        <v>564</v>
      </c>
      <c r="E12" s="1"/>
      <c r="F12" s="8" t="s">
        <v>15</v>
      </c>
      <c r="G12" s="9">
        <v>31</v>
      </c>
      <c r="H12" s="9">
        <v>0</v>
      </c>
      <c r="I12" s="2"/>
      <c r="J12" s="8"/>
      <c r="K12" s="9"/>
      <c r="L12" s="9"/>
      <c r="M12" s="1"/>
      <c r="N12" s="8"/>
      <c r="O12" s="9"/>
      <c r="P12" s="9"/>
      <c r="Q12" s="1"/>
    </row>
    <row r="13" spans="1:23" x14ac:dyDescent="0.2">
      <c r="A13" s="1"/>
      <c r="B13" s="8" t="s">
        <v>16</v>
      </c>
      <c r="C13" s="9">
        <v>19</v>
      </c>
      <c r="D13" s="9">
        <f>367+34+84</f>
        <v>485</v>
      </c>
      <c r="E13" s="1"/>
      <c r="F13" s="8" t="s">
        <v>16</v>
      </c>
      <c r="G13" s="9">
        <v>5</v>
      </c>
      <c r="H13" s="9">
        <v>416</v>
      </c>
      <c r="I13" s="2"/>
      <c r="J13" s="8" t="s">
        <v>16</v>
      </c>
      <c r="K13" s="9"/>
      <c r="L13" s="9"/>
      <c r="M13" s="1"/>
      <c r="N13" s="8" t="s">
        <v>16</v>
      </c>
      <c r="O13" s="9"/>
      <c r="P13" s="9"/>
      <c r="Q13" s="1"/>
    </row>
    <row r="14" spans="1:23" x14ac:dyDescent="0.2">
      <c r="A14" s="1"/>
      <c r="B14" s="8" t="s">
        <v>17</v>
      </c>
      <c r="C14" s="9">
        <v>3</v>
      </c>
      <c r="D14" s="9">
        <f>186+43+60</f>
        <v>289</v>
      </c>
      <c r="E14" s="1"/>
      <c r="F14" s="8" t="s">
        <v>17</v>
      </c>
      <c r="G14" s="9">
        <v>1</v>
      </c>
      <c r="H14" s="9">
        <v>258</v>
      </c>
      <c r="I14" s="2"/>
      <c r="J14" s="8" t="s">
        <v>17</v>
      </c>
      <c r="K14" s="9"/>
      <c r="L14" s="9"/>
      <c r="M14" s="1"/>
      <c r="N14" s="8" t="s">
        <v>17</v>
      </c>
      <c r="O14" s="9"/>
      <c r="P14" s="9"/>
      <c r="Q14" s="1"/>
    </row>
    <row r="15" spans="1:23" x14ac:dyDescent="0.2">
      <c r="A15" s="1"/>
      <c r="B15" s="8" t="s">
        <v>18</v>
      </c>
      <c r="C15" s="9">
        <v>13</v>
      </c>
      <c r="D15" s="9">
        <v>222</v>
      </c>
      <c r="E15" s="1"/>
      <c r="F15" s="8" t="s">
        <v>18</v>
      </c>
      <c r="G15" s="9">
        <v>21</v>
      </c>
      <c r="H15" s="9">
        <v>263</v>
      </c>
      <c r="I15" s="2"/>
      <c r="J15" s="8" t="s">
        <v>18</v>
      </c>
      <c r="K15" s="9"/>
      <c r="L15" s="9"/>
      <c r="M15" s="1"/>
      <c r="N15" s="8" t="s">
        <v>18</v>
      </c>
      <c r="O15" s="9"/>
      <c r="P15" s="9"/>
      <c r="Q15" s="1"/>
    </row>
    <row r="16" spans="1:23" x14ac:dyDescent="0.2">
      <c r="A16" s="1"/>
      <c r="B16" s="8" t="s">
        <v>19</v>
      </c>
      <c r="C16" s="9">
        <v>79</v>
      </c>
      <c r="D16" s="9">
        <v>0</v>
      </c>
      <c r="E16" s="1"/>
      <c r="F16" s="8" t="s">
        <v>19</v>
      </c>
      <c r="G16" s="9">
        <v>148</v>
      </c>
      <c r="H16" s="9">
        <v>338</v>
      </c>
      <c r="I16" s="2"/>
      <c r="J16" s="8" t="s">
        <v>19</v>
      </c>
      <c r="K16" s="9"/>
      <c r="L16" s="9"/>
      <c r="M16" s="1"/>
      <c r="N16" s="8" t="s">
        <v>19</v>
      </c>
      <c r="O16" s="9"/>
      <c r="P16" s="9"/>
      <c r="Q16" s="1"/>
    </row>
    <row r="17" spans="1:23" x14ac:dyDescent="0.2">
      <c r="A17" s="1"/>
      <c r="B17" s="8" t="s">
        <v>20</v>
      </c>
      <c r="C17" s="9">
        <v>31</v>
      </c>
      <c r="D17" s="9">
        <v>0</v>
      </c>
      <c r="E17" s="1"/>
      <c r="F17" s="8" t="s">
        <v>20</v>
      </c>
      <c r="G17" s="9">
        <v>0</v>
      </c>
      <c r="H17" s="9">
        <v>0</v>
      </c>
      <c r="I17" s="2"/>
      <c r="J17" s="8" t="s">
        <v>20</v>
      </c>
      <c r="K17" s="9"/>
      <c r="L17" s="9"/>
      <c r="M17" s="1"/>
      <c r="N17" s="8" t="s">
        <v>20</v>
      </c>
      <c r="O17" s="9"/>
      <c r="P17" s="9"/>
      <c r="Q17" s="1"/>
    </row>
    <row r="18" spans="1:23" x14ac:dyDescent="0.2">
      <c r="A18" s="1"/>
      <c r="B18" s="8" t="s">
        <v>21</v>
      </c>
      <c r="C18" s="9">
        <v>0</v>
      </c>
      <c r="D18" s="9">
        <v>0</v>
      </c>
      <c r="E18" s="1"/>
      <c r="F18" s="8" t="s">
        <v>21</v>
      </c>
      <c r="G18" s="9">
        <v>0</v>
      </c>
      <c r="H18" s="9">
        <v>0</v>
      </c>
      <c r="I18" s="2"/>
      <c r="J18" s="8" t="s">
        <v>21</v>
      </c>
      <c r="K18" s="9"/>
      <c r="L18" s="9"/>
      <c r="M18" s="1"/>
      <c r="N18" s="8" t="s">
        <v>21</v>
      </c>
      <c r="O18" s="9"/>
      <c r="P18" s="9"/>
      <c r="Q18" s="1"/>
    </row>
    <row r="19" spans="1:23" x14ac:dyDescent="0.2">
      <c r="A19" s="1"/>
      <c r="B19" s="12" t="s">
        <v>22</v>
      </c>
      <c r="C19" s="9">
        <v>16</v>
      </c>
      <c r="D19" s="9">
        <v>52</v>
      </c>
      <c r="E19" s="1"/>
      <c r="F19" s="12" t="s">
        <v>22</v>
      </c>
      <c r="G19" s="9">
        <v>21</v>
      </c>
      <c r="H19" s="9">
        <v>47</v>
      </c>
      <c r="I19" s="2"/>
      <c r="J19" s="12" t="s">
        <v>22</v>
      </c>
      <c r="K19" s="9"/>
      <c r="L19" s="9"/>
      <c r="M19" s="1"/>
      <c r="N19" s="12" t="s">
        <v>22</v>
      </c>
      <c r="O19" s="9"/>
      <c r="P19" s="9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3" t="s">
        <v>23</v>
      </c>
      <c r="C20" s="9">
        <v>156</v>
      </c>
      <c r="D20" s="9">
        <v>143</v>
      </c>
      <c r="E20" s="1"/>
      <c r="F20" s="13" t="s">
        <v>23</v>
      </c>
      <c r="G20" s="9">
        <v>135</v>
      </c>
      <c r="H20" s="9">
        <v>167</v>
      </c>
      <c r="I20" s="2"/>
      <c r="J20" s="12" t="s">
        <v>24</v>
      </c>
      <c r="K20" s="9"/>
      <c r="L20" s="9"/>
      <c r="M20" s="1"/>
      <c r="N20" s="12" t="s">
        <v>24</v>
      </c>
      <c r="O20" s="9"/>
      <c r="P20" s="9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8" t="s">
        <v>25</v>
      </c>
      <c r="C21" s="9">
        <f>SUM(C5:C20)</f>
        <v>1371</v>
      </c>
      <c r="D21" s="9">
        <f>SUM(D5:D20)</f>
        <v>8304</v>
      </c>
      <c r="E21" s="1"/>
      <c r="F21" s="8" t="s">
        <v>25</v>
      </c>
      <c r="G21" s="9">
        <f>SUM(G5:G20)</f>
        <v>1783</v>
      </c>
      <c r="H21" s="9">
        <f>SUM(H5:H20)</f>
        <v>7307</v>
      </c>
      <c r="I21" s="2"/>
      <c r="J21" s="8" t="s">
        <v>25</v>
      </c>
      <c r="K21" s="9">
        <v>0</v>
      </c>
      <c r="L21" s="9">
        <v>0</v>
      </c>
      <c r="M21" s="1"/>
      <c r="N21" s="8" t="s">
        <v>25</v>
      </c>
      <c r="O21" s="9"/>
      <c r="P21" s="9"/>
      <c r="Q21" s="1"/>
      <c r="R21" s="1"/>
      <c r="S21" s="1"/>
      <c r="T21" s="1"/>
      <c r="U21" s="1"/>
      <c r="V21" s="1"/>
      <c r="W21" s="1"/>
    </row>
    <row r="22" spans="1:23" x14ac:dyDescent="0.2">
      <c r="A22" s="14"/>
      <c r="B22" s="15" t="s">
        <v>26</v>
      </c>
      <c r="C22" s="14">
        <f>C21+D21</f>
        <v>9675</v>
      </c>
      <c r="D22" s="14"/>
      <c r="E22" s="16">
        <v>-161</v>
      </c>
      <c r="F22" s="15" t="s">
        <v>26</v>
      </c>
      <c r="G22" s="14">
        <f>G21+H21</f>
        <v>9090</v>
      </c>
      <c r="H22" s="14"/>
      <c r="I22" s="2"/>
      <c r="J22" s="15" t="s">
        <v>26</v>
      </c>
      <c r="K22" s="14">
        <v>0</v>
      </c>
      <c r="L22" s="14"/>
      <c r="M22" s="14"/>
      <c r="N22" s="15" t="s">
        <v>26</v>
      </c>
      <c r="O22" s="14">
        <v>0</v>
      </c>
      <c r="P22" s="14"/>
      <c r="Q22" s="14"/>
      <c r="R22" s="14"/>
      <c r="S22" s="14"/>
      <c r="T22" s="14"/>
      <c r="U22" s="14"/>
      <c r="V22" s="14"/>
      <c r="W22" s="14"/>
    </row>
    <row r="23" spans="1:23" x14ac:dyDescent="0.2">
      <c r="A23" s="1"/>
      <c r="B23" s="1" t="s">
        <v>27</v>
      </c>
      <c r="C23" s="1"/>
      <c r="D23" s="1"/>
      <c r="E23" s="1"/>
      <c r="F23" s="1" t="s">
        <v>27</v>
      </c>
      <c r="G23" s="1"/>
      <c r="H23" s="1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">
      <c r="A24" s="1"/>
      <c r="B24" s="3" t="s">
        <v>3</v>
      </c>
      <c r="C24" s="4" t="s">
        <v>4</v>
      </c>
      <c r="D24" s="4" t="s">
        <v>5</v>
      </c>
      <c r="E24" s="5" t="s">
        <v>7</v>
      </c>
      <c r="F24" s="3" t="s">
        <v>3</v>
      </c>
      <c r="G24" s="4" t="s">
        <v>4</v>
      </c>
      <c r="H24" s="4" t="s">
        <v>5</v>
      </c>
      <c r="I24" s="2"/>
      <c r="J24" s="17" t="s">
        <v>28</v>
      </c>
      <c r="K24" s="17" t="s">
        <v>29</v>
      </c>
      <c r="L24" s="17" t="s">
        <v>30</v>
      </c>
      <c r="M24" s="17" t="s">
        <v>31</v>
      </c>
      <c r="N24" s="17" t="s">
        <v>32</v>
      </c>
      <c r="O24" s="17" t="s">
        <v>33</v>
      </c>
      <c r="P24" s="1"/>
    </row>
    <row r="25" spans="1:23" x14ac:dyDescent="0.2">
      <c r="A25" s="1"/>
      <c r="B25" s="8" t="s">
        <v>8</v>
      </c>
      <c r="C25" s="9">
        <v>61</v>
      </c>
      <c r="D25" s="9">
        <v>10</v>
      </c>
      <c r="E25" s="1"/>
      <c r="F25" s="8" t="s">
        <v>8</v>
      </c>
      <c r="G25" s="9">
        <v>36</v>
      </c>
      <c r="H25" s="9">
        <v>18</v>
      </c>
      <c r="I25" s="2"/>
      <c r="J25" s="1">
        <v>183</v>
      </c>
      <c r="K25" s="1">
        <v>55</v>
      </c>
      <c r="L25" s="1">
        <v>457</v>
      </c>
      <c r="M25" s="1">
        <v>110</v>
      </c>
      <c r="N25" s="1"/>
      <c r="O25" s="1"/>
      <c r="P25" s="1"/>
    </row>
    <row r="26" spans="1:23" x14ac:dyDescent="0.2">
      <c r="A26" s="1"/>
      <c r="B26" s="8" t="s">
        <v>9</v>
      </c>
      <c r="C26" s="9">
        <v>1</v>
      </c>
      <c r="D26" s="9">
        <v>1</v>
      </c>
      <c r="E26" s="1"/>
      <c r="F26" s="8" t="s">
        <v>9</v>
      </c>
      <c r="G26" s="9">
        <v>3</v>
      </c>
      <c r="H26" s="9">
        <v>0</v>
      </c>
      <c r="I26" s="2"/>
      <c r="J26" s="1"/>
      <c r="K26" s="1"/>
      <c r="L26" s="1"/>
      <c r="M26" s="1"/>
      <c r="N26" s="1"/>
      <c r="O26" s="1"/>
      <c r="P26" s="1"/>
    </row>
    <row r="27" spans="1:23" x14ac:dyDescent="0.2">
      <c r="A27" s="1"/>
      <c r="B27" s="8" t="s">
        <v>10</v>
      </c>
      <c r="C27" s="9">
        <v>29</v>
      </c>
      <c r="D27" s="9">
        <v>15</v>
      </c>
      <c r="E27" s="1"/>
      <c r="F27" s="8" t="s">
        <v>10</v>
      </c>
      <c r="G27" s="9">
        <v>107</v>
      </c>
      <c r="H27" s="9">
        <v>28</v>
      </c>
      <c r="I27" s="2"/>
      <c r="J27" s="5" t="s">
        <v>25</v>
      </c>
      <c r="K27" s="1">
        <f>K32+J25+K25-L25-M25</f>
        <v>9411</v>
      </c>
      <c r="L27" s="1" t="s">
        <v>34</v>
      </c>
      <c r="M27" s="18">
        <f>N32</f>
        <v>9389</v>
      </c>
      <c r="N27" s="1"/>
      <c r="O27" s="1"/>
      <c r="P27" s="1"/>
    </row>
    <row r="28" spans="1:23" x14ac:dyDescent="0.2">
      <c r="A28" s="1"/>
      <c r="B28" s="8" t="s">
        <v>11</v>
      </c>
      <c r="C28" s="9">
        <v>75</v>
      </c>
      <c r="D28" s="9">
        <v>88</v>
      </c>
      <c r="E28" s="1"/>
      <c r="F28" s="8" t="s">
        <v>11</v>
      </c>
      <c r="G28" s="9">
        <v>79</v>
      </c>
      <c r="H28" s="9">
        <v>55</v>
      </c>
      <c r="I28" s="2"/>
      <c r="J28" s="19" t="s">
        <v>35</v>
      </c>
      <c r="K28" s="19">
        <f>K27-M27</f>
        <v>22</v>
      </c>
      <c r="L28" s="1"/>
      <c r="M28" s="1"/>
      <c r="N28" s="1"/>
      <c r="O28" s="1"/>
      <c r="P28" s="1"/>
    </row>
    <row r="29" spans="1:23" x14ac:dyDescent="0.2">
      <c r="A29" s="1"/>
      <c r="B29" s="8" t="s">
        <v>12</v>
      </c>
      <c r="C29" s="9">
        <v>18</v>
      </c>
      <c r="D29" s="9">
        <v>0</v>
      </c>
      <c r="E29" s="1"/>
      <c r="F29" s="8" t="s">
        <v>12</v>
      </c>
      <c r="G29" s="9">
        <v>8</v>
      </c>
      <c r="H29" s="9">
        <v>14</v>
      </c>
      <c r="I29" s="2"/>
      <c r="J29" s="40" t="s">
        <v>36</v>
      </c>
      <c r="K29" s="41"/>
      <c r="L29" s="1"/>
      <c r="M29" s="44" t="s">
        <v>37</v>
      </c>
      <c r="N29" s="45"/>
      <c r="O29" s="1"/>
      <c r="P29" s="1"/>
    </row>
    <row r="30" spans="1:23" x14ac:dyDescent="0.2">
      <c r="A30" s="1"/>
      <c r="B30" s="8" t="s">
        <v>13</v>
      </c>
      <c r="C30" s="9">
        <v>14</v>
      </c>
      <c r="D30" s="9">
        <v>6</v>
      </c>
      <c r="E30" s="1"/>
      <c r="F30" s="8" t="s">
        <v>13</v>
      </c>
      <c r="G30" s="9">
        <v>1</v>
      </c>
      <c r="H30" s="9">
        <v>0</v>
      </c>
      <c r="I30" s="2"/>
      <c r="J30" s="20" t="s">
        <v>38</v>
      </c>
      <c r="K30" s="9">
        <v>65</v>
      </c>
      <c r="L30" s="1"/>
      <c r="M30" s="20" t="s">
        <v>38</v>
      </c>
      <c r="N30" s="9">
        <v>299</v>
      </c>
      <c r="O30" s="1"/>
      <c r="P30" s="1"/>
    </row>
    <row r="31" spans="1:23" x14ac:dyDescent="0.2">
      <c r="A31" s="1"/>
      <c r="B31" s="8" t="s">
        <v>14</v>
      </c>
      <c r="C31" s="9">
        <v>40</v>
      </c>
      <c r="D31" s="9">
        <v>3</v>
      </c>
      <c r="E31" s="1"/>
      <c r="F31" s="8" t="s">
        <v>14</v>
      </c>
      <c r="G31" s="9">
        <v>45</v>
      </c>
      <c r="H31" s="9">
        <v>8</v>
      </c>
      <c r="I31" s="2"/>
      <c r="J31" s="20" t="s">
        <v>39</v>
      </c>
      <c r="K31" s="9">
        <v>9675</v>
      </c>
      <c r="L31" s="1"/>
      <c r="M31" s="20" t="s">
        <v>39</v>
      </c>
      <c r="N31" s="9">
        <v>9090</v>
      </c>
      <c r="O31" s="1"/>
      <c r="P31" s="1"/>
    </row>
    <row r="32" spans="1:23" x14ac:dyDescent="0.2">
      <c r="A32" s="1"/>
      <c r="B32" s="8" t="s">
        <v>15</v>
      </c>
      <c r="C32" s="9">
        <v>2</v>
      </c>
      <c r="D32" s="9">
        <v>0</v>
      </c>
      <c r="E32" s="1"/>
      <c r="F32" s="8" t="s">
        <v>15</v>
      </c>
      <c r="G32" s="9">
        <v>7</v>
      </c>
      <c r="H32" s="9">
        <v>10</v>
      </c>
      <c r="I32" s="2"/>
      <c r="J32" s="20" t="s">
        <v>25</v>
      </c>
      <c r="K32" s="9">
        <f>SUM(K30:K31)</f>
        <v>9740</v>
      </c>
      <c r="L32" s="1"/>
      <c r="M32" s="20" t="s">
        <v>25</v>
      </c>
      <c r="N32" s="9">
        <f>SUM(N30:N31)</f>
        <v>9389</v>
      </c>
      <c r="O32" s="1"/>
      <c r="P32" s="1"/>
    </row>
    <row r="33" spans="1:23" x14ac:dyDescent="0.2">
      <c r="A33" s="1"/>
      <c r="B33" s="8" t="s">
        <v>16</v>
      </c>
      <c r="C33" s="9">
        <v>10</v>
      </c>
      <c r="D33" s="9">
        <v>12</v>
      </c>
      <c r="E33" s="1"/>
      <c r="F33" s="8" t="s">
        <v>16</v>
      </c>
      <c r="G33" s="9">
        <v>29</v>
      </c>
      <c r="H33" s="9">
        <v>9</v>
      </c>
      <c r="I33" s="2"/>
      <c r="J33" s="1"/>
      <c r="K33" s="1"/>
      <c r="L33" s="1"/>
      <c r="M33" s="1"/>
      <c r="N33" s="1"/>
      <c r="O33" s="1"/>
      <c r="P33" s="1"/>
    </row>
    <row r="34" spans="1:23" x14ac:dyDescent="0.2">
      <c r="A34" s="1"/>
      <c r="B34" s="8" t="s">
        <v>17</v>
      </c>
      <c r="C34" s="9">
        <v>7</v>
      </c>
      <c r="D34" s="9">
        <v>4</v>
      </c>
      <c r="E34" s="1"/>
      <c r="F34" s="8" t="s">
        <v>17</v>
      </c>
      <c r="G34" s="9">
        <v>2</v>
      </c>
      <c r="H34" s="9">
        <v>4</v>
      </c>
      <c r="I34" s="2"/>
      <c r="J34" s="1"/>
      <c r="K34" s="1"/>
      <c r="L34" s="1"/>
      <c r="M34" s="1"/>
      <c r="N34" s="1"/>
      <c r="O34" s="1"/>
      <c r="P34" s="1"/>
    </row>
    <row r="35" spans="1:23" x14ac:dyDescent="0.2">
      <c r="A35" s="1"/>
      <c r="B35" s="8" t="s">
        <v>18</v>
      </c>
      <c r="C35" s="9">
        <v>0</v>
      </c>
      <c r="D35" s="9">
        <v>0</v>
      </c>
      <c r="E35" s="1"/>
      <c r="F35" s="8" t="s">
        <v>18</v>
      </c>
      <c r="G35" s="9">
        <v>2</v>
      </c>
      <c r="H35" s="9">
        <v>0</v>
      </c>
      <c r="I35" s="2"/>
      <c r="J35" s="1"/>
      <c r="K35" s="1"/>
      <c r="L35" s="1"/>
      <c r="M35" s="1"/>
      <c r="N35" s="1"/>
      <c r="O35" s="1"/>
      <c r="P35" s="1"/>
    </row>
    <row r="36" spans="1:23" x14ac:dyDescent="0.2">
      <c r="A36" s="1"/>
      <c r="B36" s="8" t="s">
        <v>19</v>
      </c>
      <c r="C36" s="9">
        <v>7</v>
      </c>
      <c r="D36" s="9">
        <v>3</v>
      </c>
      <c r="E36" s="1"/>
      <c r="F36" s="8" t="s">
        <v>19</v>
      </c>
      <c r="G36" s="9">
        <v>6</v>
      </c>
      <c r="H36" s="9">
        <v>0</v>
      </c>
      <c r="I36" s="2"/>
      <c r="J36" s="1"/>
      <c r="K36" s="1"/>
      <c r="L36" s="1"/>
      <c r="M36" s="1"/>
      <c r="N36" s="1"/>
      <c r="O36" s="1"/>
      <c r="P36" s="1"/>
    </row>
    <row r="37" spans="1:23" x14ac:dyDescent="0.2">
      <c r="A37" s="1"/>
      <c r="B37" s="8" t="s">
        <v>20</v>
      </c>
      <c r="C37" s="9">
        <v>3</v>
      </c>
      <c r="D37" s="9">
        <v>0</v>
      </c>
      <c r="E37" s="1"/>
      <c r="F37" s="8" t="s">
        <v>20</v>
      </c>
      <c r="G37" s="9">
        <v>2</v>
      </c>
      <c r="H37" s="9">
        <v>0</v>
      </c>
      <c r="I37" s="2"/>
      <c r="J37" s="1"/>
      <c r="K37" s="1"/>
      <c r="L37" s="28"/>
      <c r="M37" s="1"/>
      <c r="N37" s="1"/>
      <c r="O37" s="1"/>
      <c r="P37" s="1"/>
    </row>
    <row r="38" spans="1:23" x14ac:dyDescent="0.2">
      <c r="A38" s="1"/>
      <c r="B38" s="8" t="s">
        <v>21</v>
      </c>
      <c r="C38" s="9">
        <v>0</v>
      </c>
      <c r="D38" s="9">
        <v>0</v>
      </c>
      <c r="E38" s="1"/>
      <c r="F38" s="8" t="s">
        <v>21</v>
      </c>
      <c r="G38" s="9">
        <v>0</v>
      </c>
      <c r="H38" s="9">
        <v>0</v>
      </c>
      <c r="I38" s="2"/>
      <c r="J38" s="1"/>
      <c r="K38" s="1"/>
      <c r="L38" s="1"/>
      <c r="M38" s="1"/>
      <c r="N38" s="1"/>
      <c r="O38" s="1"/>
      <c r="P38" s="1"/>
    </row>
    <row r="39" spans="1:23" x14ac:dyDescent="0.2">
      <c r="A39" s="1"/>
      <c r="B39" s="12" t="s">
        <v>22</v>
      </c>
      <c r="C39" s="9">
        <v>5</v>
      </c>
      <c r="D39" s="9">
        <v>1</v>
      </c>
      <c r="E39" s="1"/>
      <c r="F39" s="12" t="s">
        <v>22</v>
      </c>
      <c r="G39" s="9">
        <v>5</v>
      </c>
      <c r="H39" s="9">
        <v>0</v>
      </c>
      <c r="I39" s="2"/>
      <c r="J39" s="1"/>
      <c r="K39" s="1"/>
      <c r="L39" s="1"/>
      <c r="M39" s="1"/>
      <c r="N39" s="1"/>
      <c r="O39" s="1"/>
      <c r="P39" s="1"/>
    </row>
    <row r="40" spans="1:23" x14ac:dyDescent="0.2">
      <c r="A40" s="1"/>
      <c r="B40" s="12" t="s">
        <v>23</v>
      </c>
      <c r="C40" s="9">
        <v>7</v>
      </c>
      <c r="D40" s="9">
        <v>1</v>
      </c>
      <c r="E40" s="1"/>
      <c r="F40" s="12" t="s">
        <v>23</v>
      </c>
      <c r="G40" s="9">
        <v>7</v>
      </c>
      <c r="H40" s="9">
        <v>1</v>
      </c>
      <c r="I40" s="2"/>
      <c r="J40" s="1"/>
      <c r="K40" s="1"/>
      <c r="L40" s="1"/>
      <c r="M40" s="1"/>
      <c r="N40" s="1"/>
      <c r="O40" s="1"/>
      <c r="P40" s="1"/>
    </row>
    <row r="41" spans="1:23" x14ac:dyDescent="0.2">
      <c r="A41" s="1"/>
      <c r="B41" s="8" t="s">
        <v>25</v>
      </c>
      <c r="C41" s="9">
        <f>SUM(C25:C40)</f>
        <v>279</v>
      </c>
      <c r="D41" s="9">
        <f>SUM(D25:D40)</f>
        <v>144</v>
      </c>
      <c r="E41" s="1"/>
      <c r="F41" s="8" t="s">
        <v>25</v>
      </c>
      <c r="G41" s="9">
        <f>SUM(G25:G40)</f>
        <v>339</v>
      </c>
      <c r="H41" s="9">
        <f>SUM(H25:H40)</f>
        <v>147</v>
      </c>
      <c r="I41" s="2"/>
      <c r="J41" s="21"/>
      <c r="K41" s="21"/>
      <c r="L41" s="1"/>
      <c r="M41" s="21"/>
      <c r="N41" s="21"/>
      <c r="O41" s="1"/>
      <c r="P41" s="1"/>
    </row>
    <row r="42" spans="1:23" x14ac:dyDescent="0.2">
      <c r="A42" s="21"/>
      <c r="B42" s="22" t="s">
        <v>26</v>
      </c>
      <c r="C42" s="21">
        <f>C41+D41</f>
        <v>423</v>
      </c>
      <c r="D42" s="21"/>
      <c r="E42" s="21">
        <v>-71</v>
      </c>
      <c r="F42" s="22" t="s">
        <v>26</v>
      </c>
      <c r="G42" s="21">
        <f>G41+H41</f>
        <v>486</v>
      </c>
      <c r="H42" s="21"/>
      <c r="I42" s="2"/>
      <c r="J42" s="1"/>
      <c r="K42" s="1"/>
      <c r="L42" s="21"/>
      <c r="M42" s="1"/>
      <c r="N42" s="1"/>
      <c r="O42" s="21"/>
      <c r="P42" s="21"/>
    </row>
    <row r="43" spans="1:23" x14ac:dyDescent="0.2">
      <c r="A43" s="1"/>
      <c r="B43" s="1"/>
      <c r="C43" s="1"/>
      <c r="D43" s="1"/>
      <c r="E43" s="1"/>
      <c r="F43" s="1"/>
      <c r="G43" s="1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">
      <c r="A44" s="1"/>
      <c r="B44" s="1"/>
      <c r="C44" s="1"/>
      <c r="D44" s="1"/>
      <c r="E44" s="1"/>
      <c r="F44" s="1"/>
      <c r="G44" s="1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">
      <c r="A45" s="1"/>
      <c r="B45" s="1"/>
      <c r="C45" s="23" t="s">
        <v>40</v>
      </c>
      <c r="D45" s="23"/>
      <c r="E45" s="1"/>
      <c r="F45" s="1"/>
      <c r="G45" s="1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">
      <c r="A46" s="1"/>
      <c r="B46" s="1"/>
      <c r="C46" s="1" t="s">
        <v>31</v>
      </c>
      <c r="D46" s="1"/>
      <c r="E46" s="24" t="s">
        <v>30</v>
      </c>
      <c r="F46" s="11" t="s">
        <v>31</v>
      </c>
      <c r="G46" s="11" t="s">
        <v>28</v>
      </c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">
      <c r="A47" s="1"/>
      <c r="B47" s="1"/>
      <c r="C47" s="1">
        <v>422</v>
      </c>
      <c r="D47" s="1"/>
      <c r="E47" s="20">
        <v>195</v>
      </c>
      <c r="F47" s="9">
        <v>162</v>
      </c>
      <c r="G47" s="9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">
      <c r="A48" s="1"/>
      <c r="B48" s="1"/>
      <c r="C48" s="1"/>
      <c r="D48" s="1"/>
      <c r="E48" s="20" t="s">
        <v>25</v>
      </c>
      <c r="F48" s="9">
        <f>C42+C47-E47-F47</f>
        <v>488</v>
      </c>
      <c r="G48" s="1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">
      <c r="A49" s="1"/>
      <c r="B49" s="1"/>
      <c r="C49" s="1"/>
      <c r="D49" s="1"/>
      <c r="E49" s="25" t="s">
        <v>41</v>
      </c>
      <c r="F49" s="27">
        <v>2</v>
      </c>
      <c r="G49" s="1"/>
      <c r="H49" s="1"/>
      <c r="I49" s="2"/>
      <c r="L49" s="1"/>
      <c r="O49" s="1"/>
      <c r="P49" s="1"/>
      <c r="Q49" s="1"/>
      <c r="R49" s="1"/>
      <c r="S49" s="1"/>
      <c r="T49" s="1"/>
      <c r="U49" s="1"/>
      <c r="V49" s="1"/>
      <c r="W49" s="1"/>
    </row>
  </sheetData>
  <mergeCells count="3">
    <mergeCell ref="D2:F2"/>
    <mergeCell ref="J29:K29"/>
    <mergeCell ref="M29:N2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F6B4-1F2C-C84C-9402-3C1726D8980C}">
  <dimension ref="A1:W49"/>
  <sheetViews>
    <sheetView topLeftCell="A7" workbookViewId="0">
      <selection activeCell="M25" sqref="M25"/>
    </sheetView>
  </sheetViews>
  <sheetFormatPr baseColWidth="10" defaultRowHeight="16" x14ac:dyDescent="0.2"/>
  <cols>
    <col min="2" max="2" width="16" bestFit="1" customWidth="1"/>
    <col min="6" max="6" width="16" bestFit="1" customWidth="1"/>
    <col min="10" max="10" width="16" bestFit="1" customWidth="1"/>
    <col min="12" max="12" width="14" bestFit="1" customWidth="1"/>
    <col min="14" max="14" width="16" bestFit="1" customWidth="1"/>
    <col min="15" max="15" width="13.6640625" bestFit="1" customWidth="1"/>
  </cols>
  <sheetData>
    <row r="1" spans="1:23" x14ac:dyDescent="0.2">
      <c r="A1" s="1"/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">
      <c r="A2" s="1"/>
      <c r="B2" s="1"/>
      <c r="C2" s="1"/>
      <c r="D2" s="39" t="s">
        <v>43</v>
      </c>
      <c r="E2" s="39"/>
      <c r="F2" s="39"/>
      <c r="G2" s="1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1" t="s">
        <v>1</v>
      </c>
      <c r="C3" s="1"/>
      <c r="D3" s="1"/>
      <c r="E3" s="1"/>
      <c r="F3" s="1" t="s">
        <v>1</v>
      </c>
      <c r="G3" s="1"/>
      <c r="H3" s="1"/>
      <c r="I3" s="2"/>
      <c r="J3" s="1" t="s">
        <v>2</v>
      </c>
      <c r="K3" s="1"/>
      <c r="L3" s="1"/>
      <c r="M3" s="1"/>
      <c r="N3" s="1" t="s">
        <v>2</v>
      </c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s="1"/>
      <c r="B4" s="3" t="s">
        <v>3</v>
      </c>
      <c r="C4" s="4" t="s">
        <v>4</v>
      </c>
      <c r="D4" s="4" t="s">
        <v>5</v>
      </c>
      <c r="E4" s="5" t="s">
        <v>6</v>
      </c>
      <c r="F4" s="3" t="s">
        <v>3</v>
      </c>
      <c r="G4" s="4" t="s">
        <v>4</v>
      </c>
      <c r="H4" s="4" t="s">
        <v>5</v>
      </c>
      <c r="I4" s="2"/>
      <c r="J4" s="3" t="s">
        <v>3</v>
      </c>
      <c r="K4" s="4" t="s">
        <v>4</v>
      </c>
      <c r="L4" s="4" t="s">
        <v>5</v>
      </c>
      <c r="M4" s="6" t="s">
        <v>7</v>
      </c>
      <c r="N4" s="7" t="s">
        <v>3</v>
      </c>
      <c r="O4" s="4" t="s">
        <v>4</v>
      </c>
      <c r="P4" s="4" t="s">
        <v>5</v>
      </c>
      <c r="Q4" s="1"/>
      <c r="R4" s="1"/>
      <c r="S4" s="1"/>
      <c r="T4" s="1"/>
      <c r="U4" s="1"/>
      <c r="V4" s="1"/>
      <c r="W4" s="1"/>
    </row>
    <row r="5" spans="1:23" x14ac:dyDescent="0.2">
      <c r="A5" s="1"/>
      <c r="B5" s="8" t="s">
        <v>8</v>
      </c>
      <c r="C5" s="9">
        <v>299</v>
      </c>
      <c r="D5" s="9">
        <v>355</v>
      </c>
      <c r="E5" s="1"/>
      <c r="F5" s="8" t="s">
        <v>8</v>
      </c>
      <c r="G5" s="9">
        <v>765</v>
      </c>
      <c r="H5" s="9">
        <v>462</v>
      </c>
      <c r="I5" s="2"/>
      <c r="J5" s="8" t="s">
        <v>8</v>
      </c>
      <c r="K5" s="9"/>
      <c r="L5" s="9"/>
      <c r="M5" s="1"/>
      <c r="N5" s="8" t="s">
        <v>8</v>
      </c>
      <c r="O5" s="9"/>
      <c r="P5" s="9"/>
      <c r="Q5" s="1"/>
    </row>
    <row r="6" spans="1:23" x14ac:dyDescent="0.2">
      <c r="A6" s="1"/>
      <c r="B6" s="8" t="s">
        <v>9</v>
      </c>
      <c r="C6" s="9">
        <v>6</v>
      </c>
      <c r="D6" s="9">
        <v>146</v>
      </c>
      <c r="E6" s="1"/>
      <c r="F6" s="8" t="s">
        <v>9</v>
      </c>
      <c r="G6" s="9">
        <v>16</v>
      </c>
      <c r="H6" s="9">
        <v>134</v>
      </c>
      <c r="I6" s="2"/>
      <c r="J6" s="8" t="s">
        <v>9</v>
      </c>
      <c r="K6" s="9"/>
      <c r="L6" s="9"/>
      <c r="M6" s="1"/>
      <c r="N6" s="8" t="s">
        <v>9</v>
      </c>
      <c r="O6" s="9"/>
      <c r="P6" s="9"/>
      <c r="Q6" s="1"/>
    </row>
    <row r="7" spans="1:23" x14ac:dyDescent="0.2">
      <c r="A7" s="1"/>
      <c r="B7" s="8" t="s">
        <v>10</v>
      </c>
      <c r="C7" s="9">
        <v>443</v>
      </c>
      <c r="D7" s="9">
        <v>1370</v>
      </c>
      <c r="E7" s="1"/>
      <c r="F7" s="8" t="s">
        <v>10</v>
      </c>
      <c r="G7" s="9">
        <v>809</v>
      </c>
      <c r="H7" s="9">
        <v>556</v>
      </c>
      <c r="I7" s="2"/>
      <c r="J7" s="8" t="s">
        <v>10</v>
      </c>
      <c r="K7" s="9"/>
      <c r="L7" s="9"/>
      <c r="M7" s="1"/>
      <c r="N7" s="8" t="s">
        <v>10</v>
      </c>
      <c r="O7" s="9"/>
      <c r="P7" s="9"/>
      <c r="Q7" s="1"/>
    </row>
    <row r="8" spans="1:23" x14ac:dyDescent="0.2">
      <c r="A8" s="1"/>
      <c r="B8" s="8" t="s">
        <v>11</v>
      </c>
      <c r="C8" s="9">
        <v>273</v>
      </c>
      <c r="D8" s="9">
        <v>2227</v>
      </c>
      <c r="E8" s="1"/>
      <c r="F8" s="8" t="s">
        <v>11</v>
      </c>
      <c r="G8" s="9">
        <v>590</v>
      </c>
      <c r="H8" s="9">
        <v>2145</v>
      </c>
      <c r="I8" s="2"/>
      <c r="J8" s="8" t="s">
        <v>11</v>
      </c>
      <c r="K8" s="9"/>
      <c r="L8" s="9"/>
      <c r="M8" s="1"/>
      <c r="N8" s="8" t="s">
        <v>11</v>
      </c>
      <c r="O8" s="9"/>
      <c r="P8" s="9"/>
      <c r="Q8" s="1"/>
    </row>
    <row r="9" spans="1:23" x14ac:dyDescent="0.2">
      <c r="A9" s="1"/>
      <c r="B9" s="8" t="s">
        <v>12</v>
      </c>
      <c r="C9" s="9">
        <v>280</v>
      </c>
      <c r="D9" s="9">
        <v>786</v>
      </c>
      <c r="E9" s="1"/>
      <c r="F9" s="8" t="s">
        <v>12</v>
      </c>
      <c r="G9" s="9">
        <v>360</v>
      </c>
      <c r="H9" s="9">
        <v>706</v>
      </c>
      <c r="I9" s="2"/>
      <c r="J9" s="8" t="s">
        <v>12</v>
      </c>
      <c r="K9" s="9"/>
      <c r="L9" s="9"/>
      <c r="M9" s="1"/>
      <c r="N9" s="8" t="s">
        <v>12</v>
      </c>
      <c r="O9" s="9"/>
      <c r="P9" s="9"/>
      <c r="Q9" s="1"/>
    </row>
    <row r="10" spans="1:23" x14ac:dyDescent="0.2">
      <c r="A10" s="1"/>
      <c r="B10" s="8" t="s">
        <v>13</v>
      </c>
      <c r="C10" s="10">
        <v>21</v>
      </c>
      <c r="D10" s="10">
        <v>0</v>
      </c>
      <c r="E10" s="1"/>
      <c r="F10" s="8" t="s">
        <v>13</v>
      </c>
      <c r="G10" s="10">
        <v>49</v>
      </c>
      <c r="H10" s="10">
        <v>0</v>
      </c>
      <c r="I10" s="2"/>
      <c r="J10" s="8" t="s">
        <v>13</v>
      </c>
      <c r="K10" s="9"/>
      <c r="L10" s="9"/>
      <c r="M10" s="1"/>
      <c r="N10" s="8" t="s">
        <v>13</v>
      </c>
      <c r="O10" s="9"/>
      <c r="P10" s="9"/>
      <c r="Q10" s="1"/>
    </row>
    <row r="11" spans="1:23" x14ac:dyDescent="0.2">
      <c r="A11" s="1"/>
      <c r="B11" s="8" t="s">
        <v>14</v>
      </c>
      <c r="C11" s="11">
        <v>99</v>
      </c>
      <c r="D11" s="11">
        <v>934</v>
      </c>
      <c r="E11" s="1"/>
      <c r="F11" s="8" t="s">
        <v>14</v>
      </c>
      <c r="G11" s="11">
        <v>154</v>
      </c>
      <c r="H11" s="11">
        <v>648</v>
      </c>
      <c r="I11" s="2"/>
      <c r="J11" s="8" t="s">
        <v>14</v>
      </c>
      <c r="K11" s="9"/>
      <c r="L11" s="9"/>
      <c r="M11" s="1"/>
      <c r="N11" s="8" t="s">
        <v>14</v>
      </c>
      <c r="O11" s="9"/>
      <c r="P11" s="9"/>
      <c r="Q11" s="1"/>
    </row>
    <row r="12" spans="1:23" x14ac:dyDescent="0.2">
      <c r="A12" s="1"/>
      <c r="B12" s="8" t="s">
        <v>15</v>
      </c>
      <c r="C12" s="9">
        <v>31</v>
      </c>
      <c r="D12" s="9">
        <v>0</v>
      </c>
      <c r="E12" s="1"/>
      <c r="F12" s="8" t="s">
        <v>15</v>
      </c>
      <c r="G12" s="9">
        <v>79</v>
      </c>
      <c r="H12" s="9">
        <v>0</v>
      </c>
      <c r="I12" s="2"/>
      <c r="J12" s="8"/>
      <c r="K12" s="9"/>
      <c r="L12" s="9"/>
      <c r="M12" s="1"/>
      <c r="N12" s="8"/>
      <c r="O12" s="9"/>
      <c r="P12" s="9"/>
      <c r="Q12" s="1"/>
    </row>
    <row r="13" spans="1:23" x14ac:dyDescent="0.2">
      <c r="A13" s="1"/>
      <c r="B13" s="8" t="s">
        <v>16</v>
      </c>
      <c r="C13" s="9">
        <v>5</v>
      </c>
      <c r="D13" s="9">
        <v>416</v>
      </c>
      <c r="E13" s="1"/>
      <c r="F13" s="8" t="s">
        <v>16</v>
      </c>
      <c r="G13" s="9">
        <v>34</v>
      </c>
      <c r="H13" s="9">
        <v>272</v>
      </c>
      <c r="I13" s="2"/>
      <c r="J13" s="8" t="s">
        <v>16</v>
      </c>
      <c r="K13" s="9"/>
      <c r="L13" s="9"/>
      <c r="M13" s="1"/>
      <c r="N13" s="8" t="s">
        <v>16</v>
      </c>
      <c r="O13" s="9"/>
      <c r="P13" s="9"/>
      <c r="Q13" s="1"/>
    </row>
    <row r="14" spans="1:23" x14ac:dyDescent="0.2">
      <c r="A14" s="1"/>
      <c r="B14" s="8" t="s">
        <v>17</v>
      </c>
      <c r="C14" s="9">
        <v>1</v>
      </c>
      <c r="D14" s="9">
        <v>258</v>
      </c>
      <c r="E14" s="1"/>
      <c r="F14" s="8" t="s">
        <v>17</v>
      </c>
      <c r="G14" s="9">
        <v>57</v>
      </c>
      <c r="H14" s="9">
        <v>142</v>
      </c>
      <c r="I14" s="2"/>
      <c r="J14" s="8" t="s">
        <v>17</v>
      </c>
      <c r="K14" s="9"/>
      <c r="L14" s="9"/>
      <c r="M14" s="1"/>
      <c r="N14" s="8" t="s">
        <v>17</v>
      </c>
      <c r="O14" s="9"/>
      <c r="P14" s="9"/>
      <c r="Q14" s="1"/>
    </row>
    <row r="15" spans="1:23" x14ac:dyDescent="0.2">
      <c r="A15" s="1"/>
      <c r="B15" s="8" t="s">
        <v>18</v>
      </c>
      <c r="C15" s="9">
        <v>21</v>
      </c>
      <c r="D15" s="9">
        <v>263</v>
      </c>
      <c r="E15" s="1"/>
      <c r="F15" s="8" t="s">
        <v>18</v>
      </c>
      <c r="G15" s="9">
        <v>59</v>
      </c>
      <c r="H15" s="9">
        <v>245</v>
      </c>
      <c r="I15" s="2"/>
      <c r="J15" s="8" t="s">
        <v>18</v>
      </c>
      <c r="K15" s="9"/>
      <c r="L15" s="9"/>
      <c r="M15" s="1"/>
      <c r="N15" s="8" t="s">
        <v>18</v>
      </c>
      <c r="O15" s="9"/>
      <c r="P15" s="9"/>
      <c r="Q15" s="1"/>
    </row>
    <row r="16" spans="1:23" x14ac:dyDescent="0.2">
      <c r="A16" s="1"/>
      <c r="B16" s="8" t="s">
        <v>19</v>
      </c>
      <c r="C16" s="9">
        <v>148</v>
      </c>
      <c r="D16" s="9">
        <v>338</v>
      </c>
      <c r="E16" s="1"/>
      <c r="F16" s="8" t="s">
        <v>19</v>
      </c>
      <c r="G16" s="9">
        <v>125</v>
      </c>
      <c r="H16" s="9">
        <v>241</v>
      </c>
      <c r="I16" s="2"/>
      <c r="J16" s="8" t="s">
        <v>19</v>
      </c>
      <c r="K16" s="9"/>
      <c r="L16" s="9"/>
      <c r="M16" s="1"/>
      <c r="N16" s="8" t="s">
        <v>19</v>
      </c>
      <c r="O16" s="9"/>
      <c r="P16" s="9"/>
      <c r="Q16" s="1"/>
    </row>
    <row r="17" spans="1:23" x14ac:dyDescent="0.2">
      <c r="A17" s="1"/>
      <c r="B17" s="8" t="s">
        <v>20</v>
      </c>
      <c r="C17" s="9">
        <v>0</v>
      </c>
      <c r="D17" s="9">
        <v>0</v>
      </c>
      <c r="E17" s="1"/>
      <c r="F17" s="8" t="s">
        <v>20</v>
      </c>
      <c r="G17" s="9">
        <v>64</v>
      </c>
      <c r="H17" s="9">
        <v>0</v>
      </c>
      <c r="I17" s="2"/>
      <c r="J17" s="8" t="s">
        <v>20</v>
      </c>
      <c r="K17" s="9"/>
      <c r="L17" s="9"/>
      <c r="M17" s="1"/>
      <c r="N17" s="8" t="s">
        <v>20</v>
      </c>
      <c r="O17" s="9"/>
      <c r="P17" s="9"/>
      <c r="Q17" s="1"/>
    </row>
    <row r="18" spans="1:23" x14ac:dyDescent="0.2">
      <c r="A18" s="1"/>
      <c r="B18" s="8" t="s">
        <v>21</v>
      </c>
      <c r="C18" s="9">
        <v>0</v>
      </c>
      <c r="D18" s="9">
        <v>0</v>
      </c>
      <c r="E18" s="1"/>
      <c r="F18" s="8" t="s">
        <v>21</v>
      </c>
      <c r="G18" s="9">
        <v>9</v>
      </c>
      <c r="H18" s="9">
        <v>58</v>
      </c>
      <c r="I18" s="2"/>
      <c r="J18" s="8" t="s">
        <v>21</v>
      </c>
      <c r="K18" s="9"/>
      <c r="L18" s="9"/>
      <c r="M18" s="1"/>
      <c r="N18" s="8" t="s">
        <v>21</v>
      </c>
      <c r="O18" s="9"/>
      <c r="P18" s="9"/>
      <c r="Q18" s="1"/>
    </row>
    <row r="19" spans="1:23" x14ac:dyDescent="0.2">
      <c r="A19" s="1"/>
      <c r="B19" s="12" t="s">
        <v>22</v>
      </c>
      <c r="C19" s="9">
        <v>21</v>
      </c>
      <c r="D19" s="9">
        <v>47</v>
      </c>
      <c r="E19" s="1"/>
      <c r="F19" s="12" t="s">
        <v>22</v>
      </c>
      <c r="G19" s="9">
        <v>1</v>
      </c>
      <c r="H19" s="9">
        <v>0</v>
      </c>
      <c r="I19" s="2"/>
      <c r="J19" s="12" t="s">
        <v>22</v>
      </c>
      <c r="K19" s="9"/>
      <c r="L19" s="9"/>
      <c r="M19" s="1"/>
      <c r="N19" s="12" t="s">
        <v>22</v>
      </c>
      <c r="O19" s="9"/>
      <c r="P19" s="9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3" t="s">
        <v>23</v>
      </c>
      <c r="C20" s="9">
        <v>135</v>
      </c>
      <c r="D20" s="9">
        <v>167</v>
      </c>
      <c r="E20" s="1"/>
      <c r="F20" s="13" t="s">
        <v>23</v>
      </c>
      <c r="G20" s="9">
        <v>113</v>
      </c>
      <c r="H20" s="9">
        <v>193</v>
      </c>
      <c r="I20" s="2"/>
      <c r="J20" s="12" t="s">
        <v>24</v>
      </c>
      <c r="K20" s="9"/>
      <c r="L20" s="9"/>
      <c r="M20" s="1"/>
      <c r="N20" s="12" t="s">
        <v>24</v>
      </c>
      <c r="O20" s="9"/>
      <c r="P20" s="9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8" t="s">
        <v>25</v>
      </c>
      <c r="C21" s="9">
        <f>SUM(C5:C20)</f>
        <v>1783</v>
      </c>
      <c r="D21" s="9">
        <f>SUM(D5:D20)</f>
        <v>7307</v>
      </c>
      <c r="E21" s="1"/>
      <c r="F21" s="8" t="s">
        <v>25</v>
      </c>
      <c r="G21" s="9">
        <f>SUM(G5:G20)</f>
        <v>3284</v>
      </c>
      <c r="H21" s="9">
        <f>SUM(H5:H20)</f>
        <v>5802</v>
      </c>
      <c r="I21" s="2"/>
      <c r="J21" s="8" t="s">
        <v>25</v>
      </c>
      <c r="K21" s="9">
        <v>0</v>
      </c>
      <c r="L21" s="9">
        <v>0</v>
      </c>
      <c r="M21" s="1"/>
      <c r="N21" s="8" t="s">
        <v>25</v>
      </c>
      <c r="O21" s="9"/>
      <c r="P21" s="9"/>
      <c r="Q21" s="1"/>
      <c r="R21" s="1"/>
      <c r="S21" s="1"/>
      <c r="T21" s="1"/>
      <c r="U21" s="1"/>
      <c r="V21" s="1"/>
      <c r="W21" s="1"/>
    </row>
    <row r="22" spans="1:23" x14ac:dyDescent="0.2">
      <c r="A22" s="14"/>
      <c r="B22" s="15" t="s">
        <v>26</v>
      </c>
      <c r="C22" s="14">
        <f>C21+D21</f>
        <v>9090</v>
      </c>
      <c r="D22" s="14"/>
      <c r="E22" s="16">
        <v>-161</v>
      </c>
      <c r="F22" s="15" t="s">
        <v>26</v>
      </c>
      <c r="G22" s="14">
        <f>G21+H21</f>
        <v>9086</v>
      </c>
      <c r="H22" s="14"/>
      <c r="I22" s="2"/>
      <c r="J22" s="15" t="s">
        <v>26</v>
      </c>
      <c r="K22" s="14">
        <v>0</v>
      </c>
      <c r="L22" s="14"/>
      <c r="M22" s="14"/>
      <c r="N22" s="15" t="s">
        <v>26</v>
      </c>
      <c r="O22" s="14">
        <v>0</v>
      </c>
      <c r="P22" s="14"/>
      <c r="Q22" s="14"/>
      <c r="R22" s="14"/>
      <c r="S22" s="14"/>
      <c r="T22" s="14"/>
      <c r="U22" s="14"/>
      <c r="V22" s="14"/>
      <c r="W22" s="14"/>
    </row>
    <row r="23" spans="1:23" x14ac:dyDescent="0.2">
      <c r="A23" s="1"/>
      <c r="B23" s="1" t="s">
        <v>27</v>
      </c>
      <c r="C23" s="1"/>
      <c r="D23" s="1"/>
      <c r="E23" s="1"/>
      <c r="F23" s="1" t="s">
        <v>27</v>
      </c>
      <c r="G23" s="1"/>
      <c r="H23" s="1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">
      <c r="A24" s="1"/>
      <c r="B24" s="3" t="s">
        <v>3</v>
      </c>
      <c r="C24" s="4" t="s">
        <v>4</v>
      </c>
      <c r="D24" s="4" t="s">
        <v>5</v>
      </c>
      <c r="E24" s="5" t="s">
        <v>7</v>
      </c>
      <c r="F24" s="3" t="s">
        <v>3</v>
      </c>
      <c r="G24" s="4" t="s">
        <v>4</v>
      </c>
      <c r="H24" s="4" t="s">
        <v>5</v>
      </c>
      <c r="I24" s="2"/>
      <c r="J24" s="17" t="s">
        <v>28</v>
      </c>
      <c r="K24" s="17" t="s">
        <v>29</v>
      </c>
      <c r="L24" s="17" t="s">
        <v>30</v>
      </c>
      <c r="M24" s="17" t="s">
        <v>31</v>
      </c>
      <c r="N24" s="17" t="s">
        <v>32</v>
      </c>
      <c r="O24" s="17" t="s">
        <v>33</v>
      </c>
      <c r="P24" s="1"/>
    </row>
    <row r="25" spans="1:23" x14ac:dyDescent="0.2">
      <c r="A25" s="1"/>
      <c r="B25" s="8" t="s">
        <v>8</v>
      </c>
      <c r="C25" s="9">
        <v>36</v>
      </c>
      <c r="D25" s="9">
        <v>18</v>
      </c>
      <c r="E25" s="1"/>
      <c r="F25" s="8" t="s">
        <v>8</v>
      </c>
      <c r="G25" s="9">
        <v>48</v>
      </c>
      <c r="H25" s="9">
        <v>19</v>
      </c>
      <c r="I25" s="2"/>
      <c r="J25" s="1"/>
      <c r="K25" s="1">
        <v>30</v>
      </c>
      <c r="L25" s="1">
        <v>25</v>
      </c>
      <c r="M25" s="1">
        <v>272</v>
      </c>
      <c r="N25" s="1">
        <v>2</v>
      </c>
      <c r="O25" s="1"/>
      <c r="P25" s="1"/>
    </row>
    <row r="26" spans="1:23" x14ac:dyDescent="0.2">
      <c r="A26" s="1"/>
      <c r="B26" s="8" t="s">
        <v>9</v>
      </c>
      <c r="C26" s="9">
        <v>3</v>
      </c>
      <c r="D26" s="9">
        <v>0</v>
      </c>
      <c r="E26" s="1"/>
      <c r="F26" s="8" t="s">
        <v>9</v>
      </c>
      <c r="G26" s="9">
        <v>2</v>
      </c>
      <c r="H26" s="9">
        <v>1</v>
      </c>
      <c r="I26" s="2"/>
      <c r="J26" s="1"/>
      <c r="K26" s="1"/>
      <c r="L26" s="1"/>
      <c r="M26" s="1"/>
      <c r="N26" s="1"/>
      <c r="O26" s="1"/>
      <c r="P26" s="1"/>
    </row>
    <row r="27" spans="1:23" x14ac:dyDescent="0.2">
      <c r="A27" s="1"/>
      <c r="B27" s="8" t="s">
        <v>10</v>
      </c>
      <c r="C27" s="9">
        <v>107</v>
      </c>
      <c r="D27" s="9">
        <v>28</v>
      </c>
      <c r="E27" s="1"/>
      <c r="F27" s="8" t="s">
        <v>10</v>
      </c>
      <c r="G27" s="9">
        <v>119</v>
      </c>
      <c r="H27" s="9">
        <v>9</v>
      </c>
      <c r="I27" s="2"/>
      <c r="J27" s="5" t="s">
        <v>25</v>
      </c>
      <c r="K27" s="1">
        <f>K32+J25+K25-L25-M25-N25</f>
        <v>9120</v>
      </c>
      <c r="L27" s="1" t="s">
        <v>34</v>
      </c>
      <c r="M27" s="18">
        <f>N32</f>
        <v>9115</v>
      </c>
      <c r="N27" s="1"/>
      <c r="O27" s="1"/>
      <c r="P27" s="1"/>
    </row>
    <row r="28" spans="1:23" x14ac:dyDescent="0.2">
      <c r="A28" s="1"/>
      <c r="B28" s="8" t="s">
        <v>11</v>
      </c>
      <c r="C28" s="9">
        <v>79</v>
      </c>
      <c r="D28" s="9">
        <v>55</v>
      </c>
      <c r="E28" s="1"/>
      <c r="F28" s="8" t="s">
        <v>11</v>
      </c>
      <c r="G28" s="9">
        <v>60</v>
      </c>
      <c r="H28" s="9">
        <v>45</v>
      </c>
      <c r="I28" s="2"/>
      <c r="J28" s="30" t="s">
        <v>44</v>
      </c>
      <c r="K28" s="19">
        <f>M27-K27</f>
        <v>-5</v>
      </c>
      <c r="L28" s="1"/>
      <c r="M28" s="1"/>
      <c r="N28" s="1"/>
      <c r="O28" s="1"/>
      <c r="P28" s="1"/>
    </row>
    <row r="29" spans="1:23" x14ac:dyDescent="0.2">
      <c r="A29" s="1"/>
      <c r="B29" s="8" t="s">
        <v>12</v>
      </c>
      <c r="C29" s="9">
        <v>8</v>
      </c>
      <c r="D29" s="9">
        <v>14</v>
      </c>
      <c r="E29" s="1"/>
      <c r="F29" s="8" t="s">
        <v>12</v>
      </c>
      <c r="G29" s="9">
        <v>13</v>
      </c>
      <c r="H29" s="9">
        <v>3</v>
      </c>
      <c r="I29" s="2"/>
      <c r="J29" s="40" t="s">
        <v>36</v>
      </c>
      <c r="K29" s="41"/>
      <c r="L29" s="1"/>
      <c r="M29" s="44" t="s">
        <v>37</v>
      </c>
      <c r="N29" s="45"/>
      <c r="O29" s="1"/>
      <c r="P29" s="1"/>
    </row>
    <row r="30" spans="1:23" x14ac:dyDescent="0.2">
      <c r="A30" s="1"/>
      <c r="B30" s="8" t="s">
        <v>13</v>
      </c>
      <c r="C30" s="9">
        <v>1</v>
      </c>
      <c r="D30" s="9">
        <v>0</v>
      </c>
      <c r="E30" s="1"/>
      <c r="F30" s="8" t="s">
        <v>13</v>
      </c>
      <c r="G30" s="9">
        <v>12</v>
      </c>
      <c r="H30" s="9"/>
      <c r="I30" s="2"/>
      <c r="J30" s="20" t="s">
        <v>38</v>
      </c>
      <c r="K30" s="9">
        <v>299</v>
      </c>
      <c r="L30" s="1"/>
      <c r="M30" s="20" t="s">
        <v>38</v>
      </c>
      <c r="N30" s="29">
        <v>29</v>
      </c>
      <c r="O30" s="1"/>
      <c r="P30" s="1"/>
    </row>
    <row r="31" spans="1:23" x14ac:dyDescent="0.2">
      <c r="A31" s="1"/>
      <c r="B31" s="8" t="s">
        <v>14</v>
      </c>
      <c r="C31" s="9">
        <v>45</v>
      </c>
      <c r="D31" s="9">
        <v>8</v>
      </c>
      <c r="E31" s="1"/>
      <c r="F31" s="8" t="s">
        <v>14</v>
      </c>
      <c r="G31" s="9">
        <v>81</v>
      </c>
      <c r="H31" s="9">
        <v>12</v>
      </c>
      <c r="I31" s="2"/>
      <c r="J31" s="20" t="s">
        <v>39</v>
      </c>
      <c r="K31" s="9">
        <v>9090</v>
      </c>
      <c r="L31" s="1"/>
      <c r="M31" s="20" t="s">
        <v>39</v>
      </c>
      <c r="N31" s="29">
        <f>G22</f>
        <v>9086</v>
      </c>
      <c r="O31" s="1"/>
      <c r="P31" s="1"/>
    </row>
    <row r="32" spans="1:23" x14ac:dyDescent="0.2">
      <c r="A32" s="1"/>
      <c r="B32" s="8" t="s">
        <v>15</v>
      </c>
      <c r="C32" s="9">
        <v>7</v>
      </c>
      <c r="D32" s="9">
        <v>10</v>
      </c>
      <c r="E32" s="1"/>
      <c r="F32" s="8" t="s">
        <v>15</v>
      </c>
      <c r="G32" s="9">
        <v>5</v>
      </c>
      <c r="H32" s="9">
        <v>2</v>
      </c>
      <c r="I32" s="2"/>
      <c r="J32" s="20" t="s">
        <v>25</v>
      </c>
      <c r="K32" s="9">
        <f>SUM(K30:K31)</f>
        <v>9389</v>
      </c>
      <c r="L32" s="1"/>
      <c r="M32" s="20" t="s">
        <v>25</v>
      </c>
      <c r="N32" s="9">
        <f>N31+N30</f>
        <v>9115</v>
      </c>
      <c r="O32" s="1"/>
      <c r="P32" s="1"/>
    </row>
    <row r="33" spans="1:23" x14ac:dyDescent="0.2">
      <c r="A33" s="1"/>
      <c r="B33" s="8" t="s">
        <v>16</v>
      </c>
      <c r="C33" s="9">
        <v>29</v>
      </c>
      <c r="D33" s="9">
        <v>9</v>
      </c>
      <c r="E33" s="1"/>
      <c r="F33" s="8" t="s">
        <v>16</v>
      </c>
      <c r="G33" s="9">
        <v>28</v>
      </c>
      <c r="H33" s="9">
        <v>13</v>
      </c>
      <c r="I33" s="2"/>
      <c r="J33" s="1"/>
      <c r="K33" s="1"/>
      <c r="L33" s="1"/>
      <c r="M33" s="1"/>
      <c r="N33" s="1"/>
      <c r="O33" s="1"/>
      <c r="P33" s="1"/>
    </row>
    <row r="34" spans="1:23" x14ac:dyDescent="0.2">
      <c r="A34" s="1"/>
      <c r="B34" s="8" t="s">
        <v>17</v>
      </c>
      <c r="C34" s="9">
        <v>2</v>
      </c>
      <c r="D34" s="9">
        <v>4</v>
      </c>
      <c r="E34" s="1"/>
      <c r="F34" s="8" t="s">
        <v>17</v>
      </c>
      <c r="G34" s="9">
        <v>12</v>
      </c>
      <c r="H34" s="9">
        <v>3</v>
      </c>
      <c r="I34" s="2"/>
      <c r="J34" s="1"/>
      <c r="K34" s="1"/>
      <c r="L34" s="1"/>
      <c r="M34" s="1"/>
      <c r="N34" s="1"/>
      <c r="O34" s="1"/>
      <c r="P34" s="1"/>
    </row>
    <row r="35" spans="1:23" x14ac:dyDescent="0.2">
      <c r="A35" s="1"/>
      <c r="B35" s="8" t="s">
        <v>18</v>
      </c>
      <c r="C35" s="9">
        <v>2</v>
      </c>
      <c r="D35" s="9">
        <v>0</v>
      </c>
      <c r="E35" s="1"/>
      <c r="F35" s="8" t="s">
        <v>18</v>
      </c>
      <c r="G35" s="9">
        <v>3</v>
      </c>
      <c r="H35" s="9"/>
      <c r="I35" s="2"/>
      <c r="J35" s="1"/>
      <c r="K35" s="1"/>
      <c r="L35" s="1"/>
      <c r="M35" s="1"/>
      <c r="N35" s="1"/>
      <c r="O35" s="1"/>
      <c r="P35" s="1"/>
    </row>
    <row r="36" spans="1:23" x14ac:dyDescent="0.2">
      <c r="A36" s="1"/>
      <c r="B36" s="8" t="s">
        <v>19</v>
      </c>
      <c r="C36" s="9">
        <v>6</v>
      </c>
      <c r="D36" s="9">
        <v>0</v>
      </c>
      <c r="E36" s="1"/>
      <c r="F36" s="8" t="s">
        <v>19</v>
      </c>
      <c r="G36" s="9">
        <v>9</v>
      </c>
      <c r="H36" s="9"/>
      <c r="I36" s="2"/>
      <c r="J36" s="1"/>
      <c r="K36" s="1"/>
      <c r="L36" s="1"/>
      <c r="M36" s="1"/>
      <c r="N36" s="1"/>
      <c r="O36" s="1"/>
      <c r="P36" s="1"/>
    </row>
    <row r="37" spans="1:23" x14ac:dyDescent="0.2">
      <c r="A37" s="1"/>
      <c r="B37" s="8" t="s">
        <v>20</v>
      </c>
      <c r="C37" s="9">
        <v>2</v>
      </c>
      <c r="D37" s="9">
        <v>0</v>
      </c>
      <c r="E37" s="1"/>
      <c r="F37" s="8" t="s">
        <v>20</v>
      </c>
      <c r="G37" s="9"/>
      <c r="H37" s="9"/>
      <c r="I37" s="2"/>
      <c r="J37" s="1"/>
      <c r="K37" s="1"/>
      <c r="L37" s="28"/>
      <c r="M37" s="1"/>
      <c r="N37" s="1"/>
      <c r="O37" s="1"/>
      <c r="P37" s="1"/>
    </row>
    <row r="38" spans="1:23" x14ac:dyDescent="0.2">
      <c r="A38" s="1"/>
      <c r="B38" s="8" t="s">
        <v>21</v>
      </c>
      <c r="C38" s="9">
        <v>0</v>
      </c>
      <c r="D38" s="9">
        <v>0</v>
      </c>
      <c r="E38" s="1"/>
      <c r="F38" s="8" t="s">
        <v>21</v>
      </c>
      <c r="G38" s="9">
        <v>4</v>
      </c>
      <c r="H38" s="9">
        <v>1</v>
      </c>
      <c r="I38" s="2"/>
      <c r="J38" s="1"/>
      <c r="K38" s="1"/>
      <c r="L38" s="1"/>
      <c r="M38" s="1"/>
      <c r="N38" s="1"/>
      <c r="O38" s="1"/>
      <c r="P38" s="1"/>
    </row>
    <row r="39" spans="1:23" x14ac:dyDescent="0.2">
      <c r="A39" s="1"/>
      <c r="B39" s="12" t="s">
        <v>22</v>
      </c>
      <c r="C39" s="9">
        <v>5</v>
      </c>
      <c r="D39" s="9">
        <v>0</v>
      </c>
      <c r="E39" s="1"/>
      <c r="F39" s="12" t="s">
        <v>22</v>
      </c>
      <c r="G39" s="9"/>
      <c r="H39" s="9"/>
      <c r="I39" s="2"/>
      <c r="J39" s="1"/>
      <c r="K39" s="1"/>
      <c r="L39" s="1"/>
      <c r="M39" s="1"/>
      <c r="N39" s="1"/>
      <c r="O39" s="1"/>
      <c r="P39" s="1"/>
    </row>
    <row r="40" spans="1:23" x14ac:dyDescent="0.2">
      <c r="A40" s="1"/>
      <c r="B40" s="12" t="s">
        <v>23</v>
      </c>
      <c r="C40" s="9">
        <v>7</v>
      </c>
      <c r="D40" s="9">
        <v>1</v>
      </c>
      <c r="E40" s="1"/>
      <c r="F40" s="12" t="s">
        <v>23</v>
      </c>
      <c r="G40" s="9">
        <v>9</v>
      </c>
      <c r="H40" s="9">
        <v>1</v>
      </c>
      <c r="I40" s="2"/>
      <c r="J40" s="1"/>
      <c r="K40" s="1"/>
      <c r="L40" s="1"/>
      <c r="M40" s="1"/>
      <c r="N40" s="1"/>
      <c r="O40" s="1"/>
      <c r="P40" s="1"/>
    </row>
    <row r="41" spans="1:23" x14ac:dyDescent="0.2">
      <c r="A41" s="1"/>
      <c r="B41" s="8" t="s">
        <v>25</v>
      </c>
      <c r="C41" s="9">
        <f>SUM(C25:C40)</f>
        <v>339</v>
      </c>
      <c r="D41" s="9">
        <f>SUM(D25:D40)</f>
        <v>147</v>
      </c>
      <c r="E41" s="1"/>
      <c r="F41" s="8" t="s">
        <v>25</v>
      </c>
      <c r="G41" s="9">
        <f>SUM(G25:G40)</f>
        <v>405</v>
      </c>
      <c r="H41" s="9">
        <f>SUM(H25:H40)</f>
        <v>109</v>
      </c>
      <c r="I41" s="2"/>
      <c r="J41" s="21"/>
      <c r="K41" s="21"/>
      <c r="L41" s="1"/>
      <c r="M41" s="21"/>
      <c r="N41" s="21"/>
      <c r="O41" s="1"/>
      <c r="P41" s="1"/>
    </row>
    <row r="42" spans="1:23" x14ac:dyDescent="0.2">
      <c r="A42" s="21"/>
      <c r="B42" s="22" t="s">
        <v>26</v>
      </c>
      <c r="C42" s="21">
        <f>C41+D41</f>
        <v>486</v>
      </c>
      <c r="D42" s="21"/>
      <c r="E42" s="21">
        <v>-71</v>
      </c>
      <c r="F42" s="22" t="s">
        <v>26</v>
      </c>
      <c r="G42" s="21">
        <f>G41+H41</f>
        <v>514</v>
      </c>
      <c r="H42" s="21"/>
      <c r="I42" s="2"/>
      <c r="J42" s="1"/>
      <c r="K42" s="1"/>
      <c r="L42" s="21"/>
      <c r="M42" s="1"/>
      <c r="N42" s="1"/>
      <c r="O42" s="21"/>
      <c r="P42" s="21"/>
    </row>
    <row r="43" spans="1:23" x14ac:dyDescent="0.2">
      <c r="A43" s="1"/>
      <c r="B43" s="1"/>
      <c r="C43" s="1"/>
      <c r="D43" s="1"/>
      <c r="E43" s="1"/>
      <c r="F43" s="1"/>
      <c r="G43" s="1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">
      <c r="A44" s="1"/>
      <c r="B44" s="1"/>
      <c r="C44" s="1"/>
      <c r="D44" s="1"/>
      <c r="E44" s="1"/>
      <c r="F44" s="1"/>
      <c r="G44" s="1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">
      <c r="A45" s="1"/>
      <c r="B45" s="1"/>
      <c r="C45" s="23" t="s">
        <v>40</v>
      </c>
      <c r="D45" s="23"/>
      <c r="E45" s="1"/>
      <c r="F45" s="1"/>
      <c r="G45" s="1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">
      <c r="A46" s="1"/>
      <c r="B46" s="1"/>
      <c r="C46" s="1" t="s">
        <v>31</v>
      </c>
      <c r="D46" s="1"/>
      <c r="E46" s="24" t="s">
        <v>30</v>
      </c>
      <c r="F46" s="11" t="s">
        <v>31</v>
      </c>
      <c r="G46" s="11" t="s">
        <v>28</v>
      </c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">
      <c r="A47" s="1"/>
      <c r="B47" s="1"/>
      <c r="C47" s="1">
        <v>162</v>
      </c>
      <c r="D47" s="1"/>
      <c r="E47" s="20">
        <v>52</v>
      </c>
      <c r="F47" s="9">
        <v>350</v>
      </c>
      <c r="G47" s="9">
        <v>90</v>
      </c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">
      <c r="A48" s="1"/>
      <c r="B48" s="1"/>
      <c r="C48" s="1"/>
      <c r="D48" s="1"/>
      <c r="E48" s="20" t="s">
        <v>25</v>
      </c>
      <c r="F48" s="9">
        <f>C42+C47+G47-E47-F47</f>
        <v>336</v>
      </c>
      <c r="G48" s="1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">
      <c r="A49" s="1"/>
      <c r="B49" s="1"/>
      <c r="C49" s="1"/>
      <c r="D49" s="1"/>
      <c r="E49" s="25" t="s">
        <v>41</v>
      </c>
      <c r="F49" s="27">
        <f>G42-F48</f>
        <v>178</v>
      </c>
      <c r="G49" s="1"/>
      <c r="H49" s="1"/>
      <c r="I49" s="2"/>
      <c r="L49" s="1"/>
      <c r="O49" s="1"/>
      <c r="P49" s="1"/>
      <c r="Q49" s="1"/>
      <c r="R49" s="1"/>
      <c r="S49" s="1"/>
      <c r="T49" s="1"/>
      <c r="U49" s="1"/>
      <c r="V49" s="1"/>
      <c r="W49" s="1"/>
    </row>
  </sheetData>
  <mergeCells count="3">
    <mergeCell ref="D2:F2"/>
    <mergeCell ref="J29:K29"/>
    <mergeCell ref="M29:N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09ED1-6F6F-2C44-A51E-2399287C5D9B}">
  <dimension ref="A1:W51"/>
  <sheetViews>
    <sheetView topLeftCell="A8" workbookViewId="0">
      <selection activeCell="K28" sqref="K28"/>
    </sheetView>
  </sheetViews>
  <sheetFormatPr baseColWidth="10" defaultRowHeight="16" x14ac:dyDescent="0.2"/>
  <cols>
    <col min="2" max="2" width="16" bestFit="1" customWidth="1"/>
    <col min="6" max="6" width="16" bestFit="1" customWidth="1"/>
    <col min="10" max="10" width="16" bestFit="1" customWidth="1"/>
    <col min="12" max="12" width="14" bestFit="1" customWidth="1"/>
    <col min="14" max="14" width="16" bestFit="1" customWidth="1"/>
    <col min="15" max="15" width="13.6640625" bestFit="1" customWidth="1"/>
  </cols>
  <sheetData>
    <row r="1" spans="1:23" x14ac:dyDescent="0.2">
      <c r="A1" s="1"/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">
      <c r="A2" s="1"/>
      <c r="B2" s="1"/>
      <c r="C2" s="1"/>
      <c r="D2" s="39" t="s">
        <v>43</v>
      </c>
      <c r="E2" s="39"/>
      <c r="F2" s="39"/>
      <c r="G2" s="1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1" t="s">
        <v>1</v>
      </c>
      <c r="C3" s="1"/>
      <c r="D3" s="1"/>
      <c r="E3" s="1"/>
      <c r="F3" s="1" t="s">
        <v>1</v>
      </c>
      <c r="G3" s="1"/>
      <c r="H3" s="1"/>
      <c r="I3" s="2"/>
      <c r="J3" s="1" t="s">
        <v>2</v>
      </c>
      <c r="K3" s="1"/>
      <c r="L3" s="1"/>
      <c r="M3" s="1"/>
      <c r="N3" s="1" t="s">
        <v>2</v>
      </c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s="1"/>
      <c r="B4" s="3" t="s">
        <v>3</v>
      </c>
      <c r="C4" s="4" t="s">
        <v>4</v>
      </c>
      <c r="D4" s="4" t="s">
        <v>5</v>
      </c>
      <c r="E4" s="5" t="s">
        <v>6</v>
      </c>
      <c r="F4" s="3" t="s">
        <v>3</v>
      </c>
      <c r="G4" s="4" t="s">
        <v>4</v>
      </c>
      <c r="H4" s="4" t="s">
        <v>5</v>
      </c>
      <c r="I4" s="2"/>
      <c r="J4" s="3" t="s">
        <v>3</v>
      </c>
      <c r="K4" s="4" t="s">
        <v>4</v>
      </c>
      <c r="L4" s="4" t="s">
        <v>5</v>
      </c>
      <c r="M4" s="6" t="s">
        <v>7</v>
      </c>
      <c r="N4" s="7" t="s">
        <v>3</v>
      </c>
      <c r="O4" s="4" t="s">
        <v>4</v>
      </c>
      <c r="P4" s="4" t="s">
        <v>5</v>
      </c>
      <c r="Q4" s="1"/>
      <c r="R4" s="1"/>
      <c r="S4" s="1"/>
      <c r="T4" s="1"/>
      <c r="U4" s="1"/>
      <c r="V4" s="1"/>
      <c r="W4" s="1"/>
    </row>
    <row r="5" spans="1:23" x14ac:dyDescent="0.2">
      <c r="A5" s="1"/>
      <c r="B5" s="8" t="s">
        <v>8</v>
      </c>
      <c r="C5" s="9">
        <v>765</v>
      </c>
      <c r="D5" s="9">
        <v>462</v>
      </c>
      <c r="E5" s="1"/>
      <c r="F5" s="8" t="s">
        <v>8</v>
      </c>
      <c r="G5" s="9">
        <v>200</v>
      </c>
      <c r="H5" s="9">
        <v>939</v>
      </c>
      <c r="I5" s="2"/>
      <c r="J5" s="8" t="s">
        <v>8</v>
      </c>
      <c r="K5" s="9"/>
      <c r="L5" s="9"/>
      <c r="M5" s="1"/>
      <c r="N5" s="8" t="s">
        <v>8</v>
      </c>
      <c r="O5" s="9"/>
      <c r="P5" s="9"/>
      <c r="Q5" s="1"/>
    </row>
    <row r="6" spans="1:23" x14ac:dyDescent="0.2">
      <c r="A6" s="1"/>
      <c r="B6" s="8" t="s">
        <v>9</v>
      </c>
      <c r="C6" s="9">
        <v>16</v>
      </c>
      <c r="D6" s="9">
        <v>134</v>
      </c>
      <c r="E6" s="1"/>
      <c r="F6" s="8" t="s">
        <v>9</v>
      </c>
      <c r="G6" s="9">
        <v>50</v>
      </c>
      <c r="H6" s="9">
        <v>87</v>
      </c>
      <c r="I6" s="2"/>
      <c r="J6" s="8" t="s">
        <v>9</v>
      </c>
      <c r="K6" s="9"/>
      <c r="L6" s="9"/>
      <c r="M6" s="1"/>
      <c r="N6" s="8" t="s">
        <v>9</v>
      </c>
      <c r="O6" s="9"/>
      <c r="P6" s="9"/>
      <c r="Q6" s="1"/>
    </row>
    <row r="7" spans="1:23" x14ac:dyDescent="0.2">
      <c r="A7" s="1"/>
      <c r="B7" s="8" t="s">
        <v>10</v>
      </c>
      <c r="C7" s="9">
        <v>809</v>
      </c>
      <c r="D7" s="9">
        <v>556</v>
      </c>
      <c r="E7" s="1"/>
      <c r="F7" s="8" t="s">
        <v>10</v>
      </c>
      <c r="G7" s="9">
        <v>169</v>
      </c>
      <c r="H7" s="9">
        <v>1095</v>
      </c>
      <c r="I7" s="2"/>
      <c r="J7" s="8" t="s">
        <v>10</v>
      </c>
      <c r="K7" s="9"/>
      <c r="L7" s="9"/>
      <c r="M7" s="1"/>
      <c r="N7" s="8" t="s">
        <v>10</v>
      </c>
      <c r="O7" s="9"/>
      <c r="P7" s="9"/>
      <c r="Q7" s="1"/>
    </row>
    <row r="8" spans="1:23" x14ac:dyDescent="0.2">
      <c r="A8" s="1"/>
      <c r="B8" s="8" t="s">
        <v>11</v>
      </c>
      <c r="C8" s="9">
        <v>590</v>
      </c>
      <c r="D8" s="9">
        <v>2145</v>
      </c>
      <c r="E8" s="1"/>
      <c r="F8" s="8" t="s">
        <v>11</v>
      </c>
      <c r="G8" s="9">
        <v>1261</v>
      </c>
      <c r="H8" s="9">
        <v>1327</v>
      </c>
      <c r="I8" s="2"/>
      <c r="J8" s="8" t="s">
        <v>11</v>
      </c>
      <c r="K8" s="9"/>
      <c r="L8" s="9"/>
      <c r="M8" s="1"/>
      <c r="N8" s="8" t="s">
        <v>11</v>
      </c>
      <c r="O8" s="9"/>
      <c r="P8" s="9"/>
      <c r="Q8" s="1"/>
    </row>
    <row r="9" spans="1:23" x14ac:dyDescent="0.2">
      <c r="A9" s="1"/>
      <c r="B9" s="8" t="s">
        <v>12</v>
      </c>
      <c r="C9" s="9">
        <v>360</v>
      </c>
      <c r="D9" s="9">
        <v>706</v>
      </c>
      <c r="E9" s="1"/>
      <c r="F9" s="8" t="s">
        <v>12</v>
      </c>
      <c r="G9" s="9">
        <v>405</v>
      </c>
      <c r="H9" s="9">
        <v>528</v>
      </c>
      <c r="I9" s="2"/>
      <c r="J9" s="8" t="s">
        <v>12</v>
      </c>
      <c r="K9" s="9"/>
      <c r="L9" s="9"/>
      <c r="M9" s="1"/>
      <c r="N9" s="8" t="s">
        <v>12</v>
      </c>
      <c r="O9" s="9"/>
      <c r="P9" s="9"/>
      <c r="Q9" s="1"/>
    </row>
    <row r="10" spans="1:23" x14ac:dyDescent="0.2">
      <c r="A10" s="1"/>
      <c r="B10" s="8" t="s">
        <v>45</v>
      </c>
      <c r="C10" s="10">
        <v>0</v>
      </c>
      <c r="D10" s="10">
        <v>0</v>
      </c>
      <c r="E10" s="1"/>
      <c r="F10" s="8" t="s">
        <v>45</v>
      </c>
      <c r="G10" s="10">
        <v>237</v>
      </c>
      <c r="H10" s="10">
        <v>0</v>
      </c>
      <c r="I10" s="2"/>
      <c r="J10" s="8"/>
      <c r="K10" s="9"/>
      <c r="L10" s="9"/>
      <c r="M10" s="1"/>
      <c r="N10" s="8"/>
      <c r="O10" s="9"/>
      <c r="P10" s="9"/>
      <c r="Q10" s="1"/>
    </row>
    <row r="11" spans="1:23" x14ac:dyDescent="0.2">
      <c r="A11" s="1"/>
      <c r="B11" s="8" t="s">
        <v>13</v>
      </c>
      <c r="C11" s="10">
        <v>49</v>
      </c>
      <c r="D11" s="10">
        <v>0</v>
      </c>
      <c r="E11" s="1"/>
      <c r="F11" s="8" t="s">
        <v>13</v>
      </c>
      <c r="G11" s="10">
        <v>41</v>
      </c>
      <c r="H11" s="10">
        <v>0</v>
      </c>
      <c r="I11" s="2"/>
      <c r="J11" s="8" t="s">
        <v>13</v>
      </c>
      <c r="K11" s="9"/>
      <c r="L11" s="9"/>
      <c r="M11" s="1"/>
      <c r="N11" s="8" t="s">
        <v>13</v>
      </c>
      <c r="O11" s="9"/>
      <c r="P11" s="9"/>
      <c r="Q11" s="1"/>
    </row>
    <row r="12" spans="1:23" x14ac:dyDescent="0.2">
      <c r="A12" s="1"/>
      <c r="B12" s="8" t="s">
        <v>14</v>
      </c>
      <c r="C12" s="11">
        <v>154</v>
      </c>
      <c r="D12" s="11">
        <v>648</v>
      </c>
      <c r="E12" s="1"/>
      <c r="F12" s="8" t="s">
        <v>14</v>
      </c>
      <c r="G12" s="11">
        <v>35</v>
      </c>
      <c r="H12" s="11">
        <v>960</v>
      </c>
      <c r="I12" s="2"/>
      <c r="J12" s="8" t="s">
        <v>14</v>
      </c>
      <c r="K12" s="9"/>
      <c r="L12" s="9"/>
      <c r="M12" s="1"/>
      <c r="N12" s="8" t="s">
        <v>14</v>
      </c>
      <c r="O12" s="9"/>
      <c r="P12" s="9"/>
      <c r="Q12" s="1"/>
    </row>
    <row r="13" spans="1:23" x14ac:dyDescent="0.2">
      <c r="A13" s="1"/>
      <c r="B13" s="8" t="s">
        <v>15</v>
      </c>
      <c r="C13" s="9">
        <v>79</v>
      </c>
      <c r="D13" s="9">
        <v>0</v>
      </c>
      <c r="E13" s="1"/>
      <c r="F13" s="8" t="s">
        <v>15</v>
      </c>
      <c r="G13" s="9">
        <v>92</v>
      </c>
      <c r="H13" s="9">
        <v>0</v>
      </c>
      <c r="I13" s="2"/>
      <c r="J13" s="8"/>
      <c r="K13" s="9"/>
      <c r="L13" s="9"/>
      <c r="M13" s="1"/>
      <c r="N13" s="8"/>
      <c r="O13" s="9"/>
      <c r="P13" s="9"/>
      <c r="Q13" s="1"/>
    </row>
    <row r="14" spans="1:23" x14ac:dyDescent="0.2">
      <c r="A14" s="1"/>
      <c r="B14" s="8" t="s">
        <v>16</v>
      </c>
      <c r="C14" s="9">
        <v>34</v>
      </c>
      <c r="D14" s="9">
        <v>272</v>
      </c>
      <c r="E14" s="1"/>
      <c r="F14" s="8" t="s">
        <v>16</v>
      </c>
      <c r="G14" s="9">
        <v>73</v>
      </c>
      <c r="H14" s="9">
        <v>325</v>
      </c>
      <c r="I14" s="2"/>
      <c r="J14" s="8" t="s">
        <v>16</v>
      </c>
      <c r="K14" s="9"/>
      <c r="L14" s="9"/>
      <c r="M14" s="1"/>
      <c r="N14" s="8" t="s">
        <v>16</v>
      </c>
      <c r="O14" s="9"/>
      <c r="P14" s="9"/>
      <c r="Q14" s="1"/>
    </row>
    <row r="15" spans="1:23" x14ac:dyDescent="0.2">
      <c r="A15" s="1"/>
      <c r="B15" s="8" t="s">
        <v>17</v>
      </c>
      <c r="C15" s="9">
        <v>57</v>
      </c>
      <c r="D15" s="9">
        <v>142</v>
      </c>
      <c r="E15" s="1"/>
      <c r="F15" s="8" t="s">
        <v>17</v>
      </c>
      <c r="G15" s="9">
        <v>83</v>
      </c>
      <c r="H15" s="9">
        <v>171</v>
      </c>
      <c r="I15" s="2"/>
      <c r="J15" s="8" t="s">
        <v>17</v>
      </c>
      <c r="K15" s="9"/>
      <c r="L15" s="9"/>
      <c r="M15" s="1"/>
      <c r="N15" s="8" t="s">
        <v>17</v>
      </c>
      <c r="O15" s="9"/>
      <c r="P15" s="9"/>
      <c r="Q15" s="1"/>
    </row>
    <row r="16" spans="1:23" x14ac:dyDescent="0.2">
      <c r="A16" s="1"/>
      <c r="B16" s="8" t="s">
        <v>18</v>
      </c>
      <c r="C16" s="9">
        <v>59</v>
      </c>
      <c r="D16" s="9">
        <v>245</v>
      </c>
      <c r="E16" s="1"/>
      <c r="F16" s="8" t="s">
        <v>18</v>
      </c>
      <c r="G16" s="9">
        <v>81</v>
      </c>
      <c r="H16" s="9">
        <v>199</v>
      </c>
      <c r="I16" s="2"/>
      <c r="J16" s="8" t="s">
        <v>18</v>
      </c>
      <c r="K16" s="9"/>
      <c r="L16" s="9"/>
      <c r="M16" s="1"/>
      <c r="N16" s="8" t="s">
        <v>18</v>
      </c>
      <c r="O16" s="9"/>
      <c r="P16" s="9"/>
      <c r="Q16" s="1"/>
    </row>
    <row r="17" spans="1:23" x14ac:dyDescent="0.2">
      <c r="A17" s="1"/>
      <c r="B17" s="8" t="s">
        <v>19</v>
      </c>
      <c r="C17" s="9">
        <v>125</v>
      </c>
      <c r="D17" s="9">
        <v>241</v>
      </c>
      <c r="E17" s="1"/>
      <c r="F17" s="8" t="s">
        <v>19</v>
      </c>
      <c r="G17" s="9">
        <v>107</v>
      </c>
      <c r="H17" s="9">
        <v>316</v>
      </c>
      <c r="I17" s="2"/>
      <c r="J17" s="8" t="s">
        <v>19</v>
      </c>
      <c r="K17" s="9"/>
      <c r="L17" s="9"/>
      <c r="M17" s="1"/>
      <c r="N17" s="8" t="s">
        <v>19</v>
      </c>
      <c r="O17" s="9"/>
      <c r="P17" s="9"/>
      <c r="Q17" s="1"/>
    </row>
    <row r="18" spans="1:23" x14ac:dyDescent="0.2">
      <c r="A18" s="1"/>
      <c r="B18" s="8" t="s">
        <v>20</v>
      </c>
      <c r="C18" s="9">
        <v>64</v>
      </c>
      <c r="D18" s="9">
        <v>0</v>
      </c>
      <c r="E18" s="1"/>
      <c r="F18" s="8" t="s">
        <v>20</v>
      </c>
      <c r="G18" s="9">
        <v>43</v>
      </c>
      <c r="H18" s="9">
        <v>0</v>
      </c>
      <c r="I18" s="2"/>
      <c r="J18" s="8" t="s">
        <v>20</v>
      </c>
      <c r="K18" s="9"/>
      <c r="L18" s="9"/>
      <c r="M18" s="1"/>
      <c r="N18" s="8" t="s">
        <v>20</v>
      </c>
      <c r="O18" s="9"/>
      <c r="P18" s="9"/>
      <c r="Q18" s="1"/>
    </row>
    <row r="19" spans="1:23" x14ac:dyDescent="0.2">
      <c r="A19" s="1"/>
      <c r="B19" s="8" t="s">
        <v>21</v>
      </c>
      <c r="C19" s="9">
        <v>9</v>
      </c>
      <c r="D19" s="9">
        <v>58</v>
      </c>
      <c r="E19" s="1"/>
      <c r="F19" s="8" t="s">
        <v>21</v>
      </c>
      <c r="G19" s="9">
        <v>5</v>
      </c>
      <c r="H19" s="9">
        <v>53</v>
      </c>
      <c r="I19" s="2"/>
      <c r="J19" s="8" t="s">
        <v>21</v>
      </c>
      <c r="K19" s="9"/>
      <c r="L19" s="9"/>
      <c r="M19" s="1"/>
      <c r="N19" s="8" t="s">
        <v>21</v>
      </c>
      <c r="O19" s="9"/>
      <c r="P19" s="9"/>
      <c r="Q19" s="1"/>
    </row>
    <row r="20" spans="1:23" x14ac:dyDescent="0.2">
      <c r="A20" s="1"/>
      <c r="B20" s="12" t="s">
        <v>22</v>
      </c>
      <c r="C20" s="9">
        <v>1</v>
      </c>
      <c r="D20" s="9">
        <v>0</v>
      </c>
      <c r="E20" s="1"/>
      <c r="F20" s="12" t="s">
        <v>22</v>
      </c>
      <c r="G20" s="9">
        <v>0</v>
      </c>
      <c r="H20" s="9">
        <v>0</v>
      </c>
      <c r="I20" s="2"/>
      <c r="J20" s="12" t="s">
        <v>22</v>
      </c>
      <c r="K20" s="9"/>
      <c r="L20" s="9"/>
      <c r="M20" s="1"/>
      <c r="N20" s="12" t="s">
        <v>22</v>
      </c>
      <c r="O20" s="9"/>
      <c r="P20" s="9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3" t="s">
        <v>23</v>
      </c>
      <c r="C21" s="9">
        <v>113</v>
      </c>
      <c r="D21" s="9">
        <v>193</v>
      </c>
      <c r="E21" s="1"/>
      <c r="F21" s="13" t="s">
        <v>23</v>
      </c>
      <c r="G21" s="9">
        <v>74</v>
      </c>
      <c r="H21" s="9">
        <v>123</v>
      </c>
      <c r="I21" s="2"/>
      <c r="J21" s="12" t="s">
        <v>24</v>
      </c>
      <c r="K21" s="9"/>
      <c r="L21" s="9"/>
      <c r="M21" s="1"/>
      <c r="N21" s="12" t="s">
        <v>24</v>
      </c>
      <c r="O21" s="9"/>
      <c r="P21" s="9"/>
      <c r="Q21" s="1"/>
      <c r="R21" s="1"/>
      <c r="S21" s="1"/>
      <c r="T21" s="1"/>
      <c r="U21" s="1"/>
      <c r="V21" s="1"/>
      <c r="W21" s="1"/>
    </row>
    <row r="22" spans="1:23" x14ac:dyDescent="0.2">
      <c r="A22" s="1"/>
      <c r="B22" s="8" t="s">
        <v>25</v>
      </c>
      <c r="C22" s="9">
        <f>SUM(C5:C21)</f>
        <v>3284</v>
      </c>
      <c r="D22" s="9">
        <f>SUM(D5:D21)</f>
        <v>5802</v>
      </c>
      <c r="E22" s="1"/>
      <c r="F22" s="8" t="s">
        <v>25</v>
      </c>
      <c r="G22" s="9">
        <f>SUM(G5:G21)</f>
        <v>2956</v>
      </c>
      <c r="H22" s="9">
        <f>SUM(H5:H21)</f>
        <v>6123</v>
      </c>
      <c r="I22" s="2"/>
      <c r="J22" s="8" t="s">
        <v>25</v>
      </c>
      <c r="K22" s="9">
        <v>0</v>
      </c>
      <c r="L22" s="9">
        <v>0</v>
      </c>
      <c r="M22" s="1"/>
      <c r="N22" s="8" t="s">
        <v>25</v>
      </c>
      <c r="O22" s="9"/>
      <c r="P22" s="9"/>
      <c r="Q22" s="1"/>
      <c r="R22" s="1"/>
      <c r="S22" s="1"/>
      <c r="T22" s="1"/>
      <c r="U22" s="1"/>
      <c r="V22" s="1"/>
      <c r="W22" s="1"/>
    </row>
    <row r="23" spans="1:23" x14ac:dyDescent="0.2">
      <c r="A23" s="14"/>
      <c r="B23" s="15" t="s">
        <v>26</v>
      </c>
      <c r="C23" s="14">
        <f>C22+D22</f>
        <v>9086</v>
      </c>
      <c r="D23" s="14"/>
      <c r="E23" s="16">
        <v>-161</v>
      </c>
      <c r="F23" s="15" t="s">
        <v>26</v>
      </c>
      <c r="G23" s="14">
        <f>G22+H22</f>
        <v>9079</v>
      </c>
      <c r="H23" s="14"/>
      <c r="I23" s="2"/>
      <c r="J23" s="15" t="s">
        <v>26</v>
      </c>
      <c r="K23" s="14">
        <v>0</v>
      </c>
      <c r="L23" s="14"/>
      <c r="M23" s="14"/>
      <c r="N23" s="15" t="s">
        <v>26</v>
      </c>
      <c r="O23" s="14">
        <v>0</v>
      </c>
      <c r="P23" s="14"/>
      <c r="Q23" s="14"/>
      <c r="R23" s="14"/>
      <c r="S23" s="14"/>
      <c r="T23" s="14"/>
      <c r="U23" s="14"/>
      <c r="V23" s="14"/>
      <c r="W23" s="14"/>
    </row>
    <row r="24" spans="1:23" x14ac:dyDescent="0.2">
      <c r="A24" s="1"/>
      <c r="B24" s="1" t="s">
        <v>27</v>
      </c>
      <c r="C24" s="1"/>
      <c r="D24" s="1"/>
      <c r="E24" s="1"/>
      <c r="F24" s="1" t="s">
        <v>27</v>
      </c>
      <c r="G24" s="1"/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">
      <c r="A25" s="1"/>
      <c r="B25" s="3" t="s">
        <v>3</v>
      </c>
      <c r="C25" s="4" t="s">
        <v>4</v>
      </c>
      <c r="D25" s="4" t="s">
        <v>5</v>
      </c>
      <c r="E25" s="5" t="s">
        <v>7</v>
      </c>
      <c r="F25" s="3" t="s">
        <v>3</v>
      </c>
      <c r="G25" s="4" t="s">
        <v>4</v>
      </c>
      <c r="H25" s="4" t="s">
        <v>5</v>
      </c>
      <c r="I25" s="2"/>
      <c r="J25" s="17" t="s">
        <v>28</v>
      </c>
      <c r="K25" s="17" t="s">
        <v>29</v>
      </c>
      <c r="L25" s="17" t="s">
        <v>30</v>
      </c>
      <c r="M25" s="17" t="s">
        <v>31</v>
      </c>
      <c r="N25" s="17" t="s">
        <v>32</v>
      </c>
      <c r="O25" s="17" t="s">
        <v>33</v>
      </c>
      <c r="P25" s="1"/>
    </row>
    <row r="26" spans="1:23" x14ac:dyDescent="0.2">
      <c r="A26" s="1"/>
      <c r="B26" s="8" t="s">
        <v>8</v>
      </c>
      <c r="C26" s="9">
        <v>48</v>
      </c>
      <c r="D26" s="9">
        <v>19</v>
      </c>
      <c r="E26" s="1"/>
      <c r="F26" s="8" t="s">
        <v>8</v>
      </c>
      <c r="G26" s="9">
        <v>56</v>
      </c>
      <c r="H26" s="9">
        <v>28</v>
      </c>
      <c r="I26" s="2"/>
      <c r="J26" s="1">
        <v>588</v>
      </c>
      <c r="K26" s="1">
        <v>236</v>
      </c>
      <c r="L26" s="1">
        <v>61</v>
      </c>
      <c r="M26" s="1">
        <v>485</v>
      </c>
      <c r="N26" s="1">
        <v>2</v>
      </c>
      <c r="O26" s="1"/>
      <c r="P26" s="1"/>
    </row>
    <row r="27" spans="1:23" x14ac:dyDescent="0.2">
      <c r="A27" s="1"/>
      <c r="B27" s="8" t="s">
        <v>9</v>
      </c>
      <c r="C27" s="9">
        <v>2</v>
      </c>
      <c r="D27" s="9">
        <v>1</v>
      </c>
      <c r="E27" s="1"/>
      <c r="F27" s="8" t="s">
        <v>9</v>
      </c>
      <c r="G27" s="9">
        <v>3</v>
      </c>
      <c r="H27" s="9">
        <v>0</v>
      </c>
      <c r="I27" s="2"/>
      <c r="J27" s="1"/>
      <c r="K27" s="1"/>
      <c r="L27" s="1"/>
      <c r="M27" s="1"/>
      <c r="N27" s="1"/>
      <c r="O27" s="1"/>
      <c r="P27" s="1"/>
    </row>
    <row r="28" spans="1:23" x14ac:dyDescent="0.2">
      <c r="A28" s="1"/>
      <c r="B28" s="8" t="s">
        <v>10</v>
      </c>
      <c r="C28" s="9">
        <v>119</v>
      </c>
      <c r="D28" s="9">
        <v>9</v>
      </c>
      <c r="E28" s="1"/>
      <c r="F28" s="8" t="s">
        <v>10</v>
      </c>
      <c r="G28" s="9">
        <v>73</v>
      </c>
      <c r="H28" s="9">
        <v>46</v>
      </c>
      <c r="I28" s="2"/>
      <c r="J28" s="5" t="s">
        <v>25</v>
      </c>
      <c r="K28" s="1">
        <f>K34+J26+K26-L26-M26-N26</f>
        <v>9391</v>
      </c>
      <c r="L28" s="1" t="s">
        <v>34</v>
      </c>
      <c r="M28" s="18">
        <f>N34</f>
        <v>9390</v>
      </c>
      <c r="N28" s="1"/>
      <c r="O28" s="1"/>
      <c r="P28" s="1"/>
    </row>
    <row r="29" spans="1:23" x14ac:dyDescent="0.2">
      <c r="A29" s="1"/>
      <c r="B29" s="8" t="s">
        <v>11</v>
      </c>
      <c r="C29" s="9">
        <v>60</v>
      </c>
      <c r="D29" s="9">
        <v>45</v>
      </c>
      <c r="E29" s="1"/>
      <c r="F29" s="8" t="s">
        <v>11</v>
      </c>
      <c r="G29" s="9">
        <v>0</v>
      </c>
      <c r="H29" s="9">
        <v>98</v>
      </c>
      <c r="I29" s="2"/>
      <c r="J29" s="30" t="s">
        <v>44</v>
      </c>
      <c r="K29" s="35">
        <f>M28-K28</f>
        <v>-1</v>
      </c>
      <c r="L29" s="1"/>
      <c r="M29" s="1"/>
      <c r="N29" s="1"/>
      <c r="O29" s="1"/>
      <c r="P29" s="1"/>
    </row>
    <row r="30" spans="1:23" x14ac:dyDescent="0.2">
      <c r="A30" s="1"/>
      <c r="B30" s="8" t="s">
        <v>12</v>
      </c>
      <c r="C30" s="9">
        <v>13</v>
      </c>
      <c r="D30" s="9">
        <v>3</v>
      </c>
      <c r="E30" s="1"/>
      <c r="F30" s="8" t="s">
        <v>12</v>
      </c>
      <c r="G30" s="9">
        <v>13</v>
      </c>
      <c r="H30" s="9">
        <v>1</v>
      </c>
      <c r="I30" s="2"/>
      <c r="J30" s="40" t="s">
        <v>36</v>
      </c>
      <c r="K30" s="41"/>
      <c r="L30" s="1"/>
      <c r="M30" s="44" t="s">
        <v>37</v>
      </c>
      <c r="N30" s="45"/>
      <c r="O30" s="1"/>
      <c r="P30" s="1"/>
    </row>
    <row r="31" spans="1:23" x14ac:dyDescent="0.2">
      <c r="A31" s="1"/>
      <c r="B31" s="8" t="s">
        <v>45</v>
      </c>
      <c r="C31" s="9">
        <v>0</v>
      </c>
      <c r="D31" s="9">
        <v>0</v>
      </c>
      <c r="E31" s="1"/>
      <c r="F31" s="8" t="s">
        <v>45</v>
      </c>
      <c r="G31" s="9">
        <v>8</v>
      </c>
      <c r="H31" s="9">
        <v>0</v>
      </c>
      <c r="I31" s="2"/>
      <c r="J31" s="31"/>
      <c r="K31" s="32"/>
      <c r="L31" s="1"/>
      <c r="M31" s="33"/>
      <c r="N31" s="34"/>
      <c r="O31" s="1"/>
      <c r="P31" s="1"/>
    </row>
    <row r="32" spans="1:23" x14ac:dyDescent="0.2">
      <c r="A32" s="1"/>
      <c r="B32" s="8" t="s">
        <v>13</v>
      </c>
      <c r="C32" s="9">
        <v>12</v>
      </c>
      <c r="D32" s="9"/>
      <c r="E32" s="1"/>
      <c r="F32" s="8" t="s">
        <v>13</v>
      </c>
      <c r="G32" s="9">
        <v>16</v>
      </c>
      <c r="H32" s="9">
        <v>0</v>
      </c>
      <c r="I32" s="2"/>
      <c r="J32" s="20" t="s">
        <v>38</v>
      </c>
      <c r="K32" s="29">
        <v>29</v>
      </c>
      <c r="L32" s="1"/>
      <c r="M32" s="20" t="s">
        <v>38</v>
      </c>
      <c r="N32" s="29">
        <v>311</v>
      </c>
      <c r="O32" s="1"/>
      <c r="P32" s="1"/>
    </row>
    <row r="33" spans="1:23" x14ac:dyDescent="0.2">
      <c r="A33" s="1"/>
      <c r="B33" s="8" t="s">
        <v>14</v>
      </c>
      <c r="C33" s="9">
        <v>81</v>
      </c>
      <c r="D33" s="9">
        <v>12</v>
      </c>
      <c r="E33" s="1"/>
      <c r="F33" s="8" t="s">
        <v>14</v>
      </c>
      <c r="G33" s="9">
        <v>22</v>
      </c>
      <c r="H33" s="9">
        <v>6</v>
      </c>
      <c r="I33" s="2"/>
      <c r="J33" s="20" t="s">
        <v>39</v>
      </c>
      <c r="K33" s="29">
        <v>9086</v>
      </c>
      <c r="L33" s="1"/>
      <c r="M33" s="20" t="s">
        <v>39</v>
      </c>
      <c r="N33" s="29">
        <f>G23</f>
        <v>9079</v>
      </c>
      <c r="O33" s="1"/>
      <c r="P33" s="1"/>
    </row>
    <row r="34" spans="1:23" x14ac:dyDescent="0.2">
      <c r="A34" s="1"/>
      <c r="B34" s="8" t="s">
        <v>15</v>
      </c>
      <c r="C34" s="9">
        <v>5</v>
      </c>
      <c r="D34" s="9">
        <v>2</v>
      </c>
      <c r="E34" s="1"/>
      <c r="F34" s="8" t="s">
        <v>15</v>
      </c>
      <c r="G34" s="9">
        <v>11</v>
      </c>
      <c r="H34" s="9">
        <v>7</v>
      </c>
      <c r="I34" s="2"/>
      <c r="J34" s="20" t="s">
        <v>25</v>
      </c>
      <c r="K34" s="9">
        <f>SUM(K32:K33)</f>
        <v>9115</v>
      </c>
      <c r="L34" s="1"/>
      <c r="M34" s="20" t="s">
        <v>25</v>
      </c>
      <c r="N34" s="9">
        <f>N33+N32</f>
        <v>9390</v>
      </c>
      <c r="O34" s="1"/>
      <c r="P34" s="1"/>
    </row>
    <row r="35" spans="1:23" x14ac:dyDescent="0.2">
      <c r="A35" s="1"/>
      <c r="B35" s="8" t="s">
        <v>16</v>
      </c>
      <c r="C35" s="9">
        <v>28</v>
      </c>
      <c r="D35" s="9">
        <v>13</v>
      </c>
      <c r="E35" s="1"/>
      <c r="F35" s="8" t="s">
        <v>16</v>
      </c>
      <c r="G35" s="9">
        <v>26</v>
      </c>
      <c r="H35" s="9">
        <v>1</v>
      </c>
      <c r="I35" s="2"/>
      <c r="J35" s="1"/>
      <c r="K35" s="1"/>
      <c r="L35" s="1"/>
      <c r="M35" s="1"/>
      <c r="N35" s="1"/>
      <c r="O35" s="1"/>
      <c r="P35" s="1"/>
    </row>
    <row r="36" spans="1:23" x14ac:dyDescent="0.2">
      <c r="A36" s="1"/>
      <c r="B36" s="8" t="s">
        <v>17</v>
      </c>
      <c r="C36" s="9">
        <v>12</v>
      </c>
      <c r="D36" s="9">
        <v>3</v>
      </c>
      <c r="E36" s="1"/>
      <c r="F36" s="8" t="s">
        <v>17</v>
      </c>
      <c r="G36" s="9">
        <v>7</v>
      </c>
      <c r="H36" s="9">
        <v>4</v>
      </c>
      <c r="I36" s="2"/>
      <c r="J36" s="1"/>
      <c r="K36" s="1"/>
      <c r="L36" s="1"/>
      <c r="M36" s="1"/>
      <c r="N36" s="1"/>
      <c r="O36" s="1"/>
      <c r="P36" s="1"/>
    </row>
    <row r="37" spans="1:23" x14ac:dyDescent="0.2">
      <c r="A37" s="1"/>
      <c r="B37" s="8" t="s">
        <v>18</v>
      </c>
      <c r="C37" s="9">
        <v>3</v>
      </c>
      <c r="D37" s="9"/>
      <c r="E37" s="1"/>
      <c r="F37" s="8" t="s">
        <v>18</v>
      </c>
      <c r="G37" s="9">
        <v>3</v>
      </c>
      <c r="H37" s="9">
        <v>0</v>
      </c>
      <c r="I37" s="2"/>
      <c r="J37" s="1"/>
      <c r="K37" s="1"/>
      <c r="L37" s="36"/>
      <c r="M37" s="1"/>
      <c r="N37" s="1"/>
      <c r="O37" s="1"/>
      <c r="P37" s="1"/>
    </row>
    <row r="38" spans="1:23" x14ac:dyDescent="0.2">
      <c r="A38" s="1"/>
      <c r="B38" s="8" t="s">
        <v>19</v>
      </c>
      <c r="C38" s="9">
        <v>9</v>
      </c>
      <c r="D38" s="9"/>
      <c r="E38" s="1"/>
      <c r="F38" s="8" t="s">
        <v>19</v>
      </c>
      <c r="G38" s="9">
        <v>7</v>
      </c>
      <c r="H38" s="9">
        <v>0</v>
      </c>
      <c r="I38" s="2"/>
      <c r="J38" s="1"/>
      <c r="K38" s="1"/>
      <c r="L38" s="1"/>
      <c r="M38" s="1"/>
      <c r="N38" s="1"/>
      <c r="O38" s="1"/>
      <c r="P38" s="1"/>
    </row>
    <row r="39" spans="1:23" x14ac:dyDescent="0.2">
      <c r="A39" s="1"/>
      <c r="B39" s="8" t="s">
        <v>20</v>
      </c>
      <c r="C39" s="9"/>
      <c r="D39" s="9"/>
      <c r="E39" s="1"/>
      <c r="F39" s="8" t="s">
        <v>20</v>
      </c>
      <c r="G39" s="9">
        <v>0</v>
      </c>
      <c r="H39" s="9">
        <v>0</v>
      </c>
      <c r="I39" s="2"/>
      <c r="J39" s="1"/>
      <c r="K39" s="1"/>
      <c r="L39" s="28"/>
      <c r="M39" s="1"/>
      <c r="N39" s="1"/>
      <c r="O39" s="1"/>
      <c r="P39" s="1"/>
    </row>
    <row r="40" spans="1:23" x14ac:dyDescent="0.2">
      <c r="A40" s="1"/>
      <c r="B40" s="8" t="s">
        <v>21</v>
      </c>
      <c r="C40" s="9">
        <v>4</v>
      </c>
      <c r="D40" s="9">
        <v>1</v>
      </c>
      <c r="E40" s="1"/>
      <c r="F40" s="8" t="s">
        <v>21</v>
      </c>
      <c r="G40" s="9">
        <v>2</v>
      </c>
      <c r="H40" s="9">
        <v>2</v>
      </c>
      <c r="I40" s="2"/>
      <c r="J40" s="1"/>
      <c r="K40" s="1"/>
      <c r="L40" s="1"/>
      <c r="M40" s="1"/>
      <c r="N40" s="1"/>
      <c r="O40" s="1"/>
      <c r="P40" s="1"/>
    </row>
    <row r="41" spans="1:23" x14ac:dyDescent="0.2">
      <c r="A41" s="1"/>
      <c r="B41" s="12" t="s">
        <v>22</v>
      </c>
      <c r="C41" s="9"/>
      <c r="D41" s="9"/>
      <c r="E41" s="1"/>
      <c r="F41" s="12" t="s">
        <v>22</v>
      </c>
      <c r="G41" s="9">
        <v>0</v>
      </c>
      <c r="H41" s="9">
        <v>0</v>
      </c>
      <c r="I41" s="2"/>
      <c r="J41" s="1"/>
      <c r="K41" s="1"/>
      <c r="L41" s="1"/>
      <c r="M41" s="1"/>
      <c r="N41" s="1"/>
      <c r="O41" s="1"/>
      <c r="P41" s="1"/>
    </row>
    <row r="42" spans="1:23" x14ac:dyDescent="0.2">
      <c r="A42" s="1"/>
      <c r="B42" s="12" t="s">
        <v>23</v>
      </c>
      <c r="C42" s="9">
        <v>9</v>
      </c>
      <c r="D42" s="9">
        <v>1</v>
      </c>
      <c r="E42" s="1"/>
      <c r="F42" s="12" t="s">
        <v>23</v>
      </c>
      <c r="G42" s="9">
        <v>9</v>
      </c>
      <c r="H42" s="9">
        <v>2</v>
      </c>
      <c r="I42" s="2"/>
      <c r="J42" s="1"/>
      <c r="K42" s="1"/>
      <c r="L42" s="1"/>
      <c r="M42" s="1"/>
      <c r="N42" s="1"/>
      <c r="O42" s="1"/>
      <c r="P42" s="1"/>
    </row>
    <row r="43" spans="1:23" x14ac:dyDescent="0.2">
      <c r="A43" s="1"/>
      <c r="B43" s="8" t="s">
        <v>25</v>
      </c>
      <c r="C43" s="9">
        <f>SUM(C26:C42)</f>
        <v>405</v>
      </c>
      <c r="D43" s="9">
        <f>SUM(D26:D42)</f>
        <v>109</v>
      </c>
      <c r="E43" s="1"/>
      <c r="F43" s="8" t="s">
        <v>25</v>
      </c>
      <c r="G43" s="9">
        <f>SUM(G26:G42)</f>
        <v>256</v>
      </c>
      <c r="H43" s="9">
        <f>SUM(H26:H42)</f>
        <v>195</v>
      </c>
      <c r="I43" s="2"/>
      <c r="J43" s="21"/>
      <c r="K43" s="21"/>
      <c r="L43" s="1"/>
      <c r="M43" s="21"/>
      <c r="N43" s="21"/>
      <c r="O43" s="1"/>
      <c r="P43" s="1"/>
    </row>
    <row r="44" spans="1:23" x14ac:dyDescent="0.2">
      <c r="A44" s="21"/>
      <c r="B44" s="22" t="s">
        <v>26</v>
      </c>
      <c r="C44" s="21">
        <f>C43+D43</f>
        <v>514</v>
      </c>
      <c r="D44" s="21"/>
      <c r="E44" s="21">
        <v>-71</v>
      </c>
      <c r="F44" s="22" t="s">
        <v>26</v>
      </c>
      <c r="G44" s="21">
        <f>G43+H43</f>
        <v>451</v>
      </c>
      <c r="H44" s="21"/>
      <c r="I44" s="2"/>
      <c r="J44" s="1"/>
      <c r="K44" s="1"/>
      <c r="L44" s="21"/>
      <c r="M44" s="1"/>
      <c r="N44" s="1"/>
      <c r="O44" s="21"/>
      <c r="P44" s="21"/>
    </row>
    <row r="45" spans="1:23" x14ac:dyDescent="0.2">
      <c r="A45" s="1"/>
      <c r="B45" s="1"/>
      <c r="C45" s="1"/>
      <c r="D45" s="1"/>
      <c r="E45" s="1"/>
      <c r="F45" s="1"/>
      <c r="G45" s="1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">
      <c r="A46" s="1"/>
      <c r="B46" s="1"/>
      <c r="C46" s="1"/>
      <c r="D46" s="1"/>
      <c r="E46" s="1"/>
      <c r="F46" s="1"/>
      <c r="G46" s="1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">
      <c r="A47" s="1"/>
      <c r="B47" s="1"/>
      <c r="C47" s="23" t="s">
        <v>40</v>
      </c>
      <c r="D47" s="23"/>
      <c r="E47" s="1"/>
      <c r="F47" s="1"/>
      <c r="G47" s="1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">
      <c r="A48" s="1"/>
      <c r="B48" s="1"/>
      <c r="C48" s="1" t="s">
        <v>31</v>
      </c>
      <c r="D48" s="1"/>
      <c r="E48" s="24" t="s">
        <v>30</v>
      </c>
      <c r="F48" s="11" t="s">
        <v>31</v>
      </c>
      <c r="G48" s="11" t="s">
        <v>28</v>
      </c>
      <c r="H48" s="24" t="s">
        <v>29</v>
      </c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">
      <c r="A49" s="1"/>
      <c r="B49" s="1"/>
      <c r="C49" s="1">
        <v>350</v>
      </c>
      <c r="D49" s="1"/>
      <c r="E49" s="20">
        <v>100</v>
      </c>
      <c r="F49" s="9">
        <v>479</v>
      </c>
      <c r="G49" s="9">
        <v>402</v>
      </c>
      <c r="H49" s="24">
        <v>190</v>
      </c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">
      <c r="A50" s="1"/>
      <c r="B50" s="1"/>
      <c r="C50" s="1"/>
      <c r="D50" s="1"/>
      <c r="E50" s="20" t="s">
        <v>25</v>
      </c>
      <c r="F50" s="9">
        <f>C44+C49+G49-E49-F49-H49</f>
        <v>497</v>
      </c>
      <c r="G50" s="1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">
      <c r="A51" s="1"/>
      <c r="B51" s="1"/>
      <c r="C51" s="1"/>
      <c r="D51" s="1"/>
      <c r="E51" s="25" t="s">
        <v>41</v>
      </c>
      <c r="F51" s="27">
        <f>G44-F50</f>
        <v>-46</v>
      </c>
      <c r="G51" s="1"/>
      <c r="H51" s="1"/>
      <c r="I51" s="2"/>
      <c r="L51" s="1"/>
      <c r="O51" s="1"/>
      <c r="P51" s="1"/>
      <c r="Q51" s="1"/>
      <c r="R51" s="1"/>
      <c r="S51" s="1"/>
      <c r="T51" s="1"/>
      <c r="U51" s="1"/>
      <c r="V51" s="1"/>
      <c r="W51" s="1"/>
    </row>
  </sheetData>
  <mergeCells count="3">
    <mergeCell ref="D2:F2"/>
    <mergeCell ref="J30:K30"/>
    <mergeCell ref="M30:N30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9B39-08DC-B043-801B-D847E406142C}">
  <dimension ref="A1:W51"/>
  <sheetViews>
    <sheetView topLeftCell="A9" zoomScale="125" workbookViewId="0">
      <selection activeCell="N34" sqref="N34"/>
    </sheetView>
  </sheetViews>
  <sheetFormatPr baseColWidth="10" defaultRowHeight="16" x14ac:dyDescent="0.2"/>
  <cols>
    <col min="2" max="2" width="16" bestFit="1" customWidth="1"/>
    <col min="6" max="6" width="16" bestFit="1" customWidth="1"/>
    <col min="10" max="10" width="16" bestFit="1" customWidth="1"/>
    <col min="12" max="12" width="14" bestFit="1" customWidth="1"/>
    <col min="14" max="14" width="16" bestFit="1" customWidth="1"/>
    <col min="15" max="15" width="13.6640625" bestFit="1" customWidth="1"/>
  </cols>
  <sheetData>
    <row r="1" spans="1:23" x14ac:dyDescent="0.2">
      <c r="A1" s="1"/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">
      <c r="A2" s="1"/>
      <c r="B2" s="1"/>
      <c r="C2" s="1"/>
      <c r="D2" s="39" t="s">
        <v>43</v>
      </c>
      <c r="E2" s="39"/>
      <c r="F2" s="39"/>
      <c r="G2" s="1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1" t="s">
        <v>1</v>
      </c>
      <c r="C3" s="1"/>
      <c r="D3" s="1"/>
      <c r="E3" s="1"/>
      <c r="F3" s="1" t="s">
        <v>1</v>
      </c>
      <c r="G3" s="1"/>
      <c r="H3" s="1"/>
      <c r="I3" s="2"/>
      <c r="J3" s="1" t="s">
        <v>2</v>
      </c>
      <c r="K3" s="1"/>
      <c r="L3" s="1"/>
      <c r="M3" s="1"/>
      <c r="N3" s="1" t="s">
        <v>2</v>
      </c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s="1"/>
      <c r="B4" s="3" t="s">
        <v>3</v>
      </c>
      <c r="C4" s="4" t="s">
        <v>4</v>
      </c>
      <c r="D4" s="4" t="s">
        <v>5</v>
      </c>
      <c r="E4" s="5" t="s">
        <v>6</v>
      </c>
      <c r="F4" s="3" t="s">
        <v>3</v>
      </c>
      <c r="G4" s="4" t="s">
        <v>4</v>
      </c>
      <c r="H4" s="4" t="s">
        <v>5</v>
      </c>
      <c r="I4" s="2"/>
      <c r="J4" s="3" t="s">
        <v>3</v>
      </c>
      <c r="K4" s="4" t="s">
        <v>4</v>
      </c>
      <c r="L4" s="4" t="s">
        <v>5</v>
      </c>
      <c r="M4" s="6" t="s">
        <v>7</v>
      </c>
      <c r="N4" s="7" t="s">
        <v>3</v>
      </c>
      <c r="O4" s="4" t="s">
        <v>4</v>
      </c>
      <c r="P4" s="4" t="s">
        <v>5</v>
      </c>
      <c r="Q4" s="1"/>
      <c r="R4" s="1"/>
      <c r="S4" s="1"/>
      <c r="T4" s="1"/>
      <c r="U4" s="1"/>
      <c r="V4" s="1"/>
      <c r="W4" s="1"/>
    </row>
    <row r="5" spans="1:23" x14ac:dyDescent="0.2">
      <c r="A5" s="1"/>
      <c r="B5" s="8" t="s">
        <v>8</v>
      </c>
      <c r="C5" s="9">
        <v>200</v>
      </c>
      <c r="D5" s="9">
        <v>939</v>
      </c>
      <c r="E5" s="1"/>
      <c r="F5" s="8" t="s">
        <v>8</v>
      </c>
      <c r="G5" s="9">
        <v>63</v>
      </c>
      <c r="H5" s="9">
        <v>1125</v>
      </c>
      <c r="I5" s="2"/>
      <c r="J5" s="8" t="s">
        <v>8</v>
      </c>
      <c r="K5" s="9"/>
      <c r="L5" s="9"/>
      <c r="M5" s="1"/>
      <c r="N5" s="8" t="s">
        <v>8</v>
      </c>
      <c r="O5" s="9"/>
      <c r="P5" s="9"/>
      <c r="Q5" s="1"/>
    </row>
    <row r="6" spans="1:23" x14ac:dyDescent="0.2">
      <c r="A6" s="1"/>
      <c r="B6" s="8" t="s">
        <v>9</v>
      </c>
      <c r="C6" s="9">
        <v>50</v>
      </c>
      <c r="D6" s="9">
        <v>87</v>
      </c>
      <c r="E6" s="1"/>
      <c r="F6" s="8" t="s">
        <v>9</v>
      </c>
      <c r="G6" s="9">
        <v>60</v>
      </c>
      <c r="H6" s="9">
        <v>54</v>
      </c>
      <c r="I6" s="2"/>
      <c r="J6" s="8" t="s">
        <v>9</v>
      </c>
      <c r="K6" s="9"/>
      <c r="L6" s="9"/>
      <c r="M6" s="1"/>
      <c r="N6" s="8" t="s">
        <v>9</v>
      </c>
      <c r="O6" s="9"/>
      <c r="P6" s="9"/>
      <c r="Q6" s="1"/>
    </row>
    <row r="7" spans="1:23" x14ac:dyDescent="0.2">
      <c r="A7" s="1"/>
      <c r="B7" s="8" t="s">
        <v>10</v>
      </c>
      <c r="C7" s="9">
        <v>169</v>
      </c>
      <c r="D7" s="9">
        <v>1095</v>
      </c>
      <c r="E7" s="1"/>
      <c r="F7" s="8" t="s">
        <v>10</v>
      </c>
      <c r="G7" s="9">
        <v>16</v>
      </c>
      <c r="H7" s="9">
        <v>1515</v>
      </c>
      <c r="I7" s="2"/>
      <c r="J7" s="8" t="s">
        <v>10</v>
      </c>
      <c r="K7" s="9"/>
      <c r="L7" s="9"/>
      <c r="M7" s="1"/>
      <c r="N7" s="8" t="s">
        <v>10</v>
      </c>
      <c r="O7" s="9"/>
      <c r="P7" s="9"/>
      <c r="Q7" s="1"/>
    </row>
    <row r="8" spans="1:23" x14ac:dyDescent="0.2">
      <c r="A8" s="1"/>
      <c r="B8" s="8" t="s">
        <v>11</v>
      </c>
      <c r="C8" s="9">
        <v>1261</v>
      </c>
      <c r="D8" s="9">
        <v>1327</v>
      </c>
      <c r="E8" s="1"/>
      <c r="F8" s="8" t="s">
        <v>11</v>
      </c>
      <c r="G8" s="9">
        <v>200</v>
      </c>
      <c r="H8" s="9">
        <v>2287</v>
      </c>
      <c r="I8" s="2"/>
      <c r="J8" s="8" t="s">
        <v>11</v>
      </c>
      <c r="K8" s="9"/>
      <c r="L8" s="9"/>
      <c r="M8" s="1"/>
      <c r="N8" s="8" t="s">
        <v>11</v>
      </c>
      <c r="O8" s="9"/>
      <c r="P8" s="9"/>
      <c r="Q8" s="1"/>
    </row>
    <row r="9" spans="1:23" x14ac:dyDescent="0.2">
      <c r="A9" s="1"/>
      <c r="B9" s="8" t="s">
        <v>12</v>
      </c>
      <c r="C9" s="9">
        <v>405</v>
      </c>
      <c r="D9" s="9">
        <v>528</v>
      </c>
      <c r="E9" s="1"/>
      <c r="F9" s="8" t="s">
        <v>12</v>
      </c>
      <c r="G9" s="9">
        <v>142</v>
      </c>
      <c r="H9" s="9">
        <v>240</v>
      </c>
      <c r="I9" s="2"/>
      <c r="J9" s="8" t="s">
        <v>12</v>
      </c>
      <c r="K9" s="9"/>
      <c r="L9" s="9"/>
      <c r="M9" s="1"/>
      <c r="N9" s="8" t="s">
        <v>12</v>
      </c>
      <c r="O9" s="9"/>
      <c r="P9" s="9"/>
      <c r="Q9" s="1"/>
    </row>
    <row r="10" spans="1:23" x14ac:dyDescent="0.2">
      <c r="A10" s="1"/>
      <c r="B10" s="8" t="s">
        <v>45</v>
      </c>
      <c r="C10" s="10">
        <v>237</v>
      </c>
      <c r="D10" s="10">
        <v>0</v>
      </c>
      <c r="E10" s="1"/>
      <c r="F10" s="8" t="s">
        <v>45</v>
      </c>
      <c r="G10" s="10">
        <v>204</v>
      </c>
      <c r="H10" s="10">
        <v>0</v>
      </c>
      <c r="I10" s="2"/>
      <c r="J10" s="8"/>
      <c r="K10" s="9"/>
      <c r="L10" s="9"/>
      <c r="M10" s="1"/>
      <c r="N10" s="8"/>
      <c r="O10" s="9"/>
      <c r="P10" s="9"/>
      <c r="Q10" s="1"/>
    </row>
    <row r="11" spans="1:23" x14ac:dyDescent="0.2">
      <c r="A11" s="1"/>
      <c r="B11" s="8" t="s">
        <v>13</v>
      </c>
      <c r="C11" s="10">
        <v>41</v>
      </c>
      <c r="D11" s="10">
        <v>0</v>
      </c>
      <c r="E11" s="1"/>
      <c r="F11" s="8" t="s">
        <v>13</v>
      </c>
      <c r="G11" s="10">
        <v>33</v>
      </c>
      <c r="H11" s="10">
        <v>432</v>
      </c>
      <c r="I11" s="2"/>
      <c r="J11" s="8" t="s">
        <v>13</v>
      </c>
      <c r="K11" s="9"/>
      <c r="L11" s="9"/>
      <c r="M11" s="1"/>
      <c r="N11" s="8" t="s">
        <v>13</v>
      </c>
      <c r="O11" s="9"/>
      <c r="P11" s="9"/>
      <c r="Q11" s="1"/>
    </row>
    <row r="12" spans="1:23" x14ac:dyDescent="0.2">
      <c r="A12" s="1"/>
      <c r="B12" s="8" t="s">
        <v>14</v>
      </c>
      <c r="C12" s="11">
        <v>35</v>
      </c>
      <c r="D12" s="11">
        <v>960</v>
      </c>
      <c r="E12" s="1"/>
      <c r="F12" s="8" t="s">
        <v>14</v>
      </c>
      <c r="G12" s="11">
        <v>55</v>
      </c>
      <c r="H12" s="11">
        <v>962</v>
      </c>
      <c r="I12" s="2"/>
      <c r="J12" s="8" t="s">
        <v>14</v>
      </c>
      <c r="K12" s="9"/>
      <c r="L12" s="9"/>
      <c r="M12" s="1"/>
      <c r="N12" s="8" t="s">
        <v>14</v>
      </c>
      <c r="O12" s="9"/>
      <c r="P12" s="9"/>
      <c r="Q12" s="1"/>
    </row>
    <row r="13" spans="1:23" x14ac:dyDescent="0.2">
      <c r="A13" s="1"/>
      <c r="B13" s="8" t="s">
        <v>15</v>
      </c>
      <c r="C13" s="9">
        <v>92</v>
      </c>
      <c r="D13" s="9">
        <v>0</v>
      </c>
      <c r="E13" s="1"/>
      <c r="F13" s="8" t="s">
        <v>15</v>
      </c>
      <c r="G13" s="9">
        <v>8</v>
      </c>
      <c r="H13" s="9">
        <v>0</v>
      </c>
      <c r="I13" s="2"/>
      <c r="J13" s="8"/>
      <c r="K13" s="9"/>
      <c r="L13" s="9"/>
      <c r="M13" s="1"/>
      <c r="N13" s="8"/>
      <c r="O13" s="9"/>
      <c r="P13" s="9"/>
      <c r="Q13" s="1"/>
    </row>
    <row r="14" spans="1:23" x14ac:dyDescent="0.2">
      <c r="A14" s="1"/>
      <c r="B14" s="8" t="s">
        <v>16</v>
      </c>
      <c r="C14" s="9">
        <v>73</v>
      </c>
      <c r="D14" s="9">
        <v>325</v>
      </c>
      <c r="E14" s="1"/>
      <c r="F14" s="8" t="s">
        <v>16</v>
      </c>
      <c r="G14" s="9">
        <v>79</v>
      </c>
      <c r="H14" s="9">
        <v>372</v>
      </c>
      <c r="I14" s="2"/>
      <c r="J14" s="8" t="s">
        <v>16</v>
      </c>
      <c r="K14" s="9"/>
      <c r="L14" s="9"/>
      <c r="M14" s="1"/>
      <c r="N14" s="8" t="s">
        <v>16</v>
      </c>
      <c r="O14" s="9"/>
      <c r="P14" s="9"/>
      <c r="Q14" s="1"/>
    </row>
    <row r="15" spans="1:23" x14ac:dyDescent="0.2">
      <c r="A15" s="1"/>
      <c r="B15" s="8" t="s">
        <v>17</v>
      </c>
      <c r="C15" s="9">
        <v>83</v>
      </c>
      <c r="D15" s="9">
        <v>171</v>
      </c>
      <c r="E15" s="1"/>
      <c r="F15" s="8" t="s">
        <v>17</v>
      </c>
      <c r="G15" s="9">
        <v>28</v>
      </c>
      <c r="H15" s="9">
        <v>254</v>
      </c>
      <c r="I15" s="2"/>
      <c r="J15" s="8" t="s">
        <v>17</v>
      </c>
      <c r="K15" s="9"/>
      <c r="L15" s="9"/>
      <c r="M15" s="1"/>
      <c r="N15" s="8" t="s">
        <v>17</v>
      </c>
      <c r="O15" s="9"/>
      <c r="P15" s="9"/>
      <c r="Q15" s="1"/>
    </row>
    <row r="16" spans="1:23" x14ac:dyDescent="0.2">
      <c r="A16" s="1"/>
      <c r="B16" s="8" t="s">
        <v>18</v>
      </c>
      <c r="C16" s="9">
        <v>81</v>
      </c>
      <c r="D16" s="9">
        <v>199</v>
      </c>
      <c r="E16" s="1"/>
      <c r="F16" s="8" t="s">
        <v>18</v>
      </c>
      <c r="G16" s="9">
        <v>14</v>
      </c>
      <c r="H16" s="9">
        <v>216</v>
      </c>
      <c r="I16" s="2"/>
      <c r="J16" s="8" t="s">
        <v>18</v>
      </c>
      <c r="K16" s="9"/>
      <c r="L16" s="9"/>
      <c r="M16" s="1"/>
      <c r="N16" s="8" t="s">
        <v>18</v>
      </c>
      <c r="O16" s="9"/>
      <c r="P16" s="9"/>
      <c r="Q16" s="1"/>
    </row>
    <row r="17" spans="1:23" x14ac:dyDescent="0.2">
      <c r="A17" s="1"/>
      <c r="B17" s="8" t="s">
        <v>19</v>
      </c>
      <c r="C17" s="9">
        <v>107</v>
      </c>
      <c r="D17" s="9">
        <v>316</v>
      </c>
      <c r="E17" s="1"/>
      <c r="F17" s="8" t="s">
        <v>19</v>
      </c>
      <c r="G17" s="9">
        <v>144</v>
      </c>
      <c r="H17" s="9">
        <v>304</v>
      </c>
      <c r="I17" s="2"/>
      <c r="J17" s="8" t="s">
        <v>19</v>
      </c>
      <c r="K17" s="9"/>
      <c r="L17" s="9"/>
      <c r="M17" s="1"/>
      <c r="N17" s="8" t="s">
        <v>19</v>
      </c>
      <c r="O17" s="9"/>
      <c r="P17" s="9"/>
      <c r="Q17" s="1"/>
    </row>
    <row r="18" spans="1:23" x14ac:dyDescent="0.2">
      <c r="A18" s="1"/>
      <c r="B18" s="8" t="s">
        <v>20</v>
      </c>
      <c r="C18" s="9">
        <v>43</v>
      </c>
      <c r="D18" s="9">
        <v>0</v>
      </c>
      <c r="E18" s="1"/>
      <c r="F18" s="8" t="s">
        <v>20</v>
      </c>
      <c r="G18" s="9">
        <v>21</v>
      </c>
      <c r="H18" s="9">
        <v>0</v>
      </c>
      <c r="I18" s="2"/>
      <c r="J18" s="8" t="s">
        <v>20</v>
      </c>
      <c r="K18" s="9"/>
      <c r="L18" s="9"/>
      <c r="M18" s="1"/>
      <c r="N18" s="8" t="s">
        <v>20</v>
      </c>
      <c r="O18" s="9"/>
      <c r="P18" s="9"/>
      <c r="Q18" s="1"/>
    </row>
    <row r="19" spans="1:23" x14ac:dyDescent="0.2">
      <c r="A19" s="1"/>
      <c r="B19" s="8" t="s">
        <v>21</v>
      </c>
      <c r="C19" s="9">
        <v>5</v>
      </c>
      <c r="D19" s="9">
        <v>53</v>
      </c>
      <c r="E19" s="1"/>
      <c r="F19" s="8" t="s">
        <v>21</v>
      </c>
      <c r="G19" s="9">
        <v>10</v>
      </c>
      <c r="H19" s="9">
        <v>57</v>
      </c>
      <c r="I19" s="2"/>
      <c r="J19" s="8" t="s">
        <v>21</v>
      </c>
      <c r="K19" s="9"/>
      <c r="L19" s="9"/>
      <c r="M19" s="1"/>
      <c r="N19" s="8" t="s">
        <v>21</v>
      </c>
      <c r="O19" s="9"/>
      <c r="P19" s="9"/>
      <c r="Q19" s="1"/>
    </row>
    <row r="20" spans="1:23" x14ac:dyDescent="0.2">
      <c r="A20" s="1"/>
      <c r="B20" s="12" t="s">
        <v>22</v>
      </c>
      <c r="C20" s="9">
        <v>0</v>
      </c>
      <c r="D20" s="9">
        <v>0</v>
      </c>
      <c r="E20" s="1"/>
      <c r="F20" s="12" t="s">
        <v>22</v>
      </c>
      <c r="G20" s="9">
        <v>0</v>
      </c>
      <c r="H20" s="9">
        <v>0</v>
      </c>
      <c r="I20" s="2"/>
      <c r="J20" s="12" t="s">
        <v>22</v>
      </c>
      <c r="K20" s="9"/>
      <c r="L20" s="9"/>
      <c r="M20" s="1"/>
      <c r="N20" s="12" t="s">
        <v>22</v>
      </c>
      <c r="O20" s="9"/>
      <c r="P20" s="9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3" t="s">
        <v>23</v>
      </c>
      <c r="C21" s="9">
        <v>74</v>
      </c>
      <c r="D21" s="9">
        <v>123</v>
      </c>
      <c r="E21" s="1"/>
      <c r="F21" s="13" t="s">
        <v>23</v>
      </c>
      <c r="G21" s="9">
        <v>24</v>
      </c>
      <c r="H21" s="9">
        <v>72</v>
      </c>
      <c r="I21" s="2"/>
      <c r="J21" s="12" t="s">
        <v>24</v>
      </c>
      <c r="K21" s="9"/>
      <c r="L21" s="9"/>
      <c r="M21" s="1"/>
      <c r="N21" s="12" t="s">
        <v>24</v>
      </c>
      <c r="O21" s="9"/>
      <c r="P21" s="9"/>
      <c r="Q21" s="1"/>
      <c r="R21" s="1"/>
      <c r="S21" s="1"/>
      <c r="T21" s="1"/>
      <c r="U21" s="1"/>
      <c r="V21" s="1"/>
      <c r="W21" s="1"/>
    </row>
    <row r="22" spans="1:23" x14ac:dyDescent="0.2">
      <c r="A22" s="1"/>
      <c r="B22" s="8" t="s">
        <v>25</v>
      </c>
      <c r="C22" s="9">
        <f>SUM(C5:C21)</f>
        <v>2956</v>
      </c>
      <c r="D22" s="9">
        <f>SUM(D5:D21)</f>
        <v>6123</v>
      </c>
      <c r="E22" s="1"/>
      <c r="F22" s="8" t="s">
        <v>25</v>
      </c>
      <c r="G22" s="9">
        <f>SUM(G5:G21)</f>
        <v>1101</v>
      </c>
      <c r="H22" s="9">
        <f>SUM(H5:H21)</f>
        <v>7890</v>
      </c>
      <c r="I22" s="2"/>
      <c r="J22" s="8" t="s">
        <v>25</v>
      </c>
      <c r="K22" s="9">
        <v>0</v>
      </c>
      <c r="L22" s="9">
        <v>0</v>
      </c>
      <c r="M22" s="1"/>
      <c r="N22" s="8" t="s">
        <v>25</v>
      </c>
      <c r="O22" s="9"/>
      <c r="P22" s="9"/>
      <c r="Q22" s="1"/>
      <c r="R22" s="1"/>
      <c r="S22" s="1"/>
      <c r="T22" s="1"/>
      <c r="U22" s="1"/>
      <c r="V22" s="1"/>
      <c r="W22" s="1"/>
    </row>
    <row r="23" spans="1:23" x14ac:dyDescent="0.2">
      <c r="A23" s="14"/>
      <c r="B23" s="15" t="s">
        <v>26</v>
      </c>
      <c r="C23" s="14">
        <f>C22+D22</f>
        <v>9079</v>
      </c>
      <c r="D23" s="14"/>
      <c r="E23" s="16">
        <v>-161</v>
      </c>
      <c r="F23" s="15" t="s">
        <v>26</v>
      </c>
      <c r="G23" s="14">
        <f>G22+H22</f>
        <v>8991</v>
      </c>
      <c r="H23" s="14"/>
      <c r="I23" s="2"/>
      <c r="J23" s="15" t="s">
        <v>26</v>
      </c>
      <c r="K23" s="14">
        <v>0</v>
      </c>
      <c r="L23" s="14"/>
      <c r="M23" s="14"/>
      <c r="N23" s="15" t="s">
        <v>26</v>
      </c>
      <c r="O23" s="14">
        <v>0</v>
      </c>
      <c r="P23" s="14"/>
      <c r="Q23" s="14"/>
      <c r="R23" s="14"/>
      <c r="S23" s="14"/>
      <c r="T23" s="14"/>
      <c r="U23" s="14"/>
      <c r="V23" s="14"/>
      <c r="W23" s="14"/>
    </row>
    <row r="24" spans="1:23" x14ac:dyDescent="0.2">
      <c r="A24" s="1"/>
      <c r="B24" s="1" t="s">
        <v>27</v>
      </c>
      <c r="C24" s="1"/>
      <c r="D24" s="1"/>
      <c r="E24" s="1"/>
      <c r="F24" s="1" t="s">
        <v>27</v>
      </c>
      <c r="G24" s="1"/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">
      <c r="A25" s="1"/>
      <c r="B25" s="3" t="s">
        <v>3</v>
      </c>
      <c r="C25" s="4" t="s">
        <v>4</v>
      </c>
      <c r="D25" s="4" t="s">
        <v>5</v>
      </c>
      <c r="E25" s="5" t="s">
        <v>7</v>
      </c>
      <c r="F25" s="3" t="s">
        <v>3</v>
      </c>
      <c r="G25" s="4" t="s">
        <v>4</v>
      </c>
      <c r="H25" s="4" t="s">
        <v>5</v>
      </c>
      <c r="I25" s="2"/>
      <c r="J25" s="17" t="s">
        <v>28</v>
      </c>
      <c r="K25" s="17" t="s">
        <v>29</v>
      </c>
      <c r="L25" s="17" t="s">
        <v>30</v>
      </c>
      <c r="M25" s="17" t="s">
        <v>31</v>
      </c>
      <c r="N25" s="17" t="s">
        <v>32</v>
      </c>
      <c r="O25" s="17" t="s">
        <v>33</v>
      </c>
      <c r="P25" s="1"/>
    </row>
    <row r="26" spans="1:23" x14ac:dyDescent="0.2">
      <c r="A26" s="1"/>
      <c r="B26" s="8" t="s">
        <v>8</v>
      </c>
      <c r="C26" s="9">
        <v>56</v>
      </c>
      <c r="D26" s="9">
        <v>28</v>
      </c>
      <c r="E26" s="1"/>
      <c r="F26" s="8" t="s">
        <v>8</v>
      </c>
      <c r="G26" s="9">
        <v>44</v>
      </c>
      <c r="H26" s="9">
        <v>27</v>
      </c>
      <c r="I26" s="2"/>
      <c r="J26" s="1"/>
      <c r="K26" s="1">
        <v>313</v>
      </c>
      <c r="L26" s="1">
        <v>14</v>
      </c>
      <c r="M26" s="1">
        <v>183</v>
      </c>
      <c r="N26" s="1">
        <v>4</v>
      </c>
      <c r="O26" s="1"/>
      <c r="P26" s="1"/>
    </row>
    <row r="27" spans="1:23" x14ac:dyDescent="0.2">
      <c r="A27" s="1"/>
      <c r="B27" s="8" t="s">
        <v>9</v>
      </c>
      <c r="C27" s="9">
        <v>3</v>
      </c>
      <c r="D27" s="9">
        <v>0</v>
      </c>
      <c r="E27" s="1"/>
      <c r="F27" s="8" t="s">
        <v>9</v>
      </c>
      <c r="G27" s="9">
        <v>2</v>
      </c>
      <c r="H27" s="9">
        <v>0</v>
      </c>
      <c r="I27" s="2"/>
      <c r="J27" s="1"/>
      <c r="K27" s="1"/>
      <c r="L27" s="1"/>
      <c r="M27" s="1"/>
      <c r="N27" s="1"/>
      <c r="O27" s="1"/>
      <c r="P27" s="1"/>
    </row>
    <row r="28" spans="1:23" x14ac:dyDescent="0.2">
      <c r="A28" s="1"/>
      <c r="B28" s="8" t="s">
        <v>10</v>
      </c>
      <c r="C28" s="9">
        <v>73</v>
      </c>
      <c r="D28" s="9">
        <v>46</v>
      </c>
      <c r="E28" s="1"/>
      <c r="F28" s="8" t="s">
        <v>10</v>
      </c>
      <c r="G28" s="9">
        <v>5</v>
      </c>
      <c r="H28" s="9">
        <v>40</v>
      </c>
      <c r="I28" s="2"/>
      <c r="J28" s="5" t="s">
        <v>25</v>
      </c>
      <c r="K28" s="1">
        <f>K34+J26+K26-L26-M26-N26</f>
        <v>9502</v>
      </c>
      <c r="L28" s="1" t="s">
        <v>34</v>
      </c>
      <c r="M28" s="18">
        <f>N34</f>
        <v>9509</v>
      </c>
      <c r="N28" s="1"/>
      <c r="O28" s="1"/>
      <c r="P28" s="1"/>
    </row>
    <row r="29" spans="1:23" x14ac:dyDescent="0.2">
      <c r="A29" s="1"/>
      <c r="B29" s="8" t="s">
        <v>11</v>
      </c>
      <c r="C29" s="9">
        <v>0</v>
      </c>
      <c r="D29" s="9">
        <v>98</v>
      </c>
      <c r="E29" s="1"/>
      <c r="F29" s="8" t="s">
        <v>11</v>
      </c>
      <c r="G29" s="9">
        <v>36</v>
      </c>
      <c r="H29" s="9">
        <v>80</v>
      </c>
      <c r="I29" s="2"/>
      <c r="J29" s="30" t="s">
        <v>44</v>
      </c>
      <c r="K29" s="37">
        <f>M28-K28</f>
        <v>7</v>
      </c>
      <c r="L29" s="1"/>
      <c r="M29" s="1"/>
      <c r="N29" s="1"/>
      <c r="O29" s="1"/>
      <c r="P29" s="1"/>
    </row>
    <row r="30" spans="1:23" x14ac:dyDescent="0.2">
      <c r="A30" s="1"/>
      <c r="B30" s="8" t="s">
        <v>12</v>
      </c>
      <c r="C30" s="9">
        <v>13</v>
      </c>
      <c r="D30" s="9">
        <v>1</v>
      </c>
      <c r="E30" s="1"/>
      <c r="F30" s="8" t="s">
        <v>12</v>
      </c>
      <c r="G30" s="9">
        <v>13</v>
      </c>
      <c r="H30" s="9">
        <v>0</v>
      </c>
      <c r="I30" s="2"/>
      <c r="J30" s="40" t="s">
        <v>36</v>
      </c>
      <c r="K30" s="41"/>
      <c r="L30" s="1"/>
      <c r="M30" s="44" t="s">
        <v>37</v>
      </c>
      <c r="N30" s="45"/>
      <c r="O30" s="1"/>
      <c r="P30" s="1"/>
    </row>
    <row r="31" spans="1:23" x14ac:dyDescent="0.2">
      <c r="A31" s="1"/>
      <c r="B31" s="8" t="s">
        <v>45</v>
      </c>
      <c r="C31" s="9">
        <v>8</v>
      </c>
      <c r="D31" s="9">
        <v>0</v>
      </c>
      <c r="E31" s="1"/>
      <c r="F31" s="8" t="s">
        <v>45</v>
      </c>
      <c r="G31" s="9">
        <v>7</v>
      </c>
      <c r="H31" s="9">
        <v>0</v>
      </c>
      <c r="I31" s="2"/>
      <c r="J31" s="31"/>
      <c r="K31" s="32"/>
      <c r="L31" s="1"/>
      <c r="M31" s="33"/>
      <c r="N31" s="34"/>
      <c r="O31" s="1"/>
      <c r="P31" s="1"/>
    </row>
    <row r="32" spans="1:23" x14ac:dyDescent="0.2">
      <c r="A32" s="1"/>
      <c r="B32" s="8" t="s">
        <v>13</v>
      </c>
      <c r="C32" s="9">
        <v>16</v>
      </c>
      <c r="D32" s="9">
        <v>0</v>
      </c>
      <c r="E32" s="1"/>
      <c r="F32" s="8" t="s">
        <v>13</v>
      </c>
      <c r="G32" s="9">
        <v>10</v>
      </c>
      <c r="H32" s="9">
        <v>14</v>
      </c>
      <c r="I32" s="2"/>
      <c r="J32" s="20" t="s">
        <v>38</v>
      </c>
      <c r="K32" s="29">
        <v>311</v>
      </c>
      <c r="L32" s="1"/>
      <c r="M32" s="20" t="s">
        <v>38</v>
      </c>
      <c r="N32" s="29">
        <v>518</v>
      </c>
      <c r="O32" s="1"/>
      <c r="P32" s="1"/>
    </row>
    <row r="33" spans="1:23" x14ac:dyDescent="0.2">
      <c r="A33" s="1"/>
      <c r="B33" s="8" t="s">
        <v>14</v>
      </c>
      <c r="C33" s="9">
        <v>22</v>
      </c>
      <c r="D33" s="9">
        <v>6</v>
      </c>
      <c r="E33" s="1"/>
      <c r="F33" s="8" t="s">
        <v>14</v>
      </c>
      <c r="G33" s="9">
        <v>37</v>
      </c>
      <c r="H33" s="9">
        <v>5</v>
      </c>
      <c r="I33" s="2"/>
      <c r="J33" s="20" t="s">
        <v>39</v>
      </c>
      <c r="K33" s="29">
        <v>9079</v>
      </c>
      <c r="L33" s="1"/>
      <c r="M33" s="20" t="s">
        <v>39</v>
      </c>
      <c r="N33" s="29">
        <f>G23</f>
        <v>8991</v>
      </c>
      <c r="O33" s="1"/>
      <c r="P33" s="1"/>
    </row>
    <row r="34" spans="1:23" x14ac:dyDescent="0.2">
      <c r="A34" s="1"/>
      <c r="B34" s="8" t="s">
        <v>15</v>
      </c>
      <c r="C34" s="9">
        <v>11</v>
      </c>
      <c r="D34" s="9">
        <v>7</v>
      </c>
      <c r="E34" s="1"/>
      <c r="F34" s="8" t="s">
        <v>15</v>
      </c>
      <c r="G34" s="9">
        <v>11</v>
      </c>
      <c r="H34" s="9">
        <v>0</v>
      </c>
      <c r="I34" s="2"/>
      <c r="J34" s="20" t="s">
        <v>25</v>
      </c>
      <c r="K34" s="9">
        <f>SUM(K32:K33)</f>
        <v>9390</v>
      </c>
      <c r="L34" s="1"/>
      <c r="M34" s="20" t="s">
        <v>25</v>
      </c>
      <c r="N34" s="9">
        <f>N33+N32</f>
        <v>9509</v>
      </c>
      <c r="O34" s="1"/>
      <c r="P34" s="1"/>
    </row>
    <row r="35" spans="1:23" x14ac:dyDescent="0.2">
      <c r="A35" s="1"/>
      <c r="B35" s="8" t="s">
        <v>16</v>
      </c>
      <c r="C35" s="9">
        <v>26</v>
      </c>
      <c r="D35" s="9">
        <v>1</v>
      </c>
      <c r="E35" s="1"/>
      <c r="F35" s="8" t="s">
        <v>16</v>
      </c>
      <c r="G35" s="9">
        <v>3</v>
      </c>
      <c r="H35" s="9">
        <v>16</v>
      </c>
      <c r="I35" s="2"/>
      <c r="J35" s="1"/>
      <c r="K35" s="1"/>
      <c r="L35" s="1"/>
      <c r="M35" s="1"/>
      <c r="N35" s="1"/>
      <c r="O35" s="1"/>
      <c r="P35" s="1"/>
    </row>
    <row r="36" spans="1:23" x14ac:dyDescent="0.2">
      <c r="A36" s="1"/>
      <c r="B36" s="8" t="s">
        <v>17</v>
      </c>
      <c r="C36" s="9">
        <v>7</v>
      </c>
      <c r="D36" s="9">
        <v>4</v>
      </c>
      <c r="E36" s="1"/>
      <c r="F36" s="8" t="s">
        <v>17</v>
      </c>
      <c r="G36" s="9">
        <v>6</v>
      </c>
      <c r="H36" s="9">
        <v>2</v>
      </c>
      <c r="I36" s="2"/>
      <c r="J36" s="1"/>
      <c r="K36" s="1"/>
      <c r="L36" s="1"/>
      <c r="M36" s="1"/>
      <c r="N36" s="1"/>
      <c r="O36" s="1"/>
      <c r="P36" s="1"/>
    </row>
    <row r="37" spans="1:23" x14ac:dyDescent="0.2">
      <c r="A37" s="1"/>
      <c r="B37" s="8" t="s">
        <v>18</v>
      </c>
      <c r="C37" s="9">
        <v>3</v>
      </c>
      <c r="D37" s="9">
        <v>0</v>
      </c>
      <c r="E37" s="1"/>
      <c r="F37" s="8" t="s">
        <v>18</v>
      </c>
      <c r="G37" s="9">
        <v>5</v>
      </c>
      <c r="H37" s="9">
        <v>0</v>
      </c>
      <c r="I37" s="2"/>
      <c r="J37" s="1"/>
      <c r="K37" s="1"/>
      <c r="L37" s="36"/>
      <c r="M37" s="1"/>
      <c r="N37" s="1"/>
      <c r="O37" s="1"/>
      <c r="P37" s="1"/>
    </row>
    <row r="38" spans="1:23" x14ac:dyDescent="0.2">
      <c r="A38" s="1"/>
      <c r="B38" s="8" t="s">
        <v>19</v>
      </c>
      <c r="C38" s="9">
        <v>7</v>
      </c>
      <c r="D38" s="9">
        <v>0</v>
      </c>
      <c r="E38" s="1"/>
      <c r="F38" s="8" t="s">
        <v>19</v>
      </c>
      <c r="G38" s="9">
        <v>11</v>
      </c>
      <c r="H38" s="9">
        <v>12</v>
      </c>
      <c r="I38" s="2"/>
      <c r="J38" s="1"/>
      <c r="K38" s="1"/>
      <c r="L38" s="1"/>
      <c r="M38" s="1"/>
      <c r="N38" s="1"/>
      <c r="O38" s="1"/>
      <c r="P38" s="1"/>
    </row>
    <row r="39" spans="1:23" x14ac:dyDescent="0.2">
      <c r="A39" s="1"/>
      <c r="B39" s="8" t="s">
        <v>20</v>
      </c>
      <c r="C39" s="9">
        <v>0</v>
      </c>
      <c r="D39" s="9">
        <v>0</v>
      </c>
      <c r="E39" s="1"/>
      <c r="F39" s="8" t="s">
        <v>20</v>
      </c>
      <c r="G39" s="9">
        <v>0</v>
      </c>
      <c r="H39" s="9">
        <v>0</v>
      </c>
      <c r="I39" s="2"/>
      <c r="J39" s="1"/>
      <c r="K39" s="1"/>
      <c r="L39" s="28"/>
      <c r="M39" s="1"/>
      <c r="N39" s="1"/>
      <c r="O39" s="1"/>
      <c r="P39" s="1"/>
    </row>
    <row r="40" spans="1:23" x14ac:dyDescent="0.2">
      <c r="A40" s="1"/>
      <c r="B40" s="8" t="s">
        <v>21</v>
      </c>
      <c r="C40" s="9">
        <v>2</v>
      </c>
      <c r="D40" s="9">
        <v>2</v>
      </c>
      <c r="E40" s="1"/>
      <c r="F40" s="8" t="s">
        <v>21</v>
      </c>
      <c r="G40" s="9">
        <v>0</v>
      </c>
      <c r="H40" s="9">
        <v>0</v>
      </c>
      <c r="I40" s="2"/>
      <c r="J40" s="1"/>
      <c r="K40" s="1"/>
      <c r="L40" s="1"/>
      <c r="M40" s="1"/>
      <c r="N40" s="1"/>
      <c r="O40" s="1"/>
      <c r="P40" s="1"/>
    </row>
    <row r="41" spans="1:23" x14ac:dyDescent="0.2">
      <c r="A41" s="1"/>
      <c r="B41" s="12" t="s">
        <v>22</v>
      </c>
      <c r="C41" s="9">
        <v>0</v>
      </c>
      <c r="D41" s="9">
        <v>0</v>
      </c>
      <c r="E41" s="1"/>
      <c r="F41" s="12" t="s">
        <v>22</v>
      </c>
      <c r="G41" s="9">
        <v>6</v>
      </c>
      <c r="H41" s="9">
        <v>0</v>
      </c>
      <c r="I41" s="2"/>
      <c r="J41" s="1"/>
      <c r="K41" s="1"/>
      <c r="L41" s="1"/>
      <c r="M41" s="1"/>
      <c r="N41" s="1"/>
      <c r="O41" s="1"/>
      <c r="P41" s="1"/>
    </row>
    <row r="42" spans="1:23" x14ac:dyDescent="0.2">
      <c r="A42" s="1"/>
      <c r="B42" s="12" t="s">
        <v>23</v>
      </c>
      <c r="C42" s="9">
        <v>9</v>
      </c>
      <c r="D42" s="9">
        <v>2</v>
      </c>
      <c r="E42" s="1"/>
      <c r="F42" s="12" t="s">
        <v>23</v>
      </c>
      <c r="G42" s="9">
        <v>7</v>
      </c>
      <c r="H42" s="9">
        <v>1</v>
      </c>
      <c r="I42" s="2"/>
      <c r="J42" s="1"/>
      <c r="K42" s="1"/>
      <c r="L42" s="1"/>
      <c r="M42" s="1"/>
      <c r="N42" s="1"/>
      <c r="O42" s="1"/>
      <c r="P42" s="1"/>
    </row>
    <row r="43" spans="1:23" x14ac:dyDescent="0.2">
      <c r="A43" s="1"/>
      <c r="B43" s="8" t="s">
        <v>25</v>
      </c>
      <c r="C43" s="9">
        <f>SUM(C26:C42)</f>
        <v>256</v>
      </c>
      <c r="D43" s="9">
        <f>SUM(D26:D42)</f>
        <v>195</v>
      </c>
      <c r="E43" s="1"/>
      <c r="F43" s="8" t="s">
        <v>25</v>
      </c>
      <c r="G43" s="9">
        <f>SUM(G26:G42)</f>
        <v>203</v>
      </c>
      <c r="H43" s="9">
        <f>SUM(H26:H42)</f>
        <v>197</v>
      </c>
      <c r="I43" s="2"/>
      <c r="J43" s="21"/>
      <c r="K43" s="21"/>
      <c r="L43" s="1"/>
      <c r="M43" s="21"/>
      <c r="N43" s="21"/>
      <c r="O43" s="1"/>
      <c r="P43" s="1"/>
    </row>
    <row r="44" spans="1:23" x14ac:dyDescent="0.2">
      <c r="A44" s="21"/>
      <c r="B44" s="22" t="s">
        <v>26</v>
      </c>
      <c r="C44" s="21">
        <f>C43+D43</f>
        <v>451</v>
      </c>
      <c r="D44" s="21"/>
      <c r="E44" s="21">
        <v>-71</v>
      </c>
      <c r="F44" s="22" t="s">
        <v>26</v>
      </c>
      <c r="G44" s="21">
        <f>G43+H43</f>
        <v>400</v>
      </c>
      <c r="H44" s="21"/>
      <c r="I44" s="2"/>
      <c r="J44" s="1"/>
      <c r="K44" s="1"/>
      <c r="L44" s="21"/>
      <c r="M44" s="1"/>
      <c r="N44" s="1"/>
      <c r="O44" s="21"/>
      <c r="P44" s="21"/>
    </row>
    <row r="45" spans="1:23" x14ac:dyDescent="0.2">
      <c r="A45" s="1"/>
      <c r="B45" s="1"/>
      <c r="C45" s="1"/>
      <c r="D45" s="1"/>
      <c r="E45" s="1"/>
      <c r="F45" s="1"/>
      <c r="G45" s="1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">
      <c r="A46" s="1"/>
      <c r="B46" s="1"/>
      <c r="C46" s="1"/>
      <c r="D46" s="1"/>
      <c r="E46" s="1"/>
      <c r="F46" s="1"/>
      <c r="G46" s="1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">
      <c r="A47" s="1"/>
      <c r="B47" s="1"/>
      <c r="C47" s="23" t="s">
        <v>40</v>
      </c>
      <c r="D47" s="23"/>
      <c r="E47" s="1"/>
      <c r="F47" s="1"/>
      <c r="G47" s="1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">
      <c r="A48" s="1"/>
      <c r="B48" s="1"/>
      <c r="C48" s="1" t="s">
        <v>31</v>
      </c>
      <c r="D48" s="1"/>
      <c r="E48" s="24" t="s">
        <v>30</v>
      </c>
      <c r="F48" s="11" t="s">
        <v>31</v>
      </c>
      <c r="G48" s="11" t="s">
        <v>28</v>
      </c>
      <c r="H48" s="24" t="s">
        <v>29</v>
      </c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">
      <c r="A49" s="1"/>
      <c r="B49" s="1"/>
      <c r="C49" s="1">
        <v>479</v>
      </c>
      <c r="D49" s="1"/>
      <c r="E49" s="20">
        <v>54</v>
      </c>
      <c r="F49" s="9">
        <v>293</v>
      </c>
      <c r="G49" s="9">
        <v>180</v>
      </c>
      <c r="H49" s="24">
        <v>306</v>
      </c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">
      <c r="A50" s="1"/>
      <c r="B50" s="1"/>
      <c r="C50" s="1"/>
      <c r="D50" s="1"/>
      <c r="E50" s="20" t="s">
        <v>25</v>
      </c>
      <c r="F50" s="9">
        <f>C44+C49+G49-H49-F49-E49</f>
        <v>457</v>
      </c>
      <c r="G50" s="1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">
      <c r="A51" s="1"/>
      <c r="B51" s="1"/>
      <c r="C51" s="1"/>
      <c r="D51" s="1"/>
      <c r="E51" s="25" t="s">
        <v>41</v>
      </c>
      <c r="F51" s="38">
        <f>F50-G44</f>
        <v>57</v>
      </c>
      <c r="G51" s="1"/>
      <c r="H51" s="1"/>
      <c r="I51" s="2"/>
      <c r="L51" s="1"/>
      <c r="O51" s="1"/>
      <c r="P51" s="1"/>
      <c r="Q51" s="1"/>
      <c r="R51" s="1"/>
      <c r="S51" s="1"/>
      <c r="T51" s="1"/>
      <c r="U51" s="1"/>
      <c r="V51" s="1"/>
      <c r="W51" s="1"/>
    </row>
  </sheetData>
  <mergeCells count="3">
    <mergeCell ref="D2:F2"/>
    <mergeCell ref="J30:K30"/>
    <mergeCell ref="M30:N30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C100-B58C-BB4C-A80C-1C03287B24D2}">
  <dimension ref="A1:W52"/>
  <sheetViews>
    <sheetView tabSelected="1" topLeftCell="A23" zoomScale="150" workbookViewId="0">
      <selection activeCell="F56" sqref="F56"/>
    </sheetView>
  </sheetViews>
  <sheetFormatPr baseColWidth="10" defaultRowHeight="16" x14ac:dyDescent="0.2"/>
  <cols>
    <col min="2" max="2" width="16" bestFit="1" customWidth="1"/>
    <col min="6" max="6" width="16" bestFit="1" customWidth="1"/>
    <col min="10" max="10" width="16" bestFit="1" customWidth="1"/>
    <col min="12" max="12" width="14" bestFit="1" customWidth="1"/>
    <col min="14" max="14" width="16" bestFit="1" customWidth="1"/>
    <col min="15" max="15" width="13.6640625" bestFit="1" customWidth="1"/>
  </cols>
  <sheetData>
    <row r="1" spans="1:23" x14ac:dyDescent="0.2">
      <c r="A1" s="1"/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">
      <c r="A2" s="1"/>
      <c r="B2" s="1"/>
      <c r="C2" s="1"/>
      <c r="D2" s="39" t="s">
        <v>43</v>
      </c>
      <c r="E2" s="39"/>
      <c r="F2" s="39"/>
      <c r="G2" s="1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1" t="s">
        <v>1</v>
      </c>
      <c r="C3" s="1"/>
      <c r="D3" s="1"/>
      <c r="E3" s="1"/>
      <c r="F3" s="1" t="s">
        <v>1</v>
      </c>
      <c r="G3" s="1"/>
      <c r="H3" s="1"/>
      <c r="I3" s="2"/>
      <c r="J3" s="1" t="s">
        <v>2</v>
      </c>
      <c r="K3" s="1"/>
      <c r="L3" s="1"/>
      <c r="M3" s="1"/>
      <c r="N3" s="1" t="s">
        <v>2</v>
      </c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s="1"/>
      <c r="B4" s="3" t="s">
        <v>3</v>
      </c>
      <c r="C4" s="4" t="s">
        <v>4</v>
      </c>
      <c r="D4" s="4" t="s">
        <v>5</v>
      </c>
      <c r="E4" s="5" t="s">
        <v>6</v>
      </c>
      <c r="F4" s="3" t="s">
        <v>3</v>
      </c>
      <c r="G4" s="4" t="s">
        <v>4</v>
      </c>
      <c r="H4" s="4" t="s">
        <v>5</v>
      </c>
      <c r="I4" s="2"/>
      <c r="J4" s="3" t="s">
        <v>3</v>
      </c>
      <c r="K4" s="4" t="s">
        <v>4</v>
      </c>
      <c r="L4" s="4" t="s">
        <v>5</v>
      </c>
      <c r="M4" s="6" t="s">
        <v>7</v>
      </c>
      <c r="N4" s="7" t="s">
        <v>3</v>
      </c>
      <c r="O4" s="4" t="s">
        <v>4</v>
      </c>
      <c r="P4" s="4" t="s">
        <v>5</v>
      </c>
      <c r="Q4" s="1"/>
      <c r="R4" s="1"/>
      <c r="S4" s="1"/>
      <c r="T4" s="1"/>
      <c r="U4" s="1"/>
      <c r="V4" s="1"/>
      <c r="W4" s="1"/>
    </row>
    <row r="5" spans="1:23" x14ac:dyDescent="0.2">
      <c r="A5" s="1"/>
      <c r="B5" s="8" t="s">
        <v>8</v>
      </c>
      <c r="C5" s="9">
        <v>63</v>
      </c>
      <c r="D5" s="9">
        <v>1125</v>
      </c>
      <c r="E5" s="1"/>
      <c r="F5" s="8" t="s">
        <v>8</v>
      </c>
      <c r="G5" s="9">
        <v>446</v>
      </c>
      <c r="H5" s="9">
        <v>650</v>
      </c>
      <c r="I5" s="2"/>
      <c r="J5" s="8" t="s">
        <v>8</v>
      </c>
      <c r="K5" s="9"/>
      <c r="L5" s="9"/>
      <c r="M5" s="1"/>
      <c r="N5" s="8" t="s">
        <v>8</v>
      </c>
      <c r="O5" s="9"/>
      <c r="P5" s="9"/>
      <c r="Q5" s="1"/>
    </row>
    <row r="6" spans="1:23" x14ac:dyDescent="0.2">
      <c r="A6" s="1"/>
      <c r="B6" s="8" t="s">
        <v>9</v>
      </c>
      <c r="C6" s="9">
        <v>60</v>
      </c>
      <c r="D6" s="9">
        <v>54</v>
      </c>
      <c r="E6" s="1"/>
      <c r="F6" s="8" t="s">
        <v>9</v>
      </c>
      <c r="G6" s="9">
        <v>50</v>
      </c>
      <c r="H6" s="9">
        <v>5</v>
      </c>
      <c r="I6" s="2"/>
      <c r="J6" s="8" t="s">
        <v>9</v>
      </c>
      <c r="K6" s="9"/>
      <c r="L6" s="9"/>
      <c r="M6" s="1"/>
      <c r="N6" s="8" t="s">
        <v>9</v>
      </c>
      <c r="O6" s="9"/>
      <c r="P6" s="9"/>
      <c r="Q6" s="1"/>
    </row>
    <row r="7" spans="1:23" x14ac:dyDescent="0.2">
      <c r="A7" s="1"/>
      <c r="B7" s="8" t="s">
        <v>10</v>
      </c>
      <c r="C7" s="9">
        <v>16</v>
      </c>
      <c r="D7" s="9">
        <v>1515</v>
      </c>
      <c r="E7" s="1"/>
      <c r="F7" s="8" t="s">
        <v>10</v>
      </c>
      <c r="G7" s="9">
        <v>101</v>
      </c>
      <c r="H7" s="9">
        <v>772</v>
      </c>
      <c r="I7" s="2"/>
      <c r="J7" s="8" t="s">
        <v>10</v>
      </c>
      <c r="K7" s="9"/>
      <c r="L7" s="9"/>
      <c r="M7" s="1"/>
      <c r="N7" s="8" t="s">
        <v>10</v>
      </c>
      <c r="O7" s="9"/>
      <c r="P7" s="9"/>
      <c r="Q7" s="1"/>
    </row>
    <row r="8" spans="1:23" x14ac:dyDescent="0.2">
      <c r="A8" s="1"/>
      <c r="B8" s="8" t="s">
        <v>11</v>
      </c>
      <c r="C8" s="9">
        <v>200</v>
      </c>
      <c r="D8" s="9">
        <v>2287</v>
      </c>
      <c r="E8" s="1"/>
      <c r="F8" s="8" t="s">
        <v>11</v>
      </c>
      <c r="G8" s="9">
        <v>1171</v>
      </c>
      <c r="H8" s="9">
        <v>2375</v>
      </c>
      <c r="I8" s="2"/>
      <c r="J8" s="8" t="s">
        <v>11</v>
      </c>
      <c r="K8" s="9"/>
      <c r="L8" s="9"/>
      <c r="M8" s="1"/>
      <c r="N8" s="8" t="s">
        <v>11</v>
      </c>
      <c r="O8" s="9"/>
      <c r="P8" s="9"/>
      <c r="Q8" s="1"/>
    </row>
    <row r="9" spans="1:23" x14ac:dyDescent="0.2">
      <c r="A9" s="1"/>
      <c r="B9" s="8" t="s">
        <v>12</v>
      </c>
      <c r="C9" s="9">
        <v>142</v>
      </c>
      <c r="D9" s="9">
        <v>240</v>
      </c>
      <c r="E9" s="1"/>
      <c r="F9" s="8" t="s">
        <v>12</v>
      </c>
      <c r="G9" s="9">
        <v>270</v>
      </c>
      <c r="H9" s="9">
        <v>157</v>
      </c>
      <c r="I9" s="2"/>
      <c r="J9" s="8" t="s">
        <v>12</v>
      </c>
      <c r="K9" s="9"/>
      <c r="L9" s="9"/>
      <c r="M9" s="1"/>
      <c r="N9" s="8" t="s">
        <v>12</v>
      </c>
      <c r="O9" s="9"/>
      <c r="P9" s="9"/>
      <c r="Q9" s="1"/>
    </row>
    <row r="10" spans="1:23" x14ac:dyDescent="0.2">
      <c r="A10" s="1"/>
      <c r="B10" s="8" t="s">
        <v>45</v>
      </c>
      <c r="C10" s="10">
        <v>204</v>
      </c>
      <c r="D10" s="10">
        <v>0</v>
      </c>
      <c r="E10" s="1"/>
      <c r="F10" s="8" t="s">
        <v>45</v>
      </c>
      <c r="G10" s="24">
        <v>1</v>
      </c>
      <c r="H10" s="24">
        <v>0</v>
      </c>
      <c r="I10" s="2"/>
      <c r="J10" s="8"/>
      <c r="K10" s="9"/>
      <c r="L10" s="9"/>
      <c r="M10" s="1"/>
      <c r="N10" s="8"/>
      <c r="O10" s="9"/>
      <c r="P10" s="9"/>
      <c r="Q10" s="1"/>
    </row>
    <row r="11" spans="1:23" x14ac:dyDescent="0.2">
      <c r="A11" s="1"/>
      <c r="B11" s="8" t="s">
        <v>13</v>
      </c>
      <c r="C11" s="10">
        <v>33</v>
      </c>
      <c r="D11" s="10">
        <v>432</v>
      </c>
      <c r="E11" s="1"/>
      <c r="F11" s="8" t="s">
        <v>13</v>
      </c>
      <c r="G11" s="24">
        <v>62</v>
      </c>
      <c r="H11" s="24">
        <v>717</v>
      </c>
      <c r="I11" s="2"/>
      <c r="J11" s="8" t="s">
        <v>13</v>
      </c>
      <c r="K11" s="9"/>
      <c r="L11" s="9"/>
      <c r="M11" s="1"/>
      <c r="N11" s="8" t="s">
        <v>13</v>
      </c>
      <c r="O11" s="9"/>
      <c r="P11" s="9"/>
      <c r="Q11" s="1"/>
    </row>
    <row r="12" spans="1:23" x14ac:dyDescent="0.2">
      <c r="A12" s="1"/>
      <c r="B12" s="8" t="s">
        <v>14</v>
      </c>
      <c r="C12" s="11">
        <v>55</v>
      </c>
      <c r="D12" s="11">
        <v>962</v>
      </c>
      <c r="E12" s="1"/>
      <c r="F12" s="8" t="s">
        <v>14</v>
      </c>
      <c r="G12" s="11">
        <v>12</v>
      </c>
      <c r="H12" s="11">
        <v>329</v>
      </c>
      <c r="I12" s="2"/>
      <c r="J12" s="8" t="s">
        <v>14</v>
      </c>
      <c r="K12" s="9"/>
      <c r="L12" s="9"/>
      <c r="M12" s="1"/>
      <c r="N12" s="8" t="s">
        <v>14</v>
      </c>
      <c r="O12" s="9"/>
      <c r="P12" s="9"/>
      <c r="Q12" s="1"/>
    </row>
    <row r="13" spans="1:23" x14ac:dyDescent="0.2">
      <c r="A13" s="1"/>
      <c r="B13" s="8" t="s">
        <v>15</v>
      </c>
      <c r="C13" s="9">
        <v>8</v>
      </c>
      <c r="D13" s="9">
        <v>0</v>
      </c>
      <c r="E13" s="1"/>
      <c r="F13" s="8" t="s">
        <v>15</v>
      </c>
      <c r="G13" s="9">
        <v>127</v>
      </c>
      <c r="H13" s="9">
        <v>763</v>
      </c>
      <c r="I13" s="2"/>
      <c r="J13" s="8"/>
      <c r="K13" s="9"/>
      <c r="L13" s="9"/>
      <c r="M13" s="1"/>
      <c r="N13" s="8"/>
      <c r="O13" s="9"/>
      <c r="P13" s="9"/>
      <c r="Q13" s="1"/>
    </row>
    <row r="14" spans="1:23" x14ac:dyDescent="0.2">
      <c r="A14" s="1"/>
      <c r="B14" s="8" t="s">
        <v>16</v>
      </c>
      <c r="C14" s="9">
        <v>79</v>
      </c>
      <c r="D14" s="9">
        <v>372</v>
      </c>
      <c r="E14" s="1"/>
      <c r="F14" s="8" t="s">
        <v>16</v>
      </c>
      <c r="G14" s="9">
        <v>29</v>
      </c>
      <c r="H14" s="9">
        <v>386</v>
      </c>
      <c r="I14" s="2"/>
      <c r="J14" s="8" t="s">
        <v>16</v>
      </c>
      <c r="K14" s="9"/>
      <c r="L14" s="9"/>
      <c r="M14" s="1"/>
      <c r="N14" s="8" t="s">
        <v>16</v>
      </c>
      <c r="O14" s="9"/>
      <c r="P14" s="9"/>
      <c r="Q14" s="1"/>
    </row>
    <row r="15" spans="1:23" x14ac:dyDescent="0.2">
      <c r="A15" s="1"/>
      <c r="B15" s="8" t="s">
        <v>17</v>
      </c>
      <c r="C15" s="9">
        <v>28</v>
      </c>
      <c r="D15" s="9">
        <v>254</v>
      </c>
      <c r="E15" s="1"/>
      <c r="F15" s="8" t="s">
        <v>17</v>
      </c>
      <c r="G15" s="9">
        <v>70</v>
      </c>
      <c r="H15" s="9">
        <v>136</v>
      </c>
      <c r="I15" s="2"/>
      <c r="J15" s="8" t="s">
        <v>17</v>
      </c>
      <c r="K15" s="9"/>
      <c r="L15" s="9"/>
      <c r="M15" s="1"/>
      <c r="N15" s="8" t="s">
        <v>17</v>
      </c>
      <c r="O15" s="9"/>
      <c r="P15" s="9"/>
      <c r="Q15" s="1"/>
    </row>
    <row r="16" spans="1:23" x14ac:dyDescent="0.2">
      <c r="A16" s="1"/>
      <c r="B16" s="8" t="s">
        <v>18</v>
      </c>
      <c r="C16" s="9">
        <v>14</v>
      </c>
      <c r="D16" s="9">
        <v>216</v>
      </c>
      <c r="E16" s="1"/>
      <c r="F16" s="8" t="s">
        <v>18</v>
      </c>
      <c r="G16" s="9">
        <v>45</v>
      </c>
      <c r="H16" s="9">
        <v>121</v>
      </c>
      <c r="I16" s="2"/>
      <c r="J16" s="8" t="s">
        <v>18</v>
      </c>
      <c r="K16" s="9"/>
      <c r="L16" s="9"/>
      <c r="M16" s="1"/>
      <c r="N16" s="8" t="s">
        <v>18</v>
      </c>
      <c r="O16" s="9"/>
      <c r="P16" s="9"/>
      <c r="Q16" s="1"/>
    </row>
    <row r="17" spans="1:23" x14ac:dyDescent="0.2">
      <c r="A17" s="1"/>
      <c r="B17" s="8" t="s">
        <v>19</v>
      </c>
      <c r="C17" s="9">
        <v>144</v>
      </c>
      <c r="D17" s="9">
        <v>304</v>
      </c>
      <c r="E17" s="1"/>
      <c r="F17" s="8" t="s">
        <v>19</v>
      </c>
      <c r="G17" s="9">
        <v>186</v>
      </c>
      <c r="H17" s="9">
        <v>5</v>
      </c>
      <c r="I17" s="2"/>
      <c r="J17" s="8" t="s">
        <v>19</v>
      </c>
      <c r="K17" s="9"/>
      <c r="L17" s="9"/>
      <c r="M17" s="1"/>
      <c r="N17" s="8" t="s">
        <v>19</v>
      </c>
      <c r="O17" s="9"/>
      <c r="P17" s="9"/>
      <c r="Q17" s="1"/>
    </row>
    <row r="18" spans="1:23" x14ac:dyDescent="0.2">
      <c r="A18" s="1"/>
      <c r="B18" s="8" t="s">
        <v>48</v>
      </c>
      <c r="C18" s="9">
        <v>0</v>
      </c>
      <c r="D18" s="9">
        <v>0</v>
      </c>
      <c r="E18" s="1"/>
      <c r="F18" s="8" t="s">
        <v>48</v>
      </c>
      <c r="G18" s="9">
        <v>35</v>
      </c>
      <c r="H18" s="9">
        <v>0</v>
      </c>
      <c r="I18" s="2"/>
      <c r="J18" s="8"/>
      <c r="K18" s="9"/>
      <c r="L18" s="9"/>
      <c r="M18" s="1"/>
      <c r="N18" s="8"/>
      <c r="O18" s="9"/>
      <c r="P18" s="9"/>
      <c r="Q18" s="1"/>
    </row>
    <row r="19" spans="1:23" x14ac:dyDescent="0.2">
      <c r="A19" s="1"/>
      <c r="B19" s="8" t="s">
        <v>20</v>
      </c>
      <c r="C19" s="9">
        <v>21</v>
      </c>
      <c r="D19" s="9">
        <v>0</v>
      </c>
      <c r="E19" s="1"/>
      <c r="F19" s="8" t="s">
        <v>20</v>
      </c>
      <c r="G19" s="9">
        <v>44</v>
      </c>
      <c r="H19" s="9">
        <v>0</v>
      </c>
      <c r="I19" s="2"/>
      <c r="J19" s="8" t="s">
        <v>20</v>
      </c>
      <c r="K19" s="9"/>
      <c r="L19" s="9"/>
      <c r="M19" s="1"/>
      <c r="N19" s="8" t="s">
        <v>20</v>
      </c>
      <c r="O19" s="9"/>
      <c r="P19" s="9"/>
      <c r="Q19" s="1"/>
    </row>
    <row r="20" spans="1:23" x14ac:dyDescent="0.2">
      <c r="A20" s="1"/>
      <c r="B20" s="8" t="s">
        <v>47</v>
      </c>
      <c r="C20" s="9">
        <v>10</v>
      </c>
      <c r="D20" s="9">
        <v>57</v>
      </c>
      <c r="E20" s="1"/>
      <c r="F20" s="8" t="s">
        <v>46</v>
      </c>
      <c r="G20" s="9">
        <v>863</v>
      </c>
      <c r="H20" s="9">
        <v>0</v>
      </c>
      <c r="I20" s="2"/>
      <c r="J20" s="8" t="s">
        <v>21</v>
      </c>
      <c r="K20" s="9"/>
      <c r="L20" s="9"/>
      <c r="M20" s="1"/>
      <c r="N20" s="8" t="s">
        <v>21</v>
      </c>
      <c r="O20" s="9"/>
      <c r="P20" s="9"/>
      <c r="Q20" s="1"/>
    </row>
    <row r="21" spans="1:23" x14ac:dyDescent="0.2">
      <c r="A21" s="1"/>
      <c r="B21" s="12" t="s">
        <v>22</v>
      </c>
      <c r="C21" s="9">
        <v>0</v>
      </c>
      <c r="D21" s="9">
        <v>0</v>
      </c>
      <c r="E21" s="1"/>
      <c r="F21" s="12" t="s">
        <v>22</v>
      </c>
      <c r="G21" s="9">
        <v>7</v>
      </c>
      <c r="H21" s="9">
        <v>11</v>
      </c>
      <c r="I21" s="2"/>
      <c r="J21" s="12" t="s">
        <v>22</v>
      </c>
      <c r="K21" s="9"/>
      <c r="L21" s="9"/>
      <c r="M21" s="1"/>
      <c r="N21" s="12" t="s">
        <v>22</v>
      </c>
      <c r="O21" s="9"/>
      <c r="P21" s="9"/>
      <c r="Q21" s="1"/>
      <c r="R21" s="1"/>
      <c r="S21" s="1"/>
      <c r="T21" s="1"/>
      <c r="U21" s="1"/>
      <c r="V21" s="1"/>
      <c r="W21" s="1"/>
    </row>
    <row r="22" spans="1:23" x14ac:dyDescent="0.2">
      <c r="A22" s="1"/>
      <c r="B22" s="13" t="s">
        <v>23</v>
      </c>
      <c r="C22" s="9">
        <v>24</v>
      </c>
      <c r="D22" s="9">
        <v>72</v>
      </c>
      <c r="E22" s="1"/>
      <c r="F22" s="13" t="s">
        <v>23</v>
      </c>
      <c r="G22" s="9">
        <v>10</v>
      </c>
      <c r="H22" s="9">
        <v>0</v>
      </c>
      <c r="I22" s="2"/>
      <c r="J22" s="12" t="s">
        <v>24</v>
      </c>
      <c r="K22" s="9"/>
      <c r="L22" s="9"/>
      <c r="M22" s="1"/>
      <c r="N22" s="12" t="s">
        <v>24</v>
      </c>
      <c r="O22" s="9"/>
      <c r="P22" s="9"/>
      <c r="Q22" s="1"/>
      <c r="R22" s="1"/>
      <c r="S22" s="1"/>
      <c r="T22" s="1"/>
      <c r="U22" s="1"/>
      <c r="V22" s="1"/>
      <c r="W22" s="1"/>
    </row>
    <row r="23" spans="1:23" x14ac:dyDescent="0.2">
      <c r="A23" s="1"/>
      <c r="B23" s="8" t="s">
        <v>25</v>
      </c>
      <c r="C23" s="9">
        <f>SUM(C5:C22)</f>
        <v>1101</v>
      </c>
      <c r="D23" s="9">
        <f>SUM(D5:D22)</f>
        <v>7890</v>
      </c>
      <c r="E23" s="1"/>
      <c r="F23" s="8" t="s">
        <v>25</v>
      </c>
      <c r="G23" s="9">
        <f>SUM(G5:G22)</f>
        <v>3529</v>
      </c>
      <c r="H23" s="9">
        <f>SUM(H5:H22)</f>
        <v>6427</v>
      </c>
      <c r="I23" s="2"/>
      <c r="J23" s="8" t="s">
        <v>25</v>
      </c>
      <c r="K23" s="9">
        <v>0</v>
      </c>
      <c r="L23" s="9">
        <v>0</v>
      </c>
      <c r="M23" s="1"/>
      <c r="N23" s="8" t="s">
        <v>25</v>
      </c>
      <c r="O23" s="9"/>
      <c r="P23" s="9"/>
      <c r="Q23" s="1"/>
      <c r="R23" s="1"/>
      <c r="S23" s="1"/>
      <c r="T23" s="1"/>
      <c r="U23" s="1"/>
      <c r="V23" s="1"/>
      <c r="W23" s="1"/>
    </row>
    <row r="24" spans="1:23" x14ac:dyDescent="0.2">
      <c r="A24" s="14"/>
      <c r="B24" s="15" t="s">
        <v>26</v>
      </c>
      <c r="C24" s="14">
        <f>C23+D23</f>
        <v>8991</v>
      </c>
      <c r="D24" s="14"/>
      <c r="E24" s="16">
        <v>-161</v>
      </c>
      <c r="F24" s="15" t="s">
        <v>26</v>
      </c>
      <c r="G24" s="14">
        <f>G23+H23</f>
        <v>9956</v>
      </c>
      <c r="H24" s="14"/>
      <c r="I24" s="2"/>
      <c r="J24" s="15" t="s">
        <v>26</v>
      </c>
      <c r="K24" s="14">
        <v>0</v>
      </c>
      <c r="L24" s="14"/>
      <c r="M24" s="14"/>
      <c r="N24" s="15" t="s">
        <v>26</v>
      </c>
      <c r="O24" s="14">
        <v>0</v>
      </c>
      <c r="P24" s="14"/>
      <c r="Q24" s="14"/>
      <c r="R24" s="14"/>
      <c r="S24" s="14"/>
      <c r="T24" s="14"/>
      <c r="U24" s="14"/>
      <c r="V24" s="14"/>
      <c r="W24" s="14"/>
    </row>
    <row r="25" spans="1:23" x14ac:dyDescent="0.2">
      <c r="A25" s="1"/>
      <c r="B25" s="1" t="s">
        <v>27</v>
      </c>
      <c r="C25" s="1"/>
      <c r="D25" s="1"/>
      <c r="E25" s="1"/>
      <c r="F25" s="1" t="s">
        <v>27</v>
      </c>
      <c r="G25" s="1"/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">
      <c r="A26" s="1"/>
      <c r="B26" s="3" t="s">
        <v>3</v>
      </c>
      <c r="C26" s="4" t="s">
        <v>4</v>
      </c>
      <c r="D26" s="4" t="s">
        <v>5</v>
      </c>
      <c r="E26" s="5" t="s">
        <v>7</v>
      </c>
      <c r="F26" s="3" t="s">
        <v>3</v>
      </c>
      <c r="G26" s="4" t="s">
        <v>4</v>
      </c>
      <c r="H26" s="4" t="s">
        <v>5</v>
      </c>
      <c r="I26" s="2"/>
      <c r="J26" s="17" t="s">
        <v>28</v>
      </c>
      <c r="K26" s="17" t="s">
        <v>29</v>
      </c>
      <c r="L26" s="17" t="s">
        <v>30</v>
      </c>
      <c r="M26" s="17" t="s">
        <v>31</v>
      </c>
      <c r="N26" s="17" t="s">
        <v>32</v>
      </c>
      <c r="O26" s="17" t="s">
        <v>33</v>
      </c>
      <c r="P26" s="1"/>
    </row>
    <row r="27" spans="1:23" x14ac:dyDescent="0.2">
      <c r="A27" s="1"/>
      <c r="B27" s="8" t="s">
        <v>8</v>
      </c>
      <c r="C27" s="9">
        <v>44</v>
      </c>
      <c r="D27" s="9">
        <v>27</v>
      </c>
      <c r="E27" s="1"/>
      <c r="F27" s="8" t="s">
        <v>8</v>
      </c>
      <c r="G27" s="9">
        <v>59</v>
      </c>
      <c r="H27" s="9">
        <v>14</v>
      </c>
      <c r="I27" s="2"/>
      <c r="J27" s="1">
        <v>3364</v>
      </c>
      <c r="K27" s="1"/>
      <c r="L27" s="1">
        <v>1931</v>
      </c>
      <c r="M27" s="1">
        <v>35</v>
      </c>
      <c r="N27" s="1">
        <v>3</v>
      </c>
      <c r="O27" s="1"/>
      <c r="P27" s="1"/>
    </row>
    <row r="28" spans="1:23" x14ac:dyDescent="0.2">
      <c r="A28" s="1"/>
      <c r="B28" s="8" t="s">
        <v>9</v>
      </c>
      <c r="C28" s="9">
        <v>2</v>
      </c>
      <c r="D28" s="9">
        <v>0</v>
      </c>
      <c r="E28" s="1"/>
      <c r="F28" s="8" t="s">
        <v>9</v>
      </c>
      <c r="G28" s="9">
        <v>4</v>
      </c>
      <c r="H28" s="9">
        <v>1</v>
      </c>
      <c r="I28" s="2"/>
      <c r="J28" s="1"/>
      <c r="K28" s="1"/>
      <c r="L28" s="1"/>
      <c r="M28" s="1"/>
      <c r="N28" s="1"/>
      <c r="O28" s="1"/>
      <c r="P28" s="1"/>
    </row>
    <row r="29" spans="1:23" x14ac:dyDescent="0.2">
      <c r="A29" s="1"/>
      <c r="B29" s="8" t="s">
        <v>10</v>
      </c>
      <c r="C29" s="9">
        <v>5</v>
      </c>
      <c r="D29" s="9">
        <v>40</v>
      </c>
      <c r="E29" s="1"/>
      <c r="F29" s="8" t="s">
        <v>10</v>
      </c>
      <c r="G29" s="9">
        <v>36</v>
      </c>
      <c r="H29" s="9">
        <v>27</v>
      </c>
      <c r="I29" s="2"/>
      <c r="J29" s="5" t="s">
        <v>25</v>
      </c>
      <c r="K29" s="1">
        <f>K35+J27-L27-M27-N27</f>
        <v>10904</v>
      </c>
      <c r="L29" s="1" t="s">
        <v>34</v>
      </c>
      <c r="M29" s="18">
        <f>N35</f>
        <v>10898</v>
      </c>
      <c r="N29" s="1"/>
      <c r="O29" s="1"/>
      <c r="P29" s="1"/>
    </row>
    <row r="30" spans="1:23" x14ac:dyDescent="0.2">
      <c r="A30" s="1"/>
      <c r="B30" s="8" t="s">
        <v>11</v>
      </c>
      <c r="C30" s="9">
        <v>36</v>
      </c>
      <c r="D30" s="9">
        <v>80</v>
      </c>
      <c r="E30" s="1"/>
      <c r="F30" s="8" t="s">
        <v>11</v>
      </c>
      <c r="G30" s="9">
        <v>127</v>
      </c>
      <c r="H30" s="9">
        <v>63</v>
      </c>
      <c r="I30" s="2"/>
      <c r="J30" s="30" t="s">
        <v>44</v>
      </c>
      <c r="K30" s="35">
        <f>M29-K29</f>
        <v>-6</v>
      </c>
      <c r="L30" s="1"/>
      <c r="M30" s="1"/>
      <c r="N30" s="1"/>
      <c r="O30" s="1"/>
      <c r="P30" s="1"/>
    </row>
    <row r="31" spans="1:23" x14ac:dyDescent="0.2">
      <c r="A31" s="1"/>
      <c r="B31" s="8" t="s">
        <v>12</v>
      </c>
      <c r="C31" s="9">
        <v>13</v>
      </c>
      <c r="D31" s="9">
        <v>0</v>
      </c>
      <c r="E31" s="1"/>
      <c r="F31" s="8" t="s">
        <v>12</v>
      </c>
      <c r="G31" s="9">
        <v>27</v>
      </c>
      <c r="H31" s="9">
        <v>0</v>
      </c>
      <c r="I31" s="2"/>
      <c r="J31" s="40" t="s">
        <v>36</v>
      </c>
      <c r="K31" s="41"/>
      <c r="L31" s="1"/>
      <c r="M31" s="44" t="s">
        <v>37</v>
      </c>
      <c r="N31" s="45"/>
      <c r="O31" s="1"/>
      <c r="P31" s="1"/>
    </row>
    <row r="32" spans="1:23" x14ac:dyDescent="0.2">
      <c r="A32" s="1"/>
      <c r="B32" s="8" t="s">
        <v>45</v>
      </c>
      <c r="C32" s="9">
        <v>7</v>
      </c>
      <c r="D32" s="9">
        <v>0</v>
      </c>
      <c r="E32" s="1"/>
      <c r="F32" s="8" t="s">
        <v>45</v>
      </c>
      <c r="G32" s="9">
        <v>0</v>
      </c>
      <c r="H32" s="9">
        <v>0</v>
      </c>
      <c r="I32" s="2"/>
      <c r="J32" s="31"/>
      <c r="K32" s="32"/>
      <c r="L32" s="1"/>
      <c r="M32" s="33"/>
      <c r="N32" s="34"/>
      <c r="O32" s="1"/>
      <c r="P32" s="1"/>
    </row>
    <row r="33" spans="1:23" x14ac:dyDescent="0.2">
      <c r="A33" s="1"/>
      <c r="B33" s="8" t="s">
        <v>13</v>
      </c>
      <c r="C33" s="9">
        <v>10</v>
      </c>
      <c r="D33" s="9">
        <v>14</v>
      </c>
      <c r="E33" s="1"/>
      <c r="F33" s="8" t="s">
        <v>13</v>
      </c>
      <c r="G33" s="9">
        <v>8</v>
      </c>
      <c r="H33" s="9">
        <v>30</v>
      </c>
      <c r="I33" s="2"/>
      <c r="J33" s="20" t="s">
        <v>38</v>
      </c>
      <c r="K33" s="29">
        <v>518</v>
      </c>
      <c r="L33" s="1"/>
      <c r="M33" s="20" t="s">
        <v>38</v>
      </c>
      <c r="N33" s="29">
        <v>942</v>
      </c>
      <c r="O33" s="1"/>
      <c r="P33" s="1"/>
    </row>
    <row r="34" spans="1:23" x14ac:dyDescent="0.2">
      <c r="A34" s="1"/>
      <c r="B34" s="8" t="s">
        <v>14</v>
      </c>
      <c r="C34" s="9">
        <v>37</v>
      </c>
      <c r="D34" s="9">
        <v>5</v>
      </c>
      <c r="E34" s="1"/>
      <c r="F34" s="8" t="s">
        <v>14</v>
      </c>
      <c r="G34" s="9">
        <v>24</v>
      </c>
      <c r="H34" s="9">
        <v>3</v>
      </c>
      <c r="I34" s="2"/>
      <c r="J34" s="20" t="s">
        <v>39</v>
      </c>
      <c r="K34" s="29">
        <v>8991</v>
      </c>
      <c r="L34" s="1"/>
      <c r="M34" s="20" t="s">
        <v>39</v>
      </c>
      <c r="N34" s="29">
        <v>9956</v>
      </c>
      <c r="O34" s="1"/>
      <c r="P34" s="1"/>
    </row>
    <row r="35" spans="1:23" x14ac:dyDescent="0.2">
      <c r="A35" s="1"/>
      <c r="B35" s="8" t="s">
        <v>15</v>
      </c>
      <c r="C35" s="9">
        <v>11</v>
      </c>
      <c r="D35" s="9">
        <v>0</v>
      </c>
      <c r="E35" s="1"/>
      <c r="F35" s="8" t="s">
        <v>15</v>
      </c>
      <c r="G35" s="9">
        <v>11</v>
      </c>
      <c r="H35" s="9">
        <v>0</v>
      </c>
      <c r="I35" s="2"/>
      <c r="J35" s="20" t="s">
        <v>25</v>
      </c>
      <c r="K35" s="9">
        <f>SUM(K33:K34)</f>
        <v>9509</v>
      </c>
      <c r="L35" s="1"/>
      <c r="M35" s="20" t="s">
        <v>25</v>
      </c>
      <c r="N35" s="9">
        <f>N34+N33</f>
        <v>10898</v>
      </c>
      <c r="O35" s="1"/>
      <c r="P35" s="1"/>
    </row>
    <row r="36" spans="1:23" x14ac:dyDescent="0.2">
      <c r="A36" s="1"/>
      <c r="B36" s="8" t="s">
        <v>16</v>
      </c>
      <c r="C36" s="9">
        <v>3</v>
      </c>
      <c r="D36" s="9">
        <v>16</v>
      </c>
      <c r="E36" s="1"/>
      <c r="F36" s="8" t="s">
        <v>16</v>
      </c>
      <c r="G36" s="9">
        <v>11</v>
      </c>
      <c r="H36" s="9">
        <v>19</v>
      </c>
      <c r="I36" s="2"/>
      <c r="J36" s="1"/>
      <c r="K36" s="1"/>
      <c r="L36" s="1"/>
      <c r="M36" s="1"/>
      <c r="N36" s="1"/>
      <c r="O36" s="1"/>
      <c r="P36" s="1"/>
    </row>
    <row r="37" spans="1:23" x14ac:dyDescent="0.2">
      <c r="A37" s="1"/>
      <c r="B37" s="8" t="s">
        <v>17</v>
      </c>
      <c r="C37" s="9">
        <v>6</v>
      </c>
      <c r="D37" s="9">
        <v>2</v>
      </c>
      <c r="E37" s="1"/>
      <c r="F37" s="8" t="s">
        <v>17</v>
      </c>
      <c r="G37" s="9">
        <v>10</v>
      </c>
      <c r="H37" s="9">
        <v>0</v>
      </c>
      <c r="I37" s="2"/>
      <c r="J37" s="1"/>
      <c r="K37" s="1"/>
      <c r="L37" s="1"/>
      <c r="M37" s="1"/>
      <c r="N37" s="1"/>
      <c r="O37" s="1"/>
      <c r="P37" s="1"/>
    </row>
    <row r="38" spans="1:23" x14ac:dyDescent="0.2">
      <c r="A38" s="1"/>
      <c r="B38" s="8" t="s">
        <v>18</v>
      </c>
      <c r="C38" s="9">
        <v>5</v>
      </c>
      <c r="D38" s="9">
        <v>0</v>
      </c>
      <c r="E38" s="1"/>
      <c r="F38" s="8" t="s">
        <v>18</v>
      </c>
      <c r="G38" s="9">
        <v>2</v>
      </c>
      <c r="H38" s="9">
        <v>0</v>
      </c>
      <c r="I38" s="2"/>
      <c r="J38" s="1"/>
      <c r="K38" s="1"/>
      <c r="L38" s="36"/>
      <c r="M38" s="1"/>
      <c r="N38" s="1"/>
      <c r="O38" s="1"/>
      <c r="P38" s="1"/>
    </row>
    <row r="39" spans="1:23" x14ac:dyDescent="0.2">
      <c r="A39" s="1"/>
      <c r="B39" s="8" t="s">
        <v>19</v>
      </c>
      <c r="C39" s="9">
        <v>11</v>
      </c>
      <c r="D39" s="9">
        <v>12</v>
      </c>
      <c r="E39" s="1"/>
      <c r="F39" s="8" t="s">
        <v>19</v>
      </c>
      <c r="G39" s="9">
        <v>16</v>
      </c>
      <c r="H39" s="9">
        <v>18</v>
      </c>
      <c r="I39" s="2"/>
      <c r="J39" s="1"/>
      <c r="K39" s="1"/>
      <c r="L39" s="1"/>
      <c r="M39" s="1"/>
      <c r="N39" s="1"/>
      <c r="O39" s="1"/>
      <c r="P39" s="1"/>
    </row>
    <row r="40" spans="1:23" x14ac:dyDescent="0.2">
      <c r="A40" s="1"/>
      <c r="B40" s="8" t="s">
        <v>49</v>
      </c>
      <c r="C40" s="9">
        <v>0</v>
      </c>
      <c r="D40" s="9">
        <v>0</v>
      </c>
      <c r="E40" s="1"/>
      <c r="F40" s="8" t="s">
        <v>49</v>
      </c>
      <c r="G40" s="9">
        <v>4</v>
      </c>
      <c r="H40" s="9">
        <v>0</v>
      </c>
      <c r="I40" s="2"/>
      <c r="J40" s="1"/>
      <c r="K40" s="1"/>
      <c r="L40" s="1"/>
      <c r="M40" s="1"/>
      <c r="N40" s="1"/>
      <c r="O40" s="1"/>
      <c r="P40" s="1"/>
    </row>
    <row r="41" spans="1:23" x14ac:dyDescent="0.2">
      <c r="A41" s="1"/>
      <c r="B41" s="8" t="s">
        <v>20</v>
      </c>
      <c r="C41" s="9">
        <v>0</v>
      </c>
      <c r="D41" s="9">
        <v>0</v>
      </c>
      <c r="E41" s="1"/>
      <c r="F41" s="8" t="s">
        <v>20</v>
      </c>
      <c r="G41" s="9">
        <v>2</v>
      </c>
      <c r="H41" s="9">
        <v>0</v>
      </c>
      <c r="I41" s="2"/>
      <c r="J41" s="1"/>
      <c r="K41" s="1"/>
      <c r="L41" s="28"/>
      <c r="M41" s="1"/>
      <c r="N41" s="1"/>
      <c r="O41" s="1"/>
      <c r="P41" s="1"/>
    </row>
    <row r="42" spans="1:23" x14ac:dyDescent="0.2">
      <c r="A42" s="1"/>
      <c r="B42" s="8" t="s">
        <v>47</v>
      </c>
      <c r="C42" s="9">
        <v>0</v>
      </c>
      <c r="D42" s="9">
        <v>0</v>
      </c>
      <c r="E42" s="1"/>
      <c r="F42" s="8" t="s">
        <v>47</v>
      </c>
      <c r="G42" s="9">
        <v>9</v>
      </c>
      <c r="H42" s="9">
        <v>0</v>
      </c>
      <c r="I42" s="2"/>
      <c r="J42" s="1"/>
      <c r="K42" s="1"/>
      <c r="L42" s="1"/>
      <c r="M42" s="1"/>
      <c r="N42" s="1"/>
      <c r="O42" s="1"/>
      <c r="P42" s="1"/>
    </row>
    <row r="43" spans="1:23" x14ac:dyDescent="0.2">
      <c r="A43" s="1"/>
      <c r="B43" s="12" t="s">
        <v>22</v>
      </c>
      <c r="C43" s="9">
        <v>6</v>
      </c>
      <c r="D43" s="9">
        <v>0</v>
      </c>
      <c r="E43" s="1"/>
      <c r="F43" s="12" t="s">
        <v>22</v>
      </c>
      <c r="G43" s="9">
        <v>1</v>
      </c>
      <c r="H43" s="9">
        <v>0</v>
      </c>
      <c r="I43" s="2"/>
      <c r="J43" s="1"/>
      <c r="K43" s="1"/>
      <c r="L43" s="1"/>
      <c r="M43" s="1"/>
      <c r="N43" s="1"/>
      <c r="O43" s="1"/>
      <c r="P43" s="1"/>
    </row>
    <row r="44" spans="1:23" x14ac:dyDescent="0.2">
      <c r="A44" s="1"/>
      <c r="B44" s="8" t="s">
        <v>25</v>
      </c>
      <c r="C44" s="9">
        <f>SUM(C27:C43)</f>
        <v>196</v>
      </c>
      <c r="D44" s="9">
        <f>SUM(D27:D43)</f>
        <v>196</v>
      </c>
      <c r="E44" s="1"/>
      <c r="F44" s="8" t="s">
        <v>25</v>
      </c>
      <c r="G44" s="9">
        <f>SUM(G27:G43)</f>
        <v>351</v>
      </c>
      <c r="H44" s="9">
        <f>SUM(H27:H43)</f>
        <v>175</v>
      </c>
      <c r="I44" s="2"/>
      <c r="J44" s="21"/>
      <c r="K44" s="21"/>
      <c r="L44" s="1"/>
      <c r="M44" s="21"/>
      <c r="N44" s="21"/>
      <c r="O44" s="1"/>
      <c r="P44" s="1"/>
    </row>
    <row r="45" spans="1:23" x14ac:dyDescent="0.2">
      <c r="A45" s="21"/>
      <c r="B45" s="22" t="s">
        <v>26</v>
      </c>
      <c r="C45" s="21">
        <f>C44+D44</f>
        <v>392</v>
      </c>
      <c r="D45" s="21"/>
      <c r="E45" s="21">
        <v>-71</v>
      </c>
      <c r="F45" s="22" t="s">
        <v>26</v>
      </c>
      <c r="G45" s="21">
        <f>G44+H44</f>
        <v>526</v>
      </c>
      <c r="H45" s="21"/>
      <c r="I45" s="2"/>
      <c r="J45" s="1"/>
      <c r="K45" s="1"/>
      <c r="L45" s="21"/>
      <c r="M45" s="1"/>
      <c r="N45" s="1"/>
      <c r="O45" s="21"/>
      <c r="P45" s="21"/>
    </row>
    <row r="46" spans="1:23" x14ac:dyDescent="0.2">
      <c r="A46" s="1"/>
      <c r="B46" s="1"/>
      <c r="C46" s="1"/>
      <c r="D46" s="1"/>
      <c r="E46" s="1"/>
      <c r="F46" s="1"/>
      <c r="G46" s="1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">
      <c r="A47" s="1"/>
      <c r="B47" s="1"/>
      <c r="C47" s="1"/>
      <c r="D47" s="1"/>
      <c r="E47" s="1"/>
      <c r="F47" s="1"/>
      <c r="G47" s="1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">
      <c r="A48" s="1"/>
      <c r="B48" s="1"/>
      <c r="C48" s="23" t="s">
        <v>40</v>
      </c>
      <c r="D48" s="23"/>
      <c r="E48" s="1"/>
      <c r="F48" s="1"/>
      <c r="G48" s="1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">
      <c r="A49" s="1"/>
      <c r="B49" s="1"/>
      <c r="C49" s="1" t="s">
        <v>31</v>
      </c>
      <c r="D49" s="1"/>
      <c r="E49" s="24" t="s">
        <v>30</v>
      </c>
      <c r="F49" s="11" t="s">
        <v>31</v>
      </c>
      <c r="G49" s="11" t="s">
        <v>28</v>
      </c>
      <c r="H49" s="24" t="s">
        <v>29</v>
      </c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">
      <c r="A50" s="1"/>
      <c r="B50" s="1"/>
      <c r="C50" s="1">
        <v>479</v>
      </c>
      <c r="D50" s="1"/>
      <c r="E50" s="20">
        <v>54</v>
      </c>
      <c r="F50" s="9">
        <v>293</v>
      </c>
      <c r="G50" s="9">
        <v>180</v>
      </c>
      <c r="H50" s="24">
        <v>306</v>
      </c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">
      <c r="A51" s="1"/>
      <c r="B51" s="1"/>
      <c r="C51" s="1"/>
      <c r="D51" s="1"/>
      <c r="E51" s="20" t="s">
        <v>25</v>
      </c>
      <c r="F51" s="9">
        <f>C45+C50+G50-H50-F50-E50</f>
        <v>398</v>
      </c>
      <c r="G51" s="1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">
      <c r="A52" s="1"/>
      <c r="B52" s="1"/>
      <c r="C52" s="1"/>
      <c r="D52" s="1"/>
      <c r="E52" s="25" t="s">
        <v>41</v>
      </c>
      <c r="F52" s="38">
        <f>F51-G45</f>
        <v>-128</v>
      </c>
      <c r="G52" s="1"/>
      <c r="H52" s="1"/>
      <c r="I52" s="2"/>
      <c r="L52" s="1"/>
      <c r="O52" s="1"/>
      <c r="P52" s="1"/>
      <c r="Q52" s="1"/>
      <c r="R52" s="1"/>
      <c r="S52" s="1"/>
      <c r="T52" s="1"/>
      <c r="U52" s="1"/>
      <c r="V52" s="1"/>
      <c r="W52" s="1"/>
    </row>
  </sheetData>
  <mergeCells count="3">
    <mergeCell ref="D2:F2"/>
    <mergeCell ref="J31:K31"/>
    <mergeCell ref="M31:N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December 2023</vt:lpstr>
      <vt:lpstr>January</vt:lpstr>
      <vt:lpstr>February</vt:lpstr>
      <vt:lpstr>March</vt:lpstr>
      <vt:lpstr>APRIL</vt:lpstr>
      <vt:lpstr>may&amp;june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2024-02-02T07:02:02Z</dcterms:created>
  <dcterms:modified xsi:type="dcterms:W3CDTF">2024-07-02T11:57:13Z</dcterms:modified>
</cp:coreProperties>
</file>