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4.xml" ContentType="application/vnd.openxmlformats-officedocument.spreadsheetml.table+xml"/>
  <Override PartName="/xl/queryTables/queryTable1.xml" ContentType="application/vnd.openxmlformats-officedocument.spreadsheetml.queryTable+xml"/>
  <Override PartName="/xl/tables/table5.xml" ContentType="application/vnd.openxmlformats-officedocument.spreadsheetml.table+xml"/>
  <Override PartName="/xl/queryTables/queryTable2.xml" ContentType="application/vnd.openxmlformats-officedocument.spreadsheetml.queryTable+xml"/>
  <Override PartName="/xl/tables/table6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https://dotsourcems-my.sharepoint.com/personal/v_krech_dotsource_de/Documents/Desktop/BA/Aufgaben/"/>
    </mc:Choice>
  </mc:AlternateContent>
  <xr:revisionPtr revIDLastSave="5137" documentId="11_AD4DB114E441178AC67DF48EF690CB5E683EDF2A" xr6:coauthVersionLast="47" xr6:coauthVersionMax="47" xr10:uidLastSave="{FF0EE32D-A2E7-4140-ADD3-729A7BEC83EE}"/>
  <bookViews>
    <workbookView xWindow="-110" yWindow="-110" windowWidth="25820" windowHeight="15500" activeTab="1" xr2:uid="{00000000-000D-0000-FFFF-FFFF00000000}"/>
  </bookViews>
  <sheets>
    <sheet name="Aufgabensammlung" sheetId="1" r:id="rId1"/>
    <sheet name="Aufgabenauswertung" sheetId="2" r:id="rId2"/>
    <sheet name="baustein_count" sheetId="17" r:id="rId3"/>
    <sheet name="variants_raw" sheetId="3" r:id="rId4"/>
    <sheet name="intervalle_darstellung" sheetId="22" r:id="rId5"/>
    <sheet name="variants_sortiert" sheetId="25" r:id="rId6"/>
    <sheet name="reg_sum" sheetId="24" r:id="rId7"/>
    <sheet name="reg_presence" sheetId="23" r:id="rId8"/>
  </sheets>
  <definedNames>
    <definedName name="ExterneDaten_4" localSheetId="7" hidden="1">'reg_presence'!$A$1:$J$25</definedName>
    <definedName name="ExterneDaten_5" localSheetId="6" hidden="1">'reg_sum'!$A$1:$I$3</definedName>
    <definedName name="ExterneDaten_6" localSheetId="6" hidden="1">'reg_sum'!#REF!</definedName>
    <definedName name="ExterneDaten_6" localSheetId="5" hidden="1">variants_sortiert!$A$1:$Q$146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8" i="22" l="1"/>
  <c r="I19" i="22"/>
  <c r="I20" i="22"/>
  <c r="I21" i="22"/>
  <c r="I22" i="22"/>
  <c r="I23" i="22"/>
  <c r="I24" i="22"/>
  <c r="I25" i="22"/>
  <c r="I26" i="22"/>
  <c r="I27" i="22"/>
  <c r="I28" i="22"/>
  <c r="I17" i="22"/>
  <c r="H18" i="22"/>
  <c r="H19" i="22"/>
  <c r="H20" i="22"/>
  <c r="H21" i="22"/>
  <c r="H22" i="22"/>
  <c r="H23" i="22"/>
  <c r="H24" i="22"/>
  <c r="H25" i="22"/>
  <c r="H26" i="22"/>
  <c r="H27" i="22"/>
  <c r="H28" i="22"/>
  <c r="H17" i="22"/>
  <c r="I12" i="22"/>
  <c r="I11" i="22"/>
  <c r="I10" i="22"/>
  <c r="I9" i="22"/>
  <c r="I8" i="22"/>
  <c r="H12" i="22"/>
  <c r="H11" i="22"/>
  <c r="H10" i="22"/>
  <c r="H9" i="22"/>
  <c r="H8" i="22"/>
  <c r="I4" i="22"/>
  <c r="I5" i="22"/>
  <c r="I6" i="22"/>
  <c r="I7" i="22"/>
  <c r="I3" i="22"/>
  <c r="H4" i="22"/>
  <c r="H5" i="22"/>
  <c r="H6" i="22"/>
  <c r="H7" i="22"/>
  <c r="H3" i="22"/>
  <c r="BE36" i="2"/>
  <c r="BF36" i="2"/>
  <c r="BG36" i="2"/>
  <c r="BH36" i="2"/>
  <c r="BI36" i="2"/>
  <c r="BJ36" i="2"/>
  <c r="BK36" i="2"/>
  <c r="BL36" i="2"/>
  <c r="BM36" i="2"/>
  <c r="BN36" i="2"/>
  <c r="BO36" i="2"/>
  <c r="BD36" i="2"/>
  <c r="O236" i="3"/>
  <c r="N236" i="3"/>
  <c r="M236" i="3"/>
  <c r="L236" i="3"/>
  <c r="K236" i="3"/>
  <c r="J236" i="3"/>
  <c r="I236" i="3"/>
  <c r="H236" i="3"/>
  <c r="G236" i="3"/>
  <c r="F236" i="3"/>
  <c r="E236" i="3"/>
  <c r="D236" i="3"/>
  <c r="C236" i="3"/>
  <c r="B236" i="3"/>
  <c r="O235" i="3"/>
  <c r="N235" i="3"/>
  <c r="M235" i="3"/>
  <c r="L235" i="3"/>
  <c r="K235" i="3"/>
  <c r="J235" i="3"/>
  <c r="I235" i="3"/>
  <c r="H235" i="3"/>
  <c r="G235" i="3"/>
  <c r="F235" i="3"/>
  <c r="E235" i="3"/>
  <c r="D235" i="3"/>
  <c r="C235" i="3"/>
  <c r="B235" i="3"/>
  <c r="O228" i="3"/>
  <c r="N228" i="3"/>
  <c r="M228" i="3"/>
  <c r="L228" i="3"/>
  <c r="K228" i="3"/>
  <c r="J228" i="3"/>
  <c r="I228" i="3"/>
  <c r="H228" i="3"/>
  <c r="G228" i="3"/>
  <c r="F228" i="3"/>
  <c r="E228" i="3"/>
  <c r="D228" i="3"/>
  <c r="C228" i="3"/>
  <c r="O227" i="3"/>
  <c r="N227" i="3"/>
  <c r="M227" i="3"/>
  <c r="L227" i="3"/>
  <c r="K227" i="3"/>
  <c r="J227" i="3"/>
  <c r="I227" i="3"/>
  <c r="H227" i="3"/>
  <c r="G227" i="3"/>
  <c r="F227" i="3"/>
  <c r="E227" i="3"/>
  <c r="D227" i="3"/>
  <c r="C227" i="3"/>
  <c r="B227" i="3"/>
  <c r="O220" i="3"/>
  <c r="N220" i="3"/>
  <c r="M220" i="3"/>
  <c r="L220" i="3"/>
  <c r="K220" i="3"/>
  <c r="J220" i="3"/>
  <c r="I220" i="3"/>
  <c r="H220" i="3"/>
  <c r="G220" i="3"/>
  <c r="F220" i="3"/>
  <c r="E220" i="3"/>
  <c r="D220" i="3"/>
  <c r="C220" i="3"/>
  <c r="O219" i="3"/>
  <c r="N219" i="3"/>
  <c r="M219" i="3"/>
  <c r="L219" i="3"/>
  <c r="K219" i="3"/>
  <c r="J219" i="3"/>
  <c r="I219" i="3"/>
  <c r="H219" i="3"/>
  <c r="G219" i="3"/>
  <c r="F219" i="3"/>
  <c r="E219" i="3"/>
  <c r="D219" i="3"/>
  <c r="C219" i="3"/>
  <c r="B219" i="3"/>
  <c r="O212" i="3"/>
  <c r="N212" i="3"/>
  <c r="M212" i="3"/>
  <c r="L212" i="3"/>
  <c r="K212" i="3"/>
  <c r="J212" i="3"/>
  <c r="I212" i="3"/>
  <c r="H212" i="3"/>
  <c r="G212" i="3"/>
  <c r="F212" i="3"/>
  <c r="E212" i="3"/>
  <c r="D212" i="3"/>
  <c r="C212" i="3"/>
  <c r="O211" i="3"/>
  <c r="N211" i="3"/>
  <c r="M211" i="3"/>
  <c r="L211" i="3"/>
  <c r="K211" i="3"/>
  <c r="J211" i="3"/>
  <c r="I211" i="3"/>
  <c r="H211" i="3"/>
  <c r="G211" i="3"/>
  <c r="F211" i="3"/>
  <c r="E211" i="3"/>
  <c r="D211" i="3"/>
  <c r="C211" i="3"/>
  <c r="B211" i="3"/>
  <c r="O204" i="3"/>
  <c r="N204" i="3"/>
  <c r="M204" i="3"/>
  <c r="L204" i="3"/>
  <c r="K204" i="3"/>
  <c r="J204" i="3"/>
  <c r="I204" i="3"/>
  <c r="H204" i="3"/>
  <c r="G204" i="3"/>
  <c r="F204" i="3"/>
  <c r="E204" i="3"/>
  <c r="D204" i="3"/>
  <c r="C204" i="3"/>
  <c r="O203" i="3"/>
  <c r="N203" i="3"/>
  <c r="M203" i="3"/>
  <c r="L203" i="3"/>
  <c r="K203" i="3"/>
  <c r="J203" i="3"/>
  <c r="I203" i="3"/>
  <c r="H203" i="3"/>
  <c r="G203" i="3"/>
  <c r="F203" i="3"/>
  <c r="E203" i="3"/>
  <c r="D203" i="3"/>
  <c r="C203" i="3"/>
  <c r="B203" i="3"/>
  <c r="O196" i="3"/>
  <c r="N196" i="3"/>
  <c r="M196" i="3"/>
  <c r="L196" i="3"/>
  <c r="K196" i="3"/>
  <c r="J196" i="3"/>
  <c r="I196" i="3"/>
  <c r="H196" i="3"/>
  <c r="G196" i="3"/>
  <c r="F196" i="3"/>
  <c r="E196" i="3"/>
  <c r="D196" i="3"/>
  <c r="C196" i="3"/>
  <c r="O195" i="3"/>
  <c r="N195" i="3"/>
  <c r="M195" i="3"/>
  <c r="L195" i="3"/>
  <c r="K195" i="3"/>
  <c r="J195" i="3"/>
  <c r="I195" i="3"/>
  <c r="H195" i="3"/>
  <c r="G195" i="3"/>
  <c r="F195" i="3"/>
  <c r="E195" i="3"/>
  <c r="D195" i="3"/>
  <c r="C195" i="3"/>
  <c r="B195" i="3"/>
  <c r="O188" i="3"/>
  <c r="N188" i="3"/>
  <c r="M188" i="3"/>
  <c r="L188" i="3"/>
  <c r="K188" i="3"/>
  <c r="J188" i="3"/>
  <c r="I188" i="3"/>
  <c r="H188" i="3"/>
  <c r="G188" i="3"/>
  <c r="F188" i="3"/>
  <c r="E188" i="3"/>
  <c r="D188" i="3"/>
  <c r="C188" i="3"/>
  <c r="O187" i="3"/>
  <c r="N187" i="3"/>
  <c r="M187" i="3"/>
  <c r="L187" i="3"/>
  <c r="K187" i="3"/>
  <c r="J187" i="3"/>
  <c r="I187" i="3"/>
  <c r="H187" i="3"/>
  <c r="G187" i="3"/>
  <c r="F187" i="3"/>
  <c r="E187" i="3"/>
  <c r="D187" i="3"/>
  <c r="C187" i="3"/>
  <c r="B187" i="3"/>
  <c r="O180" i="3"/>
  <c r="N180" i="3"/>
  <c r="M180" i="3"/>
  <c r="L180" i="3"/>
  <c r="K180" i="3"/>
  <c r="J180" i="3"/>
  <c r="I180" i="3"/>
  <c r="H180" i="3"/>
  <c r="G180" i="3"/>
  <c r="F180" i="3"/>
  <c r="E180" i="3"/>
  <c r="D180" i="3"/>
  <c r="C180" i="3"/>
  <c r="O179" i="3"/>
  <c r="N179" i="3"/>
  <c r="M179" i="3"/>
  <c r="L179" i="3"/>
  <c r="K179" i="3"/>
  <c r="J179" i="3"/>
  <c r="I179" i="3"/>
  <c r="H179" i="3"/>
  <c r="G179" i="3"/>
  <c r="F179" i="3"/>
  <c r="E179" i="3"/>
  <c r="D179" i="3"/>
  <c r="C179" i="3"/>
  <c r="B179" i="3"/>
  <c r="O172" i="3"/>
  <c r="N172" i="3"/>
  <c r="M172" i="3"/>
  <c r="L172" i="3"/>
  <c r="K172" i="3"/>
  <c r="J172" i="3"/>
  <c r="I172" i="3"/>
  <c r="H172" i="3"/>
  <c r="G172" i="3"/>
  <c r="F172" i="3"/>
  <c r="E172" i="3"/>
  <c r="D172" i="3"/>
  <c r="C172" i="3"/>
  <c r="O171" i="3"/>
  <c r="N171" i="3"/>
  <c r="M171" i="3"/>
  <c r="L171" i="3"/>
  <c r="K171" i="3"/>
  <c r="J171" i="3"/>
  <c r="I171" i="3"/>
  <c r="H171" i="3"/>
  <c r="G171" i="3"/>
  <c r="F171" i="3"/>
  <c r="E171" i="3"/>
  <c r="D171" i="3"/>
  <c r="C171" i="3"/>
  <c r="B171" i="3"/>
  <c r="O164" i="3"/>
  <c r="N164" i="3"/>
  <c r="M164" i="3"/>
  <c r="L164" i="3"/>
  <c r="K164" i="3"/>
  <c r="J164" i="3"/>
  <c r="I164" i="3"/>
  <c r="H164" i="3"/>
  <c r="G164" i="3"/>
  <c r="F164" i="3"/>
  <c r="E164" i="3"/>
  <c r="D164" i="3"/>
  <c r="C164" i="3"/>
  <c r="B164" i="3"/>
  <c r="O163" i="3"/>
  <c r="N163" i="3"/>
  <c r="M163" i="3"/>
  <c r="L163" i="3"/>
  <c r="K163" i="3"/>
  <c r="J163" i="3"/>
  <c r="I163" i="3"/>
  <c r="H163" i="3"/>
  <c r="G163" i="3"/>
  <c r="F163" i="3"/>
  <c r="E163" i="3"/>
  <c r="D163" i="3"/>
  <c r="C163" i="3"/>
  <c r="B163" i="3"/>
  <c r="O156" i="3"/>
  <c r="N156" i="3"/>
  <c r="M156" i="3"/>
  <c r="L156" i="3"/>
  <c r="K156" i="3"/>
  <c r="J156" i="3"/>
  <c r="I156" i="3"/>
  <c r="H156" i="3"/>
  <c r="G156" i="3"/>
  <c r="F156" i="3"/>
  <c r="E156" i="3"/>
  <c r="D156" i="3"/>
  <c r="C156" i="3"/>
  <c r="O155" i="3"/>
  <c r="N155" i="3"/>
  <c r="M155" i="3"/>
  <c r="L155" i="3"/>
  <c r="K155" i="3"/>
  <c r="J155" i="3"/>
  <c r="I155" i="3"/>
  <c r="H155" i="3"/>
  <c r="G155" i="3"/>
  <c r="F155" i="3"/>
  <c r="E155" i="3"/>
  <c r="D155" i="3"/>
  <c r="C155" i="3"/>
  <c r="B155" i="3"/>
  <c r="O148" i="3"/>
  <c r="N148" i="3"/>
  <c r="M148" i="3"/>
  <c r="L148" i="3"/>
  <c r="K148" i="3"/>
  <c r="J148" i="3"/>
  <c r="I148" i="3"/>
  <c r="H148" i="3"/>
  <c r="G148" i="3"/>
  <c r="F148" i="3"/>
  <c r="E148" i="3"/>
  <c r="D148" i="3"/>
  <c r="C148" i="3"/>
  <c r="O147" i="3"/>
  <c r="N147" i="3"/>
  <c r="M147" i="3"/>
  <c r="L147" i="3"/>
  <c r="K147" i="3"/>
  <c r="J147" i="3"/>
  <c r="I147" i="3"/>
  <c r="H147" i="3"/>
  <c r="G147" i="3"/>
  <c r="F147" i="3"/>
  <c r="E147" i="3"/>
  <c r="D147" i="3"/>
  <c r="C147" i="3"/>
  <c r="B147" i="3"/>
  <c r="O140" i="3"/>
  <c r="N140" i="3"/>
  <c r="M140" i="3"/>
  <c r="L140" i="3"/>
  <c r="K140" i="3"/>
  <c r="J140" i="3"/>
  <c r="I140" i="3"/>
  <c r="H140" i="3"/>
  <c r="G140" i="3"/>
  <c r="F140" i="3"/>
  <c r="E140" i="3"/>
  <c r="D140" i="3"/>
  <c r="C140" i="3"/>
  <c r="O139" i="3"/>
  <c r="N139" i="3"/>
  <c r="M139" i="3"/>
  <c r="L139" i="3"/>
  <c r="K139" i="3"/>
  <c r="J139" i="3"/>
  <c r="I139" i="3"/>
  <c r="H139" i="3"/>
  <c r="G139" i="3"/>
  <c r="F139" i="3"/>
  <c r="E139" i="3"/>
  <c r="D139" i="3"/>
  <c r="C139" i="3"/>
  <c r="B139" i="3"/>
  <c r="O132" i="3"/>
  <c r="N132" i="3"/>
  <c r="M132" i="3"/>
  <c r="L132" i="3"/>
  <c r="K132" i="3"/>
  <c r="J132" i="3"/>
  <c r="I132" i="3"/>
  <c r="H132" i="3"/>
  <c r="G132" i="3"/>
  <c r="F132" i="3"/>
  <c r="E132" i="3"/>
  <c r="D132" i="3"/>
  <c r="C132" i="3"/>
  <c r="O131" i="3"/>
  <c r="N131" i="3"/>
  <c r="M131" i="3"/>
  <c r="L131" i="3"/>
  <c r="K131" i="3"/>
  <c r="J131" i="3"/>
  <c r="I131" i="3"/>
  <c r="H131" i="3"/>
  <c r="G131" i="3"/>
  <c r="F131" i="3"/>
  <c r="E131" i="3"/>
  <c r="D131" i="3"/>
  <c r="C131" i="3"/>
  <c r="B131" i="3"/>
  <c r="O124" i="3"/>
  <c r="N124" i="3"/>
  <c r="M124" i="3"/>
  <c r="L124" i="3"/>
  <c r="K124" i="3"/>
  <c r="J124" i="3"/>
  <c r="I124" i="3"/>
  <c r="H124" i="3"/>
  <c r="G124" i="3"/>
  <c r="F124" i="3"/>
  <c r="E124" i="3"/>
  <c r="D124" i="3"/>
  <c r="C124" i="3"/>
  <c r="B124" i="3"/>
  <c r="O123" i="3"/>
  <c r="N123" i="3"/>
  <c r="M123" i="3"/>
  <c r="L123" i="3"/>
  <c r="K123" i="3"/>
  <c r="J123" i="3"/>
  <c r="I123" i="3"/>
  <c r="H123" i="3"/>
  <c r="G123" i="3"/>
  <c r="F123" i="3"/>
  <c r="E123" i="3"/>
  <c r="D123" i="3"/>
  <c r="C123" i="3"/>
  <c r="B123" i="3"/>
  <c r="O116" i="3"/>
  <c r="N116" i="3"/>
  <c r="M116" i="3"/>
  <c r="L116" i="3"/>
  <c r="K116" i="3"/>
  <c r="J116" i="3"/>
  <c r="I116" i="3"/>
  <c r="H116" i="3"/>
  <c r="G116" i="3"/>
  <c r="F116" i="3"/>
  <c r="E116" i="3"/>
  <c r="D116" i="3"/>
  <c r="C116" i="3"/>
  <c r="B116" i="3"/>
  <c r="O115" i="3"/>
  <c r="N115" i="3"/>
  <c r="M115" i="3"/>
  <c r="L115" i="3"/>
  <c r="K115" i="3"/>
  <c r="J115" i="3"/>
  <c r="I115" i="3"/>
  <c r="H115" i="3"/>
  <c r="G115" i="3"/>
  <c r="F115" i="3"/>
  <c r="E115" i="3"/>
  <c r="D115" i="3"/>
  <c r="C115" i="3"/>
  <c r="B115" i="3"/>
  <c r="O108" i="3"/>
  <c r="N108" i="3"/>
  <c r="M108" i="3"/>
  <c r="L108" i="3"/>
  <c r="K108" i="3"/>
  <c r="J108" i="3"/>
  <c r="I108" i="3"/>
  <c r="H108" i="3"/>
  <c r="G108" i="3"/>
  <c r="F108" i="3"/>
  <c r="E108" i="3"/>
  <c r="D108" i="3"/>
  <c r="C108" i="3"/>
  <c r="B108" i="3"/>
  <c r="O107" i="3"/>
  <c r="N107" i="3"/>
  <c r="M107" i="3"/>
  <c r="L107" i="3"/>
  <c r="K107" i="3"/>
  <c r="J107" i="3"/>
  <c r="I107" i="3"/>
  <c r="H107" i="3"/>
  <c r="G107" i="3"/>
  <c r="F107" i="3"/>
  <c r="E107" i="3"/>
  <c r="D107" i="3"/>
  <c r="C107" i="3"/>
  <c r="B107" i="3"/>
  <c r="O100" i="3"/>
  <c r="N100" i="3"/>
  <c r="M100" i="3"/>
  <c r="L100" i="3"/>
  <c r="K100" i="3"/>
  <c r="J100" i="3"/>
  <c r="I100" i="3"/>
  <c r="H100" i="3"/>
  <c r="G100" i="3"/>
  <c r="F100" i="3"/>
  <c r="E100" i="3"/>
  <c r="D100" i="3"/>
  <c r="C100" i="3"/>
  <c r="O99" i="3"/>
  <c r="N99" i="3"/>
  <c r="M99" i="3"/>
  <c r="L99" i="3"/>
  <c r="K99" i="3"/>
  <c r="J99" i="3"/>
  <c r="I99" i="3"/>
  <c r="H99" i="3"/>
  <c r="G99" i="3"/>
  <c r="F99" i="3"/>
  <c r="E99" i="3"/>
  <c r="D99" i="3"/>
  <c r="C99" i="3"/>
  <c r="B99" i="3"/>
  <c r="O92" i="3"/>
  <c r="N92" i="3"/>
  <c r="M92" i="3"/>
  <c r="L92" i="3"/>
  <c r="K92" i="3"/>
  <c r="J92" i="3"/>
  <c r="I92" i="3"/>
  <c r="H92" i="3"/>
  <c r="G92" i="3"/>
  <c r="F92" i="3"/>
  <c r="E92" i="3"/>
  <c r="D92" i="3"/>
  <c r="C92" i="3"/>
  <c r="O91" i="3"/>
  <c r="N91" i="3"/>
  <c r="M91" i="3"/>
  <c r="L91" i="3"/>
  <c r="K91" i="3"/>
  <c r="J91" i="3"/>
  <c r="I91" i="3"/>
  <c r="H91" i="3"/>
  <c r="G91" i="3"/>
  <c r="F91" i="3"/>
  <c r="E91" i="3"/>
  <c r="D91" i="3"/>
  <c r="C91" i="3"/>
  <c r="B91" i="3"/>
  <c r="O84" i="3"/>
  <c r="N84" i="3"/>
  <c r="M84" i="3"/>
  <c r="L84" i="3"/>
  <c r="K84" i="3"/>
  <c r="J84" i="3"/>
  <c r="I84" i="3"/>
  <c r="H84" i="3"/>
  <c r="G84" i="3"/>
  <c r="F84" i="3"/>
  <c r="E84" i="3"/>
  <c r="D84" i="3"/>
  <c r="C84" i="3"/>
  <c r="O83" i="3"/>
  <c r="N83" i="3"/>
  <c r="M83" i="3"/>
  <c r="L83" i="3"/>
  <c r="K83" i="3"/>
  <c r="J83" i="3"/>
  <c r="I83" i="3"/>
  <c r="H83" i="3"/>
  <c r="G83" i="3"/>
  <c r="F83" i="3"/>
  <c r="E83" i="3"/>
  <c r="D83" i="3"/>
  <c r="C83" i="3"/>
  <c r="B83" i="3"/>
  <c r="O76" i="3"/>
  <c r="N76" i="3"/>
  <c r="M76" i="3"/>
  <c r="L76" i="3"/>
  <c r="K76" i="3"/>
  <c r="J76" i="3"/>
  <c r="I76" i="3"/>
  <c r="H76" i="3"/>
  <c r="G76" i="3"/>
  <c r="F76" i="3"/>
  <c r="E76" i="3"/>
  <c r="D76" i="3"/>
  <c r="C76" i="3"/>
  <c r="O75" i="3"/>
  <c r="N75" i="3"/>
  <c r="M75" i="3"/>
  <c r="L75" i="3"/>
  <c r="K75" i="3"/>
  <c r="J75" i="3"/>
  <c r="I75" i="3"/>
  <c r="H75" i="3"/>
  <c r="G75" i="3"/>
  <c r="F75" i="3"/>
  <c r="E75" i="3"/>
  <c r="D75" i="3"/>
  <c r="C75" i="3"/>
  <c r="O68" i="3"/>
  <c r="N68" i="3"/>
  <c r="M68" i="3"/>
  <c r="L68" i="3"/>
  <c r="K68" i="3"/>
  <c r="J68" i="3"/>
  <c r="I68" i="3"/>
  <c r="H68" i="3"/>
  <c r="G68" i="3"/>
  <c r="F68" i="3"/>
  <c r="E68" i="3"/>
  <c r="D68" i="3"/>
  <c r="C68" i="3"/>
  <c r="O67" i="3"/>
  <c r="N67" i="3"/>
  <c r="M67" i="3"/>
  <c r="L67" i="3"/>
  <c r="K67" i="3"/>
  <c r="J67" i="3"/>
  <c r="I67" i="3"/>
  <c r="H67" i="3"/>
  <c r="G67" i="3"/>
  <c r="F67" i="3"/>
  <c r="E67" i="3"/>
  <c r="D67" i="3"/>
  <c r="C67" i="3"/>
  <c r="B67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O44" i="3"/>
  <c r="N44" i="3"/>
  <c r="M44" i="3"/>
  <c r="L44" i="3"/>
  <c r="K44" i="3"/>
  <c r="J44" i="3"/>
  <c r="I44" i="3"/>
  <c r="H44" i="3"/>
  <c r="G44" i="3"/>
  <c r="F44" i="3"/>
  <c r="E44" i="3"/>
  <c r="D44" i="3"/>
  <c r="C44" i="3"/>
  <c r="O43" i="3"/>
  <c r="N43" i="3"/>
  <c r="M43" i="3"/>
  <c r="L43" i="3"/>
  <c r="K43" i="3"/>
  <c r="J43" i="3"/>
  <c r="I43" i="3"/>
  <c r="H43" i="3"/>
  <c r="G43" i="3"/>
  <c r="F43" i="3"/>
  <c r="E43" i="3"/>
  <c r="D43" i="3"/>
  <c r="C43" i="3"/>
  <c r="B43" i="3"/>
  <c r="O36" i="3"/>
  <c r="N36" i="3"/>
  <c r="M36" i="3"/>
  <c r="L36" i="3"/>
  <c r="K36" i="3"/>
  <c r="J36" i="3"/>
  <c r="I36" i="3"/>
  <c r="H36" i="3"/>
  <c r="G36" i="3"/>
  <c r="F36" i="3"/>
  <c r="E36" i="3"/>
  <c r="D36" i="3"/>
  <c r="C36" i="3"/>
  <c r="O35" i="3"/>
  <c r="N35" i="3"/>
  <c r="M35" i="3"/>
  <c r="L35" i="3"/>
  <c r="K35" i="3"/>
  <c r="J35" i="3"/>
  <c r="I35" i="3"/>
  <c r="H35" i="3"/>
  <c r="G35" i="3"/>
  <c r="F35" i="3"/>
  <c r="E35" i="3"/>
  <c r="D35" i="3"/>
  <c r="C35" i="3"/>
  <c r="B35" i="3"/>
  <c r="O28" i="3"/>
  <c r="N28" i="3"/>
  <c r="M28" i="3"/>
  <c r="L28" i="3"/>
  <c r="K28" i="3"/>
  <c r="J28" i="3"/>
  <c r="I28" i="3"/>
  <c r="H28" i="3"/>
  <c r="G28" i="3"/>
  <c r="F28" i="3"/>
  <c r="E28" i="3"/>
  <c r="D28" i="3"/>
  <c r="C28" i="3"/>
  <c r="O27" i="3"/>
  <c r="N27" i="3"/>
  <c r="M27" i="3"/>
  <c r="L27" i="3"/>
  <c r="K27" i="3"/>
  <c r="J27" i="3"/>
  <c r="I27" i="3"/>
  <c r="H27" i="3"/>
  <c r="G27" i="3"/>
  <c r="F27" i="3"/>
  <c r="E27" i="3"/>
  <c r="D27" i="3"/>
  <c r="C27" i="3"/>
  <c r="B27" i="3"/>
  <c r="O20" i="3"/>
  <c r="N20" i="3"/>
  <c r="M20" i="3"/>
  <c r="L20" i="3"/>
  <c r="K20" i="3"/>
  <c r="J20" i="3"/>
  <c r="I20" i="3"/>
  <c r="H20" i="3"/>
  <c r="G20" i="3"/>
  <c r="F20" i="3"/>
  <c r="E20" i="3"/>
  <c r="D20" i="3"/>
  <c r="C20" i="3"/>
  <c r="O19" i="3"/>
  <c r="N19" i="3"/>
  <c r="M19" i="3"/>
  <c r="L19" i="3"/>
  <c r="K19" i="3"/>
  <c r="J19" i="3"/>
  <c r="I19" i="3"/>
  <c r="H19" i="3"/>
  <c r="G19" i="3"/>
  <c r="F19" i="3"/>
  <c r="E19" i="3"/>
  <c r="D19" i="3"/>
  <c r="C19" i="3"/>
  <c r="B19" i="3"/>
  <c r="O12" i="3"/>
  <c r="N12" i="3"/>
  <c r="M12" i="3"/>
  <c r="L12" i="3"/>
  <c r="K12" i="3"/>
  <c r="J12" i="3"/>
  <c r="I12" i="3"/>
  <c r="H12" i="3"/>
  <c r="G12" i="3"/>
  <c r="F12" i="3"/>
  <c r="E12" i="3"/>
  <c r="D12" i="3"/>
  <c r="C12" i="3"/>
  <c r="O11" i="3"/>
  <c r="N11" i="3"/>
  <c r="M11" i="3"/>
  <c r="L11" i="3"/>
  <c r="K11" i="3"/>
  <c r="J11" i="3"/>
  <c r="I11" i="3"/>
  <c r="H11" i="3"/>
  <c r="G11" i="3"/>
  <c r="F11" i="3"/>
  <c r="E11" i="3"/>
  <c r="D11" i="3"/>
  <c r="C11" i="3"/>
  <c r="B11" i="3"/>
  <c r="D36" i="1"/>
  <c r="AS29" i="2"/>
  <c r="AF164" i="2"/>
  <c r="AF276" i="2"/>
  <c r="AF204" i="2"/>
  <c r="AF156" i="2"/>
  <c r="AF148" i="2"/>
  <c r="AE29" i="2"/>
  <c r="AZ29" i="2" s="1"/>
  <c r="O36" i="1"/>
  <c r="N36" i="1"/>
  <c r="M36" i="1"/>
  <c r="L36" i="1"/>
  <c r="K36" i="1"/>
  <c r="J36" i="1"/>
  <c r="I36" i="1"/>
  <c r="H36" i="1"/>
  <c r="G36" i="1"/>
  <c r="F36" i="1"/>
  <c r="E36" i="1"/>
  <c r="C36" i="1"/>
  <c r="B36" i="1"/>
  <c r="AS276" i="2"/>
  <c r="AD34" i="2" s="1"/>
  <c r="AR34" i="2" s="1"/>
  <c r="AR276" i="2"/>
  <c r="AE34" i="2" s="1"/>
  <c r="AQ276" i="2"/>
  <c r="AP276" i="2"/>
  <c r="AO276" i="2"/>
  <c r="AN276" i="2"/>
  <c r="AM276" i="2"/>
  <c r="AL276" i="2"/>
  <c r="AK276" i="2"/>
  <c r="AJ276" i="2"/>
  <c r="AI276" i="2"/>
  <c r="AH276" i="2"/>
  <c r="AG276" i="2"/>
  <c r="AS275" i="2"/>
  <c r="AR275" i="2"/>
  <c r="AQ275" i="2"/>
  <c r="AP275" i="2"/>
  <c r="AO275" i="2"/>
  <c r="AN275" i="2"/>
  <c r="AM275" i="2"/>
  <c r="AL275" i="2"/>
  <c r="AK275" i="2"/>
  <c r="AJ275" i="2"/>
  <c r="AI275" i="2"/>
  <c r="AH275" i="2"/>
  <c r="AG275" i="2"/>
  <c r="AF275" i="2"/>
  <c r="AS268" i="2"/>
  <c r="AD33" i="2" s="1"/>
  <c r="AR268" i="2"/>
  <c r="AE33" i="2" s="1"/>
  <c r="AQ268" i="2"/>
  <c r="AP268" i="2"/>
  <c r="AO268" i="2"/>
  <c r="AN268" i="2"/>
  <c r="AM268" i="2"/>
  <c r="AL268" i="2"/>
  <c r="AK268" i="2"/>
  <c r="AJ268" i="2"/>
  <c r="AI268" i="2"/>
  <c r="AH268" i="2"/>
  <c r="AG268" i="2"/>
  <c r="AS267" i="2"/>
  <c r="AR267" i="2"/>
  <c r="AQ267" i="2"/>
  <c r="AP267" i="2"/>
  <c r="AO267" i="2"/>
  <c r="AN267" i="2"/>
  <c r="AM267" i="2"/>
  <c r="AL267" i="2"/>
  <c r="AK267" i="2"/>
  <c r="AJ267" i="2"/>
  <c r="AI267" i="2"/>
  <c r="AH267" i="2"/>
  <c r="AG267" i="2"/>
  <c r="AF267" i="2"/>
  <c r="AS260" i="2"/>
  <c r="AD32" i="2" s="1"/>
  <c r="AR260" i="2"/>
  <c r="AE32" i="2" s="1"/>
  <c r="AQ260" i="2"/>
  <c r="AP260" i="2"/>
  <c r="AO260" i="2"/>
  <c r="AN260" i="2"/>
  <c r="AM260" i="2"/>
  <c r="AL260" i="2"/>
  <c r="AK260" i="2"/>
  <c r="AJ260" i="2"/>
  <c r="AI260" i="2"/>
  <c r="AH260" i="2"/>
  <c r="AG260" i="2"/>
  <c r="AS259" i="2"/>
  <c r="AR259" i="2"/>
  <c r="AQ259" i="2"/>
  <c r="AP259" i="2"/>
  <c r="AO259" i="2"/>
  <c r="AN259" i="2"/>
  <c r="AM259" i="2"/>
  <c r="AL259" i="2"/>
  <c r="AK259" i="2"/>
  <c r="AJ259" i="2"/>
  <c r="AI259" i="2"/>
  <c r="AH259" i="2"/>
  <c r="AG259" i="2"/>
  <c r="AF259" i="2"/>
  <c r="AG243" i="2"/>
  <c r="AG244" i="2"/>
  <c r="AS252" i="2"/>
  <c r="AD31" i="2" s="1"/>
  <c r="AR31" i="2" s="1"/>
  <c r="AR252" i="2"/>
  <c r="AE31" i="2" s="1"/>
  <c r="AW31" i="2" s="1"/>
  <c r="AQ252" i="2"/>
  <c r="AP252" i="2"/>
  <c r="AO252" i="2"/>
  <c r="AN252" i="2"/>
  <c r="AM252" i="2"/>
  <c r="AL252" i="2"/>
  <c r="AK252" i="2"/>
  <c r="AJ252" i="2"/>
  <c r="AI252" i="2"/>
  <c r="AH252" i="2"/>
  <c r="AG252" i="2"/>
  <c r="AS251" i="2"/>
  <c r="AR251" i="2"/>
  <c r="AQ251" i="2"/>
  <c r="AP251" i="2"/>
  <c r="AO251" i="2"/>
  <c r="AN251" i="2"/>
  <c r="AM251" i="2"/>
  <c r="AL251" i="2"/>
  <c r="AK251" i="2"/>
  <c r="AJ251" i="2"/>
  <c r="AI251" i="2"/>
  <c r="AH251" i="2"/>
  <c r="AG251" i="2"/>
  <c r="AF251" i="2"/>
  <c r="AS244" i="2"/>
  <c r="AD30" i="2" s="1"/>
  <c r="AR244" i="2"/>
  <c r="AE30" i="2" s="1"/>
  <c r="AQ244" i="2"/>
  <c r="AP244" i="2"/>
  <c r="AO244" i="2"/>
  <c r="AN244" i="2"/>
  <c r="AM244" i="2"/>
  <c r="AL244" i="2"/>
  <c r="AK244" i="2"/>
  <c r="AJ244" i="2"/>
  <c r="AI244" i="2"/>
  <c r="AH244" i="2"/>
  <c r="AS243" i="2"/>
  <c r="AR243" i="2"/>
  <c r="AQ243" i="2"/>
  <c r="AP243" i="2"/>
  <c r="AO243" i="2"/>
  <c r="AN243" i="2"/>
  <c r="AM243" i="2"/>
  <c r="AL243" i="2"/>
  <c r="AK243" i="2"/>
  <c r="AJ243" i="2"/>
  <c r="AI243" i="2"/>
  <c r="AH243" i="2"/>
  <c r="AF243" i="2"/>
  <c r="AS236" i="2"/>
  <c r="AD29" i="2" s="1"/>
  <c r="AT29" i="2" s="1"/>
  <c r="AR236" i="2"/>
  <c r="AQ236" i="2"/>
  <c r="AP236" i="2"/>
  <c r="AO236" i="2"/>
  <c r="AN236" i="2"/>
  <c r="AM236" i="2"/>
  <c r="AL236" i="2"/>
  <c r="AK236" i="2"/>
  <c r="AJ236" i="2"/>
  <c r="AI236" i="2"/>
  <c r="AH236" i="2"/>
  <c r="AG236" i="2"/>
  <c r="AS235" i="2"/>
  <c r="AR235" i="2"/>
  <c r="AQ235" i="2"/>
  <c r="AP235" i="2"/>
  <c r="AO235" i="2"/>
  <c r="AN235" i="2"/>
  <c r="AM235" i="2"/>
  <c r="AL235" i="2"/>
  <c r="AK235" i="2"/>
  <c r="AJ235" i="2"/>
  <c r="AI235" i="2"/>
  <c r="AH235" i="2"/>
  <c r="AG235" i="2"/>
  <c r="AF235" i="2"/>
  <c r="AS228" i="2"/>
  <c r="AD28" i="2" s="1"/>
  <c r="AR28" i="2" s="1"/>
  <c r="AR228" i="2"/>
  <c r="AE28" i="2" s="1"/>
  <c r="AW28" i="2" s="1"/>
  <c r="AQ228" i="2"/>
  <c r="AP228" i="2"/>
  <c r="AO228" i="2"/>
  <c r="AN228" i="2"/>
  <c r="AM228" i="2"/>
  <c r="AL228" i="2"/>
  <c r="AK228" i="2"/>
  <c r="AJ228" i="2"/>
  <c r="AI228" i="2"/>
  <c r="AH228" i="2"/>
  <c r="AG228" i="2"/>
  <c r="AS227" i="2"/>
  <c r="AR227" i="2"/>
  <c r="AQ227" i="2"/>
  <c r="AP227" i="2"/>
  <c r="AO227" i="2"/>
  <c r="AN227" i="2"/>
  <c r="AM227" i="2"/>
  <c r="AL227" i="2"/>
  <c r="AK227" i="2"/>
  <c r="AJ227" i="2"/>
  <c r="AI227" i="2"/>
  <c r="AH227" i="2"/>
  <c r="AG227" i="2"/>
  <c r="AF227" i="2"/>
  <c r="AS220" i="2"/>
  <c r="AD27" i="2" s="1"/>
  <c r="AS27" i="2" s="1"/>
  <c r="AR220" i="2"/>
  <c r="AE27" i="2" s="1"/>
  <c r="AW27" i="2" s="1"/>
  <c r="AQ220" i="2"/>
  <c r="AP220" i="2"/>
  <c r="AO220" i="2"/>
  <c r="AN220" i="2"/>
  <c r="AM220" i="2"/>
  <c r="AL220" i="2"/>
  <c r="AK220" i="2"/>
  <c r="AJ220" i="2"/>
  <c r="AI220" i="2"/>
  <c r="AH220" i="2"/>
  <c r="AG220" i="2"/>
  <c r="AS219" i="2"/>
  <c r="AR219" i="2"/>
  <c r="AQ219" i="2"/>
  <c r="AP219" i="2"/>
  <c r="AO219" i="2"/>
  <c r="AN219" i="2"/>
  <c r="AM219" i="2"/>
  <c r="AL219" i="2"/>
  <c r="AK219" i="2"/>
  <c r="AJ219" i="2"/>
  <c r="AI219" i="2"/>
  <c r="AH219" i="2"/>
  <c r="AG219" i="2"/>
  <c r="AF219" i="2"/>
  <c r="AS212" i="2"/>
  <c r="AD26" i="2" s="1"/>
  <c r="AR212" i="2"/>
  <c r="AE26" i="2" s="1"/>
  <c r="AX26" i="2" s="1"/>
  <c r="AQ212" i="2"/>
  <c r="AP212" i="2"/>
  <c r="AO212" i="2"/>
  <c r="AN212" i="2"/>
  <c r="AM212" i="2"/>
  <c r="AL212" i="2"/>
  <c r="AK212" i="2"/>
  <c r="AJ212" i="2"/>
  <c r="AI212" i="2"/>
  <c r="AH212" i="2"/>
  <c r="AG212" i="2"/>
  <c r="AS211" i="2"/>
  <c r="AR211" i="2"/>
  <c r="AQ211" i="2"/>
  <c r="AP211" i="2"/>
  <c r="AO211" i="2"/>
  <c r="AN211" i="2"/>
  <c r="AM211" i="2"/>
  <c r="AL211" i="2"/>
  <c r="AK211" i="2"/>
  <c r="AJ211" i="2"/>
  <c r="AI211" i="2"/>
  <c r="AH211" i="2"/>
  <c r="AG211" i="2"/>
  <c r="AF211" i="2"/>
  <c r="AS204" i="2"/>
  <c r="AD25" i="2" s="1"/>
  <c r="AR25" i="2" s="1"/>
  <c r="AR204" i="2"/>
  <c r="AE25" i="2" s="1"/>
  <c r="AW25" i="2" s="1"/>
  <c r="AQ204" i="2"/>
  <c r="AP204" i="2"/>
  <c r="AO204" i="2"/>
  <c r="AN204" i="2"/>
  <c r="AM204" i="2"/>
  <c r="AL204" i="2"/>
  <c r="AK204" i="2"/>
  <c r="AJ204" i="2"/>
  <c r="AI204" i="2"/>
  <c r="AH204" i="2"/>
  <c r="AG204" i="2"/>
  <c r="AS203" i="2"/>
  <c r="AR203" i="2"/>
  <c r="AQ203" i="2"/>
  <c r="AP203" i="2"/>
  <c r="AO203" i="2"/>
  <c r="AN203" i="2"/>
  <c r="AM203" i="2"/>
  <c r="AL203" i="2"/>
  <c r="AK203" i="2"/>
  <c r="AJ203" i="2"/>
  <c r="AI203" i="2"/>
  <c r="AH203" i="2"/>
  <c r="AG203" i="2"/>
  <c r="AF203" i="2"/>
  <c r="AS196" i="2"/>
  <c r="AD24" i="2" s="1"/>
  <c r="AR196" i="2"/>
  <c r="AE24" i="2" s="1"/>
  <c r="AQ196" i="2"/>
  <c r="AP196" i="2"/>
  <c r="AO196" i="2"/>
  <c r="AN196" i="2"/>
  <c r="AM196" i="2"/>
  <c r="AL196" i="2"/>
  <c r="AK196" i="2"/>
  <c r="AJ196" i="2"/>
  <c r="AI196" i="2"/>
  <c r="AH196" i="2"/>
  <c r="AG196" i="2"/>
  <c r="AS195" i="2"/>
  <c r="AR195" i="2"/>
  <c r="AQ195" i="2"/>
  <c r="AP195" i="2"/>
  <c r="AO195" i="2"/>
  <c r="AN195" i="2"/>
  <c r="AM195" i="2"/>
  <c r="AL195" i="2"/>
  <c r="AK195" i="2"/>
  <c r="AJ195" i="2"/>
  <c r="AI195" i="2"/>
  <c r="AH195" i="2"/>
  <c r="AG195" i="2"/>
  <c r="AF195" i="2"/>
  <c r="AS188" i="2"/>
  <c r="AD23" i="2" s="1"/>
  <c r="AR23" i="2" s="1"/>
  <c r="AR188" i="2"/>
  <c r="AE23" i="2" s="1"/>
  <c r="AW23" i="2" s="1"/>
  <c r="AQ188" i="2"/>
  <c r="AP188" i="2"/>
  <c r="AO188" i="2"/>
  <c r="AN188" i="2"/>
  <c r="AM188" i="2"/>
  <c r="AL188" i="2"/>
  <c r="AK188" i="2"/>
  <c r="AJ188" i="2"/>
  <c r="AI188" i="2"/>
  <c r="AH188" i="2"/>
  <c r="AG188" i="2"/>
  <c r="AS187" i="2"/>
  <c r="AR187" i="2"/>
  <c r="AQ187" i="2"/>
  <c r="AP187" i="2"/>
  <c r="AO187" i="2"/>
  <c r="AN187" i="2"/>
  <c r="AM187" i="2"/>
  <c r="AL187" i="2"/>
  <c r="AK187" i="2"/>
  <c r="AJ187" i="2"/>
  <c r="AI187" i="2"/>
  <c r="AH187" i="2"/>
  <c r="AG187" i="2"/>
  <c r="AF187" i="2"/>
  <c r="AS180" i="2"/>
  <c r="AD22" i="2" s="1"/>
  <c r="AR180" i="2"/>
  <c r="AE22" i="2" s="1"/>
  <c r="BA22" i="2" s="1"/>
  <c r="AQ180" i="2"/>
  <c r="AP180" i="2"/>
  <c r="AO180" i="2"/>
  <c r="AN180" i="2"/>
  <c r="AM180" i="2"/>
  <c r="AL180" i="2"/>
  <c r="AK180" i="2"/>
  <c r="AJ180" i="2"/>
  <c r="AI180" i="2"/>
  <c r="AH180" i="2"/>
  <c r="AG180" i="2"/>
  <c r="AS179" i="2"/>
  <c r="AR179" i="2"/>
  <c r="AQ179" i="2"/>
  <c r="AP179" i="2"/>
  <c r="AO179" i="2"/>
  <c r="AN179" i="2"/>
  <c r="AM179" i="2"/>
  <c r="AL179" i="2"/>
  <c r="AK179" i="2"/>
  <c r="AJ179" i="2"/>
  <c r="AI179" i="2"/>
  <c r="AH179" i="2"/>
  <c r="AG179" i="2"/>
  <c r="AF179" i="2"/>
  <c r="AS172" i="2"/>
  <c r="AD21" i="2" s="1"/>
  <c r="AR21" i="2" s="1"/>
  <c r="AR172" i="2"/>
  <c r="AE21" i="2" s="1"/>
  <c r="AQ172" i="2"/>
  <c r="AP172" i="2"/>
  <c r="AO172" i="2"/>
  <c r="AN172" i="2"/>
  <c r="AM172" i="2"/>
  <c r="AL172" i="2"/>
  <c r="AK172" i="2"/>
  <c r="AJ172" i="2"/>
  <c r="AI172" i="2"/>
  <c r="AH172" i="2"/>
  <c r="AG172" i="2"/>
  <c r="AS171" i="2"/>
  <c r="AR171" i="2"/>
  <c r="AQ171" i="2"/>
  <c r="AP171" i="2"/>
  <c r="AO171" i="2"/>
  <c r="AN171" i="2"/>
  <c r="AM171" i="2"/>
  <c r="AL171" i="2"/>
  <c r="AK171" i="2"/>
  <c r="AJ171" i="2"/>
  <c r="AI171" i="2"/>
  <c r="AH171" i="2"/>
  <c r="AG171" i="2"/>
  <c r="AF171" i="2"/>
  <c r="AS164" i="2"/>
  <c r="AD20" i="2" s="1"/>
  <c r="AR20" i="2" s="1"/>
  <c r="AR164" i="2"/>
  <c r="AE20" i="2" s="1"/>
  <c r="AW20" i="2" s="1"/>
  <c r="AQ164" i="2"/>
  <c r="AP164" i="2"/>
  <c r="AO164" i="2"/>
  <c r="AN164" i="2"/>
  <c r="AM164" i="2"/>
  <c r="AL164" i="2"/>
  <c r="AK164" i="2"/>
  <c r="AJ164" i="2"/>
  <c r="AI164" i="2"/>
  <c r="AH164" i="2"/>
  <c r="AG164" i="2"/>
  <c r="AS163" i="2"/>
  <c r="AR163" i="2"/>
  <c r="AQ163" i="2"/>
  <c r="AP163" i="2"/>
  <c r="AO163" i="2"/>
  <c r="AN163" i="2"/>
  <c r="AM163" i="2"/>
  <c r="AL163" i="2"/>
  <c r="AK163" i="2"/>
  <c r="AJ163" i="2"/>
  <c r="AI163" i="2"/>
  <c r="AH163" i="2"/>
  <c r="AG163" i="2"/>
  <c r="AF163" i="2"/>
  <c r="AS156" i="2"/>
  <c r="AD19" i="2" s="1"/>
  <c r="AU19" i="2" s="1"/>
  <c r="AR156" i="2"/>
  <c r="AE19" i="2" s="1"/>
  <c r="AW19" i="2" s="1"/>
  <c r="AQ156" i="2"/>
  <c r="AP156" i="2"/>
  <c r="AO156" i="2"/>
  <c r="AN156" i="2"/>
  <c r="AM156" i="2"/>
  <c r="AL156" i="2"/>
  <c r="AK156" i="2"/>
  <c r="AJ156" i="2"/>
  <c r="AI156" i="2"/>
  <c r="AH156" i="2"/>
  <c r="AG156" i="2"/>
  <c r="AS155" i="2"/>
  <c r="AR155" i="2"/>
  <c r="AQ155" i="2"/>
  <c r="AP155" i="2"/>
  <c r="AO155" i="2"/>
  <c r="AN155" i="2"/>
  <c r="AM155" i="2"/>
  <c r="AL155" i="2"/>
  <c r="AK155" i="2"/>
  <c r="AJ155" i="2"/>
  <c r="AI155" i="2"/>
  <c r="AH155" i="2"/>
  <c r="AG155" i="2"/>
  <c r="AF155" i="2"/>
  <c r="AS148" i="2"/>
  <c r="AD18" i="2" s="1"/>
  <c r="AR148" i="2"/>
  <c r="AE18" i="2" s="1"/>
  <c r="AW18" i="2" s="1"/>
  <c r="AQ148" i="2"/>
  <c r="AP148" i="2"/>
  <c r="AO148" i="2"/>
  <c r="AN148" i="2"/>
  <c r="AM148" i="2"/>
  <c r="AL148" i="2"/>
  <c r="AK148" i="2"/>
  <c r="AJ148" i="2"/>
  <c r="AI148" i="2"/>
  <c r="AH148" i="2"/>
  <c r="AG148" i="2"/>
  <c r="AS147" i="2"/>
  <c r="AR147" i="2"/>
  <c r="AQ147" i="2"/>
  <c r="AP147" i="2"/>
  <c r="AO147" i="2"/>
  <c r="AN147" i="2"/>
  <c r="AM147" i="2"/>
  <c r="AL147" i="2"/>
  <c r="AK147" i="2"/>
  <c r="AJ147" i="2"/>
  <c r="AI147" i="2"/>
  <c r="AH147" i="2"/>
  <c r="AG147" i="2"/>
  <c r="AF147" i="2"/>
  <c r="AF139" i="2"/>
  <c r="AF131" i="2"/>
  <c r="AF123" i="2"/>
  <c r="AF107" i="2"/>
  <c r="AF99" i="2"/>
  <c r="AF91" i="2"/>
  <c r="AF83" i="2"/>
  <c r="AF75" i="2"/>
  <c r="AF67" i="2"/>
  <c r="AF59" i="2"/>
  <c r="AF51" i="2"/>
  <c r="AS140" i="2"/>
  <c r="AD17" i="2" s="1"/>
  <c r="AR140" i="2"/>
  <c r="AE17" i="2" s="1"/>
  <c r="AW17" i="2" s="1"/>
  <c r="AQ140" i="2"/>
  <c r="AP140" i="2"/>
  <c r="AO140" i="2"/>
  <c r="AN140" i="2"/>
  <c r="AM140" i="2"/>
  <c r="AL140" i="2"/>
  <c r="AK140" i="2"/>
  <c r="AJ140" i="2"/>
  <c r="AI140" i="2"/>
  <c r="AH140" i="2"/>
  <c r="AG140" i="2"/>
  <c r="AS139" i="2"/>
  <c r="AR139" i="2"/>
  <c r="AQ139" i="2"/>
  <c r="AP139" i="2"/>
  <c r="AO139" i="2"/>
  <c r="AN139" i="2"/>
  <c r="AM139" i="2"/>
  <c r="AL139" i="2"/>
  <c r="AK139" i="2"/>
  <c r="AJ139" i="2"/>
  <c r="AI139" i="2"/>
  <c r="AH139" i="2"/>
  <c r="AG139" i="2"/>
  <c r="AS132" i="2"/>
  <c r="AD16" i="2" s="1"/>
  <c r="AR132" i="2"/>
  <c r="AE16" i="2" s="1"/>
  <c r="BA16" i="2" s="1"/>
  <c r="AQ132" i="2"/>
  <c r="AP132" i="2"/>
  <c r="AO132" i="2"/>
  <c r="AN132" i="2"/>
  <c r="AM132" i="2"/>
  <c r="AL132" i="2"/>
  <c r="AK132" i="2"/>
  <c r="AJ132" i="2"/>
  <c r="AI132" i="2"/>
  <c r="AH132" i="2"/>
  <c r="AG132" i="2"/>
  <c r="AS131" i="2"/>
  <c r="AR131" i="2"/>
  <c r="AQ131" i="2"/>
  <c r="AP131" i="2"/>
  <c r="AO131" i="2"/>
  <c r="AN131" i="2"/>
  <c r="AM131" i="2"/>
  <c r="AL131" i="2"/>
  <c r="AK131" i="2"/>
  <c r="AJ131" i="2"/>
  <c r="AI131" i="2"/>
  <c r="AH131" i="2"/>
  <c r="AG131" i="2"/>
  <c r="AS124" i="2"/>
  <c r="AD15" i="2" s="1"/>
  <c r="AR15" i="2" s="1"/>
  <c r="AR124" i="2"/>
  <c r="AE15" i="2" s="1"/>
  <c r="AW15" i="2" s="1"/>
  <c r="AQ124" i="2"/>
  <c r="AP124" i="2"/>
  <c r="AO124" i="2"/>
  <c r="AN124" i="2"/>
  <c r="AM124" i="2"/>
  <c r="AL124" i="2"/>
  <c r="AK124" i="2"/>
  <c r="AJ124" i="2"/>
  <c r="AI124" i="2"/>
  <c r="AH124" i="2"/>
  <c r="AG124" i="2"/>
  <c r="AS123" i="2"/>
  <c r="AR123" i="2"/>
  <c r="AQ123" i="2"/>
  <c r="AP123" i="2"/>
  <c r="AO123" i="2"/>
  <c r="AN123" i="2"/>
  <c r="AM123" i="2"/>
  <c r="AL123" i="2"/>
  <c r="AK123" i="2"/>
  <c r="AJ123" i="2"/>
  <c r="AI123" i="2"/>
  <c r="AH123" i="2"/>
  <c r="AG123" i="2"/>
  <c r="AS116" i="2"/>
  <c r="AD14" i="2" s="1"/>
  <c r="AR14" i="2" s="1"/>
  <c r="AR116" i="2"/>
  <c r="AE14" i="2" s="1"/>
  <c r="AX14" i="2" s="1"/>
  <c r="AQ116" i="2"/>
  <c r="AP116" i="2"/>
  <c r="AO116" i="2"/>
  <c r="AN116" i="2"/>
  <c r="AM116" i="2"/>
  <c r="AL116" i="2"/>
  <c r="AK116" i="2"/>
  <c r="AJ116" i="2"/>
  <c r="AI116" i="2"/>
  <c r="AH116" i="2"/>
  <c r="AG116" i="2"/>
  <c r="AS115" i="2"/>
  <c r="AR115" i="2"/>
  <c r="AQ115" i="2"/>
  <c r="AP115" i="2"/>
  <c r="AO115" i="2"/>
  <c r="AN115" i="2"/>
  <c r="AM115" i="2"/>
  <c r="AL115" i="2"/>
  <c r="AK115" i="2"/>
  <c r="AJ115" i="2"/>
  <c r="AI115" i="2"/>
  <c r="AH115" i="2"/>
  <c r="AG115" i="2"/>
  <c r="AS108" i="2"/>
  <c r="AD13" i="2" s="1"/>
  <c r="AR108" i="2"/>
  <c r="AE13" i="2" s="1"/>
  <c r="AQ108" i="2"/>
  <c r="AP108" i="2"/>
  <c r="AO108" i="2"/>
  <c r="AN108" i="2"/>
  <c r="AM108" i="2"/>
  <c r="AL108" i="2"/>
  <c r="AK108" i="2"/>
  <c r="AJ108" i="2"/>
  <c r="AI108" i="2"/>
  <c r="AH108" i="2"/>
  <c r="AG108" i="2"/>
  <c r="AS107" i="2"/>
  <c r="AR107" i="2"/>
  <c r="AQ107" i="2"/>
  <c r="AP107" i="2"/>
  <c r="AO107" i="2"/>
  <c r="AN107" i="2"/>
  <c r="AM107" i="2"/>
  <c r="AL107" i="2"/>
  <c r="AK107" i="2"/>
  <c r="AJ107" i="2"/>
  <c r="AI107" i="2"/>
  <c r="AH107" i="2"/>
  <c r="AG107" i="2"/>
  <c r="AS100" i="2"/>
  <c r="AD12" i="2" s="1"/>
  <c r="AT12" i="2" s="1"/>
  <c r="AR100" i="2"/>
  <c r="AE12" i="2" s="1"/>
  <c r="AW12" i="2" s="1"/>
  <c r="AQ100" i="2"/>
  <c r="AP100" i="2"/>
  <c r="AO100" i="2"/>
  <c r="AN100" i="2"/>
  <c r="AM100" i="2"/>
  <c r="AL100" i="2"/>
  <c r="AK100" i="2"/>
  <c r="AJ100" i="2"/>
  <c r="AI100" i="2"/>
  <c r="AH100" i="2"/>
  <c r="AG100" i="2"/>
  <c r="AS99" i="2"/>
  <c r="AR99" i="2"/>
  <c r="AQ99" i="2"/>
  <c r="AP99" i="2"/>
  <c r="AO99" i="2"/>
  <c r="AN99" i="2"/>
  <c r="AM99" i="2"/>
  <c r="AL99" i="2"/>
  <c r="AK99" i="2"/>
  <c r="AJ99" i="2"/>
  <c r="AI99" i="2"/>
  <c r="AH99" i="2"/>
  <c r="AG99" i="2"/>
  <c r="AS92" i="2"/>
  <c r="AD11" i="2" s="1"/>
  <c r="AR11" i="2" s="1"/>
  <c r="AR92" i="2"/>
  <c r="AE11" i="2" s="1"/>
  <c r="AW11" i="2" s="1"/>
  <c r="AQ92" i="2"/>
  <c r="AP92" i="2"/>
  <c r="AO92" i="2"/>
  <c r="AN92" i="2"/>
  <c r="AM92" i="2"/>
  <c r="AL92" i="2"/>
  <c r="AK92" i="2"/>
  <c r="AJ92" i="2"/>
  <c r="AI92" i="2"/>
  <c r="AH92" i="2"/>
  <c r="AG92" i="2"/>
  <c r="AS91" i="2"/>
  <c r="AR91" i="2"/>
  <c r="AQ91" i="2"/>
  <c r="AP91" i="2"/>
  <c r="AO91" i="2"/>
  <c r="AN91" i="2"/>
  <c r="AM91" i="2"/>
  <c r="AL91" i="2"/>
  <c r="AK91" i="2"/>
  <c r="AJ91" i="2"/>
  <c r="AI91" i="2"/>
  <c r="AH91" i="2"/>
  <c r="AG91" i="2"/>
  <c r="AS84" i="2"/>
  <c r="AD10" i="2" s="1"/>
  <c r="AS10" i="2" s="1"/>
  <c r="AR84" i="2"/>
  <c r="AE10" i="2" s="1"/>
  <c r="AY10" i="2" s="1"/>
  <c r="AQ84" i="2"/>
  <c r="AP84" i="2"/>
  <c r="AO84" i="2"/>
  <c r="AN84" i="2"/>
  <c r="AM84" i="2"/>
  <c r="AL84" i="2"/>
  <c r="AK84" i="2"/>
  <c r="AJ84" i="2"/>
  <c r="AI84" i="2"/>
  <c r="AH84" i="2"/>
  <c r="AG84" i="2"/>
  <c r="AS83" i="2"/>
  <c r="AR83" i="2"/>
  <c r="AQ83" i="2"/>
  <c r="AP83" i="2"/>
  <c r="AO83" i="2"/>
  <c r="AN83" i="2"/>
  <c r="AM83" i="2"/>
  <c r="AL83" i="2"/>
  <c r="AK83" i="2"/>
  <c r="AJ83" i="2"/>
  <c r="AI83" i="2"/>
  <c r="AH83" i="2"/>
  <c r="AG83" i="2"/>
  <c r="AG51" i="2"/>
  <c r="BP7" i="2"/>
  <c r="BP8" i="2"/>
  <c r="BP9" i="2"/>
  <c r="BP10" i="2"/>
  <c r="BP11" i="2"/>
  <c r="BP12" i="2"/>
  <c r="BP13" i="2"/>
  <c r="BP14" i="2"/>
  <c r="BP15" i="2"/>
  <c r="BP16" i="2"/>
  <c r="BP17" i="2"/>
  <c r="BP18" i="2"/>
  <c r="BP19" i="2"/>
  <c r="BP20" i="2"/>
  <c r="BP21" i="2"/>
  <c r="BP22" i="2"/>
  <c r="BP23" i="2"/>
  <c r="BP24" i="2"/>
  <c r="BP25" i="2"/>
  <c r="BP26" i="2"/>
  <c r="BP27" i="2"/>
  <c r="BP28" i="2"/>
  <c r="BP29" i="2"/>
  <c r="BP30" i="2"/>
  <c r="BP31" i="2"/>
  <c r="BP32" i="2"/>
  <c r="BP33" i="2"/>
  <c r="BP34" i="2"/>
  <c r="BP6" i="2"/>
  <c r="BO35" i="2"/>
  <c r="BN35" i="2"/>
  <c r="BM35" i="2"/>
  <c r="BL35" i="2"/>
  <c r="BK35" i="2"/>
  <c r="BJ35" i="2"/>
  <c r="BI35" i="2"/>
  <c r="BH35" i="2"/>
  <c r="BG35" i="2"/>
  <c r="BF35" i="2"/>
  <c r="BE35" i="2"/>
  <c r="BD35" i="2"/>
  <c r="AS76" i="2"/>
  <c r="AD9" i="2" s="1"/>
  <c r="AS9" i="2" s="1"/>
  <c r="AR76" i="2"/>
  <c r="AE9" i="2" s="1"/>
  <c r="AW9" i="2" s="1"/>
  <c r="AQ76" i="2"/>
  <c r="AP76" i="2"/>
  <c r="AO76" i="2"/>
  <c r="AN76" i="2"/>
  <c r="AM76" i="2"/>
  <c r="AL76" i="2"/>
  <c r="AK76" i="2"/>
  <c r="AJ76" i="2"/>
  <c r="AI76" i="2"/>
  <c r="AH76" i="2"/>
  <c r="AG76" i="2"/>
  <c r="AS75" i="2"/>
  <c r="AR75" i="2"/>
  <c r="AQ75" i="2"/>
  <c r="AP75" i="2"/>
  <c r="AO75" i="2"/>
  <c r="AN75" i="2"/>
  <c r="AM75" i="2"/>
  <c r="AL75" i="2"/>
  <c r="AK75" i="2"/>
  <c r="AJ75" i="2"/>
  <c r="AI75" i="2"/>
  <c r="AH75" i="2"/>
  <c r="AG75" i="2"/>
  <c r="AS68" i="2"/>
  <c r="AD8" i="2" s="1"/>
  <c r="AV8" i="2" s="1"/>
  <c r="AR68" i="2"/>
  <c r="AE8" i="2" s="1"/>
  <c r="AQ68" i="2"/>
  <c r="AP68" i="2"/>
  <c r="AO68" i="2"/>
  <c r="AN68" i="2"/>
  <c r="AM68" i="2"/>
  <c r="AL68" i="2"/>
  <c r="AK68" i="2"/>
  <c r="AJ68" i="2"/>
  <c r="AI68" i="2"/>
  <c r="AH68" i="2"/>
  <c r="AG68" i="2"/>
  <c r="AS67" i="2"/>
  <c r="AR67" i="2"/>
  <c r="AQ67" i="2"/>
  <c r="AP67" i="2"/>
  <c r="AO67" i="2"/>
  <c r="AN67" i="2"/>
  <c r="AM67" i="2"/>
  <c r="AL67" i="2"/>
  <c r="AK67" i="2"/>
  <c r="AJ67" i="2"/>
  <c r="AI67" i="2"/>
  <c r="AH67" i="2"/>
  <c r="AG67" i="2"/>
  <c r="AS52" i="2"/>
  <c r="AD6" i="2" s="1"/>
  <c r="AR6" i="2" s="1"/>
  <c r="AR52" i="2"/>
  <c r="AE6" i="2" s="1"/>
  <c r="AQ52" i="2"/>
  <c r="AP52" i="2"/>
  <c r="AO52" i="2"/>
  <c r="AN52" i="2"/>
  <c r="AM52" i="2"/>
  <c r="AL52" i="2"/>
  <c r="AK52" i="2"/>
  <c r="AJ52" i="2"/>
  <c r="AI52" i="2"/>
  <c r="AH52" i="2"/>
  <c r="AG52" i="2"/>
  <c r="AS51" i="2"/>
  <c r="AR51" i="2"/>
  <c r="AQ51" i="2"/>
  <c r="AP51" i="2"/>
  <c r="AO51" i="2"/>
  <c r="AN51" i="2"/>
  <c r="AH51" i="2"/>
  <c r="AI51" i="2"/>
  <c r="AJ51" i="2"/>
  <c r="AK51" i="2"/>
  <c r="AL51" i="2"/>
  <c r="AI59" i="2"/>
  <c r="AJ59" i="2"/>
  <c r="AK59" i="2"/>
  <c r="AL59" i="2"/>
  <c r="AM59" i="2"/>
  <c r="AN59" i="2"/>
  <c r="AO59" i="2"/>
  <c r="AP59" i="2"/>
  <c r="AQ59" i="2"/>
  <c r="AR59" i="2"/>
  <c r="AS60" i="2"/>
  <c r="AD7" i="2" s="1"/>
  <c r="AR7" i="2" s="1"/>
  <c r="AR60" i="2"/>
  <c r="AE7" i="2" s="1"/>
  <c r="AX7" i="2" s="1"/>
  <c r="AQ60" i="2"/>
  <c r="AP60" i="2"/>
  <c r="AO60" i="2"/>
  <c r="AN60" i="2"/>
  <c r="AM60" i="2"/>
  <c r="AL60" i="2"/>
  <c r="AK60" i="2"/>
  <c r="AJ60" i="2"/>
  <c r="AI60" i="2"/>
  <c r="AH60" i="2"/>
  <c r="AG60" i="2"/>
  <c r="AG59" i="2"/>
  <c r="AS59" i="2"/>
  <c r="AH59" i="2"/>
  <c r="AM51" i="2"/>
  <c r="AI31" i="2" a="1"/>
  <c r="AQ27" i="2" a="1"/>
  <c r="AP18" i="2" a="1"/>
  <c r="AF14" i="2" a="1"/>
  <c r="AJ25" i="2" a="1"/>
  <c r="AP32" i="2" a="1"/>
  <c r="AK7" i="2" a="1"/>
  <c r="AM20" i="2" a="1"/>
  <c r="AI33" i="2" a="1"/>
  <c r="AJ7" i="2" a="1"/>
  <c r="AL19" i="2" a="1"/>
  <c r="AH30" i="2" a="1"/>
  <c r="AI7" i="2" a="1"/>
  <c r="AH19" i="2" a="1"/>
  <c r="AG15" i="2" a="1"/>
  <c r="AQ15" i="2" a="1"/>
  <c r="AL34" i="2" a="1"/>
  <c r="AQ22" i="2" a="1"/>
  <c r="AK13" i="2" a="1"/>
  <c r="AF10" i="2" a="1"/>
  <c r="AQ24" i="2" a="1"/>
  <c r="AN22" i="2" a="1"/>
  <c r="AP13" i="2" a="1"/>
  <c r="AG21" i="2" a="1"/>
  <c r="AL6" i="2" a="1"/>
  <c r="AK17" i="2" a="1"/>
  <c r="AO18" i="2" a="1"/>
  <c r="AG18" i="2" a="1"/>
  <c r="AQ31" i="2" a="1"/>
  <c r="AP26" i="2" a="1"/>
  <c r="AJ31" i="2" a="1"/>
  <c r="AH15" i="2" a="1"/>
  <c r="AN16" i="2" a="1"/>
  <c r="AL33" i="2" a="1"/>
  <c r="AO27" i="2" a="1"/>
  <c r="AL24" i="2" a="1"/>
  <c r="AG26" i="2" a="1"/>
  <c r="AG17" i="2" a="1"/>
  <c r="AM33" i="2" a="1"/>
  <c r="AO24" i="2" a="1"/>
  <c r="AN20" i="2" a="1"/>
  <c r="AH8" i="2" a="1"/>
  <c r="AL29" i="2" a="1"/>
  <c r="AM16" i="2" a="1"/>
  <c r="AH21" i="2" a="1"/>
  <c r="AJ20" i="2" a="1"/>
  <c r="AK29" i="2" a="1"/>
  <c r="AK31" i="2" a="1"/>
  <c r="AI13" i="2" a="1"/>
  <c r="AK6" i="2" a="1"/>
  <c r="AP24" i="2" a="1"/>
  <c r="AO13" i="2" a="1"/>
  <c r="AM25" i="2" a="1"/>
  <c r="AQ9" i="2" a="1"/>
  <c r="AP28" i="2" a="1"/>
  <c r="AG8" i="2" a="1"/>
  <c r="AH31" i="2" a="1"/>
  <c r="AH13" i="2" a="1"/>
  <c r="AP16" i="2" a="1"/>
  <c r="AM31" i="2" a="1"/>
  <c r="AL25" i="2" a="1"/>
  <c r="AI15" i="2" a="1"/>
  <c r="AG28" i="2" a="1"/>
  <c r="AL20" i="2" a="1"/>
  <c r="AK26" i="2" a="1"/>
  <c r="AG24" i="2" a="1"/>
  <c r="AG9" i="2" a="1"/>
  <c r="AM30" i="2" a="1"/>
  <c r="AH32" i="2" a="1"/>
  <c r="AJ26" i="2" a="1"/>
  <c r="AL15" i="2" a="1"/>
  <c r="AM15" i="2" a="1"/>
  <c r="AI23" i="2" a="1"/>
  <c r="AM22" i="2" a="1"/>
  <c r="AL22" i="2" a="1"/>
  <c r="AO14" i="2" a="1"/>
  <c r="AL31" i="2" a="1"/>
  <c r="AJ10" i="2" a="1"/>
  <c r="AF21" i="2" a="1"/>
  <c r="AG30" i="2" a="1"/>
  <c r="AJ15" i="2" a="1"/>
  <c r="AF16" i="2" a="1"/>
  <c r="AG22" i="2" a="1"/>
  <c r="AL11" i="2" a="1"/>
  <c r="AN28" i="2" a="1"/>
  <c r="AJ17" i="2" a="1"/>
  <c r="AP29" i="2" a="1"/>
  <c r="AJ21" i="2" a="1"/>
  <c r="AP22" i="2" a="1"/>
  <c r="AK28" i="2" a="1"/>
  <c r="AF27" i="2" a="1"/>
  <c r="AP20" i="2" a="1"/>
  <c r="AP12" i="2" a="1"/>
  <c r="AI14" i="2" a="1"/>
  <c r="AI6" i="2" a="1"/>
  <c r="AI27" i="2" a="1"/>
  <c r="AP15" i="2" a="1"/>
  <c r="AF31" i="2" a="1"/>
  <c r="AL7" i="2" a="1"/>
  <c r="AM17" i="2" a="1"/>
  <c r="AQ16" i="2" a="1"/>
  <c r="AP6" i="2" a="1"/>
  <c r="AF28" i="2" a="1"/>
  <c r="AI10" i="2" a="1"/>
  <c r="AK27" i="2" a="1"/>
  <c r="AG32" i="2" a="1"/>
  <c r="AK33" i="2" a="1"/>
  <c r="AF8" i="2" a="1"/>
  <c r="AF30" i="2" a="1"/>
  <c r="AK20" i="2" a="1"/>
  <c r="AP9" i="2" a="1"/>
  <c r="AH25" i="2" a="1"/>
  <c r="AI12" i="2" a="1"/>
  <c r="AL17" i="2" a="1"/>
  <c r="AF19" i="2" a="1"/>
  <c r="AL14" i="2" a="1"/>
  <c r="AQ11" i="2" a="1"/>
  <c r="AQ17" i="2" a="1"/>
  <c r="AG31" i="2" a="1"/>
  <c r="AI16" i="2" a="1"/>
  <c r="AN6" i="2" a="1"/>
  <c r="AK22" i="2" a="1"/>
  <c r="AL12" i="2" a="1"/>
  <c r="AQ29" i="2" a="1"/>
  <c r="AF26" i="2" a="1"/>
  <c r="AF6" i="2" a="1"/>
  <c r="AK30" i="2" a="1"/>
  <c r="AJ8" i="2" a="1"/>
  <c r="AH24" i="2" a="1"/>
  <c r="AH7" i="2" a="1"/>
  <c r="AH27" i="2" a="1"/>
  <c r="AH12" i="2" a="1"/>
  <c r="AF29" i="2" a="1"/>
  <c r="AO32" i="2" a="1"/>
  <c r="AP21" i="2" a="1"/>
  <c r="AQ7" i="2" a="1"/>
  <c r="AO12" i="2" a="1"/>
  <c r="AH33" i="2" a="1"/>
  <c r="AQ28" i="2" a="1"/>
  <c r="AM7" i="2" a="1"/>
  <c r="AQ25" i="2" a="1"/>
  <c r="AP34" i="2" a="1"/>
  <c r="AG27" i="2" a="1"/>
  <c r="AN13" i="2" a="1"/>
  <c r="AL9" i="2" a="1"/>
  <c r="AG29" i="2" a="1"/>
  <c r="AM34" i="2" a="1"/>
  <c r="AN31" i="2" a="1"/>
  <c r="AK32" i="2" a="1"/>
  <c r="AM6" i="2" a="1"/>
  <c r="AF11" i="2" a="1"/>
  <c r="AO30" i="2" a="1"/>
  <c r="AI32" i="2" a="1"/>
  <c r="AO28" i="2" a="1"/>
  <c r="AG10" i="2" a="1"/>
  <c r="AO10" i="2" a="1"/>
  <c r="AP8" i="2" a="1"/>
  <c r="AP10" i="2" a="1"/>
  <c r="AI17" i="2" a="1"/>
  <c r="AL32" i="2" a="1"/>
  <c r="AG7" i="2" a="1"/>
  <c r="AM23" i="2" a="1"/>
  <c r="AG14" i="2" a="1"/>
  <c r="AF12" i="2" a="1"/>
  <c r="AJ23" i="2" a="1"/>
  <c r="AJ11" i="2" a="1"/>
  <c r="AI29" i="2" a="1"/>
  <c r="AG11" i="2" a="1"/>
  <c r="AM27" i="2" a="1"/>
  <c r="AJ22" i="2" a="1"/>
  <c r="AJ32" i="2" a="1"/>
  <c r="AN11" i="2" a="1"/>
  <c r="AK9" i="2" a="1"/>
  <c r="AN25" i="2" a="1"/>
  <c r="AF13" i="2" a="1"/>
  <c r="AO20" i="2" a="1"/>
  <c r="AK21" i="2" a="1"/>
  <c r="AQ10" i="2" a="1"/>
  <c r="AL28" i="2" a="1"/>
  <c r="AH22" i="2" a="1"/>
  <c r="AM24" i="2" a="1"/>
  <c r="AO17" i="2" a="1"/>
  <c r="AI34" i="2" a="1"/>
  <c r="AK25" i="2" a="1"/>
  <c r="AQ14" i="2" a="1"/>
  <c r="AI26" i="2" a="1"/>
  <c r="AO26" i="2" a="1"/>
  <c r="AO25" i="2" a="1"/>
  <c r="AJ18" i="2" a="1"/>
  <c r="AG6" i="2" a="1"/>
  <c r="AJ24" i="2" a="1"/>
  <c r="AF32" i="2" a="1"/>
  <c r="AF9" i="2" a="1"/>
  <c r="AI22" i="2" a="1"/>
  <c r="AM8" i="2" a="1"/>
  <c r="AO31" i="2" a="1"/>
  <c r="AN9" i="2" a="1"/>
  <c r="AQ32" i="2" a="1"/>
  <c r="AN32" i="2" a="1"/>
  <c r="AN10" i="2" a="1"/>
  <c r="AN24" i="2" a="1"/>
  <c r="AM26" i="2" a="1"/>
  <c r="AP7" i="2" a="1"/>
  <c r="AH18" i="2" a="1"/>
  <c r="AO19" i="2" a="1"/>
  <c r="AP31" i="2" a="1"/>
  <c r="AO33" i="2" a="1"/>
  <c r="AP14" i="2" a="1"/>
  <c r="AK10" i="2" a="1"/>
  <c r="AO11" i="2" a="1"/>
  <c r="AG23" i="2" a="1"/>
  <c r="AO23" i="2" a="1"/>
  <c r="AJ12" i="2" a="1"/>
  <c r="AG20" i="2" a="1"/>
  <c r="AK16" i="2" a="1"/>
  <c r="AN23" i="2" a="1"/>
  <c r="AH10" i="2" a="1"/>
  <c r="AM9" i="2" a="1"/>
  <c r="AG19" i="2" a="1"/>
  <c r="AL8" i="2" a="1"/>
  <c r="AJ6" i="2" a="1"/>
  <c r="AI9" i="2" a="1"/>
  <c r="AO29" i="2" a="1"/>
  <c r="AN27" i="2" a="1"/>
  <c r="AL23" i="2" a="1"/>
  <c r="AN26" i="2" a="1"/>
  <c r="AI18" i="2" a="1"/>
  <c r="AN29" i="2" a="1"/>
  <c r="AH14" i="2" a="1"/>
  <c r="AH23" i="2" a="1"/>
  <c r="AH28" i="2" a="1"/>
  <c r="AG13" i="2" a="1"/>
  <c r="AM32" i="2" a="1"/>
  <c r="AQ23" i="2" a="1"/>
  <c r="AH6" i="2" a="1"/>
  <c r="AM13" i="2" a="1"/>
  <c r="AF15" i="2" a="1"/>
  <c r="AN8" i="2" a="1"/>
  <c r="AO7" i="2" a="1"/>
  <c r="AQ34" i="2" a="1"/>
  <c r="AF7" i="2" a="1"/>
  <c r="AF24" i="2" a="1"/>
  <c r="AN21" i="2" a="1"/>
  <c r="AL18" i="2" a="1"/>
  <c r="AP19" i="2" a="1"/>
  <c r="AJ29" i="2" a="1"/>
  <c r="AK14" i="2" a="1"/>
  <c r="AP11" i="2" a="1"/>
  <c r="AL13" i="2" a="1"/>
  <c r="AI25" i="2" a="1"/>
  <c r="AN17" i="2" a="1"/>
  <c r="AN7" i="2" a="1"/>
  <c r="AK34" i="2" a="1"/>
  <c r="AI30" i="2" a="1"/>
  <c r="AO6" i="2" a="1"/>
  <c r="AM28" i="2" a="1"/>
  <c r="AK8" i="2" a="1"/>
  <c r="AK12" i="2" a="1"/>
  <c r="AG12" i="2" a="1"/>
  <c r="AG16" i="2" a="1"/>
  <c r="AH11" i="2" a="1"/>
  <c r="AO16" i="2" a="1"/>
  <c r="AP33" i="2" a="1"/>
  <c r="AL26" i="2" a="1"/>
  <c r="AJ9" i="2" a="1"/>
  <c r="AN19" i="2" a="1"/>
  <c r="AQ19" i="2" a="1"/>
  <c r="AF25" i="2" a="1"/>
  <c r="AF18" i="2" a="1"/>
  <c r="AF20" i="2" a="1"/>
  <c r="AJ30" i="2" a="1"/>
  <c r="AF33" i="2" a="1"/>
  <c r="AK23" i="2" a="1"/>
  <c r="AH20" i="2" a="1"/>
  <c r="AN14" i="2" a="1"/>
  <c r="AH34" i="2" a="1"/>
  <c r="AM21" i="2" a="1"/>
  <c r="AJ33" i="2" a="1"/>
  <c r="AG33" i="2" a="1"/>
  <c r="AQ26" i="2" a="1"/>
  <c r="AP25" i="2" a="1"/>
  <c r="AP17" i="2" a="1"/>
  <c r="AF23" i="2" a="1"/>
  <c r="AG34" i="2" a="1"/>
  <c r="AH9" i="2" a="1"/>
  <c r="AJ34" i="2" a="1"/>
  <c r="AQ8" i="2" a="1"/>
  <c r="AI20" i="2" a="1"/>
  <c r="AF22" i="2" a="1"/>
  <c r="AJ27" i="2" a="1"/>
  <c r="AJ14" i="2" a="1"/>
  <c r="AN30" i="2" a="1"/>
  <c r="AL10" i="2" a="1"/>
  <c r="AP27" i="2" a="1"/>
  <c r="AQ12" i="2" a="1"/>
  <c r="AM29" i="2" a="1"/>
  <c r="AF17" i="2" a="1"/>
  <c r="AM12" i="2" a="1"/>
  <c r="AN12" i="2" a="1"/>
  <c r="AL16" i="2" a="1"/>
  <c r="AI28" i="2" a="1"/>
  <c r="AK24" i="2" a="1"/>
  <c r="AN33" i="2" a="1"/>
  <c r="AI8" i="2" a="1"/>
  <c r="AP23" i="2" a="1"/>
  <c r="AM19" i="2" a="1"/>
  <c r="AO34" i="2" a="1"/>
  <c r="AM14" i="2" a="1"/>
  <c r="AJ16" i="2" a="1"/>
  <c r="AP30" i="2" a="1"/>
  <c r="AM18" i="2" a="1"/>
  <c r="AL21" i="2" a="1"/>
  <c r="AQ18" i="2" a="1"/>
  <c r="AQ30" i="2" a="1"/>
  <c r="AK15" i="2" a="1"/>
  <c r="AO21" i="2" a="1"/>
  <c r="AJ19" i="2" a="1"/>
  <c r="AK18" i="2" a="1"/>
  <c r="AI24" i="2" a="1"/>
  <c r="AK19" i="2" a="1"/>
  <c r="AQ33" i="2" a="1"/>
  <c r="AN18" i="2" a="1"/>
  <c r="AO15" i="2" a="1"/>
  <c r="AF34" i="2" a="1"/>
  <c r="AJ28" i="2" a="1"/>
  <c r="AQ13" i="2" a="1"/>
  <c r="AG25" i="2" a="1"/>
  <c r="AO9" i="2" a="1"/>
  <c r="AL30" i="2" a="1"/>
  <c r="AH29" i="2" a="1"/>
  <c r="AH16" i="2" a="1"/>
  <c r="AO8" i="2" a="1"/>
  <c r="AI11" i="2" a="1"/>
  <c r="AJ13" i="2" a="1"/>
  <c r="AQ21" i="2" a="1"/>
  <c r="AN15" i="2" a="1"/>
  <c r="AN34" i="2" a="1"/>
  <c r="AI21" i="2" a="1"/>
  <c r="AK11" i="2" a="1"/>
  <c r="AM10" i="2" a="1"/>
  <c r="AL27" i="2" a="1"/>
  <c r="AH26" i="2" a="1"/>
  <c r="AQ20" i="2" a="1"/>
  <c r="AM11" i="2" a="1"/>
  <c r="AQ6" i="2" a="1"/>
  <c r="AO22" i="2" a="1"/>
  <c r="AH17" i="2" a="1"/>
  <c r="AI19" i="2" a="1"/>
  <c r="AR27" i="2" l="1"/>
  <c r="AV25" i="2"/>
  <c r="AY19" i="2"/>
  <c r="AZ16" i="2"/>
  <c r="AT30" i="2"/>
  <c r="AR30" i="2"/>
  <c r="AS30" i="2"/>
  <c r="AR29" i="2"/>
  <c r="AZ17" i="2"/>
  <c r="AV28" i="2"/>
  <c r="AY17" i="2"/>
  <c r="AS12" i="2"/>
  <c r="AX16" i="2"/>
  <c r="AR12" i="2"/>
  <c r="AX11" i="2"/>
  <c r="AV11" i="2"/>
  <c r="AX10" i="2"/>
  <c r="AR10" i="2"/>
  <c r="AW10" i="2"/>
  <c r="AY16" i="2"/>
  <c r="AV9" i="2"/>
  <c r="BA9" i="2"/>
  <c r="AR9" i="2"/>
  <c r="BA7" i="2"/>
  <c r="AY29" i="2"/>
  <c r="AW7" i="2"/>
  <c r="BA20" i="2"/>
  <c r="AS14" i="2"/>
  <c r="AZ20" i="2"/>
  <c r="BA19" i="2"/>
  <c r="AZ19" i="2"/>
  <c r="AW6" i="2"/>
  <c r="AX6" i="2"/>
  <c r="AY6" i="2"/>
  <c r="BA6" i="2"/>
  <c r="AZ6" i="2"/>
  <c r="AV22" i="2"/>
  <c r="AR22" i="2"/>
  <c r="AS22" i="2"/>
  <c r="AT22" i="2"/>
  <c r="AU22" i="2"/>
  <c r="AR18" i="2"/>
  <c r="AS18" i="2"/>
  <c r="AT18" i="2"/>
  <c r="AU18" i="2"/>
  <c r="AV18" i="2"/>
  <c r="AY13" i="2"/>
  <c r="AZ13" i="2"/>
  <c r="BA13" i="2"/>
  <c r="AW13" i="2"/>
  <c r="AX13" i="2"/>
  <c r="AW24" i="2"/>
  <c r="AX24" i="2"/>
  <c r="AY24" i="2"/>
  <c r="AZ24" i="2"/>
  <c r="BA24" i="2"/>
  <c r="AW30" i="2"/>
  <c r="AX30" i="2"/>
  <c r="AY30" i="2"/>
  <c r="AZ30" i="2"/>
  <c r="BA30" i="2"/>
  <c r="AR24" i="2"/>
  <c r="AS24" i="2"/>
  <c r="AT24" i="2"/>
  <c r="AU24" i="2"/>
  <c r="AV24" i="2"/>
  <c r="AW33" i="2"/>
  <c r="AX33" i="2"/>
  <c r="AY33" i="2"/>
  <c r="AZ33" i="2"/>
  <c r="BA33" i="2"/>
  <c r="AW34" i="2"/>
  <c r="AX34" i="2"/>
  <c r="AY34" i="2"/>
  <c r="AZ34" i="2"/>
  <c r="BA34" i="2"/>
  <c r="AW8" i="2"/>
  <c r="AX8" i="2"/>
  <c r="AY8" i="2"/>
  <c r="AZ8" i="2"/>
  <c r="BA8" i="2"/>
  <c r="AS33" i="2"/>
  <c r="AR33" i="2"/>
  <c r="AT33" i="2"/>
  <c r="AU33" i="2"/>
  <c r="AV33" i="2"/>
  <c r="AR26" i="2"/>
  <c r="AS26" i="2"/>
  <c r="AT26" i="2"/>
  <c r="AV26" i="2"/>
  <c r="AU26" i="2"/>
  <c r="AT16" i="2"/>
  <c r="AU16" i="2"/>
  <c r="AV16" i="2"/>
  <c r="AR16" i="2"/>
  <c r="AS16" i="2"/>
  <c r="AZ32" i="2"/>
  <c r="BA32" i="2"/>
  <c r="AY32" i="2"/>
  <c r="AX32" i="2"/>
  <c r="AW32" i="2"/>
  <c r="AW21" i="2"/>
  <c r="AX21" i="2"/>
  <c r="AY21" i="2"/>
  <c r="AZ21" i="2"/>
  <c r="BA21" i="2"/>
  <c r="AR13" i="2"/>
  <c r="AS13" i="2"/>
  <c r="AT13" i="2"/>
  <c r="AU13" i="2"/>
  <c r="AV13" i="2"/>
  <c r="AS17" i="2"/>
  <c r="AR17" i="2"/>
  <c r="AT17" i="2"/>
  <c r="AU17" i="2"/>
  <c r="AV17" i="2"/>
  <c r="AT32" i="2"/>
  <c r="AU32" i="2"/>
  <c r="AV32" i="2"/>
  <c r="AS32" i="2"/>
  <c r="AR32" i="2"/>
  <c r="AT14" i="2"/>
  <c r="AU14" i="2"/>
  <c r="AU25" i="2"/>
  <c r="AZ22" i="2"/>
  <c r="AV14" i="2"/>
  <c r="AV31" i="2"/>
  <c r="AU28" i="2"/>
  <c r="AT25" i="2"/>
  <c r="AR19" i="2"/>
  <c r="AV15" i="2"/>
  <c r="AU11" i="2"/>
  <c r="AT8" i="2"/>
  <c r="BA28" i="2"/>
  <c r="AZ25" i="2"/>
  <c r="AY22" i="2"/>
  <c r="AX19" i="2"/>
  <c r="AW16" i="2"/>
  <c r="BA12" i="2"/>
  <c r="AZ9" i="2"/>
  <c r="AV34" i="2"/>
  <c r="AU31" i="2"/>
  <c r="AT28" i="2"/>
  <c r="AS25" i="2"/>
  <c r="AU15" i="2"/>
  <c r="AT11" i="2"/>
  <c r="AS8" i="2"/>
  <c r="BA31" i="2"/>
  <c r="AZ28" i="2"/>
  <c r="AY25" i="2"/>
  <c r="AX22" i="2"/>
  <c r="BA15" i="2"/>
  <c r="AZ12" i="2"/>
  <c r="AY9" i="2"/>
  <c r="AU8" i="2"/>
  <c r="BA25" i="2"/>
  <c r="AU34" i="2"/>
  <c r="AT31" i="2"/>
  <c r="AS28" i="2"/>
  <c r="AV21" i="2"/>
  <c r="AT15" i="2"/>
  <c r="AS11" i="2"/>
  <c r="AR8" i="2"/>
  <c r="AZ31" i="2"/>
  <c r="AY28" i="2"/>
  <c r="AX25" i="2"/>
  <c r="AW22" i="2"/>
  <c r="BA18" i="2"/>
  <c r="AZ15" i="2"/>
  <c r="AY12" i="2"/>
  <c r="AX9" i="2"/>
  <c r="AT34" i="2"/>
  <c r="AS31" i="2"/>
  <c r="AU21" i="2"/>
  <c r="AS15" i="2"/>
  <c r="AV7" i="2"/>
  <c r="AY31" i="2"/>
  <c r="AX28" i="2"/>
  <c r="AZ18" i="2"/>
  <c r="AY15" i="2"/>
  <c r="AX12" i="2"/>
  <c r="AT19" i="2"/>
  <c r="AX29" i="2"/>
  <c r="AW26" i="2"/>
  <c r="AS34" i="2"/>
  <c r="AV27" i="2"/>
  <c r="AT21" i="2"/>
  <c r="AV10" i="2"/>
  <c r="AU7" i="2"/>
  <c r="AX31" i="2"/>
  <c r="AY18" i="2"/>
  <c r="AX15" i="2"/>
  <c r="AV30" i="2"/>
  <c r="AU27" i="2"/>
  <c r="AS21" i="2"/>
  <c r="AU10" i="2"/>
  <c r="AT7" i="2"/>
  <c r="BA27" i="2"/>
  <c r="AX18" i="2"/>
  <c r="BA11" i="2"/>
  <c r="AU30" i="2"/>
  <c r="AT27" i="2"/>
  <c r="AT10" i="2"/>
  <c r="AS7" i="2"/>
  <c r="AZ27" i="2"/>
  <c r="BA14" i="2"/>
  <c r="AZ11" i="2"/>
  <c r="AS19" i="2"/>
  <c r="AW29" i="2"/>
  <c r="AV20" i="2"/>
  <c r="AY27" i="2"/>
  <c r="BA17" i="2"/>
  <c r="AZ14" i="2"/>
  <c r="AY11" i="2"/>
  <c r="AV23" i="2"/>
  <c r="AU20" i="2"/>
  <c r="AV6" i="2"/>
  <c r="AX27" i="2"/>
  <c r="AY14" i="2"/>
  <c r="AU6" i="2"/>
  <c r="BA23" i="2"/>
  <c r="AV29" i="2"/>
  <c r="AT23" i="2"/>
  <c r="AS20" i="2"/>
  <c r="AV12" i="2"/>
  <c r="AU9" i="2"/>
  <c r="AT6" i="2"/>
  <c r="BA26" i="2"/>
  <c r="AZ23" i="2"/>
  <c r="AY20" i="2"/>
  <c r="AX17" i="2"/>
  <c r="AW14" i="2"/>
  <c r="BA10" i="2"/>
  <c r="AZ7" i="2"/>
  <c r="AU23" i="2"/>
  <c r="AT20" i="2"/>
  <c r="AU29" i="2"/>
  <c r="AS23" i="2"/>
  <c r="AU12" i="2"/>
  <c r="AT9" i="2"/>
  <c r="AS6" i="2"/>
  <c r="BA29" i="2"/>
  <c r="AZ26" i="2"/>
  <c r="AY23" i="2"/>
  <c r="AX20" i="2"/>
  <c r="AZ10" i="2"/>
  <c r="AY7" i="2"/>
  <c r="AV19" i="2"/>
  <c r="AY26" i="2"/>
  <c r="AX23" i="2"/>
  <c r="AQ34" i="2"/>
  <c r="AI34" i="2"/>
  <c r="AM33" i="2"/>
  <c r="AQ32" i="2"/>
  <c r="AI32" i="2"/>
  <c r="AM31" i="2"/>
  <c r="AQ30" i="2"/>
  <c r="AI30" i="2"/>
  <c r="AM29" i="2"/>
  <c r="AQ28" i="2"/>
  <c r="AI28" i="2"/>
  <c r="AM27" i="2"/>
  <c r="AQ26" i="2"/>
  <c r="AI26" i="2"/>
  <c r="AM25" i="2"/>
  <c r="AQ24" i="2"/>
  <c r="AI24" i="2"/>
  <c r="AM23" i="2"/>
  <c r="AQ22" i="2"/>
  <c r="AM21" i="2"/>
  <c r="AQ20" i="2"/>
  <c r="AI20" i="2"/>
  <c r="AM19" i="2"/>
  <c r="AQ18" i="2"/>
  <c r="AI18" i="2"/>
  <c r="AM17" i="2"/>
  <c r="AQ16" i="2"/>
  <c r="AI16" i="2"/>
  <c r="AM15" i="2"/>
  <c r="AQ14" i="2"/>
  <c r="AI14" i="2"/>
  <c r="AM13" i="2"/>
  <c r="AQ12" i="2"/>
  <c r="AI12" i="2"/>
  <c r="AM11" i="2"/>
  <c r="AQ10" i="2"/>
  <c r="AI10" i="2"/>
  <c r="AM9" i="2"/>
  <c r="AQ8" i="2"/>
  <c r="AI8" i="2"/>
  <c r="AM7" i="2"/>
  <c r="AI22" i="2"/>
  <c r="AH28" i="2"/>
  <c r="AL7" i="2"/>
  <c r="AP34" i="2"/>
  <c r="AP30" i="2"/>
  <c r="AL29" i="2"/>
  <c r="AH26" i="2"/>
  <c r="AL23" i="2"/>
  <c r="AP20" i="2"/>
  <c r="AH18" i="2"/>
  <c r="AH16" i="2"/>
  <c r="AL13" i="2"/>
  <c r="AP10" i="2"/>
  <c r="AH10" i="2"/>
  <c r="AG34" i="2"/>
  <c r="AO32" i="2"/>
  <c r="AK31" i="2"/>
  <c r="AG30" i="2"/>
  <c r="AK29" i="2"/>
  <c r="AG28" i="2"/>
  <c r="AK27" i="2"/>
  <c r="AO26" i="2"/>
  <c r="AG26" i="2"/>
  <c r="AK25" i="2"/>
  <c r="AO24" i="2"/>
  <c r="AG24" i="2"/>
  <c r="AK23" i="2"/>
  <c r="AG22" i="2"/>
  <c r="AK21" i="2"/>
  <c r="AO20" i="2"/>
  <c r="AG20" i="2"/>
  <c r="AK19" i="2"/>
  <c r="AO18" i="2"/>
  <c r="AG18" i="2"/>
  <c r="AK17" i="2"/>
  <c r="AO16" i="2"/>
  <c r="AG16" i="2"/>
  <c r="AK15" i="2"/>
  <c r="AO14" i="2"/>
  <c r="AG14" i="2"/>
  <c r="AK13" i="2"/>
  <c r="AO12" i="2"/>
  <c r="AG12" i="2"/>
  <c r="AK11" i="2"/>
  <c r="AO10" i="2"/>
  <c r="AG10" i="2"/>
  <c r="AK9" i="2"/>
  <c r="AO8" i="2"/>
  <c r="AG8" i="2"/>
  <c r="AK7" i="2"/>
  <c r="AL31" i="2"/>
  <c r="AP28" i="2"/>
  <c r="AL25" i="2"/>
  <c r="AP22" i="2"/>
  <c r="AH20" i="2"/>
  <c r="AL17" i="2"/>
  <c r="AP14" i="2"/>
  <c r="AH12" i="2"/>
  <c r="AP8" i="2"/>
  <c r="AO34" i="2"/>
  <c r="AK33" i="2"/>
  <c r="AG32" i="2"/>
  <c r="AO30" i="2"/>
  <c r="AO28" i="2"/>
  <c r="AO22" i="2"/>
  <c r="AP32" i="2"/>
  <c r="AL27" i="2"/>
  <c r="AP24" i="2"/>
  <c r="AH22" i="2"/>
  <c r="AL19" i="2"/>
  <c r="AL15" i="2"/>
  <c r="AP12" i="2"/>
  <c r="AL9" i="2"/>
  <c r="AF34" i="2"/>
  <c r="AN32" i="2"/>
  <c r="AJ31" i="2"/>
  <c r="AF30" i="2"/>
  <c r="AN28" i="2"/>
  <c r="AF28" i="2"/>
  <c r="AN26" i="2"/>
  <c r="AF26" i="2"/>
  <c r="AJ25" i="2"/>
  <c r="AN24" i="2"/>
  <c r="AF24" i="2"/>
  <c r="AJ23" i="2"/>
  <c r="AN22" i="2"/>
  <c r="AF22" i="2"/>
  <c r="AN20" i="2"/>
  <c r="AF20" i="2"/>
  <c r="AJ19" i="2"/>
  <c r="AN18" i="2"/>
  <c r="AF18" i="2"/>
  <c r="AJ17" i="2"/>
  <c r="AN16" i="2"/>
  <c r="AF16" i="2"/>
  <c r="AJ15" i="2"/>
  <c r="AN14" i="2"/>
  <c r="AF14" i="2"/>
  <c r="AJ13" i="2"/>
  <c r="AN12" i="2"/>
  <c r="AF12" i="2"/>
  <c r="AJ11" i="2"/>
  <c r="AN10" i="2"/>
  <c r="AF10" i="2"/>
  <c r="AJ9" i="2"/>
  <c r="AN8" i="2"/>
  <c r="AF8" i="2"/>
  <c r="AJ7" i="2"/>
  <c r="AL33" i="2"/>
  <c r="AH30" i="2"/>
  <c r="AP26" i="2"/>
  <c r="AH24" i="2"/>
  <c r="AL21" i="2"/>
  <c r="AP18" i="2"/>
  <c r="AP16" i="2"/>
  <c r="AH14" i="2"/>
  <c r="AL11" i="2"/>
  <c r="AH8" i="2"/>
  <c r="AN34" i="2"/>
  <c r="AJ33" i="2"/>
  <c r="AF32" i="2"/>
  <c r="AN30" i="2"/>
  <c r="AJ29" i="2"/>
  <c r="AJ27" i="2"/>
  <c r="AJ21" i="2"/>
  <c r="AH34" i="2"/>
  <c r="AI33" i="2"/>
  <c r="AQ31" i="2"/>
  <c r="AM30" i="2"/>
  <c r="AQ27" i="2"/>
  <c r="AQ13" i="2"/>
  <c r="AI13" i="2"/>
  <c r="AM12" i="2"/>
  <c r="AQ11" i="2"/>
  <c r="AI11" i="2"/>
  <c r="AM10" i="2"/>
  <c r="AQ9" i="2"/>
  <c r="AI9" i="2"/>
  <c r="AM8" i="2"/>
  <c r="AQ7" i="2"/>
  <c r="AI7" i="2"/>
  <c r="AH32" i="2"/>
  <c r="AM34" i="2"/>
  <c r="AQ33" i="2"/>
  <c r="AM32" i="2"/>
  <c r="AI31" i="2"/>
  <c r="AQ29" i="2"/>
  <c r="AI29" i="2"/>
  <c r="AM28" i="2"/>
  <c r="AI27" i="2"/>
  <c r="AM26" i="2"/>
  <c r="AQ25" i="2"/>
  <c r="AI25" i="2"/>
  <c r="AM24" i="2"/>
  <c r="AQ23" i="2"/>
  <c r="AI23" i="2"/>
  <c r="AM22" i="2"/>
  <c r="AQ21" i="2"/>
  <c r="AI21" i="2"/>
  <c r="AM20" i="2"/>
  <c r="AQ19" i="2"/>
  <c r="AI19" i="2"/>
  <c r="AM18" i="2"/>
  <c r="AQ17" i="2"/>
  <c r="AI17" i="2"/>
  <c r="AM16" i="2"/>
  <c r="AQ15" i="2"/>
  <c r="AI15" i="2"/>
  <c r="AM14" i="2"/>
  <c r="AL32" i="2"/>
  <c r="AP29" i="2"/>
  <c r="AH27" i="2"/>
  <c r="AL24" i="2"/>
  <c r="AP21" i="2"/>
  <c r="AL20" i="2"/>
  <c r="AL18" i="2"/>
  <c r="AP17" i="2"/>
  <c r="AH17" i="2"/>
  <c r="AL16" i="2"/>
  <c r="AP15" i="2"/>
  <c r="AH15" i="2"/>
  <c r="AP13" i="2"/>
  <c r="AH13" i="2"/>
  <c r="AH11" i="2"/>
  <c r="AL10" i="2"/>
  <c r="AP9" i="2"/>
  <c r="AH9" i="2"/>
  <c r="AL8" i="2"/>
  <c r="AP7" i="2"/>
  <c r="AH7" i="2"/>
  <c r="AP33" i="2"/>
  <c r="AP31" i="2"/>
  <c r="AH29" i="2"/>
  <c r="AP25" i="2"/>
  <c r="AH23" i="2"/>
  <c r="AH21" i="2"/>
  <c r="AL14" i="2"/>
  <c r="AG33" i="2"/>
  <c r="AO31" i="2"/>
  <c r="AK30" i="2"/>
  <c r="AO29" i="2"/>
  <c r="AK28" i="2"/>
  <c r="AO27" i="2"/>
  <c r="AG27" i="2"/>
  <c r="AK26" i="2"/>
  <c r="AO25" i="2"/>
  <c r="AG25" i="2"/>
  <c r="AK24" i="2"/>
  <c r="AO23" i="2"/>
  <c r="AG23" i="2"/>
  <c r="AK22" i="2"/>
  <c r="AG21" i="2"/>
  <c r="AK20" i="2"/>
  <c r="AO19" i="2"/>
  <c r="AG19" i="2"/>
  <c r="AK18" i="2"/>
  <c r="AO17" i="2"/>
  <c r="AG17" i="2"/>
  <c r="AK16" i="2"/>
  <c r="AO15" i="2"/>
  <c r="AG15" i="2"/>
  <c r="AK14" i="2"/>
  <c r="AO13" i="2"/>
  <c r="AG13" i="2"/>
  <c r="AK12" i="2"/>
  <c r="AO11" i="2"/>
  <c r="AG11" i="2"/>
  <c r="AK10" i="2"/>
  <c r="AO9" i="2"/>
  <c r="AG9" i="2"/>
  <c r="AK8" i="2"/>
  <c r="AO7" i="2"/>
  <c r="AG7" i="2"/>
  <c r="AL34" i="2"/>
  <c r="AH31" i="2"/>
  <c r="AL28" i="2"/>
  <c r="AL26" i="2"/>
  <c r="AP23" i="2"/>
  <c r="AP19" i="2"/>
  <c r="AL12" i="2"/>
  <c r="AK34" i="2"/>
  <c r="AK32" i="2"/>
  <c r="AG31" i="2"/>
  <c r="AG29" i="2"/>
  <c r="AO21" i="2"/>
  <c r="AH33" i="2"/>
  <c r="AL30" i="2"/>
  <c r="AP27" i="2"/>
  <c r="AH25" i="2"/>
  <c r="AL22" i="2"/>
  <c r="AH19" i="2"/>
  <c r="AP11" i="2"/>
  <c r="AO33" i="2"/>
  <c r="AJ34" i="2"/>
  <c r="AN33" i="2"/>
  <c r="AF33" i="2"/>
  <c r="AJ32" i="2"/>
  <c r="AN31" i="2"/>
  <c r="AF31" i="2"/>
  <c r="AJ30" i="2"/>
  <c r="AN29" i="2"/>
  <c r="AF29" i="2"/>
  <c r="AJ28" i="2"/>
  <c r="AN27" i="2"/>
  <c r="AF27" i="2"/>
  <c r="AJ26" i="2"/>
  <c r="AN25" i="2"/>
  <c r="AF25" i="2"/>
  <c r="AJ24" i="2"/>
  <c r="AN23" i="2"/>
  <c r="AF23" i="2"/>
  <c r="AJ22" i="2"/>
  <c r="AN21" i="2"/>
  <c r="AF21" i="2"/>
  <c r="AJ20" i="2"/>
  <c r="AN19" i="2"/>
  <c r="AF19" i="2"/>
  <c r="AJ18" i="2"/>
  <c r="AN17" i="2"/>
  <c r="AF17" i="2"/>
  <c r="AJ16" i="2"/>
  <c r="AN15" i="2"/>
  <c r="AF15" i="2"/>
  <c r="AJ14" i="2"/>
  <c r="AN13" i="2"/>
  <c r="AF13" i="2"/>
  <c r="AJ12" i="2"/>
  <c r="AN11" i="2"/>
  <c r="AF11" i="2"/>
  <c r="AJ10" i="2"/>
  <c r="AN9" i="2"/>
  <c r="AF9" i="2"/>
  <c r="AJ8" i="2"/>
  <c r="AN7" i="2"/>
  <c r="AF7" i="2"/>
  <c r="AH6" i="2"/>
  <c r="AO6" i="2"/>
  <c r="AG6" i="2"/>
  <c r="AP6" i="2"/>
  <c r="AN6" i="2"/>
  <c r="AM6" i="2"/>
  <c r="AK6" i="2"/>
  <c r="AL6" i="2"/>
  <c r="AJ6" i="2"/>
  <c r="AI6" i="2"/>
  <c r="AQ6" i="2"/>
  <c r="AF6" i="2"/>
  <c r="AC12" i="2" l="1"/>
  <c r="AC21" i="2"/>
  <c r="AC14" i="2"/>
  <c r="AC26" i="2"/>
  <c r="AC33" i="2"/>
  <c r="AC16" i="2"/>
  <c r="AC28" i="2"/>
  <c r="AC13" i="2"/>
  <c r="AC30" i="2"/>
  <c r="AC11" i="2"/>
  <c r="AC18" i="2"/>
  <c r="AC15" i="2"/>
  <c r="AC8" i="2"/>
  <c r="AC34" i="2"/>
  <c r="AC23" i="2"/>
  <c r="AC27" i="2"/>
  <c r="AC17" i="2"/>
  <c r="AC10" i="2"/>
  <c r="AC32" i="2"/>
  <c r="AC20" i="2"/>
  <c r="AC7" i="2"/>
  <c r="AC22" i="2"/>
  <c r="AC25" i="2"/>
  <c r="AC29" i="2"/>
  <c r="AC19" i="2"/>
  <c r="AC9" i="2"/>
  <c r="AC24" i="2"/>
  <c r="AC31" i="2"/>
  <c r="AC6" i="2"/>
  <c r="BT6" i="2"/>
  <c r="BU6" i="2" s="1"/>
  <c r="BT12" i="2"/>
  <c r="BU12" i="2" s="1"/>
  <c r="AW35" i="2"/>
  <c r="BS12" i="2" s="1"/>
  <c r="BT9" i="2"/>
  <c r="BU9" i="2" s="1"/>
  <c r="AU35" i="2"/>
  <c r="BS9" i="2" s="1"/>
  <c r="BT10" i="2"/>
  <c r="BU10" i="2" s="1"/>
  <c r="AV35" i="2"/>
  <c r="BS10" i="2" s="1"/>
  <c r="AR35" i="2"/>
  <c r="BS6" i="2" s="1"/>
  <c r="BT8" i="2"/>
  <c r="BU8" i="2" s="1"/>
  <c r="AT35" i="2"/>
  <c r="BS8" i="2" s="1"/>
  <c r="BT15" i="2"/>
  <c r="BU15" i="2" s="1"/>
  <c r="AZ35" i="2"/>
  <c r="BS15" i="2" s="1"/>
  <c r="BT14" i="2"/>
  <c r="BU14" i="2" s="1"/>
  <c r="BT13" i="2"/>
  <c r="BU13" i="2" s="1"/>
  <c r="AY35" i="2"/>
  <c r="BS14" i="2" s="1"/>
  <c r="BT7" i="2"/>
  <c r="BU7" i="2" s="1"/>
  <c r="AS35" i="2"/>
  <c r="BS7" i="2" s="1"/>
  <c r="BA35" i="2"/>
  <c r="BS16" i="2" s="1"/>
  <c r="BT16" i="2"/>
  <c r="BU16" i="2" s="1"/>
  <c r="AX35" i="2"/>
  <c r="BS13" i="2" s="1"/>
  <c r="AQ36" i="2"/>
  <c r="BS32" i="2" s="1"/>
  <c r="AP36" i="2"/>
  <c r="BS31" i="2" s="1"/>
  <c r="AO36" i="2"/>
  <c r="BS30" i="2" s="1"/>
  <c r="AN36" i="2"/>
  <c r="BS29" i="2" s="1"/>
  <c r="AM36" i="2"/>
  <c r="BS28" i="2" s="1"/>
  <c r="AL36" i="2"/>
  <c r="BS27" i="2" s="1"/>
  <c r="AK36" i="2"/>
  <c r="BS26" i="2" s="1"/>
  <c r="AJ36" i="2"/>
  <c r="BS25" i="2" s="1"/>
  <c r="AI36" i="2"/>
  <c r="BS24" i="2" s="1"/>
  <c r="AG36" i="2"/>
  <c r="BS22" i="2" s="1"/>
  <c r="AH36" i="2"/>
  <c r="BS23" i="2" s="1"/>
  <c r="AF36" i="2"/>
  <c r="BS21" i="2" s="1"/>
  <c r="AQ35" i="2"/>
  <c r="BT32" i="2" s="1"/>
  <c r="AP35" i="2"/>
  <c r="BT31" i="2" s="1"/>
  <c r="AO35" i="2"/>
  <c r="BT30" i="2" s="1"/>
  <c r="AN35" i="2"/>
  <c r="BT29" i="2" s="1"/>
  <c r="AM35" i="2"/>
  <c r="BT28" i="2" s="1"/>
  <c r="AL35" i="2"/>
  <c r="BT27" i="2" s="1"/>
  <c r="AK35" i="2"/>
  <c r="BT26" i="2" s="1"/>
  <c r="AI35" i="2"/>
  <c r="BT24" i="2" s="1"/>
  <c r="AJ35" i="2"/>
  <c r="BT25" i="2" s="1"/>
  <c r="AG35" i="2"/>
  <c r="BT22" i="2" s="1"/>
  <c r="AH35" i="2"/>
  <c r="BT23" i="2" s="1"/>
  <c r="AF35" i="2"/>
  <c r="BT21" i="2" s="1"/>
  <c r="BV14" i="2" l="1"/>
  <c r="BW14" i="2"/>
  <c r="BV13" i="2"/>
  <c r="BW13" i="2"/>
  <c r="BV12" i="2"/>
  <c r="BW12" i="2"/>
  <c r="BV16" i="2"/>
  <c r="BW16" i="2"/>
  <c r="BW7" i="2"/>
  <c r="BV7" i="2"/>
  <c r="BV15" i="2"/>
  <c r="BW15" i="2"/>
  <c r="BW8" i="2"/>
  <c r="BV8" i="2"/>
  <c r="BW6" i="2"/>
  <c r="BV6" i="2"/>
  <c r="BV10" i="2"/>
  <c r="BW10" i="2"/>
  <c r="BW9" i="2"/>
  <c r="BV9" i="2"/>
  <c r="BU29" i="2"/>
  <c r="BU30" i="2"/>
  <c r="BU31" i="2"/>
  <c r="BU24" i="2"/>
  <c r="BU32" i="2"/>
  <c r="BU23" i="2"/>
  <c r="BU22" i="2"/>
  <c r="BU25" i="2"/>
  <c r="BU26" i="2"/>
  <c r="BU27" i="2"/>
  <c r="BU28" i="2"/>
  <c r="BU21" i="2"/>
  <c r="AN37" i="2"/>
  <c r="AO37" i="2"/>
  <c r="AQ37" i="2"/>
  <c r="AP37" i="2"/>
  <c r="AM37" i="2"/>
  <c r="AL37" i="2"/>
  <c r="AJ37" i="2"/>
  <c r="AK37" i="2"/>
  <c r="AG37" i="2"/>
  <c r="AI37" i="2"/>
  <c r="AH37" i="2"/>
  <c r="AF37" i="2"/>
  <c r="BV28" i="2" l="1"/>
  <c r="BW28" i="2"/>
  <c r="BV23" i="2"/>
  <c r="BW23" i="2"/>
  <c r="BV27" i="2"/>
  <c r="BW27" i="2"/>
  <c r="BV26" i="2"/>
  <c r="BW26" i="2"/>
  <c r="BV25" i="2"/>
  <c r="BW25" i="2"/>
  <c r="BV22" i="2"/>
  <c r="BW22" i="2"/>
  <c r="BV32" i="2"/>
  <c r="BW32" i="2"/>
  <c r="BV24" i="2"/>
  <c r="BW24" i="2"/>
  <c r="BV31" i="2"/>
  <c r="BW31" i="2"/>
  <c r="BV30" i="2"/>
  <c r="BW30" i="2"/>
  <c r="BV29" i="2"/>
  <c r="BW29" i="2"/>
  <c r="BV21" i="2"/>
  <c r="BW21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6517B36-BB75-408D-B3FF-3AAC0B8C905F}" keepAlive="1" name="Abfrage - aggregiert_bausteindaten" description="Verbindung mit der Abfrage 'aggregiert_bausteindaten' in der Arbeitsmappe." type="5" refreshedVersion="0" background="1" saveData="1">
    <dbPr connection="Provider=Microsoft.Mashup.OleDb.1;Data Source=$Workbook$;Location=aggregiert_bausteindaten;Extended Properties=&quot;&quot;" command="SELECT * FROM [aggregiert_bausteindaten]"/>
  </connection>
  <connection id="2" xr16:uid="{FFFD33D5-C562-4C2F-B5C4-A11062A5DB97}" keepAlive="1" name="Abfrage - aggregierte_bausteindaten" description="Verbindung mit der Abfrage 'aggregierte_bausteindaten' in der Arbeitsmappe." type="5" refreshedVersion="0" background="1" saveData="1">
    <dbPr connection="Provider=Microsoft.Mashup.OleDb.1;Data Source=$Workbook$;Location=aggregierte_bausteindaten;Extended Properties=&quot;&quot;" command="SELECT * FROM [aggregierte_bausteindaten]"/>
  </connection>
  <connection id="3" xr16:uid="{9AAC2D2D-AE0E-4F54-8D03-7AA91CA036DD}" keepAlive="1" name="Abfrage - aggregierte_bausteindaten (2)" description="Verbindung mit der Abfrage 'aggregierte_bausteindaten (2)' in der Arbeitsmappe." type="5" refreshedVersion="8" background="1" saveData="1">
    <dbPr connection="Provider=Microsoft.Mashup.OleDb.1;Data Source=$Workbook$;Location=&quot;aggregierte_bausteindaten (2)&quot;;Extended Properties=&quot;&quot;" command="SELECT * FROM [aggregierte_bausteindaten (2)]"/>
  </connection>
  <connection id="4" xr16:uid="{9B0CFDBB-D2F2-40CD-97FA-0E0D0EDA50A0}" keepAlive="1" name="Abfrage - Cluster_robuste_Logistische_Regression" description="Verbindung mit der Abfrage 'Cluster_robuste_Logistische_Regression' in der Arbeitsmappe." type="5" refreshedVersion="0" background="1" saveData="1">
    <dbPr connection="Provider=Microsoft.Mashup.OleDb.1;Data Source=$Workbook$;Location=Cluster_robuste_Logistische_Regression;Extended Properties=&quot;&quot;" command="SELECT * FROM [Cluster_robuste_Logistische_Regression]"/>
  </connection>
  <connection id="5" xr16:uid="{AF454A5E-B8D1-4EBC-A9AB-281D547C4FBE}" keepAlive="1" name="Abfrage - logit_baustein_summe" description="Verbindung mit der Abfrage 'logit_baustein_summe' in der Arbeitsmappe." type="5" refreshedVersion="8" background="1" saveData="1">
    <dbPr connection="Provider=Microsoft.Mashup.OleDb.1;Data Source=$Workbook$;Location=logit_baustein_summe;Extended Properties=&quot;&quot;" command="SELECT * FROM [logit_baustein_summe]"/>
  </connection>
  <connection id="6" xr16:uid="{9E522B87-029E-46F2-9108-EC15CB2DADD0}" keepAlive="1" name="Abfrage - logit_baustein_vorhanden" description="Verbindung mit der Abfrage 'logit_baustein_vorhanden' in der Arbeitsmappe." type="5" refreshedVersion="8" background="1" saveData="1">
    <dbPr connection="Provider=Microsoft.Mashup.OleDb.1;Data Source=$Workbook$;Location=logit_baustein_vorhanden;Extended Properties=&quot;&quot;" command="SELECT * FROM [logit_baustein_vorhanden]"/>
  </connection>
  <connection id="7" xr16:uid="{05A149B2-D310-4976-8292-92A14B747D63}" keepAlive="1" name="Abfrage - logit_cluster_detail" description="Verbindung mit der Abfrage 'logit_cluster_detail' in der Arbeitsmappe." type="5" refreshedVersion="0" background="1" saveData="1">
    <dbPr connection="Provider=Microsoft.Mashup.OleDb.1;Data Source=$Workbook$;Location=logit_cluster_detail;Extended Properties=&quot;&quot;" command="SELECT * FROM [logit_cluster_detail]"/>
  </connection>
  <connection id="8" xr16:uid="{A71EAD72-03AD-4ED7-A043-B3AF01F08C69}" keepAlive="1" name="Abfrage - logit_cluster_detail (2)" description="Verbindung mit der Abfrage 'logit_cluster_detail (2)' in der Arbeitsmappe." type="5" refreshedVersion="0" background="1" saveData="1">
    <dbPr connection="Provider=Microsoft.Mashup.OleDb.1;Data Source=$Workbook$;Location=&quot;logit_cluster_detail (2)&quot;;Extended Properties=&quot;&quot;" command="SELECT * FROM [logit_cluster_detail (2)]"/>
  </connection>
  <connection id="9" xr16:uid="{CBEF66DE-F0D7-4BD4-A677-5BBA7D4B9AEB}" keepAlive="1" name="Abfrage - logit_cluster_detail (3)" description="Verbindung mit der Abfrage 'logit_cluster_detail (3)' in der Arbeitsmappe." type="5" refreshedVersion="8" background="1" saveData="1">
    <dbPr connection="Provider=Microsoft.Mashup.OleDb.1;Data Source=$Workbook$;Location=&quot;logit_cluster_detail (3)&quot;;Extended Properties=&quot;&quot;" command="SELECT * FROM [logit_cluster_detail (3)]"/>
  </connection>
  <connection id="10" xr16:uid="{0476D0CE-6EDE-4745-A79D-BFB9B538FA6F}" keepAlive="1" name="Abfrage - logit_cluster_detail (4)" description="Verbindung mit der Abfrage 'logit_cluster_detail (4)' in der Arbeitsmappe." type="5" refreshedVersion="0" background="1" saveData="1">
    <dbPr connection="Provider=Microsoft.Mashup.OleDb.1;Data Source=$Workbook$;Location=&quot;logit_cluster_detail (4)&quot;;Extended Properties=&quot;&quot;" command="SELECT * FROM [logit_cluster_detail (4)]"/>
  </connection>
  <connection id="11" xr16:uid="{6666170C-BAF7-4A28-9A17-EAC6B7E76FC6}" keepAlive="1" name="Abfrage - logit_count" description="Verbindung mit der Abfrage 'logit_count' in der Arbeitsmappe." type="5" refreshedVersion="8" background="1" saveData="1">
    <dbPr connection="Provider=Microsoft.Mashup.OleDb.1;Data Source=$Workbook$;Location=logit_count;Extended Properties=&quot;&quot;" command="SELECT * FROM [logit_count]"/>
  </connection>
  <connection id="12" xr16:uid="{EC5CA7F9-8980-4783-81C1-69107AEBCF70}" keepAlive="1" name="Abfrage - reg_presence" description="Verbindung mit der Abfrage 'reg_presence' in der Arbeitsmappe." type="5" refreshedVersion="8" background="1" saveData="1">
    <dbPr connection="Provider=Microsoft.Mashup.OleDb.1;Data Source=$Workbook$;Location=reg_presence;Extended Properties=&quot;&quot;" command="SELECT * FROM [reg_presence]"/>
  </connection>
  <connection id="13" xr16:uid="{EF10C04F-6A77-4C09-A9B1-6A4BD0D34255}" keepAlive="1" name="Abfrage - reg_sum" description="Verbindung mit der Abfrage 'reg_sum' in der Arbeitsmappe." type="5" refreshedVersion="8" background="1" saveData="1">
    <dbPr connection="Provider=Microsoft.Mashup.OleDb.1;Data Source=$Workbook$;Location=reg_sum;Extended Properties=&quot;&quot;" command="SELECT * FROM [reg_sum]"/>
  </connection>
  <connection id="14" xr16:uid="{D08B76F9-65A8-42DD-8552-6ED0C194C620}" keepAlive="1" name="Abfrage - reg_sum (2)" description="Verbindung mit der Abfrage 'reg_sum (2)' in der Arbeitsmappe." type="5" refreshedVersion="8" background="1" saveData="1">
    <dbPr connection="Provider=Microsoft.Mashup.OleDb.1;Data Source=$Workbook$;Location=&quot;reg_sum (2)&quot;;Extended Properties=&quot;&quot;" command="SELECT * FROM [reg_sum (2)]"/>
  </connection>
  <connection id="15" xr16:uid="{B9CDE381-53C6-40CC-B3D9-0F49328CD868}" keepAlive="1" name="Abfrage - Tabelle5" description="Verbindung mit der Abfrage 'Tabelle5' in der Arbeitsmappe." type="5" refreshedVersion="0" background="1" saveData="1">
    <dbPr connection="Provider=Microsoft.Mashup.OleDb.1;Data Source=$Workbook$;Location=Tabelle5;Extended Properties=&quot;&quot;" command="SELECT * FROM [Tabelle5]"/>
  </connection>
  <connection id="16" xr16:uid="{3EFE0292-A284-4E53-82A4-B6E28A4DFED2}" keepAlive="1" name="Abfrage - Tabelle8" description="Verbindung mit der Abfrage 'Tabelle8' in der Arbeitsmappe." type="5" refreshedVersion="0" background="1" saveData="1">
    <dbPr connection="Provider=Microsoft.Mashup.OleDb.1;Data Source=$Workbook$;Location=Tabelle8;Extended Properties=&quot;&quot;" command="SELECT * FROM [Tabelle8]"/>
  </connection>
  <connection id="17" xr16:uid="{E67D2330-E918-4BC6-8AA2-5AE399EC5256}" keepAlive="1" name="Abfrage - trend_einschätzung" description="Verbindung mit der Abfrage 'trend_einschätzung' in der Arbeitsmappe." type="5" refreshedVersion="0" background="1" saveData="1">
    <dbPr connection="Provider=Microsoft.Mashup.OleDb.1;Data Source=$Workbook$;Location=trend_einschätzung;Extended Properties=&quot;&quot;" command="SELECT * FROM [trend_einschätzung]"/>
  </connection>
  <connection id="18" xr16:uid="{36854FA6-5382-48F0-8FD0-E5E4E2708775}" keepAlive="1" name="Abfrage - trend_einschätzung (2)" description="Verbindung mit der Abfrage 'trend_einschätzung (2)' in der Arbeitsmappe." type="5" refreshedVersion="0" background="1" saveData="1">
    <dbPr connection="Provider=Microsoft.Mashup.OleDb.1;Data Source=$Workbook$;Location=&quot;trend_einschätzung (2)&quot;;Extended Properties=&quot;&quot;" command="SELECT * FROM [trend_einschätzung (2)]"/>
  </connection>
  <connection id="19" xr16:uid="{A8E2D803-FE08-49CC-A402-2E03AEF55405}" keepAlive="1" name="Abfrage - variants_sortiert" description="Verbindung mit der Abfrage 'variants_sortiert' in der Arbeitsmappe." type="5" refreshedVersion="8" background="1" saveData="1">
    <dbPr connection="Provider=Microsoft.Mashup.OleDb.1;Data Source=$Workbook$;Location=variants_sortiert;Extended Properties=&quot;&quot;" command="SELECT * FROM [variants_sortiert]"/>
  </connection>
  <connection id="20" xr16:uid="{396343BF-1C8C-4EA9-955B-6C271BABD95D}" keepAlive="1" name="Abfrage - variants_sortiert (2)" description="Verbindung mit der Abfrage 'variants_sortiert (2)' in der Arbeitsmappe." type="5" refreshedVersion="8" background="1" saveData="1">
    <dbPr connection="Provider=Microsoft.Mashup.OleDb.1;Data Source=$Workbook$;Location=&quot;variants_sortiert (2)&quot;;Extended Properties=&quot;&quot;" command="SELECT * FROM [variants_sortiert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<sst xmlns="http://schemas.openxmlformats.org/spreadsheetml/2006/main" count="1726" uniqueCount="393">
  <si>
    <t>Package</t>
  </si>
  <si>
    <t>Outbound API-Call(s)</t>
  </si>
  <si>
    <t>Mapping</t>
  </si>
  <si>
    <t>Transformationen</t>
  </si>
  <si>
    <t>Kodieren &amp; Dekodieren</t>
  </si>
  <si>
    <t>Filter</t>
  </si>
  <si>
    <t>Formatänderung</t>
  </si>
  <si>
    <t>Iterationen</t>
  </si>
  <si>
    <t>Router</t>
  </si>
  <si>
    <t>DataStore Operation</t>
  </si>
  <si>
    <t>Signieren &amp; Verifizieren</t>
  </si>
  <si>
    <t>Datenextraktion aus Outbound Response</t>
  </si>
  <si>
    <t>Aufgabensammlung</t>
  </si>
  <si>
    <t>Nr.</t>
  </si>
  <si>
    <t>Akeneo PIM Categories integration with SAP Commerce</t>
  </si>
  <si>
    <t>Import Category From Akeneo To SAP Commerce Cloud</t>
  </si>
  <si>
    <t>ja</t>
  </si>
  <si>
    <t>nein</t>
  </si>
  <si>
    <t>Summe</t>
  </si>
  <si>
    <t>Alight Benefits Administration Integration with SAP SuccessFactors</t>
  </si>
  <si>
    <t>Alight Benefits to SAP SuccessFactors Employee Central Payroll</t>
  </si>
  <si>
    <t>Anaplan Integration with SAP Ariba</t>
  </si>
  <si>
    <t>Fetch Data from Anaplan to Create Purchase Requisition at SAP Ariba</t>
  </si>
  <si>
    <t>CCH® SureTax® Integration for SAP S/4HANA Cloud</t>
  </si>
  <si>
    <t>CCH SureTax - Calculate Tax</t>
  </si>
  <si>
    <t>CCH SureTax - Determine Jurisdiction</t>
  </si>
  <si>
    <t>CCH SureTax - Force Update</t>
  </si>
  <si>
    <t>CCH SureTax - Get Changed</t>
  </si>
  <si>
    <t>CCH SureTax - Mass Redefine</t>
  </si>
  <si>
    <t>CELUM SAP Marketing Cloud connect</t>
  </si>
  <si>
    <t>CELUM Digital Asset Management Integration with SAP Marketing Cloud</t>
  </si>
  <si>
    <t>Data Ingestion for Industry Cloud Solutions Integration with SAP Customer Activity Repository</t>
  </si>
  <si>
    <t>Replicate Aggregated Order Forecasts from SAP Customer Activity Repository</t>
  </si>
  <si>
    <t>DAY.IO Integration with SAP SuccessFactors</t>
  </si>
  <si>
    <t>SF ECP In Day.IO Out Absences</t>
  </si>
  <si>
    <t>SF ECP In Day.IO Out Results</t>
  </si>
  <si>
    <t>Hashing (Message Digest)</t>
  </si>
  <si>
    <t>e-Filing of Employees' Payments and Deductions for UK- FPS, EPS &amp; EXB: 2021-22</t>
  </si>
  <si>
    <t>Employer Payment Summary - 2021-22</t>
  </si>
  <si>
    <t>Expense And Benefit - 2020-21</t>
  </si>
  <si>
    <t>Full Payment Submission - 2021-22</t>
  </si>
  <si>
    <t>Icertis Contract Intelligence (ICI) for SAP S/4HANA (Buy Side)</t>
  </si>
  <si>
    <t>Replicate Product Master from SAP S4HANA to ICI</t>
  </si>
  <si>
    <t>Replicate Suppliers and Locations from SAP S4HANA to ICI</t>
  </si>
  <si>
    <t>Icertis Contract Intelligence (ICI) Integration with SAP CPQ and SAP S/4HANA (Sell Side)</t>
  </si>
  <si>
    <t>Replicate Business Partners from SAP S4HANA to ICI</t>
  </si>
  <si>
    <t>Replicate Product from SAP S4HANA to ICI</t>
  </si>
  <si>
    <t>Integration of Service in SAP S/4HANA Cloud with SAP Field Service Management</t>
  </si>
  <si>
    <t>Replicate Business Partner Contact</t>
  </si>
  <si>
    <t>Notes:</t>
  </si>
  <si>
    <t>Payroll e-Filing of Employees' Payments and Deductions for United Kingdom: FPS, EPS, EYU, and EXB Scenarios for the Year 2018-19</t>
  </si>
  <si>
    <t>Earlier Year Update - 2017-18</t>
  </si>
  <si>
    <t>SAP Business ByDesign Master Data Transformation to SAP S/4HANA Cloud Public Edition</t>
  </si>
  <si>
    <t>Fixed Asset Master Data Transformation</t>
  </si>
  <si>
    <t>Material Master Data Transformation</t>
  </si>
  <si>
    <t>SAP Commerce Cloud Integration with SAP CPQ</t>
  </si>
  <si>
    <t>QuoteInbound</t>
  </si>
  <si>
    <t>SAP Customer Data Cloud Integration for Business Partners with SAP Master Data Integration</t>
  </si>
  <si>
    <t>Receive B2B Contact Updates in SAP Customer Data Cloud</t>
  </si>
  <si>
    <t>ja (im JWT token)</t>
  </si>
  <si>
    <t>Receive B2C Customer Updates in SAP Customer Data Cloud</t>
  </si>
  <si>
    <t>Replicate B2B Contact from SAP Customer Data Cloud</t>
  </si>
  <si>
    <t>Replicate B2C Customer from SAP Customer Data Cloud</t>
  </si>
  <si>
    <t>China VAT Issue Request Processing</t>
  </si>
  <si>
    <t>SAP Document and Reporting Compliance: Direct Connection for China Outgoing VAT Invoice - Generic Templates</t>
  </si>
  <si>
    <t>XSD in package (message mapping für invoice)</t>
  </si>
  <si>
    <t>iFlow</t>
  </si>
  <si>
    <t>Legende</t>
  </si>
  <si>
    <t>Aufgabenauswertung</t>
  </si>
  <si>
    <t>Integration</t>
  </si>
  <si>
    <t>Integrationsname</t>
  </si>
  <si>
    <t>I1...I35</t>
  </si>
  <si>
    <t>I1a-I1e</t>
  </si>
  <si>
    <t>I1</t>
  </si>
  <si>
    <t>I1a</t>
  </si>
  <si>
    <t>I1b</t>
  </si>
  <si>
    <t>I1c</t>
  </si>
  <si>
    <t>I1d</t>
  </si>
  <si>
    <t>I1e</t>
  </si>
  <si>
    <t>pass</t>
  </si>
  <si>
    <t>Ø</t>
  </si>
  <si>
    <t>SUMME</t>
  </si>
  <si>
    <t>I2</t>
  </si>
  <si>
    <t>I2a</t>
  </si>
  <si>
    <t>I2b</t>
  </si>
  <si>
    <t>I2c</t>
  </si>
  <si>
    <t>I2d</t>
  </si>
  <si>
    <t>I2e</t>
  </si>
  <si>
    <t>0 - nicht bestanden</t>
  </si>
  <si>
    <t>1 - bestanden</t>
  </si>
  <si>
    <t>Variantentabelle</t>
  </si>
  <si>
    <t>Aufgabentabelle</t>
  </si>
  <si>
    <t>n</t>
  </si>
  <si>
    <t>c</t>
  </si>
  <si>
    <t>p@1</t>
  </si>
  <si>
    <t>p@2</t>
  </si>
  <si>
    <t>p@3</t>
  </si>
  <si>
    <t>p@4</t>
  </si>
  <si>
    <t>p@5</t>
  </si>
  <si>
    <t>c@1</t>
  </si>
  <si>
    <t>c@2</t>
  </si>
  <si>
    <t>c@3</t>
  </si>
  <si>
    <t>c@4</t>
  </si>
  <si>
    <t>c@5</t>
  </si>
  <si>
    <t>pass@k</t>
  </si>
  <si>
    <t>compilation@k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</si>
  <si>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</si>
  <si>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</si>
  <si>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</si>
  <si>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</si>
  <si>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</si>
  <si>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</si>
  <si>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</si>
  <si>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</si>
  <si>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</si>
  <si>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</si>
  <si>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</si>
  <si>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</si>
  <si>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</si>
  <si>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</si>
  <si>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</si>
  <si>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</si>
  <si>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</si>
  <si>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</si>
  <si>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</si>
  <si>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</si>
  <si>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</si>
  <si>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</si>
  <si>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</si>
  <si>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</si>
  <si>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</si>
  <si>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</si>
  <si>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</si>
  <si>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tasks_aggregated</t>
  </si>
  <si>
    <t>variants_raw</t>
  </si>
  <si>
    <t>comp.</t>
  </si>
  <si>
    <t>%</t>
  </si>
  <si>
    <t>I4a</t>
  </si>
  <si>
    <t>I4b</t>
  </si>
  <si>
    <t>I4c</t>
  </si>
  <si>
    <t>I4d</t>
  </si>
  <si>
    <t>I4e</t>
  </si>
  <si>
    <t>I3a</t>
  </si>
  <si>
    <t>I3b</t>
  </si>
  <si>
    <t>I3c</t>
  </si>
  <si>
    <t>I3d</t>
  </si>
  <si>
    <t>I3e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</si>
  <si>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</si>
  <si>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</si>
  <si>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</si>
  <si>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</si>
  <si>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</si>
  <si>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</si>
  <si>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</si>
  <si>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</si>
  <si>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</si>
  <si>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</si>
  <si>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</si>
  <si>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</si>
  <si>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B1_c</t>
  </si>
  <si>
    <t>B2_c</t>
  </si>
  <si>
    <t>B3_c</t>
  </si>
  <si>
    <t>B4_c</t>
  </si>
  <si>
    <t>B5_c</t>
  </si>
  <si>
    <t>B6_c</t>
  </si>
  <si>
    <t>B7_c</t>
  </si>
  <si>
    <t>B8_c</t>
  </si>
  <si>
    <t>B9_c</t>
  </si>
  <si>
    <t>B10_c</t>
  </si>
  <si>
    <t>B11_c</t>
  </si>
  <si>
    <t>B12_c</t>
  </si>
  <si>
    <t>Bausteine</t>
  </si>
  <si>
    <t>Versuchsdurchlauf (Version) (max. 5)</t>
  </si>
  <si>
    <t>perf.</t>
  </si>
  <si>
    <t>modul.</t>
  </si>
  <si>
    <t>error.</t>
  </si>
  <si>
    <t>perf. - performance</t>
  </si>
  <si>
    <t>modul. - modularität</t>
  </si>
  <si>
    <t>error. - errorhandling</t>
  </si>
  <si>
    <t>letzter Stand: 20.05.2025</t>
  </si>
  <si>
    <t>Tabelle sortieren ("Problemaufgaben oben"; "Problembausteine links") --&gt; Heatmap erstellen: Fleck groß oder klein?</t>
  </si>
  <si>
    <t>388,6ms</t>
  </si>
  <si>
    <t>672,2ms</t>
  </si>
  <si>
    <t>302,8ms</t>
  </si>
  <si>
    <t>294,2ms</t>
  </si>
  <si>
    <t>279ms</t>
  </si>
  <si>
    <t>336,6ms</t>
  </si>
  <si>
    <t>341,8ms</t>
  </si>
  <si>
    <t>232,2ms</t>
  </si>
  <si>
    <t>195,8ms</t>
  </si>
  <si>
    <t>200,4ms</t>
  </si>
  <si>
    <t>220ms</t>
  </si>
  <si>
    <t>99,2ms</t>
  </si>
  <si>
    <t>143,2ms</t>
  </si>
  <si>
    <t>188,2ms</t>
  </si>
  <si>
    <t>151,4ms</t>
  </si>
  <si>
    <t>91,8ms</t>
  </si>
  <si>
    <t>177ms</t>
  </si>
  <si>
    <t>120,8ms</t>
  </si>
  <si>
    <t>159ms</t>
  </si>
  <si>
    <t>134,8ms</t>
  </si>
  <si>
    <t>315,6ms</t>
  </si>
  <si>
    <t>199,6ms</t>
  </si>
  <si>
    <t>109,6ms</t>
  </si>
  <si>
    <t>123,6ms</t>
  </si>
  <si>
    <t>129,6ms</t>
  </si>
  <si>
    <t>217,4ms</t>
  </si>
  <si>
    <t>152,8ms</t>
  </si>
  <si>
    <t>133ms</t>
  </si>
  <si>
    <t>97,4ms</t>
  </si>
  <si>
    <t>78,2ms</t>
  </si>
  <si>
    <t>46,8ms</t>
  </si>
  <si>
    <t>14,2ms</t>
  </si>
  <si>
    <t>167,2ms</t>
  </si>
  <si>
    <t>171,4ms</t>
  </si>
  <si>
    <t>136,8ms</t>
  </si>
  <si>
    <t>59ms</t>
  </si>
  <si>
    <t>909,8ms</t>
  </si>
  <si>
    <t>911ms</t>
  </si>
  <si>
    <t>1364,67ms</t>
  </si>
  <si>
    <t>Anzahl</t>
  </si>
  <si>
    <t>Filter ist user Customized, hier wurden Produkt Ids gefiltert</t>
  </si>
  <si>
    <t>comp</t>
  </si>
  <si>
    <t>untere Grenze</t>
  </si>
  <si>
    <t>obere Grenze</t>
  </si>
  <si>
    <t>Mittelwert</t>
  </si>
  <si>
    <t>pass@1</t>
  </si>
  <si>
    <t>pass@2</t>
  </si>
  <si>
    <t>pass@3</t>
  </si>
  <si>
    <t>pass@4</t>
  </si>
  <si>
    <t>pass@5</t>
  </si>
  <si>
    <t>compilation@1</t>
  </si>
  <si>
    <t>compilation@2</t>
  </si>
  <si>
    <t>compilation@3</t>
  </si>
  <si>
    <t>compilation@4</t>
  </si>
  <si>
    <t>compilation@5</t>
  </si>
  <si>
    <t>Standardfehler des Mittelwerts</t>
  </si>
  <si>
    <t>95%-Konfidenzintervall</t>
  </si>
  <si>
    <t>Standardabweichung</t>
  </si>
  <si>
    <t>c/n</t>
  </si>
  <si>
    <t>Konfidenzintervall Berechnungen</t>
  </si>
  <si>
    <t>Wilson-Intervall Berechnungen</t>
  </si>
  <si>
    <t>Vorhandensein der Bausteine</t>
  </si>
  <si>
    <t>5x</t>
  </si>
  <si>
    <t>Anz.</t>
  </si>
  <si>
    <t>Bn</t>
  </si>
  <si>
    <t>x5</t>
  </si>
  <si>
    <t>Outcome</t>
  </si>
  <si>
    <t>β</t>
  </si>
  <si>
    <t>SE</t>
  </si>
  <si>
    <t>CI_low</t>
  </si>
  <si>
    <t>CI_up</t>
  </si>
  <si>
    <t>OR</t>
  </si>
  <si>
    <t>OR_low</t>
  </si>
  <si>
    <t>OR_up</t>
  </si>
  <si>
    <t>p</t>
  </si>
  <si>
    <t>Baustein</t>
  </si>
  <si>
    <t>variant</t>
  </si>
  <si>
    <t>cluster</t>
  </si>
  <si>
    <t>n_bausteine</t>
  </si>
  <si>
    <t>Grenzberechnungen für Grafik</t>
  </si>
  <si>
    <t>mittelwert - grenze</t>
  </si>
  <si>
    <t>o. grenze - mittelwert</t>
  </si>
  <si>
    <t>Spalte1</t>
  </si>
  <si>
    <t>I5a</t>
  </si>
  <si>
    <t>I5b</t>
  </si>
  <si>
    <t>I5c</t>
  </si>
  <si>
    <t>I5d</t>
  </si>
  <si>
    <t>I5e</t>
  </si>
  <si>
    <t>I6a</t>
  </si>
  <si>
    <t>I6b</t>
  </si>
  <si>
    <t>I6c</t>
  </si>
  <si>
    <t>I6d</t>
  </si>
  <si>
    <t>I6e</t>
  </si>
  <si>
    <t>I7a</t>
  </si>
  <si>
    <t>I7b</t>
  </si>
  <si>
    <t>I7c</t>
  </si>
  <si>
    <t>I7d</t>
  </si>
  <si>
    <t>I7e</t>
  </si>
  <si>
    <t>I8a</t>
  </si>
  <si>
    <t>I8b</t>
  </si>
  <si>
    <t>I8c</t>
  </si>
  <si>
    <t>I8d</t>
  </si>
  <si>
    <t>I8e</t>
  </si>
  <si>
    <t>I9a</t>
  </si>
  <si>
    <t>I9b</t>
  </si>
  <si>
    <t>I9c</t>
  </si>
  <si>
    <t>I9d</t>
  </si>
  <si>
    <t>I9e</t>
  </si>
  <si>
    <t>I10a</t>
  </si>
  <si>
    <t>I10b</t>
  </si>
  <si>
    <t>I10c</t>
  </si>
  <si>
    <t>I10d</t>
  </si>
  <si>
    <t>I10e</t>
  </si>
  <si>
    <t>I11a</t>
  </si>
  <si>
    <t>I11b</t>
  </si>
  <si>
    <t>I11c</t>
  </si>
  <si>
    <t>I11d</t>
  </si>
  <si>
    <t>I11e</t>
  </si>
  <si>
    <t>I12a</t>
  </si>
  <si>
    <t>I12b</t>
  </si>
  <si>
    <t>I12c</t>
  </si>
  <si>
    <t>I12d</t>
  </si>
  <si>
    <t>I12e</t>
  </si>
  <si>
    <t>I13a</t>
  </si>
  <si>
    <t>I13b</t>
  </si>
  <si>
    <t>I13c</t>
  </si>
  <si>
    <t>I13d</t>
  </si>
  <si>
    <t>I13e</t>
  </si>
  <si>
    <t>I14a</t>
  </si>
  <si>
    <t>I14b</t>
  </si>
  <si>
    <t>I14c</t>
  </si>
  <si>
    <t>I14d</t>
  </si>
  <si>
    <t>I14e</t>
  </si>
  <si>
    <t>I15a</t>
  </si>
  <si>
    <t>I15b</t>
  </si>
  <si>
    <t>I15c</t>
  </si>
  <si>
    <t>I15d</t>
  </si>
  <si>
    <t>I15e</t>
  </si>
  <si>
    <t>I16a</t>
  </si>
  <si>
    <t>I16b</t>
  </si>
  <si>
    <t>I16c</t>
  </si>
  <si>
    <t>I16d</t>
  </si>
  <si>
    <t>I16e</t>
  </si>
  <si>
    <t>I17a</t>
  </si>
  <si>
    <t>I17b</t>
  </si>
  <si>
    <t>I17c</t>
  </si>
  <si>
    <t>I17d</t>
  </si>
  <si>
    <t>I17e</t>
  </si>
  <si>
    <t>I18a</t>
  </si>
  <si>
    <t>I18b</t>
  </si>
  <si>
    <t>I18c</t>
  </si>
  <si>
    <t>I18d</t>
  </si>
  <si>
    <t>I18e</t>
  </si>
  <si>
    <t>I19a</t>
  </si>
  <si>
    <t>I19b</t>
  </si>
  <si>
    <t>I19c</t>
  </si>
  <si>
    <t>I19d</t>
  </si>
  <si>
    <t>I19e</t>
  </si>
  <si>
    <t>I20a</t>
  </si>
  <si>
    <t>I20b</t>
  </si>
  <si>
    <t>I20c</t>
  </si>
  <si>
    <t>I20d</t>
  </si>
  <si>
    <t>I20e</t>
  </si>
  <si>
    <t>I21a</t>
  </si>
  <si>
    <t>I21b</t>
  </si>
  <si>
    <t>I21c</t>
  </si>
  <si>
    <t>I21d</t>
  </si>
  <si>
    <t>I21e</t>
  </si>
  <si>
    <t>I22a</t>
  </si>
  <si>
    <t>I22b</t>
  </si>
  <si>
    <t>I22c</t>
  </si>
  <si>
    <t>I22d</t>
  </si>
  <si>
    <t>I22e</t>
  </si>
  <si>
    <t>I23a</t>
  </si>
  <si>
    <t>I23b</t>
  </si>
  <si>
    <t>I23c</t>
  </si>
  <si>
    <t>I23d</t>
  </si>
  <si>
    <t>I23e</t>
  </si>
  <si>
    <t>I24a</t>
  </si>
  <si>
    <t>I24b</t>
  </si>
  <si>
    <t>I24c</t>
  </si>
  <si>
    <t>I24d</t>
  </si>
  <si>
    <t>I24e</t>
  </si>
  <si>
    <t>I25a</t>
  </si>
  <si>
    <t>I25b</t>
  </si>
  <si>
    <t>I25c</t>
  </si>
  <si>
    <t>I25d</t>
  </si>
  <si>
    <t>I25e</t>
  </si>
  <si>
    <t>I26a</t>
  </si>
  <si>
    <t>I26b</t>
  </si>
  <si>
    <t>I26c</t>
  </si>
  <si>
    <t>I26d</t>
  </si>
  <si>
    <t>I26e</t>
  </si>
  <si>
    <t>I27a</t>
  </si>
  <si>
    <t>I27b</t>
  </si>
  <si>
    <t>I27c</t>
  </si>
  <si>
    <t>I27d</t>
  </si>
  <si>
    <t>I27e</t>
  </si>
  <si>
    <t>I28a</t>
  </si>
  <si>
    <t>I28b</t>
  </si>
  <si>
    <t>I28c</t>
  </si>
  <si>
    <t>I28d</t>
  </si>
  <si>
    <t>I28e</t>
  </si>
  <si>
    <t>I29a</t>
  </si>
  <si>
    <t>I29b</t>
  </si>
  <si>
    <t>I29c</t>
  </si>
  <si>
    <t>I29d</t>
  </si>
  <si>
    <t>I29e</t>
  </si>
  <si>
    <t>c2</t>
  </si>
  <si>
    <t>Metrik</t>
  </si>
  <si>
    <t>Std.-fehler des Mittelwerts</t>
  </si>
  <si>
    <t>Standardabw.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</si>
</sst>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u/>
      <sz val="12"/>
      <color theme="1"/>
      <name val="Aptos"/>
      <family val="2"/>
    </font>
    <font>
      <sz val="11"/>
      <color theme="1"/>
      <name val="Aptos"/>
      <family val="2"/>
    </font>
    <font>
      <i/>
      <sz val="11"/>
      <color theme="1"/>
      <name val="Aptos"/>
      <family val="2"/>
    </font>
    <font>
      <b/>
      <i/>
      <u/>
      <sz val="16"/>
      <color theme="1"/>
      <name val="Aptos"/>
      <family val="2"/>
    </font>
    <font>
      <b/>
      <sz val="11"/>
      <color theme="1"/>
      <name val="Aptos"/>
      <family val="2"/>
    </font>
    <font>
      <b/>
      <i/>
      <sz val="11"/>
      <color theme="1"/>
      <name val="Aptos"/>
      <family val="2"/>
    </font>
    <font>
      <sz val="8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Aptos Narrow"/>
      <family val="2"/>
    </font>
    <font>
      <b/>
      <sz val="14"/>
      <color theme="1"/>
      <name val="Aptos"/>
      <family val="2"/>
    </font>
    <font>
      <strike/>
      <sz val="11"/>
      <color theme="1"/>
      <name val="Aptos"/>
      <family val="2"/>
    </font>
    <font>
      <i/>
      <strike/>
      <sz val="11"/>
      <color theme="1"/>
      <name val="Aptos"/>
      <family val="2"/>
    </font>
    <font>
      <b/>
      <i/>
      <u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theme="9"/>
      </patternFill>
    </fill>
    <fill>
      <patternFill patternType="solid">
        <fgColor theme="2"/>
        <bgColor theme="9" tint="0.79998168889431442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thin">
        <color theme="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6">
    <xf numFmtId="0" fontId="0" fillId="0" borderId="0" xfId="0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2" borderId="0" xfId="0" applyFont="1" applyFill="1"/>
    <xf numFmtId="0" fontId="10" fillId="0" borderId="0" xfId="0" applyFont="1"/>
    <xf numFmtId="0" fontId="6" fillId="3" borderId="0" xfId="0" applyFont="1" applyFill="1"/>
    <xf numFmtId="0" fontId="6" fillId="4" borderId="0" xfId="0" applyFont="1" applyFill="1"/>
    <xf numFmtId="0" fontId="6" fillId="2" borderId="2" xfId="0" applyFont="1" applyFill="1" applyBorder="1"/>
    <xf numFmtId="0" fontId="7" fillId="2" borderId="3" xfId="0" applyFont="1" applyFill="1" applyBorder="1"/>
    <xf numFmtId="0" fontId="6" fillId="2" borderId="4" xfId="0" applyFont="1" applyFill="1" applyBorder="1"/>
    <xf numFmtId="0" fontId="6" fillId="2" borderId="5" xfId="0" applyFont="1" applyFill="1" applyBorder="1"/>
    <xf numFmtId="0" fontId="7" fillId="2" borderId="6" xfId="0" applyFont="1" applyFill="1" applyBorder="1"/>
    <xf numFmtId="0" fontId="6" fillId="2" borderId="7" xfId="0" applyFont="1" applyFill="1" applyBorder="1"/>
    <xf numFmtId="0" fontId="6" fillId="2" borderId="9" xfId="0" applyFont="1" applyFill="1" applyBorder="1"/>
    <xf numFmtId="0" fontId="12" fillId="0" borderId="0" xfId="0" applyFont="1"/>
    <xf numFmtId="0" fontId="0" fillId="2" borderId="1" xfId="0" applyFill="1" applyBorder="1"/>
    <xf numFmtId="0" fontId="4" fillId="2" borderId="1" xfId="0" applyFont="1" applyFill="1" applyBorder="1"/>
    <xf numFmtId="0" fontId="12" fillId="2" borderId="1" xfId="0" applyFont="1" applyFill="1" applyBorder="1"/>
    <xf numFmtId="0" fontId="4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center"/>
    </xf>
    <xf numFmtId="9" fontId="1" fillId="2" borderId="1" xfId="1" applyFont="1" applyFill="1" applyBorder="1" applyAlignment="1">
      <alignment horizontal="right"/>
    </xf>
    <xf numFmtId="9" fontId="1" fillId="2" borderId="1" xfId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right"/>
    </xf>
    <xf numFmtId="0" fontId="0" fillId="2" borderId="10" xfId="0" applyFill="1" applyBorder="1"/>
    <xf numFmtId="0" fontId="2" fillId="2" borderId="10" xfId="0" applyFont="1" applyFill="1" applyBorder="1" applyAlignment="1">
      <alignment horizontal="left"/>
    </xf>
    <xf numFmtId="0" fontId="14" fillId="0" borderId="0" xfId="0" applyFont="1"/>
    <xf numFmtId="0" fontId="2" fillId="0" borderId="0" xfId="0" applyFont="1"/>
    <xf numFmtId="0" fontId="12" fillId="2" borderId="1" xfId="0" applyFont="1" applyFill="1" applyBorder="1" applyAlignment="1">
      <alignment horizontal="center"/>
    </xf>
    <xf numFmtId="0" fontId="7" fillId="2" borderId="7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0" fillId="5" borderId="10" xfId="0" applyFill="1" applyBorder="1"/>
    <xf numFmtId="0" fontId="0" fillId="5" borderId="10" xfId="0" applyFill="1" applyBorder="1" applyAlignment="1">
      <alignment horizontal="right"/>
    </xf>
    <xf numFmtId="9" fontId="1" fillId="2" borderId="10" xfId="1" applyFont="1" applyFill="1" applyBorder="1"/>
    <xf numFmtId="0" fontId="1" fillId="2" borderId="10" xfId="0" applyFont="1" applyFill="1" applyBorder="1" applyAlignment="1">
      <alignment horizontal="right"/>
    </xf>
    <xf numFmtId="0" fontId="0" fillId="2" borderId="13" xfId="0" applyFill="1" applyBorder="1"/>
    <xf numFmtId="0" fontId="2" fillId="2" borderId="13" xfId="0" applyFont="1" applyFill="1" applyBorder="1" applyAlignment="1">
      <alignment horizontal="left"/>
    </xf>
    <xf numFmtId="0" fontId="0" fillId="5" borderId="13" xfId="0" applyFill="1" applyBorder="1"/>
    <xf numFmtId="0" fontId="0" fillId="5" borderId="13" xfId="0" applyFill="1" applyBorder="1" applyAlignment="1">
      <alignment horizontal="right"/>
    </xf>
    <xf numFmtId="9" fontId="1" fillId="2" borderId="13" xfId="1" applyFont="1" applyFill="1" applyBorder="1"/>
    <xf numFmtId="0" fontId="1" fillId="2" borderId="13" xfId="0" applyFont="1" applyFill="1" applyBorder="1" applyAlignment="1">
      <alignment horizontal="right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6" fillId="6" borderId="0" xfId="0" applyFont="1" applyFill="1"/>
    <xf numFmtId="0" fontId="0" fillId="0" borderId="5" xfId="0" applyBorder="1" applyAlignment="1">
      <alignment horizontal="center" wrapText="1"/>
    </xf>
    <xf numFmtId="4" fontId="0" fillId="5" borderId="13" xfId="0" applyNumberFormat="1" applyFill="1" applyBorder="1" applyAlignment="1">
      <alignment horizontal="right"/>
    </xf>
    <xf numFmtId="0" fontId="12" fillId="2" borderId="8" xfId="0" applyFont="1" applyFill="1" applyBorder="1"/>
    <xf numFmtId="0" fontId="2" fillId="2" borderId="8" xfId="0" applyFont="1" applyFill="1" applyBorder="1"/>
    <xf numFmtId="0" fontId="4" fillId="2" borderId="12" xfId="0" applyFont="1" applyFill="1" applyBorder="1"/>
    <xf numFmtId="0" fontId="4" fillId="2" borderId="14" xfId="0" applyFont="1" applyFill="1" applyBorder="1"/>
    <xf numFmtId="0" fontId="0" fillId="5" borderId="14" xfId="0" applyFill="1" applyBorder="1"/>
    <xf numFmtId="0" fontId="17" fillId="0" borderId="0" xfId="0" applyFont="1"/>
    <xf numFmtId="0" fontId="2" fillId="2" borderId="0" xfId="0" applyFont="1" applyFill="1"/>
    <xf numFmtId="0" fontId="0" fillId="5" borderId="12" xfId="1" applyNumberFormat="1" applyFont="1" applyFill="1" applyBorder="1"/>
    <xf numFmtId="0" fontId="0" fillId="5" borderId="1" xfId="1" applyNumberFormat="1" applyFont="1" applyFill="1" applyBorder="1"/>
    <xf numFmtId="0" fontId="0" fillId="5" borderId="14" xfId="1" applyNumberFormat="1" applyFont="1" applyFill="1" applyBorder="1"/>
    <xf numFmtId="0" fontId="17" fillId="2" borderId="1" xfId="0" applyFont="1" applyFill="1" applyBorder="1"/>
    <xf numFmtId="0" fontId="17" fillId="2" borderId="7" xfId="0" applyFont="1" applyFill="1" applyBorder="1"/>
    <xf numFmtId="0" fontId="0" fillId="5" borderId="7" xfId="0" applyFill="1" applyBorder="1"/>
    <xf numFmtId="0" fontId="0" fillId="5" borderId="16" xfId="0" applyFill="1" applyBorder="1"/>
    <xf numFmtId="0" fontId="0" fillId="5" borderId="18" xfId="0" applyFill="1" applyBorder="1"/>
    <xf numFmtId="0" fontId="0" fillId="5" borderId="19" xfId="0" applyFill="1" applyBorder="1"/>
    <xf numFmtId="0" fontId="0" fillId="5" borderId="21" xfId="0" applyFill="1" applyBorder="1"/>
    <xf numFmtId="0" fontId="17" fillId="0" borderId="17" xfId="0" applyFont="1" applyBorder="1"/>
    <xf numFmtId="0" fontId="17" fillId="0" borderId="20" xfId="0" applyFont="1" applyBorder="1"/>
    <xf numFmtId="0" fontId="17" fillId="0" borderId="22" xfId="0" applyFont="1" applyBorder="1"/>
    <xf numFmtId="0" fontId="4" fillId="0" borderId="23" xfId="0" applyFont="1" applyBorder="1"/>
    <xf numFmtId="0" fontId="4" fillId="0" borderId="24" xfId="0" applyFont="1" applyBorder="1"/>
    <xf numFmtId="0" fontId="0" fillId="0" borderId="25" xfId="0" applyBorder="1"/>
    <xf numFmtId="0" fontId="0" fillId="5" borderId="26" xfId="1" applyNumberFormat="1" applyFont="1" applyFill="1" applyBorder="1"/>
    <xf numFmtId="0" fontId="0" fillId="5" borderId="23" xfId="1" applyNumberFormat="1" applyFont="1" applyFill="1" applyBorder="1"/>
    <xf numFmtId="0" fontId="0" fillId="5" borderId="27" xfId="1" applyNumberFormat="1" applyFont="1" applyFill="1" applyBorder="1"/>
    <xf numFmtId="0" fontId="0" fillId="5" borderId="28" xfId="1" applyNumberFormat="1" applyFont="1" applyFill="1" applyBorder="1"/>
    <xf numFmtId="0" fontId="0" fillId="5" borderId="29" xfId="1" applyNumberFormat="1" applyFont="1" applyFill="1" applyBorder="1"/>
    <xf numFmtId="0" fontId="0" fillId="5" borderId="30" xfId="1" applyNumberFormat="1" applyFont="1" applyFill="1" applyBorder="1"/>
    <xf numFmtId="0" fontId="0" fillId="5" borderId="31" xfId="1" applyNumberFormat="1" applyFont="1" applyFill="1" applyBorder="1"/>
    <xf numFmtId="0" fontId="0" fillId="0" borderId="0" xfId="0" applyAlignment="1">
      <alignment horizontal="left"/>
    </xf>
    <xf numFmtId="0" fontId="7" fillId="0" borderId="0" xfId="0" applyFont="1"/>
    <xf numFmtId="0" fontId="15" fillId="0" borderId="0" xfId="0" applyFont="1"/>
    <xf numFmtId="0" fontId="16" fillId="0" borderId="0" xfId="0" applyFont="1"/>
    <xf numFmtId="0" fontId="0" fillId="7" borderId="1" xfId="0" applyFill="1" applyBorder="1"/>
    <xf numFmtId="0" fontId="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2" fillId="2" borderId="10" xfId="0" applyFont="1" applyFill="1" applyBorder="1" applyAlignment="1">
      <alignment horizontal="center"/>
    </xf>
    <xf numFmtId="0" fontId="12" fillId="2" borderId="11" xfId="0" applyFont="1" applyFill="1" applyBorder="1" applyAlignment="1">
      <alignment horizontal="center"/>
    </xf>
    <xf numFmtId="0" fontId="12" fillId="2" borderId="15" xfId="0" applyFont="1" applyFill="1" applyBorder="1" applyAlignment="1">
      <alignment horizontal="center"/>
    </xf>
    <xf numFmtId="0" fontId="12" fillId="2" borderId="12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/>
    <xf numFmtId="0" fontId="2" fillId="2" borderId="5" xfId="0" applyFont="1" applyFill="1" applyBorder="1"/>
    <xf numFmtId="0" fontId="0" fillId="0" borderId="0" xfId="0" applyBorder="1"/>
    <xf numFmtId="0" fontId="0" fillId="0" borderId="0" xfId="0" applyFont="1" applyFill="1" applyBorder="1"/>
    <xf numFmtId="0" fontId="0" fillId="0" borderId="35" xfId="0" applyFont="1" applyFill="1" applyBorder="1"/>
    <xf numFmtId="0" fontId="0" fillId="0" borderId="36" xfId="0" applyFont="1" applyFill="1" applyBorder="1"/>
    <xf numFmtId="0" fontId="0" fillId="0" borderId="37" xfId="0" applyFont="1" applyFill="1" applyBorder="1"/>
    <xf numFmtId="0" fontId="2" fillId="8" borderId="32" xfId="0" applyFont="1" applyFill="1" applyBorder="1"/>
    <xf numFmtId="0" fontId="2" fillId="2" borderId="38" xfId="0" applyNumberFormat="1" applyFont="1" applyFill="1" applyBorder="1"/>
    <xf numFmtId="0" fontId="2" fillId="9" borderId="32" xfId="0" applyNumberFormat="1" applyFont="1" applyFill="1" applyBorder="1"/>
    <xf numFmtId="0" fontId="2" fillId="2" borderId="32" xfId="0" applyFont="1" applyFill="1" applyBorder="1"/>
    <xf numFmtId="0" fontId="0" fillId="0" borderId="39" xfId="0" applyBorder="1"/>
    <xf numFmtId="0" fontId="0" fillId="0" borderId="33" xfId="0" applyBorder="1"/>
    <xf numFmtId="0" fontId="0" fillId="0" borderId="34" xfId="0" applyBorder="1"/>
    <xf numFmtId="0" fontId="0" fillId="0" borderId="40" xfId="0" applyBorder="1"/>
    <xf numFmtId="0" fontId="0" fillId="0" borderId="35" xfId="0" applyBorder="1"/>
    <xf numFmtId="0" fontId="0" fillId="0" borderId="41" xfId="0" applyBorder="1"/>
    <xf numFmtId="0" fontId="0" fillId="0" borderId="36" xfId="0" applyBorder="1"/>
    <xf numFmtId="0" fontId="0" fillId="0" borderId="37" xfId="0" applyBorder="1"/>
  </cellXfs>
  <cellStyles count="2">
    <cellStyle name="Prozent" xfId="1" builtinId="5"/>
    <cellStyle name="Standard" xfId="0" builtinId="0"/>
  </cellStyles>
  <dxfs count="6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pass@k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intervalle_darstellung!$I$3:$I$7</c:f>
                <c:numCache>
                  <c:formatCode>General</c:formatCode>
                  <c:ptCount val="5"/>
                  <c:pt idx="0">
                    <c:v>0.10728977730386063</c:v>
                  </c:pt>
                  <c:pt idx="1">
                    <c:v>0.13561823033620657</c:v>
                  </c:pt>
                  <c:pt idx="2">
                    <c:v>0.14945570689480048</c:v>
                  </c:pt>
                  <c:pt idx="3">
                    <c:v>0.16216666167660398</c:v>
                  </c:pt>
                  <c:pt idx="4">
                    <c:v>0.17605803820920451</c:v>
                  </c:pt>
                </c:numCache>
              </c:numRef>
            </c:plus>
            <c:minus>
              <c:numRef>
                <c:f>intervalle_darstellung!$H$3:$H$7</c:f>
                <c:numCache>
                  <c:formatCode>General</c:formatCode>
                  <c:ptCount val="5"/>
                  <c:pt idx="0">
                    <c:v>0.10728977730386066</c:v>
                  </c:pt>
                  <c:pt idx="1">
                    <c:v>0.13561823033620657</c:v>
                  </c:pt>
                  <c:pt idx="2">
                    <c:v>0.14945570689480048</c:v>
                  </c:pt>
                  <c:pt idx="3">
                    <c:v>0.16216666167660398</c:v>
                  </c:pt>
                  <c:pt idx="4">
                    <c:v>0.17605803820920451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intervalle_darstellung!$A$3:$A$7</c:f>
              <c:strCache>
                <c:ptCount val="5"/>
                <c:pt idx="0">
                  <c:v>p@1</c:v>
                </c:pt>
                <c:pt idx="1">
                  <c:v>p@2</c:v>
                </c:pt>
                <c:pt idx="2">
                  <c:v>p@3</c:v>
                </c:pt>
                <c:pt idx="3">
                  <c:v>p@4</c:v>
                </c:pt>
                <c:pt idx="4">
                  <c:v>p@5</c:v>
                </c:pt>
              </c:strCache>
            </c:strRef>
          </c:cat>
          <c:val>
            <c:numRef>
              <c:f>intervalle_darstellung!$B$3:$B$7</c:f>
              <c:numCache>
                <c:formatCode>General</c:formatCode>
                <c:ptCount val="5"/>
                <c:pt idx="0">
                  <c:v>0.27586206896551729</c:v>
                </c:pt>
                <c:pt idx="1">
                  <c:v>0.42068965517241386</c:v>
                </c:pt>
                <c:pt idx="2">
                  <c:v>0.51724137931034475</c:v>
                </c:pt>
                <c:pt idx="3">
                  <c:v>0.59310344827586214</c:v>
                </c:pt>
                <c:pt idx="4">
                  <c:v>0.65517241379310343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407-4897-9BE6-7307D8428E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1491088"/>
        <c:axId val="731489648"/>
      </c:lineChart>
      <c:catAx>
        <c:axId val="7314910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unabhängiger Varianten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489648"/>
        <c:crosses val="autoZero"/>
        <c:auto val="1"/>
        <c:lblAlgn val="ctr"/>
        <c:lblOffset val="100"/>
        <c:noMultiLvlLbl val="0"/>
      </c:catAx>
      <c:valAx>
        <c:axId val="731489648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Treffer­wahr­schein­lichkeit ≥ 1 Erfolg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1491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compilation@k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dLbls>
            <c:delete val="1"/>
          </c:dLbls>
          <c:errBars>
            <c:errDir val="y"/>
            <c:errBarType val="both"/>
            <c:errValType val="cust"/>
            <c:noEndCap val="0"/>
            <c:plus>
              <c:numRef>
                <c:f>intervalle_darstellung!$I$8:$I$12</c:f>
                <c:numCache>
                  <c:formatCode>General</c:formatCode>
                  <c:ptCount val="5"/>
                  <c:pt idx="0">
                    <c:v>0.10407899679722277</c:v>
                  </c:pt>
                  <c:pt idx="1">
                    <c:v>0.11332392304314309</c:v>
                  </c:pt>
                  <c:pt idx="2">
                    <c:v>0.11332392304314309</c:v>
                  </c:pt>
                  <c:pt idx="3">
                    <c:v>0.1122245074453152</c:v>
                  </c:pt>
                  <c:pt idx="4">
                    <c:v>0.10344827586206895</c:v>
                  </c:pt>
                </c:numCache>
              </c:numRef>
            </c:plus>
            <c:minus>
              <c:numRef>
                <c:f>intervalle_darstellung!$H$8:$H$12</c:f>
                <c:numCache>
                  <c:formatCode>General</c:formatCode>
                  <c:ptCount val="5"/>
                  <c:pt idx="0">
                    <c:v>0.10407899679722271</c:v>
                  </c:pt>
                  <c:pt idx="1">
                    <c:v>0.11332392304314309</c:v>
                  </c:pt>
                  <c:pt idx="2">
                    <c:v>0.11332392304314309</c:v>
                  </c:pt>
                  <c:pt idx="3">
                    <c:v>0.1122245074453152</c:v>
                  </c:pt>
                  <c:pt idx="4">
                    <c:v>0.11280448292253165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intervalle_darstellung!$A$8:$A$12</c:f>
              <c:strCache>
                <c:ptCount val="5"/>
                <c:pt idx="0">
                  <c:v>c@1</c:v>
                </c:pt>
                <c:pt idx="1">
                  <c:v>c@2</c:v>
                </c:pt>
                <c:pt idx="2">
                  <c:v>c@3</c:v>
                </c:pt>
                <c:pt idx="3">
                  <c:v>c@4</c:v>
                </c:pt>
                <c:pt idx="4">
                  <c:v>c@5</c:v>
                </c:pt>
              </c:strCache>
            </c:strRef>
          </c:cat>
          <c:val>
            <c:numRef>
              <c:f>intervalle_darstellung!$B$8:$B$12</c:f>
              <c:numCache>
                <c:formatCode>General</c:formatCode>
                <c:ptCount val="5"/>
                <c:pt idx="0">
                  <c:v>0.49655172413793103</c:v>
                </c:pt>
                <c:pt idx="1">
                  <c:v>0.71034482758620687</c:v>
                </c:pt>
                <c:pt idx="2">
                  <c:v>0.81379310344827582</c:v>
                </c:pt>
                <c:pt idx="3">
                  <c:v>0.86896551724137938</c:v>
                </c:pt>
                <c:pt idx="4">
                  <c:v>0.89655172413793105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7B-45B5-9BE0-1837CA7C6CA3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813272080"/>
        <c:axId val="813271600"/>
      </c:lineChart>
      <c:catAx>
        <c:axId val="81327208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Anzahl unabhängiger Varianten (k)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3271600"/>
        <c:crosses val="autoZero"/>
        <c:auto val="1"/>
        <c:lblAlgn val="ctr"/>
        <c:lblOffset val="100"/>
        <c:noMultiLvlLbl val="0"/>
      </c:catAx>
      <c:valAx>
        <c:axId val="813271600"/>
        <c:scaling>
          <c:orientation val="minMax"/>
          <c:max val="1.1000000000000001"/>
          <c:min val="0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Treffer­wahr­schein­lichkeit ≥ 1 Erfolg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132720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Erfolgsanteile je Integrationsbaustein (Wilson-95 %-KI)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intervalle_darstellung!$I$17:$I$28</c:f>
                <c:numCache>
                  <c:formatCode>General</c:formatCode>
                  <c:ptCount val="12"/>
                  <c:pt idx="0">
                    <c:v>0.13200887443882808</c:v>
                  </c:pt>
                  <c:pt idx="1">
                    <c:v>0.10611476185242241</c:v>
                  </c:pt>
                  <c:pt idx="2">
                    <c:v>0.11311910694271593</c:v>
                  </c:pt>
                  <c:pt idx="3">
                    <c:v>0.11713050782940876</c:v>
                  </c:pt>
                  <c:pt idx="4">
                    <c:v>8.5850021941443089E-2</c:v>
                  </c:pt>
                  <c:pt idx="5">
                    <c:v>0.11253430574071549</c:v>
                  </c:pt>
                  <c:pt idx="6">
                    <c:v>8.4126330020226958E-2</c:v>
                  </c:pt>
                  <c:pt idx="7">
                    <c:v>0.10702772568892494</c:v>
                  </c:pt>
                  <c:pt idx="8">
                    <c:v>0.13505735895405335</c:v>
                  </c:pt>
                  <c:pt idx="9">
                    <c:v>0.15956095902718226</c:v>
                  </c:pt>
                  <c:pt idx="10">
                    <c:v>0.13277226464208292</c:v>
                  </c:pt>
                  <c:pt idx="11">
                    <c:v>0.1575234356826436</c:v>
                  </c:pt>
                </c:numCache>
              </c:numRef>
            </c:plus>
            <c:minus>
              <c:numRef>
                <c:f>intervalle_darstellung!$H$17:$H$28</c:f>
                <c:numCache>
                  <c:formatCode>General</c:formatCode>
                  <c:ptCount val="12"/>
                  <c:pt idx="0">
                    <c:v>0.11182921181300498</c:v>
                  </c:pt>
                  <c:pt idx="1">
                    <c:v>9.4414254829745081E-2</c:v>
                  </c:pt>
                  <c:pt idx="2">
                    <c:v>0.10077530198019191</c:v>
                  </c:pt>
                  <c:pt idx="3">
                    <c:v>0.105239107859744</c:v>
                  </c:pt>
                  <c:pt idx="4">
                    <c:v>8.2317396003824983E-2</c:v>
                  </c:pt>
                  <c:pt idx="5">
                    <c:v>0.10668724023215148</c:v>
                  </c:pt>
                  <c:pt idx="6">
                    <c:v>8.1461913506358841E-2</c:v>
                  </c:pt>
                  <c:pt idx="7">
                    <c:v>0.10702772568892499</c:v>
                  </c:pt>
                  <c:pt idx="8">
                    <c:v>0.14379672139190236</c:v>
                  </c:pt>
                  <c:pt idx="9">
                    <c:v>0.17469657121257931</c:v>
                  </c:pt>
                  <c:pt idx="10">
                    <c:v>0.15467839945468093</c:v>
                  </c:pt>
                  <c:pt idx="11">
                    <c:v>0.19481845398953368</c:v>
                  </c:pt>
                </c:numCache>
              </c:numRef>
            </c:minus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intervalle_darstellung!$A$17:$A$28</c:f>
              <c:strCache>
                <c:ptCount val="12"/>
                <c:pt idx="0">
                  <c:v>B3</c:v>
                </c:pt>
                <c:pt idx="1">
                  <c:v>B2</c:v>
                </c:pt>
                <c:pt idx="2">
                  <c:v>B6</c:v>
                </c:pt>
                <c:pt idx="3">
                  <c:v>B12</c:v>
                </c:pt>
                <c:pt idx="4">
                  <c:v>B8</c:v>
                </c:pt>
                <c:pt idx="5">
                  <c:v>B4</c:v>
                </c:pt>
                <c:pt idx="6">
                  <c:v>B9</c:v>
                </c:pt>
                <c:pt idx="7">
                  <c:v>B10</c:v>
                </c:pt>
                <c:pt idx="8">
                  <c:v>B5</c:v>
                </c:pt>
                <c:pt idx="9">
                  <c:v>B1</c:v>
                </c:pt>
                <c:pt idx="10">
                  <c:v>B7</c:v>
                </c:pt>
                <c:pt idx="11">
                  <c:v>B11</c:v>
                </c:pt>
              </c:strCache>
            </c:strRef>
          </c:cat>
          <c:val>
            <c:numRef>
              <c:f>intervalle_darstellung!$D$17:$D$28</c:f>
              <c:numCache>
                <c:formatCode>General</c:formatCode>
                <c:ptCount val="12"/>
                <c:pt idx="0">
                  <c:v>0.34545454545454546</c:v>
                </c:pt>
                <c:pt idx="1">
                  <c:v>0.36470588235294116</c:v>
                </c:pt>
                <c:pt idx="2">
                  <c:v>0.37333333333333335</c:v>
                </c:pt>
                <c:pt idx="3">
                  <c:v>0.38571428571428573</c:v>
                </c:pt>
                <c:pt idx="4">
                  <c:v>0.43846153846153846</c:v>
                </c:pt>
                <c:pt idx="5">
                  <c:v>0.44</c:v>
                </c:pt>
                <c:pt idx="6">
                  <c:v>0.45185185185185184</c:v>
                </c:pt>
                <c:pt idx="7">
                  <c:v>0.5</c:v>
                </c:pt>
                <c:pt idx="8">
                  <c:v>0.55555555555555558</c:v>
                </c:pt>
                <c:pt idx="9">
                  <c:v>0.56666666666666665</c:v>
                </c:pt>
                <c:pt idx="10">
                  <c:v>0.625</c:v>
                </c:pt>
                <c:pt idx="11">
                  <c:v>0.64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03-4E62-835C-A0E34CDB82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10813120"/>
        <c:axId val="1510815520"/>
      </c:barChart>
      <c:catAx>
        <c:axId val="15108131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Integrationsbausteine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0815520"/>
        <c:crosses val="autoZero"/>
        <c:auto val="1"/>
        <c:lblAlgn val="ctr"/>
        <c:lblOffset val="100"/>
        <c:noMultiLvlLbl val="0"/>
      </c:catAx>
      <c:valAx>
        <c:axId val="15108155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Erfolgsanteil (Wilson-KI)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1081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638175</xdr:colOff>
      <xdr:row>1</xdr:row>
      <xdr:rowOff>152400</xdr:rowOff>
    </xdr:from>
    <xdr:to>
      <xdr:col>21</xdr:col>
      <xdr:colOff>409575</xdr:colOff>
      <xdr:row>27</xdr:row>
      <xdr:rowOff>19050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FAD361C1-9BF2-D03D-43AE-89E90C238F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608012</xdr:colOff>
      <xdr:row>28</xdr:row>
      <xdr:rowOff>77786</xdr:rowOff>
    </xdr:from>
    <xdr:to>
      <xdr:col>21</xdr:col>
      <xdr:colOff>438150</xdr:colOff>
      <xdr:row>54</xdr:row>
      <xdr:rowOff>145676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2B860D32-457C-25DC-0F08-DD621B4262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350836</xdr:colOff>
      <xdr:row>31</xdr:row>
      <xdr:rowOff>46037</xdr:rowOff>
    </xdr:from>
    <xdr:to>
      <xdr:col>10</xdr:col>
      <xdr:colOff>504824</xdr:colOff>
      <xdr:row>58</xdr:row>
      <xdr:rowOff>38100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EE41CF98-E5CD-CFB1-3A5B-3824C3B391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6" connectionId="20" xr16:uid="{5B1B675C-081C-4DAC-8FEC-05FCECE4DDD0}" autoFormatId="16" applyNumberFormats="0" applyBorderFormats="0" applyFontFormats="0" applyPatternFormats="0" applyAlignmentFormats="0" applyWidthHeightFormats="0">
  <queryTableRefresh nextId="18">
    <queryTableFields count="17">
      <queryTableField id="1" name="variant" tableColumnId="1"/>
      <queryTableField id="2" name="cluster" tableColumnId="2"/>
      <queryTableField id="3" name="n_bausteine" tableColumnId="3"/>
      <queryTableField id="4" name="comp" tableColumnId="4"/>
      <queryTableField id="5" name="pass" tableColumnId="5"/>
      <queryTableField id="6" name="B1" tableColumnId="6"/>
      <queryTableField id="7" name="B2" tableColumnId="7"/>
      <queryTableField id="8" name="B3" tableColumnId="8"/>
      <queryTableField id="9" name="B4" tableColumnId="9"/>
      <queryTableField id="10" name="B5" tableColumnId="10"/>
      <queryTableField id="11" name="B6" tableColumnId="11"/>
      <queryTableField id="12" name="B7" tableColumnId="12"/>
      <queryTableField id="13" name="B8" tableColumnId="13"/>
      <queryTableField id="14" name="B9" tableColumnId="14"/>
      <queryTableField id="15" name="B10" tableColumnId="15"/>
      <queryTableField id="16" name="B11" tableColumnId="16"/>
      <queryTableField id="17" name="B12" tableColumnId="1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5" connectionId="13" xr16:uid="{2C308F0A-DA99-4FA7-9612-D7590B599355}" autoFormatId="16" applyNumberFormats="0" applyBorderFormats="0" applyFontFormats="0" applyPatternFormats="0" applyAlignmentFormats="0" applyWidthHeightFormats="0">
  <queryTableRefresh nextId="10">
    <queryTableFields count="9">
      <queryTableField id="1" name="Outcome" tableColumnId="1"/>
      <queryTableField id="2" name="β" tableColumnId="2"/>
      <queryTableField id="3" name="SE" tableColumnId="3"/>
      <queryTableField id="4" name="CI_low" tableColumnId="4"/>
      <queryTableField id="5" name="CI_up" tableColumnId="5"/>
      <queryTableField id="6" name="OR" tableColumnId="6"/>
      <queryTableField id="7" name="OR_low" tableColumnId="7"/>
      <queryTableField id="8" name="OR_up" tableColumnId="8"/>
      <queryTableField id="9" name="p" tableColumnId="9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4" connectionId="12" xr16:uid="{7E7926F2-9D60-4931-9914-63091C7B34E3}" autoFormatId="16" applyNumberFormats="0" applyBorderFormats="0" applyFontFormats="0" applyPatternFormats="0" applyAlignmentFormats="0" applyWidthHeightFormats="0">
  <queryTableRefresh nextId="11">
    <queryTableFields count="10">
      <queryTableField id="1" name="Outcome" tableColumnId="1"/>
      <queryTableField id="2" name="Baustein" tableColumnId="2"/>
      <queryTableField id="3" name="β" tableColumnId="3"/>
      <queryTableField id="4" name="SE" tableColumnId="4"/>
      <queryTableField id="5" name="CI_low" tableColumnId="5"/>
      <queryTableField id="6" name="CI_up" tableColumnId="6"/>
      <queryTableField id="7" name="OR" tableColumnId="7"/>
      <queryTableField id="8" name="OR_low" tableColumnId="8"/>
      <queryTableField id="9" name="OR_up" tableColumnId="9"/>
      <queryTableField id="10" name="p" tableColumnId="10"/>
    </queryTableFields>
  </queryTableRefresh>
</queryTable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4FA8A3-466A-4979-A211-CCE4F3169732}" name="Tabelle5" displayName="Tabelle5" ref="A2:E31" totalsRowShown="0">
  <autoFilter ref="A2:E31" xr:uid="{E74FA8A3-466A-4979-A211-CCE4F3169732}"/>
  <sortState xmlns:xlrd2="http://schemas.microsoft.com/office/spreadsheetml/2017/richdata2" ref="A3:E31">
    <sortCondition ref="C2:C31"/>
  </sortState>
  <tableColumns count="5">
    <tableColumn id="1" xr3:uid="{AF3F8C16-F1A7-4C62-8019-B4BAB5880456}" name="Spalte1"/>
    <tableColumn id="2" xr3:uid="{073B114D-04AD-479C-BCF7-7A403DF37836}" name="n"/>
    <tableColumn id="3" xr3:uid="{1CB9BE13-DAD3-4AAF-9344-490DA4012240}" name="Bn"/>
    <tableColumn id="4" xr3:uid="{D38E400B-B004-44A5-AFD3-FF18C93731A6}" name="c"/>
    <tableColumn id="5" xr3:uid="{863EA098-243F-4030-AF5E-94EB4638AD33}" name="c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CDEEE77-51F5-4996-93E9-B69F16C7E8BE}" name="Tabelle4" displayName="Tabelle4" ref="A16:F28" totalsRowShown="0">
  <autoFilter ref="A16:F28" xr:uid="{BCDEEE77-51F5-4996-93E9-B69F16C7E8BE}"/>
  <sortState xmlns:xlrd2="http://schemas.microsoft.com/office/spreadsheetml/2017/richdata2" ref="A17:F28">
    <sortCondition ref="D16:D28"/>
  </sortState>
  <tableColumns count="6">
    <tableColumn id="1" xr3:uid="{6EFB5D2B-1F5A-440B-82A0-8A42106907E6}" name="Baustein"/>
    <tableColumn id="2" xr3:uid="{B3EAF934-7F54-4FB7-B4A9-20883D80C08F}" name="n"/>
    <tableColumn id="3" xr3:uid="{32B47D97-DAD4-4A85-BACA-90BE5CBC05EA}" name="c"/>
    <tableColumn id="4" xr3:uid="{1557B194-2ADF-4CF9-B78D-EC5D65D48601}" name="c/n"/>
    <tableColumn id="5" xr3:uid="{DAF8453C-DACE-4C74-9F8A-AC8AD4BC4655}" name="untere Grenze"/>
    <tableColumn id="6" xr3:uid="{0430122B-2ED8-4082-8E72-CA09C667D959}" name="obere Grenz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D216DCA-5E38-4E05-BA3E-98B5052EBFD9}" name="Tabelle8" displayName="Tabelle8" ref="A2:F12" totalsRowShown="0">
  <autoFilter ref="A2:F12" xr:uid="{2D216DCA-5E38-4E05-BA3E-98B5052EBFD9}"/>
  <tableColumns count="6">
    <tableColumn id="1" xr3:uid="{9E81CD50-CDDF-4D50-9ED5-39A782BCD2F2}" name="Metrik"/>
    <tableColumn id="2" xr3:uid="{5D6FC89C-187F-46C4-B3E7-BB66BF4DB855}" name="Mittelwert"/>
    <tableColumn id="3" xr3:uid="{5277BCF5-AEAF-435C-AE33-CAA2262C2BBC}" name="Standardabw."/>
    <tableColumn id="4" xr3:uid="{8EA4EA00-AB53-481E-8EE3-AAD6288C51C7}" name="Std.-fehler des Mittelwerts"/>
    <tableColumn id="5" xr3:uid="{6262E8AB-8286-4708-A54E-6991EA7DA648}" name="untere Grenze"/>
    <tableColumn id="6" xr3:uid="{186FBF0A-5CBF-4576-AEBB-684792086DAE}" name="obere Grenz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F3C993D-989C-4187-87FD-D32A8B3AC931}" name="variants_sortiert__2" displayName="variants_sortiert__2" ref="A1:Q146" tableType="queryTable" totalsRowShown="0">
  <autoFilter ref="A1:Q146" xr:uid="{1F3C993D-989C-4187-87FD-D32A8B3AC931}"/>
  <tableColumns count="17">
    <tableColumn id="1" xr3:uid="{4EA500A8-54AB-4F4E-806F-213F03624C90}" uniqueName="1" name="variant" queryTableFieldId="1" dataDxfId="60"/>
    <tableColumn id="2" xr3:uid="{B2BFDAE6-F23F-4229-A0B7-B84B197B52BB}" uniqueName="2" name="cluster" queryTableFieldId="2" dataDxfId="59"/>
    <tableColumn id="3" xr3:uid="{C13D328C-AF45-4B5D-AE62-6E7492B0E0EF}" uniqueName="3" name="n_bausteine" queryTableFieldId="3"/>
    <tableColumn id="4" xr3:uid="{227867F8-E3E8-4621-B136-DEB4833BF257}" uniqueName="4" name="comp" queryTableFieldId="4"/>
    <tableColumn id="5" xr3:uid="{02C16D76-51F0-4759-BAC9-75334E863A62}" uniqueName="5" name="pass" queryTableFieldId="5"/>
    <tableColumn id="6" xr3:uid="{2920B359-13E3-4356-B665-7733EB44BAA1}" uniqueName="6" name="B1" queryTableFieldId="6"/>
    <tableColumn id="7" xr3:uid="{52BF9656-CC25-43DF-8D65-E8165B0266EB}" uniqueName="7" name="B2" queryTableFieldId="7"/>
    <tableColumn id="8" xr3:uid="{1D597F81-9952-40A0-93A9-18422450410E}" uniqueName="8" name="B3" queryTableFieldId="8"/>
    <tableColumn id="9" xr3:uid="{E29CEDA3-BD46-4650-9E07-8E8228682FF0}" uniqueName="9" name="B4" queryTableFieldId="9"/>
    <tableColumn id="10" xr3:uid="{CE924D6A-CC36-4D3B-AAFC-3826BCE40A0D}" uniqueName="10" name="B5" queryTableFieldId="10"/>
    <tableColumn id="11" xr3:uid="{6DFA97EE-0DB0-4D1C-B270-76BF8F8598E2}" uniqueName="11" name="B6" queryTableFieldId="11"/>
    <tableColumn id="12" xr3:uid="{282EEA11-BE7F-46B5-B6E7-B8AE40E06931}" uniqueName="12" name="B7" queryTableFieldId="12"/>
    <tableColumn id="13" xr3:uid="{7004CA32-110C-41CB-B80A-9BDDD95ADA3B}" uniqueName="13" name="B8" queryTableFieldId="13"/>
    <tableColumn id="14" xr3:uid="{E17C9675-40D7-4725-AF01-C6C5B455B323}" uniqueName="14" name="B9" queryTableFieldId="14"/>
    <tableColumn id="15" xr3:uid="{288E6237-CBBC-494A-A1CF-15F3AF56548D}" uniqueName="15" name="B10" queryTableFieldId="15"/>
    <tableColumn id="16" xr3:uid="{12CA41E1-FA25-4675-A4CD-A90262E51E89}" uniqueName="16" name="B11" queryTableFieldId="16"/>
    <tableColumn id="17" xr3:uid="{6254B3CF-7840-4BF7-A849-6FC326561138}" uniqueName="17" name="B12" queryTableFieldId="1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F4F2C4-441E-435B-B7D4-983CB539A627}" name="reg_sum" displayName="reg_sum" ref="A1:I3" tableType="queryTable" totalsRowShown="0">
  <autoFilter ref="A1:I3" xr:uid="{66F4F2C4-441E-435B-B7D4-983CB539A627}"/>
  <tableColumns count="9">
    <tableColumn id="1" xr3:uid="{3C053FDC-022E-43C7-AAA8-73A425C61333}" uniqueName="1" name="Outcome" queryTableFieldId="1" dataDxfId="61"/>
    <tableColumn id="2" xr3:uid="{F9CDA25D-A756-4ECC-B21F-65E99D20DF28}" uniqueName="2" name="β" queryTableFieldId="2"/>
    <tableColumn id="3" xr3:uid="{9F18B9E8-5BF0-4FB5-9DC0-D8E14FA00AA7}" uniqueName="3" name="SE" queryTableFieldId="3"/>
    <tableColumn id="4" xr3:uid="{5ADC14B8-5A1C-4012-AF54-376C91DDEBAF}" uniqueName="4" name="CI_low" queryTableFieldId="4"/>
    <tableColumn id="5" xr3:uid="{A29D8297-B602-41F4-8F52-0723E38D7E5A}" uniqueName="5" name="CI_up" queryTableFieldId="5"/>
    <tableColumn id="6" xr3:uid="{E81F34DB-9F5A-40AD-A8FE-2B9F473C269D}" uniqueName="6" name="OR" queryTableFieldId="6"/>
    <tableColumn id="7" xr3:uid="{96E1EFE9-79EF-43A4-9DAB-B80D5150F7F9}" uniqueName="7" name="OR_low" queryTableFieldId="7"/>
    <tableColumn id="8" xr3:uid="{39FBEE8A-C90E-4DB4-8A75-5713454F7F48}" uniqueName="8" name="OR_up" queryTableFieldId="8"/>
    <tableColumn id="9" xr3:uid="{ECF25E49-7144-44D4-B063-43DF57BB3499}" uniqueName="9" name="p" queryTableFieldId="9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7B7881-C305-489F-8F0A-920086411131}" name="reg_presence" displayName="reg_presence" ref="A1:J25" tableType="queryTable" totalsRowShown="0">
  <autoFilter ref="A1:J25" xr:uid="{257B7881-C305-489F-8F0A-920086411131}"/>
  <tableColumns count="10">
    <tableColumn id="1" xr3:uid="{22773197-7235-43EC-888D-1B93F9CBBDF2}" uniqueName="1" name="Outcome" queryTableFieldId="1" dataDxfId="63"/>
    <tableColumn id="2" xr3:uid="{010D4AA8-8C6B-4669-802F-AA7BA578A6EB}" uniqueName="2" name="Baustein" queryTableFieldId="2" dataDxfId="62"/>
    <tableColumn id="3" xr3:uid="{67218274-7041-44E7-9563-DEF2CD5E6271}" uniqueName="3" name="β" queryTableFieldId="3"/>
    <tableColumn id="4" xr3:uid="{6B947185-FD71-4BC9-B034-76E6C2FCB40F}" uniqueName="4" name="SE" queryTableFieldId="4"/>
    <tableColumn id="5" xr3:uid="{83518F01-0AA9-41E7-82F8-AFEFF1F90A02}" uniqueName="5" name="CI_low" queryTableFieldId="5"/>
    <tableColumn id="6" xr3:uid="{ABE8FFE4-A5C2-424A-A9E4-3C5DDDDD37F8}" uniqueName="6" name="CI_up" queryTableFieldId="6"/>
    <tableColumn id="7" xr3:uid="{E1A0803C-A0B4-4939-BE01-8640800E8E90}" uniqueName="7" name="OR" queryTableFieldId="7"/>
    <tableColumn id="8" xr3:uid="{458BEF6F-6877-41F1-A32F-ECABA787AFA5}" uniqueName="8" name="OR_low" queryTableFieldId="8"/>
    <tableColumn id="9" xr3:uid="{E8E0AAF4-9C63-4B6D-AB19-6719BB259170}" uniqueName="9" name="OR_up" queryTableFieldId="9"/>
    <tableColumn id="10" xr3:uid="{32C84F92-B844-4F23-A82F-A51F1B8B97B5}" uniqueName="10" name="p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zoomScaleNormal="100" workbookViewId="0">
      <selection activeCell="D36" sqref="D36"/>
    </sheetView>
  </sheetViews>
  <sheetFormatPr baseColWidth="10" defaultColWidth="8.7265625" defaultRowHeight="14.5" x14ac:dyDescent="0.35"/>
  <cols>
    <col min="1" max="1" width="13.36328125" customWidth="1"/>
    <col min="2" max="2" width="117.7265625" bestFit="1" customWidth="1"/>
    <col min="3" max="3" width="74.26953125" bestFit="1" customWidth="1"/>
    <col min="4" max="4" width="18.36328125" bestFit="1" customWidth="1"/>
    <col min="5" max="5" width="36.26953125" bestFit="1" customWidth="1"/>
    <col min="7" max="7" width="15" bestFit="1" customWidth="1"/>
    <col min="8" max="8" width="22.90625" bestFit="1" customWidth="1"/>
    <col min="9" max="9" width="10.453125" bestFit="1" customWidth="1"/>
    <col min="10" max="10" width="21.26953125" bestFit="1" customWidth="1"/>
    <col min="11" max="11" width="8.453125" bestFit="1" customWidth="1"/>
    <col min="12" max="12" width="18.90625" bestFit="1" customWidth="1"/>
    <col min="14" max="14" width="21.6328125" bestFit="1" customWidth="1"/>
    <col min="15" max="15" width="16.1796875" bestFit="1" customWidth="1"/>
    <col min="17" max="17" width="70.36328125" bestFit="1" customWidth="1"/>
  </cols>
  <sheetData>
    <row r="1" spans="1:17" ht="21" x14ac:dyDescent="0.5">
      <c r="A1" s="2"/>
      <c r="B1" s="3" t="s">
        <v>12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35">
      <c r="A2" s="2"/>
      <c r="B2" s="2"/>
      <c r="C2" s="2"/>
      <c r="D2" s="89" t="s">
        <v>171</v>
      </c>
      <c r="E2" s="89"/>
      <c r="F2" s="89"/>
      <c r="G2" s="89"/>
      <c r="H2" s="89"/>
      <c r="I2" s="89"/>
      <c r="J2" s="89"/>
      <c r="K2" s="89"/>
      <c r="L2" s="89"/>
      <c r="M2" s="89"/>
      <c r="N2" s="89"/>
      <c r="O2" s="89"/>
      <c r="P2" s="2"/>
      <c r="Q2" s="2"/>
    </row>
    <row r="3" spans="1:17" x14ac:dyDescent="0.35">
      <c r="A3" s="4" t="s">
        <v>13</v>
      </c>
      <c r="B3" s="4" t="s">
        <v>0</v>
      </c>
      <c r="C3" s="4" t="s">
        <v>66</v>
      </c>
      <c r="D3" s="4" t="s">
        <v>9</v>
      </c>
      <c r="E3" s="4" t="s">
        <v>11</v>
      </c>
      <c r="F3" s="4" t="s">
        <v>5</v>
      </c>
      <c r="G3" s="4" t="s">
        <v>6</v>
      </c>
      <c r="H3" s="4" t="s">
        <v>36</v>
      </c>
      <c r="I3" s="4" t="s">
        <v>7</v>
      </c>
      <c r="J3" s="4" t="s">
        <v>4</v>
      </c>
      <c r="K3" s="4" t="s">
        <v>2</v>
      </c>
      <c r="L3" s="4" t="s">
        <v>1</v>
      </c>
      <c r="M3" s="4" t="s">
        <v>8</v>
      </c>
      <c r="N3" s="4" t="s">
        <v>10</v>
      </c>
      <c r="O3" s="4" t="s">
        <v>3</v>
      </c>
      <c r="P3" s="2"/>
      <c r="Q3" s="4" t="s">
        <v>49</v>
      </c>
    </row>
    <row r="4" spans="1:17" x14ac:dyDescent="0.35">
      <c r="A4" s="5">
        <v>1</v>
      </c>
      <c r="B4" s="2" t="s">
        <v>14</v>
      </c>
      <c r="C4" s="2" t="s">
        <v>15</v>
      </c>
      <c r="D4" s="2" t="s">
        <v>17</v>
      </c>
      <c r="E4" s="6" t="s">
        <v>16</v>
      </c>
      <c r="F4" s="2" t="s">
        <v>17</v>
      </c>
      <c r="G4" s="6" t="s">
        <v>16</v>
      </c>
      <c r="H4" s="2" t="s">
        <v>17</v>
      </c>
      <c r="I4" s="2" t="s">
        <v>17</v>
      </c>
      <c r="J4" s="2" t="s">
        <v>17</v>
      </c>
      <c r="K4" s="6" t="s">
        <v>16</v>
      </c>
      <c r="L4" s="6" t="s">
        <v>16</v>
      </c>
      <c r="M4" s="2" t="s">
        <v>17</v>
      </c>
      <c r="N4" s="2" t="s">
        <v>17</v>
      </c>
      <c r="O4" s="2" t="s">
        <v>17</v>
      </c>
      <c r="P4" s="2"/>
      <c r="Q4" s="2"/>
    </row>
    <row r="5" spans="1:17" x14ac:dyDescent="0.35">
      <c r="A5" s="5">
        <v>2</v>
      </c>
      <c r="B5" s="2" t="s">
        <v>19</v>
      </c>
      <c r="C5" s="2" t="s">
        <v>20</v>
      </c>
      <c r="D5" s="2" t="s">
        <v>17</v>
      </c>
      <c r="E5" s="2" t="s">
        <v>17</v>
      </c>
      <c r="F5" s="6" t="s">
        <v>16</v>
      </c>
      <c r="G5" s="6" t="s">
        <v>16</v>
      </c>
      <c r="H5" s="2" t="s">
        <v>17</v>
      </c>
      <c r="I5" s="6" t="s">
        <v>16</v>
      </c>
      <c r="J5" s="51" t="s">
        <v>17</v>
      </c>
      <c r="K5" s="6" t="s">
        <v>16</v>
      </c>
      <c r="L5" s="6" t="s">
        <v>16</v>
      </c>
      <c r="M5" s="6" t="s">
        <v>16</v>
      </c>
      <c r="N5" s="2" t="s">
        <v>17</v>
      </c>
      <c r="O5" s="6" t="s">
        <v>16</v>
      </c>
      <c r="P5" s="2"/>
      <c r="Q5" s="2"/>
    </row>
    <row r="6" spans="1:17" x14ac:dyDescent="0.35">
      <c r="A6" s="5">
        <v>3</v>
      </c>
      <c r="B6" s="2" t="s">
        <v>21</v>
      </c>
      <c r="C6" s="2" t="s">
        <v>22</v>
      </c>
      <c r="D6" s="2" t="s">
        <v>17</v>
      </c>
      <c r="E6" s="6" t="s">
        <v>16</v>
      </c>
      <c r="F6" s="2" t="s">
        <v>17</v>
      </c>
      <c r="G6" s="6" t="s">
        <v>16</v>
      </c>
      <c r="H6" s="2" t="s">
        <v>17</v>
      </c>
      <c r="I6" s="6" t="s">
        <v>16</v>
      </c>
      <c r="J6" s="2" t="s">
        <v>17</v>
      </c>
      <c r="K6" s="6" t="s">
        <v>16</v>
      </c>
      <c r="L6" s="6" t="s">
        <v>16</v>
      </c>
      <c r="M6" s="6" t="s">
        <v>16</v>
      </c>
      <c r="N6" s="2" t="s">
        <v>17</v>
      </c>
      <c r="O6" s="2" t="s">
        <v>17</v>
      </c>
      <c r="P6" s="2"/>
      <c r="Q6" s="2"/>
    </row>
    <row r="7" spans="1:17" x14ac:dyDescent="0.35">
      <c r="A7" s="5">
        <v>4</v>
      </c>
      <c r="B7" s="2" t="s">
        <v>23</v>
      </c>
      <c r="C7" s="2" t="s">
        <v>24</v>
      </c>
      <c r="D7" s="2" t="s">
        <v>17</v>
      </c>
      <c r="E7" s="6" t="s">
        <v>16</v>
      </c>
      <c r="F7" s="2" t="s">
        <v>17</v>
      </c>
      <c r="G7" s="2" t="s">
        <v>17</v>
      </c>
      <c r="H7" s="2" t="s">
        <v>17</v>
      </c>
      <c r="I7" s="2" t="s">
        <v>17</v>
      </c>
      <c r="J7" s="2" t="s">
        <v>17</v>
      </c>
      <c r="K7" s="6" t="s">
        <v>16</v>
      </c>
      <c r="L7" s="6" t="s">
        <v>16</v>
      </c>
      <c r="M7" s="2" t="s">
        <v>17</v>
      </c>
      <c r="N7" s="2" t="s">
        <v>17</v>
      </c>
      <c r="O7" s="6" t="s">
        <v>16</v>
      </c>
      <c r="P7" s="2"/>
      <c r="Q7" s="2"/>
    </row>
    <row r="8" spans="1:17" x14ac:dyDescent="0.35">
      <c r="A8" s="5">
        <v>5</v>
      </c>
      <c r="B8" s="2" t="s">
        <v>23</v>
      </c>
      <c r="C8" s="2" t="s">
        <v>25</v>
      </c>
      <c r="D8" s="2" t="s">
        <v>17</v>
      </c>
      <c r="E8" s="6" t="s">
        <v>16</v>
      </c>
      <c r="F8" s="2" t="s">
        <v>17</v>
      </c>
      <c r="G8" s="2" t="s">
        <v>17</v>
      </c>
      <c r="H8" s="2" t="s">
        <v>17</v>
      </c>
      <c r="I8" s="2" t="s">
        <v>17</v>
      </c>
      <c r="J8" s="2" t="s">
        <v>17</v>
      </c>
      <c r="K8" s="7" t="s">
        <v>16</v>
      </c>
      <c r="L8" s="7" t="s">
        <v>16</v>
      </c>
      <c r="M8" s="6" t="s">
        <v>16</v>
      </c>
      <c r="N8" s="2" t="s">
        <v>17</v>
      </c>
      <c r="O8" s="6" t="s">
        <v>16</v>
      </c>
      <c r="P8" s="2"/>
      <c r="Q8" s="2"/>
    </row>
    <row r="9" spans="1:17" x14ac:dyDescent="0.35">
      <c r="A9" s="5">
        <v>6</v>
      </c>
      <c r="B9" s="2" t="s">
        <v>23</v>
      </c>
      <c r="C9" s="2" t="s">
        <v>26</v>
      </c>
      <c r="D9" s="2" t="s">
        <v>17</v>
      </c>
      <c r="E9" s="2" t="s">
        <v>17</v>
      </c>
      <c r="F9" s="2" t="s">
        <v>17</v>
      </c>
      <c r="G9" s="2" t="s">
        <v>17</v>
      </c>
      <c r="H9" s="2" t="s">
        <v>17</v>
      </c>
      <c r="I9" s="2" t="s">
        <v>17</v>
      </c>
      <c r="J9" s="2" t="s">
        <v>17</v>
      </c>
      <c r="K9" s="2" t="s">
        <v>16</v>
      </c>
      <c r="L9" s="2" t="s">
        <v>16</v>
      </c>
      <c r="M9" s="2" t="s">
        <v>17</v>
      </c>
      <c r="N9" s="2" t="s">
        <v>17</v>
      </c>
      <c r="O9" s="6" t="s">
        <v>16</v>
      </c>
      <c r="P9" s="2"/>
      <c r="Q9" s="2"/>
    </row>
    <row r="10" spans="1:17" x14ac:dyDescent="0.35">
      <c r="A10" s="5">
        <v>7</v>
      </c>
      <c r="B10" s="2" t="s">
        <v>23</v>
      </c>
      <c r="C10" s="2" t="s">
        <v>27</v>
      </c>
      <c r="D10" s="2" t="s">
        <v>17</v>
      </c>
      <c r="E10" s="2" t="s">
        <v>17</v>
      </c>
      <c r="F10" s="2" t="s">
        <v>17</v>
      </c>
      <c r="G10" s="2" t="s">
        <v>17</v>
      </c>
      <c r="H10" s="2" t="s">
        <v>17</v>
      </c>
      <c r="I10" s="2" t="s">
        <v>17</v>
      </c>
      <c r="J10" s="2" t="s">
        <v>17</v>
      </c>
      <c r="K10" s="2" t="s">
        <v>16</v>
      </c>
      <c r="L10" s="2" t="s">
        <v>16</v>
      </c>
      <c r="M10" s="2" t="s">
        <v>17</v>
      </c>
      <c r="N10" s="2" t="s">
        <v>17</v>
      </c>
      <c r="O10" s="7" t="s">
        <v>16</v>
      </c>
      <c r="P10" s="2"/>
      <c r="Q10" s="2"/>
    </row>
    <row r="11" spans="1:17" x14ac:dyDescent="0.35">
      <c r="A11" s="5">
        <v>8</v>
      </c>
      <c r="B11" s="2" t="s">
        <v>23</v>
      </c>
      <c r="C11" s="2" t="s">
        <v>28</v>
      </c>
      <c r="D11" s="2" t="s">
        <v>17</v>
      </c>
      <c r="E11" s="7" t="s">
        <v>16</v>
      </c>
      <c r="F11" s="2" t="s">
        <v>17</v>
      </c>
      <c r="G11" s="2" t="s">
        <v>17</v>
      </c>
      <c r="H11" s="2" t="s">
        <v>17</v>
      </c>
      <c r="I11" s="2" t="s">
        <v>17</v>
      </c>
      <c r="J11" s="2" t="s">
        <v>17</v>
      </c>
      <c r="K11" s="2" t="s">
        <v>16</v>
      </c>
      <c r="L11" s="2" t="s">
        <v>16</v>
      </c>
      <c r="M11" s="2" t="s">
        <v>17</v>
      </c>
      <c r="N11" s="2" t="s">
        <v>17</v>
      </c>
      <c r="O11" s="2" t="s">
        <v>16</v>
      </c>
      <c r="P11" s="2"/>
      <c r="Q11" s="2"/>
    </row>
    <row r="12" spans="1:17" x14ac:dyDescent="0.35">
      <c r="A12" s="5">
        <v>9</v>
      </c>
      <c r="B12" s="2" t="s">
        <v>30</v>
      </c>
      <c r="C12" s="2" t="s">
        <v>29</v>
      </c>
      <c r="D12" s="2" t="s">
        <v>17</v>
      </c>
      <c r="E12" s="2" t="s">
        <v>16</v>
      </c>
      <c r="F12" s="2" t="s">
        <v>17</v>
      </c>
      <c r="G12" s="6" t="s">
        <v>16</v>
      </c>
      <c r="H12" s="2" t="s">
        <v>17</v>
      </c>
      <c r="I12" s="6" t="s">
        <v>16</v>
      </c>
      <c r="J12" s="2" t="s">
        <v>17</v>
      </c>
      <c r="K12" s="2" t="s">
        <v>16</v>
      </c>
      <c r="L12" s="2" t="s">
        <v>16</v>
      </c>
      <c r="M12" s="6" t="s">
        <v>16</v>
      </c>
      <c r="N12" s="2" t="s">
        <v>17</v>
      </c>
      <c r="O12" s="2" t="s">
        <v>17</v>
      </c>
      <c r="P12" s="2"/>
      <c r="Q12" s="2"/>
    </row>
    <row r="13" spans="1:17" x14ac:dyDescent="0.35">
      <c r="A13" s="5">
        <v>10</v>
      </c>
      <c r="B13" s="2" t="s">
        <v>31</v>
      </c>
      <c r="C13" s="2" t="s">
        <v>32</v>
      </c>
      <c r="D13" s="2" t="s">
        <v>17</v>
      </c>
      <c r="E13" s="2" t="s">
        <v>17</v>
      </c>
      <c r="F13" s="2" t="s">
        <v>17</v>
      </c>
      <c r="G13" s="2" t="s">
        <v>17</v>
      </c>
      <c r="H13" s="2" t="s">
        <v>17</v>
      </c>
      <c r="I13" s="2" t="s">
        <v>17</v>
      </c>
      <c r="J13" s="2" t="s">
        <v>17</v>
      </c>
      <c r="K13" s="2" t="s">
        <v>16</v>
      </c>
      <c r="L13" s="2" t="s">
        <v>16</v>
      </c>
      <c r="M13" s="7" t="s">
        <v>16</v>
      </c>
      <c r="N13" s="2" t="s">
        <v>17</v>
      </c>
      <c r="O13" s="2" t="s">
        <v>16</v>
      </c>
      <c r="P13" s="2"/>
      <c r="Q13" s="2"/>
    </row>
    <row r="14" spans="1:17" x14ac:dyDescent="0.35">
      <c r="A14" s="5">
        <v>11</v>
      </c>
      <c r="B14" s="2" t="s">
        <v>33</v>
      </c>
      <c r="C14" s="2" t="s">
        <v>34</v>
      </c>
      <c r="D14" s="2" t="s">
        <v>17</v>
      </c>
      <c r="E14" s="2" t="s">
        <v>16</v>
      </c>
      <c r="F14" s="2" t="s">
        <v>17</v>
      </c>
      <c r="G14" s="7" t="s">
        <v>16</v>
      </c>
      <c r="H14" s="2" t="s">
        <v>17</v>
      </c>
      <c r="I14" s="6" t="s">
        <v>16</v>
      </c>
      <c r="J14" s="2" t="s">
        <v>17</v>
      </c>
      <c r="K14" s="2" t="s">
        <v>16</v>
      </c>
      <c r="L14" s="2" t="s">
        <v>16</v>
      </c>
      <c r="M14" s="2" t="s">
        <v>17</v>
      </c>
      <c r="N14" s="2" t="s">
        <v>17</v>
      </c>
      <c r="O14" s="2" t="s">
        <v>16</v>
      </c>
      <c r="P14" s="2"/>
    </row>
    <row r="15" spans="1:17" x14ac:dyDescent="0.35">
      <c r="A15" s="5">
        <v>12</v>
      </c>
      <c r="B15" s="2" t="s">
        <v>33</v>
      </c>
      <c r="C15" s="2" t="s">
        <v>35</v>
      </c>
      <c r="D15" s="2" t="s">
        <v>17</v>
      </c>
      <c r="E15" s="2" t="s">
        <v>16</v>
      </c>
      <c r="F15" s="2" t="s">
        <v>17</v>
      </c>
      <c r="G15" s="2" t="s">
        <v>16</v>
      </c>
      <c r="H15" s="2" t="s">
        <v>17</v>
      </c>
      <c r="I15" s="7" t="s">
        <v>16</v>
      </c>
      <c r="J15" s="2" t="s">
        <v>17</v>
      </c>
      <c r="K15" s="2" t="s">
        <v>16</v>
      </c>
      <c r="L15" s="2" t="s">
        <v>16</v>
      </c>
      <c r="M15" s="2" t="s">
        <v>17</v>
      </c>
      <c r="N15" s="2" t="s">
        <v>17</v>
      </c>
      <c r="O15" s="2" t="s">
        <v>16</v>
      </c>
      <c r="P15" s="2"/>
      <c r="Q15" s="2"/>
    </row>
    <row r="16" spans="1:17" x14ac:dyDescent="0.35">
      <c r="A16" s="5">
        <v>13</v>
      </c>
      <c r="B16" s="2" t="s">
        <v>37</v>
      </c>
      <c r="C16" s="2" t="s">
        <v>38</v>
      </c>
      <c r="D16" s="6" t="s">
        <v>16</v>
      </c>
      <c r="E16" s="2" t="s">
        <v>17</v>
      </c>
      <c r="F16" s="2" t="s">
        <v>17</v>
      </c>
      <c r="G16" s="2" t="s">
        <v>17</v>
      </c>
      <c r="H16" s="6" t="s">
        <v>16</v>
      </c>
      <c r="I16" s="2" t="s">
        <v>17</v>
      </c>
      <c r="J16" s="2" t="s">
        <v>17</v>
      </c>
      <c r="K16" s="2" t="s">
        <v>16</v>
      </c>
      <c r="L16" s="2" t="s">
        <v>16</v>
      </c>
      <c r="M16" s="2" t="s">
        <v>17</v>
      </c>
      <c r="N16" s="2" t="s">
        <v>17</v>
      </c>
      <c r="O16" s="2" t="s">
        <v>17</v>
      </c>
      <c r="P16" s="2"/>
      <c r="Q16" s="2"/>
    </row>
    <row r="17" spans="1:17" x14ac:dyDescent="0.35">
      <c r="A17" s="5">
        <v>14</v>
      </c>
      <c r="B17" s="2" t="s">
        <v>37</v>
      </c>
      <c r="C17" s="2" t="s">
        <v>39</v>
      </c>
      <c r="D17" s="6" t="s">
        <v>16</v>
      </c>
      <c r="E17" s="2" t="s">
        <v>17</v>
      </c>
      <c r="F17" s="2" t="s">
        <v>17</v>
      </c>
      <c r="G17" s="2" t="s">
        <v>17</v>
      </c>
      <c r="H17" s="6" t="s">
        <v>16</v>
      </c>
      <c r="I17" s="2" t="s">
        <v>17</v>
      </c>
      <c r="J17" s="2" t="s">
        <v>17</v>
      </c>
      <c r="K17" s="2" t="s">
        <v>16</v>
      </c>
      <c r="L17" s="2" t="s">
        <v>16</v>
      </c>
      <c r="M17" s="2" t="s">
        <v>17</v>
      </c>
      <c r="N17" s="2" t="s">
        <v>17</v>
      </c>
      <c r="O17" s="2" t="s">
        <v>17</v>
      </c>
      <c r="P17" s="2"/>
      <c r="Q17" s="2"/>
    </row>
    <row r="18" spans="1:17" x14ac:dyDescent="0.35">
      <c r="A18" s="5">
        <v>15</v>
      </c>
      <c r="B18" s="2" t="s">
        <v>37</v>
      </c>
      <c r="C18" s="2" t="s">
        <v>40</v>
      </c>
      <c r="D18" s="6" t="s">
        <v>16</v>
      </c>
      <c r="E18" s="2" t="s">
        <v>17</v>
      </c>
      <c r="F18" s="2" t="s">
        <v>17</v>
      </c>
      <c r="G18" s="2" t="s">
        <v>17</v>
      </c>
      <c r="H18" s="6" t="s">
        <v>16</v>
      </c>
      <c r="I18" s="2" t="s">
        <v>17</v>
      </c>
      <c r="J18" s="2" t="s">
        <v>17</v>
      </c>
      <c r="K18" s="2" t="s">
        <v>16</v>
      </c>
      <c r="L18" s="2" t="s">
        <v>16</v>
      </c>
      <c r="M18" s="2" t="s">
        <v>17</v>
      </c>
      <c r="N18" s="2" t="s">
        <v>17</v>
      </c>
      <c r="O18" s="2" t="s">
        <v>17</v>
      </c>
      <c r="P18" s="2"/>
      <c r="Q18" s="2"/>
    </row>
    <row r="19" spans="1:17" x14ac:dyDescent="0.35">
      <c r="A19" s="5">
        <v>16</v>
      </c>
      <c r="B19" s="2" t="s">
        <v>41</v>
      </c>
      <c r="C19" s="2" t="s">
        <v>42</v>
      </c>
      <c r="D19" s="2" t="s">
        <v>17</v>
      </c>
      <c r="E19" s="2" t="s">
        <v>16</v>
      </c>
      <c r="F19" s="6" t="s">
        <v>16</v>
      </c>
      <c r="G19" s="2" t="s">
        <v>16</v>
      </c>
      <c r="H19" s="2" t="s">
        <v>17</v>
      </c>
      <c r="I19" s="2" t="s">
        <v>16</v>
      </c>
      <c r="J19" s="2" t="s">
        <v>17</v>
      </c>
      <c r="K19" s="2" t="s">
        <v>16</v>
      </c>
      <c r="L19" s="2" t="s">
        <v>16</v>
      </c>
      <c r="M19" s="2" t="s">
        <v>16</v>
      </c>
      <c r="N19" s="2" t="s">
        <v>17</v>
      </c>
      <c r="O19" s="2" t="s">
        <v>17</v>
      </c>
      <c r="P19" s="2"/>
      <c r="Q19" s="2" t="s">
        <v>221</v>
      </c>
    </row>
    <row r="20" spans="1:17" x14ac:dyDescent="0.35">
      <c r="A20" s="5">
        <v>17</v>
      </c>
      <c r="B20" s="2" t="s">
        <v>41</v>
      </c>
      <c r="C20" s="2" t="s">
        <v>43</v>
      </c>
      <c r="D20" s="2" t="s">
        <v>17</v>
      </c>
      <c r="E20" s="2" t="s">
        <v>16</v>
      </c>
      <c r="F20" s="6" t="s">
        <v>16</v>
      </c>
      <c r="G20" s="2" t="s">
        <v>16</v>
      </c>
      <c r="H20" s="2" t="s">
        <v>17</v>
      </c>
      <c r="I20" s="2" t="s">
        <v>16</v>
      </c>
      <c r="J20" s="2" t="s">
        <v>17</v>
      </c>
      <c r="K20" s="2" t="s">
        <v>16</v>
      </c>
      <c r="L20" s="2" t="s">
        <v>16</v>
      </c>
      <c r="M20" s="2" t="s">
        <v>16</v>
      </c>
      <c r="N20" s="2" t="s">
        <v>17</v>
      </c>
      <c r="O20" s="2" t="s">
        <v>17</v>
      </c>
      <c r="P20" s="2"/>
      <c r="Q20" s="2"/>
    </row>
    <row r="21" spans="1:17" x14ac:dyDescent="0.35">
      <c r="A21" s="5">
        <v>18</v>
      </c>
      <c r="B21" s="2" t="s">
        <v>44</v>
      </c>
      <c r="C21" s="2" t="s">
        <v>45</v>
      </c>
      <c r="D21" s="2" t="s">
        <v>17</v>
      </c>
      <c r="E21" s="2" t="s">
        <v>16</v>
      </c>
      <c r="F21" s="6" t="s">
        <v>16</v>
      </c>
      <c r="G21" s="2" t="s">
        <v>16</v>
      </c>
      <c r="H21" s="2" t="s">
        <v>17</v>
      </c>
      <c r="I21" s="2" t="s">
        <v>16</v>
      </c>
      <c r="J21" s="2" t="s">
        <v>17</v>
      </c>
      <c r="K21" s="2" t="s">
        <v>16</v>
      </c>
      <c r="L21" s="2" t="s">
        <v>16</v>
      </c>
      <c r="M21" s="2" t="s">
        <v>16</v>
      </c>
      <c r="N21" s="2" t="s">
        <v>17</v>
      </c>
      <c r="O21" s="2" t="s">
        <v>17</v>
      </c>
      <c r="P21" s="2"/>
      <c r="Q21" s="2"/>
    </row>
    <row r="22" spans="1:17" x14ac:dyDescent="0.35">
      <c r="A22" s="5">
        <v>19</v>
      </c>
      <c r="B22" s="2" t="s">
        <v>44</v>
      </c>
      <c r="C22" s="2" t="s">
        <v>46</v>
      </c>
      <c r="D22" s="2" t="s">
        <v>17</v>
      </c>
      <c r="E22" s="2" t="s">
        <v>16</v>
      </c>
      <c r="F22" s="7" t="s">
        <v>16</v>
      </c>
      <c r="G22" s="2" t="s">
        <v>16</v>
      </c>
      <c r="H22" s="2" t="s">
        <v>17</v>
      </c>
      <c r="I22" s="2" t="s">
        <v>16</v>
      </c>
      <c r="J22" s="2" t="s">
        <v>17</v>
      </c>
      <c r="K22" s="2" t="s">
        <v>16</v>
      </c>
      <c r="L22" s="2" t="s">
        <v>16</v>
      </c>
      <c r="M22" s="2" t="s">
        <v>16</v>
      </c>
      <c r="N22" s="2" t="s">
        <v>17</v>
      </c>
      <c r="O22" s="2" t="s">
        <v>17</v>
      </c>
      <c r="P22" s="2"/>
      <c r="Q22" s="2"/>
    </row>
    <row r="23" spans="1:17" x14ac:dyDescent="0.35">
      <c r="A23" s="5">
        <v>20</v>
      </c>
      <c r="B23" s="2" t="s">
        <v>47</v>
      </c>
      <c r="C23" s="2" t="s">
        <v>48</v>
      </c>
      <c r="D23" s="6" t="s">
        <v>16</v>
      </c>
      <c r="E23" s="2" t="s">
        <v>17</v>
      </c>
      <c r="F23" s="2" t="s">
        <v>17</v>
      </c>
      <c r="G23" s="2" t="s">
        <v>16</v>
      </c>
      <c r="H23" s="2" t="s">
        <v>17</v>
      </c>
      <c r="I23" s="2" t="s">
        <v>16</v>
      </c>
      <c r="J23" s="2" t="s">
        <v>17</v>
      </c>
      <c r="K23" s="2" t="s">
        <v>16</v>
      </c>
      <c r="L23" s="2" t="s">
        <v>16</v>
      </c>
      <c r="M23" s="2" t="s">
        <v>16</v>
      </c>
      <c r="N23" s="2" t="s">
        <v>17</v>
      </c>
      <c r="O23" s="2" t="s">
        <v>17</v>
      </c>
      <c r="P23" s="2"/>
      <c r="Q23" s="2"/>
    </row>
    <row r="24" spans="1:17" x14ac:dyDescent="0.35">
      <c r="A24" s="5">
        <v>21</v>
      </c>
      <c r="B24" s="2" t="s">
        <v>50</v>
      </c>
      <c r="C24" s="2" t="s">
        <v>51</v>
      </c>
      <c r="D24" s="7" t="s">
        <v>16</v>
      </c>
      <c r="E24" s="2" t="s">
        <v>17</v>
      </c>
      <c r="F24" s="2" t="s">
        <v>17</v>
      </c>
      <c r="G24" s="2" t="s">
        <v>17</v>
      </c>
      <c r="H24" s="6" t="s">
        <v>16</v>
      </c>
      <c r="I24" s="2" t="s">
        <v>17</v>
      </c>
      <c r="J24" s="2" t="s">
        <v>17</v>
      </c>
      <c r="K24" s="2" t="s">
        <v>16</v>
      </c>
      <c r="L24" s="2" t="s">
        <v>16</v>
      </c>
      <c r="M24" s="2" t="s">
        <v>17</v>
      </c>
      <c r="N24" s="2" t="s">
        <v>17</v>
      </c>
      <c r="O24" s="2" t="s">
        <v>17</v>
      </c>
      <c r="Q24" s="2"/>
    </row>
    <row r="25" spans="1:17" x14ac:dyDescent="0.35">
      <c r="A25" s="5">
        <v>22</v>
      </c>
      <c r="B25" s="2" t="s">
        <v>52</v>
      </c>
      <c r="C25" s="2" t="s">
        <v>53</v>
      </c>
      <c r="D25" s="2" t="s">
        <v>17</v>
      </c>
      <c r="E25" s="2" t="s">
        <v>17</v>
      </c>
      <c r="F25" s="2" t="s">
        <v>16</v>
      </c>
      <c r="G25" s="2" t="s">
        <v>17</v>
      </c>
      <c r="H25" s="2" t="s">
        <v>17</v>
      </c>
      <c r="I25" s="2" t="s">
        <v>17</v>
      </c>
      <c r="J25" s="6" t="s">
        <v>16</v>
      </c>
      <c r="K25" s="2" t="s">
        <v>16</v>
      </c>
      <c r="L25" s="2" t="s">
        <v>17</v>
      </c>
      <c r="M25" s="2" t="s">
        <v>17</v>
      </c>
      <c r="N25" s="2" t="s">
        <v>17</v>
      </c>
      <c r="O25" s="2" t="s">
        <v>16</v>
      </c>
      <c r="P25" s="2"/>
    </row>
    <row r="26" spans="1:17" x14ac:dyDescent="0.35">
      <c r="A26" s="5">
        <v>23</v>
      </c>
      <c r="B26" s="2" t="s">
        <v>52</v>
      </c>
      <c r="C26" s="2" t="s">
        <v>54</v>
      </c>
      <c r="D26" s="2" t="s">
        <v>17</v>
      </c>
      <c r="E26" s="2" t="s">
        <v>17</v>
      </c>
      <c r="F26" s="2" t="s">
        <v>16</v>
      </c>
      <c r="G26" s="2" t="s">
        <v>17</v>
      </c>
      <c r="H26" s="2" t="s">
        <v>17</v>
      </c>
      <c r="I26" s="2" t="s">
        <v>17</v>
      </c>
      <c r="J26" s="6" t="s">
        <v>16</v>
      </c>
      <c r="K26" s="2" t="s">
        <v>16</v>
      </c>
      <c r="L26" s="2" t="s">
        <v>17</v>
      </c>
      <c r="M26" s="2" t="s">
        <v>17</v>
      </c>
      <c r="N26" s="2" t="s">
        <v>17</v>
      </c>
      <c r="O26" s="2" t="s">
        <v>16</v>
      </c>
      <c r="P26" s="2"/>
      <c r="Q26" s="2"/>
    </row>
    <row r="27" spans="1:17" x14ac:dyDescent="0.35">
      <c r="A27" s="5">
        <v>24</v>
      </c>
      <c r="B27" s="2" t="s">
        <v>55</v>
      </c>
      <c r="C27" s="2" t="s">
        <v>56</v>
      </c>
      <c r="D27" s="2" t="s">
        <v>17</v>
      </c>
      <c r="E27" s="2" t="s">
        <v>17</v>
      </c>
      <c r="F27" s="2" t="s">
        <v>17</v>
      </c>
      <c r="G27" s="2" t="s">
        <v>17</v>
      </c>
      <c r="H27" s="2" t="s">
        <v>17</v>
      </c>
      <c r="I27" s="2" t="s">
        <v>17</v>
      </c>
      <c r="J27" s="6" t="s">
        <v>16</v>
      </c>
      <c r="K27" s="2" t="s">
        <v>16</v>
      </c>
      <c r="L27" s="2" t="s">
        <v>16</v>
      </c>
      <c r="M27" s="2" t="s">
        <v>16</v>
      </c>
      <c r="N27" s="2" t="s">
        <v>17</v>
      </c>
      <c r="O27" s="2" t="s">
        <v>16</v>
      </c>
      <c r="P27" s="2"/>
      <c r="Q27" s="2"/>
    </row>
    <row r="28" spans="1:17" x14ac:dyDescent="0.35">
      <c r="A28" s="5">
        <v>25</v>
      </c>
      <c r="B28" s="2" t="s">
        <v>57</v>
      </c>
      <c r="C28" s="2" t="s">
        <v>58</v>
      </c>
      <c r="D28" s="2" t="s">
        <v>17</v>
      </c>
      <c r="E28" s="2" t="s">
        <v>16</v>
      </c>
      <c r="F28" s="2" t="s">
        <v>16</v>
      </c>
      <c r="G28" s="2" t="s">
        <v>16</v>
      </c>
      <c r="H28" s="7" t="s">
        <v>16</v>
      </c>
      <c r="I28" s="2" t="s">
        <v>16</v>
      </c>
      <c r="J28" s="6" t="s">
        <v>59</v>
      </c>
      <c r="K28" s="2" t="s">
        <v>17</v>
      </c>
      <c r="L28" s="2" t="s">
        <v>16</v>
      </c>
      <c r="M28" s="2" t="s">
        <v>16</v>
      </c>
      <c r="N28" s="6" t="s">
        <v>16</v>
      </c>
      <c r="O28" s="2" t="s">
        <v>17</v>
      </c>
      <c r="P28" s="2"/>
      <c r="Q28" s="2"/>
    </row>
    <row r="29" spans="1:17" x14ac:dyDescent="0.35">
      <c r="A29" s="5">
        <v>26</v>
      </c>
      <c r="B29" s="2" t="s">
        <v>57</v>
      </c>
      <c r="C29" s="2" t="s">
        <v>60</v>
      </c>
      <c r="D29" s="2" t="s">
        <v>17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7" t="s">
        <v>59</v>
      </c>
      <c r="K29" s="2" t="s">
        <v>17</v>
      </c>
      <c r="L29" s="2" t="s">
        <v>16</v>
      </c>
      <c r="M29" s="2" t="s">
        <v>16</v>
      </c>
      <c r="N29" s="6" t="s">
        <v>16</v>
      </c>
      <c r="O29" s="2" t="s">
        <v>17</v>
      </c>
      <c r="P29" s="2"/>
      <c r="Q29" s="2"/>
    </row>
    <row r="30" spans="1:17" x14ac:dyDescent="0.35">
      <c r="A30" s="5">
        <v>27</v>
      </c>
      <c r="B30" s="2" t="s">
        <v>57</v>
      </c>
      <c r="C30" s="2" t="s">
        <v>61</v>
      </c>
      <c r="D30" s="2" t="s">
        <v>17</v>
      </c>
      <c r="E30" s="2" t="s">
        <v>16</v>
      </c>
      <c r="F30" s="2" t="s">
        <v>17</v>
      </c>
      <c r="G30" s="2" t="s">
        <v>16</v>
      </c>
      <c r="H30" s="2" t="s">
        <v>16</v>
      </c>
      <c r="I30" s="2" t="s">
        <v>16</v>
      </c>
      <c r="J30" s="2" t="s">
        <v>59</v>
      </c>
      <c r="K30" s="2" t="s">
        <v>16</v>
      </c>
      <c r="L30" s="2" t="s">
        <v>16</v>
      </c>
      <c r="M30" s="2" t="s">
        <v>16</v>
      </c>
      <c r="N30" s="6" t="s">
        <v>16</v>
      </c>
      <c r="O30" s="2" t="s">
        <v>16</v>
      </c>
      <c r="P30" s="2"/>
      <c r="Q30" s="2"/>
    </row>
    <row r="31" spans="1:17" x14ac:dyDescent="0.35">
      <c r="A31" s="5">
        <v>28</v>
      </c>
      <c r="B31" s="2" t="s">
        <v>57</v>
      </c>
      <c r="C31" s="2" t="s">
        <v>62</v>
      </c>
      <c r="D31" s="2" t="s">
        <v>17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59</v>
      </c>
      <c r="K31" s="2" t="s">
        <v>16</v>
      </c>
      <c r="L31" s="2" t="s">
        <v>16</v>
      </c>
      <c r="M31" s="2" t="s">
        <v>16</v>
      </c>
      <c r="N31" s="6" t="s">
        <v>16</v>
      </c>
      <c r="O31" s="2" t="s">
        <v>16</v>
      </c>
      <c r="P31" s="2"/>
      <c r="Q31" s="2"/>
    </row>
    <row r="32" spans="1:17" x14ac:dyDescent="0.35">
      <c r="A32" s="5">
        <v>29</v>
      </c>
      <c r="B32" s="2" t="s">
        <v>64</v>
      </c>
      <c r="C32" s="2" t="s">
        <v>63</v>
      </c>
      <c r="D32" s="2" t="s">
        <v>16</v>
      </c>
      <c r="E32" s="2" t="s">
        <v>16</v>
      </c>
      <c r="F32" s="2" t="s">
        <v>16</v>
      </c>
      <c r="G32" s="2" t="s">
        <v>17</v>
      </c>
      <c r="H32" s="2" t="s">
        <v>16</v>
      </c>
      <c r="I32" s="2" t="s">
        <v>16</v>
      </c>
      <c r="J32" s="2" t="s">
        <v>16</v>
      </c>
      <c r="K32" s="2" t="s">
        <v>17</v>
      </c>
      <c r="L32" s="2" t="s">
        <v>16</v>
      </c>
      <c r="M32" s="2" t="s">
        <v>16</v>
      </c>
      <c r="N32" s="7" t="s">
        <v>16</v>
      </c>
      <c r="O32" s="2" t="s">
        <v>17</v>
      </c>
      <c r="P32" s="2"/>
      <c r="Q32" s="2" t="s">
        <v>65</v>
      </c>
    </row>
    <row r="33" spans="1:17" x14ac:dyDescent="0.35">
      <c r="A33" s="5"/>
      <c r="P33" s="2"/>
      <c r="Q33" s="2"/>
    </row>
    <row r="34" spans="1:17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35">
      <c r="A36" s="4" t="s">
        <v>18</v>
      </c>
      <c r="B36" s="4">
        <f>$A$32-COUNTBLANK(B4:B32)</f>
        <v>29</v>
      </c>
      <c r="C36" s="4">
        <f>$A$32-COUNTBLANK(C4:C32)</f>
        <v>29</v>
      </c>
      <c r="D36" s="4">
        <f t="shared" ref="D36:O36" si="0">COUNTIF(D4:D32, "ja*")</f>
        <v>6</v>
      </c>
      <c r="E36" s="4">
        <f t="shared" si="0"/>
        <v>17</v>
      </c>
      <c r="F36" s="4">
        <f t="shared" si="0"/>
        <v>11</v>
      </c>
      <c r="G36" s="4">
        <f t="shared" si="0"/>
        <v>15</v>
      </c>
      <c r="H36" s="4">
        <f t="shared" si="0"/>
        <v>9</v>
      </c>
      <c r="I36" s="4">
        <f t="shared" si="0"/>
        <v>15</v>
      </c>
      <c r="J36" s="4">
        <f t="shared" si="0"/>
        <v>8</v>
      </c>
      <c r="K36" s="4">
        <f t="shared" si="0"/>
        <v>26</v>
      </c>
      <c r="L36" s="4">
        <f t="shared" si="0"/>
        <v>27</v>
      </c>
      <c r="M36" s="4">
        <f t="shared" si="0"/>
        <v>16</v>
      </c>
      <c r="N36" s="4">
        <f t="shared" si="0"/>
        <v>5</v>
      </c>
      <c r="O36" s="4">
        <f t="shared" si="0"/>
        <v>14</v>
      </c>
      <c r="P36" s="2"/>
      <c r="Q36" s="2"/>
    </row>
    <row r="40" spans="1:17" x14ac:dyDescent="0.35">
      <c r="B40" s="15" t="s">
        <v>179</v>
      </c>
    </row>
  </sheetData>
  <mergeCells count="1">
    <mergeCell ref="D2:O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D64D0-F41C-4CB9-BE57-270C56BB130A}">
  <dimension ref="A1:BW278"/>
  <sheetViews>
    <sheetView tabSelected="1" zoomScale="115" zoomScaleNormal="115" workbookViewId="0">
      <selection activeCell="BS20" sqref="BS20"/>
    </sheetView>
  </sheetViews>
  <sheetFormatPr baseColWidth="10" defaultRowHeight="14.5" x14ac:dyDescent="0.35"/>
  <cols>
    <col min="1" max="1" width="30.90625" bestFit="1" customWidth="1"/>
    <col min="2" max="2" width="37.453125" bestFit="1" customWidth="1"/>
    <col min="8" max="8" width="4.08984375" bestFit="1" customWidth="1"/>
    <col min="9" max="10" width="4.36328125" bestFit="1" customWidth="1"/>
    <col min="11" max="13" width="3.6328125" bestFit="1" customWidth="1"/>
    <col min="14" max="14" width="4.36328125" bestFit="1" customWidth="1"/>
    <col min="15" max="15" width="3.6328125" bestFit="1" customWidth="1"/>
    <col min="16" max="16" width="5.26953125" bestFit="1" customWidth="1"/>
    <col min="17" max="20" width="4.6328125" bestFit="1" customWidth="1"/>
    <col min="21" max="21" width="5.54296875" customWidth="1"/>
    <col min="22" max="22" width="5.36328125" bestFit="1" customWidth="1"/>
    <col min="23" max="23" width="5.81640625" customWidth="1"/>
    <col min="24" max="24" width="6.36328125" customWidth="1"/>
    <col min="25" max="25" width="5.36328125" customWidth="1"/>
    <col min="26" max="28" width="6.26953125" customWidth="1"/>
    <col min="29" max="29" width="3.7265625" customWidth="1"/>
    <col min="30" max="30" width="3.6328125" bestFit="1" customWidth="1"/>
    <col min="31" max="31" width="7.36328125" customWidth="1"/>
    <col min="32" max="32" width="8" bestFit="1" customWidth="1"/>
    <col min="33" max="39" width="5.453125" bestFit="1" customWidth="1"/>
    <col min="40" max="42" width="6.453125" bestFit="1" customWidth="1"/>
    <col min="43" max="43" width="5.7265625" bestFit="1" customWidth="1"/>
    <col min="44" max="44" width="8" bestFit="1" customWidth="1"/>
    <col min="45" max="47" width="5.453125" bestFit="1" customWidth="1"/>
    <col min="48" max="48" width="6.81640625" customWidth="1"/>
    <col min="49" max="53" width="5.1796875" bestFit="1" customWidth="1"/>
    <col min="54" max="54" width="6.453125" bestFit="1" customWidth="1"/>
    <col min="55" max="55" width="4.1796875" customWidth="1"/>
    <col min="56" max="56" width="3.1796875" customWidth="1"/>
    <col min="57" max="62" width="3.6328125" customWidth="1"/>
    <col min="63" max="63" width="4.453125" customWidth="1"/>
    <col min="64" max="64" width="4.6328125" customWidth="1"/>
    <col min="65" max="67" width="3.6328125" customWidth="1"/>
    <col min="68" max="68" width="7.26953125" bestFit="1" customWidth="1"/>
    <col min="70" max="70" width="29.81640625" bestFit="1" customWidth="1"/>
    <col min="71" max="71" width="10.54296875" bestFit="1" customWidth="1"/>
    <col min="72" max="72" width="19.7265625" bestFit="1" customWidth="1"/>
    <col min="73" max="73" width="27.08984375" customWidth="1"/>
    <col min="74" max="74" width="13.54296875" bestFit="1" customWidth="1"/>
    <col min="75" max="75" width="12.81640625" bestFit="1" customWidth="1"/>
  </cols>
  <sheetData>
    <row r="1" spans="1:75" ht="21" x14ac:dyDescent="0.5">
      <c r="A1" s="3" t="s">
        <v>68</v>
      </c>
    </row>
    <row r="2" spans="1:75" ht="18.5" x14ac:dyDescent="0.45">
      <c r="AC2" s="31" t="s">
        <v>91</v>
      </c>
    </row>
    <row r="3" spans="1:75" ht="16" x14ac:dyDescent="0.4">
      <c r="A3" s="1" t="s">
        <v>67</v>
      </c>
      <c r="B3" s="2"/>
      <c r="C3" s="2"/>
      <c r="AC3" t="s">
        <v>133</v>
      </c>
    </row>
    <row r="4" spans="1:75" x14ac:dyDescent="0.35">
      <c r="A4" s="8" t="s">
        <v>69</v>
      </c>
      <c r="B4" s="13" t="s">
        <v>70</v>
      </c>
      <c r="C4" s="9" t="s">
        <v>71</v>
      </c>
      <c r="AA4" s="16" t="s">
        <v>13</v>
      </c>
      <c r="AB4" s="33" t="s">
        <v>92</v>
      </c>
      <c r="AC4" s="33" t="s">
        <v>92</v>
      </c>
      <c r="AD4" s="33" t="s">
        <v>79</v>
      </c>
      <c r="AE4" s="33" t="s">
        <v>222</v>
      </c>
      <c r="AF4" s="91" t="s">
        <v>171</v>
      </c>
      <c r="AG4" s="92"/>
      <c r="AH4" s="92"/>
      <c r="AI4" s="92"/>
      <c r="AJ4" s="92"/>
      <c r="AK4" s="92"/>
      <c r="AL4" s="92"/>
      <c r="AM4" s="92"/>
      <c r="AN4" s="92"/>
      <c r="AO4" s="92"/>
      <c r="AP4" s="92"/>
      <c r="AQ4" s="93"/>
      <c r="AR4" s="92" t="s">
        <v>104</v>
      </c>
      <c r="AS4" s="92"/>
      <c r="AT4" s="92"/>
      <c r="AU4" s="92"/>
      <c r="AV4" s="93"/>
      <c r="AW4" s="94" t="s">
        <v>105</v>
      </c>
      <c r="AX4" s="95"/>
      <c r="AY4" s="95"/>
      <c r="AZ4" s="95"/>
      <c r="BA4" s="95"/>
      <c r="BC4" s="16" t="s">
        <v>13</v>
      </c>
      <c r="BD4" s="91" t="s">
        <v>242</v>
      </c>
      <c r="BE4" s="92"/>
      <c r="BF4" s="92"/>
      <c r="BG4" s="92"/>
      <c r="BH4" s="92"/>
      <c r="BI4" s="92"/>
      <c r="BJ4" s="92"/>
      <c r="BK4" s="92"/>
      <c r="BL4" s="92"/>
      <c r="BM4" s="92"/>
      <c r="BN4" s="92"/>
      <c r="BO4" s="94"/>
      <c r="BR4" s="59" t="s">
        <v>240</v>
      </c>
      <c r="BV4" s="90" t="s">
        <v>237</v>
      </c>
      <c r="BW4" s="90"/>
    </row>
    <row r="5" spans="1:75" x14ac:dyDescent="0.35">
      <c r="A5" s="10"/>
      <c r="B5" s="14" t="s">
        <v>172</v>
      </c>
      <c r="C5" s="12" t="s">
        <v>72</v>
      </c>
      <c r="AA5" s="16"/>
      <c r="AB5" s="17" t="s">
        <v>92</v>
      </c>
      <c r="AC5" s="16" t="s">
        <v>245</v>
      </c>
      <c r="AD5" s="17" t="s">
        <v>93</v>
      </c>
      <c r="AE5" s="17" t="s">
        <v>93</v>
      </c>
      <c r="AF5" s="17" t="s">
        <v>159</v>
      </c>
      <c r="AG5" s="17" t="s">
        <v>160</v>
      </c>
      <c r="AH5" s="17" t="s">
        <v>161</v>
      </c>
      <c r="AI5" s="17" t="s">
        <v>162</v>
      </c>
      <c r="AJ5" s="17" t="s">
        <v>163</v>
      </c>
      <c r="AK5" s="17" t="s">
        <v>164</v>
      </c>
      <c r="AL5" s="17" t="s">
        <v>165</v>
      </c>
      <c r="AM5" s="17" t="s">
        <v>166</v>
      </c>
      <c r="AN5" s="17" t="s">
        <v>167</v>
      </c>
      <c r="AO5" s="17" t="s">
        <v>168</v>
      </c>
      <c r="AP5" s="17" t="s">
        <v>169</v>
      </c>
      <c r="AQ5" s="57" t="s">
        <v>170</v>
      </c>
      <c r="AR5" s="56" t="s">
        <v>94</v>
      </c>
      <c r="AS5" s="17" t="s">
        <v>95</v>
      </c>
      <c r="AT5" s="17" t="s">
        <v>96</v>
      </c>
      <c r="AU5" s="17" t="s">
        <v>97</v>
      </c>
      <c r="AV5" s="57" t="s">
        <v>98</v>
      </c>
      <c r="AW5" s="56" t="s">
        <v>99</v>
      </c>
      <c r="AX5" s="17" t="s">
        <v>100</v>
      </c>
      <c r="AY5" s="17" t="s">
        <v>101</v>
      </c>
      <c r="AZ5" s="17" t="s">
        <v>102</v>
      </c>
      <c r="BA5" s="17" t="s">
        <v>103</v>
      </c>
      <c r="BB5" s="32"/>
      <c r="BC5" s="16"/>
      <c r="BD5" s="25" t="s">
        <v>147</v>
      </c>
      <c r="BE5" s="25" t="s">
        <v>148</v>
      </c>
      <c r="BF5" s="25" t="s">
        <v>149</v>
      </c>
      <c r="BG5" s="25" t="s">
        <v>150</v>
      </c>
      <c r="BH5" s="25" t="s">
        <v>151</v>
      </c>
      <c r="BI5" s="25" t="s">
        <v>152</v>
      </c>
      <c r="BJ5" s="25" t="s">
        <v>153</v>
      </c>
      <c r="BK5" s="25" t="s">
        <v>154</v>
      </c>
      <c r="BL5" s="25" t="s">
        <v>155</v>
      </c>
      <c r="BM5" s="25" t="s">
        <v>156</v>
      </c>
      <c r="BN5" s="25" t="s">
        <v>157</v>
      </c>
      <c r="BO5" s="25" t="s">
        <v>158</v>
      </c>
      <c r="BP5" s="55" t="s">
        <v>220</v>
      </c>
      <c r="BR5" s="98" t="s">
        <v>390</v>
      </c>
      <c r="BS5" s="60" t="s">
        <v>225</v>
      </c>
      <c r="BT5" s="60" t="s">
        <v>238</v>
      </c>
      <c r="BU5" s="60" t="s">
        <v>236</v>
      </c>
      <c r="BV5" s="60" t="s">
        <v>223</v>
      </c>
      <c r="BW5" s="60" t="s">
        <v>224</v>
      </c>
    </row>
    <row r="6" spans="1:75" x14ac:dyDescent="0.35">
      <c r="A6" s="8" t="s">
        <v>171</v>
      </c>
      <c r="B6" s="8" t="s">
        <v>9</v>
      </c>
      <c r="C6" s="34" t="s">
        <v>147</v>
      </c>
      <c r="AA6" s="18" t="s">
        <v>73</v>
      </c>
      <c r="AB6" s="27">
        <v>5</v>
      </c>
      <c r="AC6" s="88">
        <f t="shared" ref="AC6:AC34" ca="1" si="0">COUNT(AF6:AQ6)</f>
        <v>4</v>
      </c>
      <c r="AD6" s="27">
        <f>AS52</f>
        <v>1</v>
      </c>
      <c r="AE6" s="27">
        <f>AR52</f>
        <v>3</v>
      </c>
      <c r="AF6" s="27" t="str" cm="1">
        <f t="array" aca="1" ref="AF6" ca="1">IF(INDIRECT(ADDRESS(45 + (ROW()-6)*8, COLUMN()))=1, INDIRECT(ADDRESS(52 + (ROW()-6)*8, COLUMN())), "")</f>
        <v/>
      </c>
      <c r="AG6" s="27" cm="1">
        <f t="array" aca="1" ref="AG6" ca="1">IF(INDIRECT(ADDRESS(45 + (ROW()-6)*8, COLUMN()))=1, INDIRECT(ADDRESS(52 + (ROW()-6)*8, COLUMN())), "")</f>
        <v>1</v>
      </c>
      <c r="AH6" s="27" t="str" cm="1">
        <f t="array" aca="1" ref="AH6" ca="1">IF(INDIRECT(ADDRESS(45 + (ROW()-6)*8, COLUMN()))=1, INDIRECT(ADDRESS(52 + (ROW()-6)*8, COLUMN())), "")</f>
        <v/>
      </c>
      <c r="AI6" s="27" cm="1">
        <f t="array" aca="1" ref="AI6" ca="1">IF(INDIRECT(ADDRESS(45 + (ROW()-6)*8, COLUMN()))=1, INDIRECT(ADDRESS(52 + (ROW()-6)*8, COLUMN())), "")</f>
        <v>1</v>
      </c>
      <c r="AJ6" s="27" t="str" cm="1">
        <f t="array" aca="1" ref="AJ6" ca="1">IF(INDIRECT(ADDRESS(45 + (ROW()-6)*8, COLUMN()))=1, INDIRECT(ADDRESS(52 + (ROW()-6)*8, COLUMN())), "")</f>
        <v/>
      </c>
      <c r="AK6" s="27" t="str" cm="1">
        <f t="array" aca="1" ref="AK6" ca="1">IF(INDIRECT(ADDRESS(45 + (ROW()-6)*8, COLUMN()))=1, INDIRECT(ADDRESS(52 + (ROW()-6)*8, COLUMN())), "")</f>
        <v/>
      </c>
      <c r="AL6" s="27" t="str" cm="1">
        <f t="array" aca="1" ref="AL6" ca="1">IF(INDIRECT(ADDRESS(45 + (ROW()-6)*8, COLUMN()))=1, INDIRECT(ADDRESS(52 + (ROW()-6)*8, COLUMN())), "")</f>
        <v/>
      </c>
      <c r="AM6" s="27" cm="1">
        <f t="array" aca="1" ref="AM6" ca="1">IF(INDIRECT(ADDRESS(45 + (ROW()-6)*8, COLUMN()))=1, INDIRECT(ADDRESS(52 + (ROW()-6)*8, COLUMN())), "")</f>
        <v>1</v>
      </c>
      <c r="AN6" s="27" cm="1">
        <f t="array" aca="1" ref="AN6" ca="1">IF(INDIRECT(ADDRESS(45 + (ROW()-6)*8, COLUMN()))=1, INDIRECT(ADDRESS(52 + (ROW()-6)*8, COLUMN())), "")</f>
        <v>1</v>
      </c>
      <c r="AO6" s="27" t="str" cm="1">
        <f t="array" aca="1" ref="AO6" ca="1">IF(INDIRECT(ADDRESS(45 + (ROW()-6)*8, COLUMN()))=1, INDIRECT(ADDRESS(52 + (ROW()-6)*8, COLUMN())), "")</f>
        <v/>
      </c>
      <c r="AP6" s="27" t="str" cm="1">
        <f t="array" aca="1" ref="AP6" ca="1">IF(INDIRECT(ADDRESS(45 + (ROW()-6)*8, COLUMN()))=1, INDIRECT(ADDRESS(52 + (ROW()-6)*8, COLUMN())), "")</f>
        <v/>
      </c>
      <c r="AQ6" s="58" t="str" cm="1">
        <f t="array" aca="1" ref="AQ6" ca="1">IF(INDIRECT(ADDRESS(45 + (ROW()-6)*8, COLUMN()))=1, INDIRECT(ADDRESS(52 + (ROW()-6)*8, COLUMN())), "")</f>
        <v/>
      </c>
      <c r="AR6" s="61">
        <f t="shared" ref="AR6:AR13" si="1">1 - IFERROR(COMBIN(5 - $AD6, 1) / COMBIN(5, 1), 0)</f>
        <v>0.19999999999999996</v>
      </c>
      <c r="AS6" s="62">
        <f t="shared" ref="AS6:AS13" si="2">1 - IFERROR(COMBIN(5 - $AD6, 2) / COMBIN(5, 2), 0)</f>
        <v>0.4</v>
      </c>
      <c r="AT6" s="62">
        <f t="shared" ref="AT6:AT13" si="3">1 - IFERROR(COMBIN(5 - $AD6, 3) / COMBIN(5, 3), 0)</f>
        <v>0.6</v>
      </c>
      <c r="AU6" s="62">
        <f t="shared" ref="AU6:AU13" si="4">1 - IFERROR(COMBIN(5 - $AD6, 4) / COMBIN(5, 4), 0)</f>
        <v>0.8</v>
      </c>
      <c r="AV6" s="63">
        <f t="shared" ref="AV6:AV13" si="5">1 - IFERROR(COMBIN(5 - $AD6, 5) / COMBIN(5, 5), 0)</f>
        <v>1</v>
      </c>
      <c r="AW6" s="61">
        <f>1 - IFERROR(COMBIN(5 - $AE6, 1) / COMBIN(5, 1), 0)</f>
        <v>0.6</v>
      </c>
      <c r="AX6" s="62">
        <f>1 - IFERROR(COMBIN(5 - $AE6, 2) / COMBIN(5, 2), 0)</f>
        <v>0.9</v>
      </c>
      <c r="AY6" s="62">
        <f>1 - IFERROR(COMBIN(5 - $AE6, 3) / COMBIN(5, 3), 0)</f>
        <v>1</v>
      </c>
      <c r="AZ6" s="62">
        <f>1 - IFERROR(COMBIN(5 - $AE6, 4) / COMBIN(5, 4), 0)</f>
        <v>1</v>
      </c>
      <c r="BA6" s="62">
        <f>1 - IFERROR(COMBIN(5 - $AE6, 5) / COMBIN(5, 5), 0)</f>
        <v>1</v>
      </c>
      <c r="BC6" s="18" t="s">
        <v>73</v>
      </c>
      <c r="BD6" s="2">
        <v>0</v>
      </c>
      <c r="BE6" s="6">
        <v>1</v>
      </c>
      <c r="BF6" s="2">
        <v>0</v>
      </c>
      <c r="BG6" s="6">
        <v>1</v>
      </c>
      <c r="BH6" s="2">
        <v>0</v>
      </c>
      <c r="BI6" s="2">
        <v>0</v>
      </c>
      <c r="BJ6" s="2">
        <v>0</v>
      </c>
      <c r="BK6" s="6">
        <v>1</v>
      </c>
      <c r="BL6" s="6">
        <v>1</v>
      </c>
      <c r="BM6" s="2">
        <v>0</v>
      </c>
      <c r="BN6" s="2">
        <v>0</v>
      </c>
      <c r="BO6" s="2">
        <v>0</v>
      </c>
      <c r="BP6">
        <f t="shared" ref="BP6:BP25" si="6">SUM(BD6:BO6)</f>
        <v>4</v>
      </c>
      <c r="BR6" s="64" t="s">
        <v>226</v>
      </c>
      <c r="BS6">
        <f>AR35</f>
        <v>0.27586206896551729</v>
      </c>
      <c r="BT6">
        <f>_xlfn.STDEV.S(AR6:AR34)</f>
        <v>0.29478221066431054</v>
      </c>
      <c r="BU6">
        <f>BT6/SQRT(COUNT(AR6:AR34))</f>
        <v>5.4739682297888094E-2</v>
      </c>
      <c r="BV6">
        <f>BS6 - 1.96 * BU6</f>
        <v>0.16857229166165663</v>
      </c>
      <c r="BW6">
        <f>BS6 + 1.96 * BU6</f>
        <v>0.38315184626937793</v>
      </c>
    </row>
    <row r="7" spans="1:75" x14ac:dyDescent="0.35">
      <c r="A7" s="11"/>
      <c r="B7" s="11" t="s">
        <v>11</v>
      </c>
      <c r="C7" s="35" t="s">
        <v>148</v>
      </c>
      <c r="AA7" s="18" t="s">
        <v>82</v>
      </c>
      <c r="AB7" s="27">
        <v>5</v>
      </c>
      <c r="AC7" s="88">
        <f t="shared" ca="1" si="0"/>
        <v>7</v>
      </c>
      <c r="AD7" s="27">
        <f>AS60</f>
        <v>1</v>
      </c>
      <c r="AE7" s="27">
        <f>AR60</f>
        <v>1</v>
      </c>
      <c r="AF7" s="27" t="str" cm="1">
        <f t="array" aca="1" ref="AF7" ca="1">IF(INDIRECT(ADDRESS(45 + (ROW()-6)*8, COLUMN()))=1, INDIRECT(ADDRESS(52 + (ROW()-6)*8, COLUMN())), "")</f>
        <v/>
      </c>
      <c r="AG7" s="27" t="str" cm="1">
        <f t="array" aca="1" ref="AG7" ca="1">IF(INDIRECT(ADDRESS(45 + (ROW()-6)*8, COLUMN()))=1, INDIRECT(ADDRESS(52 + (ROW()-6)*8, COLUMN())), "")</f>
        <v/>
      </c>
      <c r="AH7" s="27" cm="1">
        <f t="array" aca="1" ref="AH7" ca="1">IF(INDIRECT(ADDRESS(45 + (ROW()-6)*8, COLUMN()))=1, INDIRECT(ADDRESS(52 + (ROW()-6)*8, COLUMN())), "")</f>
        <v>1</v>
      </c>
      <c r="AI7" s="27" cm="1">
        <f t="array" aca="1" ref="AI7" ca="1">IF(INDIRECT(ADDRESS(45 + (ROW()-6)*8, COLUMN()))=1, INDIRECT(ADDRESS(52 + (ROW()-6)*8, COLUMN())), "")</f>
        <v>1</v>
      </c>
      <c r="AJ7" s="27" t="str" cm="1">
        <f t="array" aca="1" ref="AJ7" ca="1">IF(INDIRECT(ADDRESS(45 + (ROW()-6)*8, COLUMN()))=1, INDIRECT(ADDRESS(52 + (ROW()-6)*8, COLUMN())), "")</f>
        <v/>
      </c>
      <c r="AK7" s="27" cm="1">
        <f t="array" aca="1" ref="AK7" ca="1">IF(INDIRECT(ADDRESS(45 + (ROW()-6)*8, COLUMN()))=1, INDIRECT(ADDRESS(52 + (ROW()-6)*8, COLUMN())), "")</f>
        <v>1</v>
      </c>
      <c r="AL7" s="27" t="str" cm="1">
        <f t="array" aca="1" ref="AL7" ca="1">IF(INDIRECT(ADDRESS(45 + (ROW()-6)*8, COLUMN()))=1, INDIRECT(ADDRESS(52 + (ROW()-6)*8, COLUMN())), "")</f>
        <v/>
      </c>
      <c r="AM7" s="27" cm="1">
        <f t="array" aca="1" ref="AM7" ca="1">IF(INDIRECT(ADDRESS(45 + (ROW()-6)*8, COLUMN()))=1, INDIRECT(ADDRESS(52 + (ROW()-6)*8, COLUMN())), "")</f>
        <v>1</v>
      </c>
      <c r="AN7" s="27" cm="1">
        <f t="array" aca="1" ref="AN7" ca="1">IF(INDIRECT(ADDRESS(45 + (ROW()-6)*8, COLUMN()))=1, INDIRECT(ADDRESS(52 + (ROW()-6)*8, COLUMN())), "")</f>
        <v>1</v>
      </c>
      <c r="AO7" s="27" cm="1">
        <f t="array" aca="1" ref="AO7" ca="1">IF(INDIRECT(ADDRESS(45 + (ROW()-6)*8, COLUMN()))=1, INDIRECT(ADDRESS(52 + (ROW()-6)*8, COLUMN())), "")</f>
        <v>1</v>
      </c>
      <c r="AP7" s="27" t="str" cm="1">
        <f t="array" aca="1" ref="AP7" ca="1">IF(INDIRECT(ADDRESS(45 + (ROW()-6)*8, COLUMN()))=1, INDIRECT(ADDRESS(52 + (ROW()-6)*8, COLUMN())), "")</f>
        <v/>
      </c>
      <c r="AQ7" s="58" cm="1">
        <f t="array" aca="1" ref="AQ7" ca="1">IF(INDIRECT(ADDRESS(45 + (ROW()-6)*8, COLUMN()))=1, INDIRECT(ADDRESS(52 + (ROW()-6)*8, COLUMN())), "")</f>
        <v>1</v>
      </c>
      <c r="AR7" s="61">
        <f t="shared" si="1"/>
        <v>0.19999999999999996</v>
      </c>
      <c r="AS7" s="62">
        <f t="shared" si="2"/>
        <v>0.4</v>
      </c>
      <c r="AT7" s="62">
        <f t="shared" si="3"/>
        <v>0.6</v>
      </c>
      <c r="AU7" s="62">
        <f t="shared" si="4"/>
        <v>0.8</v>
      </c>
      <c r="AV7" s="63">
        <f t="shared" si="5"/>
        <v>1</v>
      </c>
      <c r="AW7" s="61">
        <f t="shared" ref="AW7:AW34" si="7">1 - IFERROR(COMBIN(5 - $AE7, 1) / COMBIN(5, 1), 0)</f>
        <v>0.19999999999999996</v>
      </c>
      <c r="AX7" s="62">
        <f t="shared" ref="AX7:AX34" si="8">1 - IFERROR(COMBIN(5 - $AE7, 2) / COMBIN(5, 2), 0)</f>
        <v>0.4</v>
      </c>
      <c r="AY7" s="62">
        <f t="shared" ref="AY7:AY34" si="9">1 - IFERROR(COMBIN(5 - $AE7, 3) / COMBIN(5, 3), 0)</f>
        <v>0.6</v>
      </c>
      <c r="AZ7" s="62">
        <f t="shared" ref="AZ7:AZ34" si="10">1 - IFERROR(COMBIN(5 - $AE7, 4) / COMBIN(5, 4), 0)</f>
        <v>0.8</v>
      </c>
      <c r="BA7" s="62">
        <f t="shared" ref="BA7:BA34" si="11">1 - IFERROR(COMBIN(5 - $AE7, 5) / COMBIN(5, 5), 0)</f>
        <v>1</v>
      </c>
      <c r="BC7" s="18" t="s">
        <v>82</v>
      </c>
      <c r="BD7" s="2">
        <v>0</v>
      </c>
      <c r="BE7" s="2">
        <v>0</v>
      </c>
      <c r="BF7" s="6">
        <v>1</v>
      </c>
      <c r="BG7" s="6">
        <v>1</v>
      </c>
      <c r="BH7" s="2">
        <v>0</v>
      </c>
      <c r="BI7" s="6">
        <v>1</v>
      </c>
      <c r="BJ7" s="2">
        <v>0</v>
      </c>
      <c r="BK7" s="6">
        <v>1</v>
      </c>
      <c r="BL7" s="6">
        <v>1</v>
      </c>
      <c r="BM7" s="6">
        <v>1</v>
      </c>
      <c r="BN7" s="2">
        <v>0</v>
      </c>
      <c r="BO7" s="6">
        <v>1</v>
      </c>
      <c r="BP7">
        <f t="shared" si="6"/>
        <v>7</v>
      </c>
      <c r="BR7" s="64" t="s">
        <v>227</v>
      </c>
      <c r="BS7">
        <f>AS35</f>
        <v>0.42068965517241386</v>
      </c>
      <c r="BT7">
        <f>_xlfn.STDEV.S(AS6:AS34)</f>
        <v>0.37261557204714324</v>
      </c>
      <c r="BU7">
        <f>BT7/SQRT(COUNT(AS6:AS34))</f>
        <v>6.9192974661329898E-2</v>
      </c>
      <c r="BV7">
        <f t="shared" ref="BV7:BV16" si="12">BS7 - 1.96 * BU7</f>
        <v>0.28507142483620729</v>
      </c>
      <c r="BW7">
        <f t="shared" ref="BW7:BW16" si="13">BS7 + 1.96 * BU7</f>
        <v>0.55630788550862043</v>
      </c>
    </row>
    <row r="8" spans="1:75" x14ac:dyDescent="0.35">
      <c r="A8" s="11"/>
      <c r="B8" s="11" t="s">
        <v>5</v>
      </c>
      <c r="C8" s="35" t="s">
        <v>149</v>
      </c>
      <c r="AA8" s="18" t="s">
        <v>106</v>
      </c>
      <c r="AB8" s="27">
        <v>5</v>
      </c>
      <c r="AC8" s="88">
        <f t="shared" ca="1" si="0"/>
        <v>6</v>
      </c>
      <c r="AD8" s="27">
        <f>AS68</f>
        <v>4</v>
      </c>
      <c r="AE8" s="27">
        <f>AR68</f>
        <v>4</v>
      </c>
      <c r="AF8" s="27" t="str" cm="1">
        <f t="array" aca="1" ref="AF8" ca="1">IF(INDIRECT(ADDRESS(45 + (ROW()-6)*8, COLUMN()))=1, INDIRECT(ADDRESS(52 + (ROW()-6)*8, COLUMN())), "")</f>
        <v/>
      </c>
      <c r="AG8" s="27" cm="1">
        <f t="array" aca="1" ref="AG8" ca="1">IF(INDIRECT(ADDRESS(45 + (ROW()-6)*8, COLUMN()))=1, INDIRECT(ADDRESS(52 + (ROW()-6)*8, COLUMN())), "")</f>
        <v>4</v>
      </c>
      <c r="AH8" s="27" t="str" cm="1">
        <f t="array" aca="1" ref="AH8" ca="1">IF(INDIRECT(ADDRESS(45 + (ROW()-6)*8, COLUMN()))=1, INDIRECT(ADDRESS(52 + (ROW()-6)*8, COLUMN())), "")</f>
        <v/>
      </c>
      <c r="AI8" s="27" cm="1">
        <f t="array" aca="1" ref="AI8" ca="1">IF(INDIRECT(ADDRESS(45 + (ROW()-6)*8, COLUMN()))=1, INDIRECT(ADDRESS(52 + (ROW()-6)*8, COLUMN())), "")</f>
        <v>4</v>
      </c>
      <c r="AJ8" s="27" t="str" cm="1">
        <f t="array" aca="1" ref="AJ8" ca="1">IF(INDIRECT(ADDRESS(45 + (ROW()-6)*8, COLUMN()))=1, INDIRECT(ADDRESS(52 + (ROW()-6)*8, COLUMN())), "")</f>
        <v/>
      </c>
      <c r="AK8" s="27" cm="1">
        <f t="array" aca="1" ref="AK8" ca="1">IF(INDIRECT(ADDRESS(45 + (ROW()-6)*8, COLUMN()))=1, INDIRECT(ADDRESS(52 + (ROW()-6)*8, COLUMN())), "")</f>
        <v>4</v>
      </c>
      <c r="AL8" s="27" t="str" cm="1">
        <f t="array" aca="1" ref="AL8" ca="1">IF(INDIRECT(ADDRESS(45 + (ROW()-6)*8, COLUMN()))=1, INDIRECT(ADDRESS(52 + (ROW()-6)*8, COLUMN())), "")</f>
        <v/>
      </c>
      <c r="AM8" s="27" cm="1">
        <f t="array" aca="1" ref="AM8" ca="1">IF(INDIRECT(ADDRESS(45 + (ROW()-6)*8, COLUMN()))=1, INDIRECT(ADDRESS(52 + (ROW()-6)*8, COLUMN())), "")</f>
        <v>4</v>
      </c>
      <c r="AN8" s="27" cm="1">
        <f t="array" aca="1" ref="AN8" ca="1">IF(INDIRECT(ADDRESS(45 + (ROW()-6)*8, COLUMN()))=1, INDIRECT(ADDRESS(52 + (ROW()-6)*8, COLUMN())), "")</f>
        <v>4</v>
      </c>
      <c r="AO8" s="27" cm="1">
        <f t="array" aca="1" ref="AO8" ca="1">IF(INDIRECT(ADDRESS(45 + (ROW()-6)*8, COLUMN()))=1, INDIRECT(ADDRESS(52 + (ROW()-6)*8, COLUMN())), "")</f>
        <v>4</v>
      </c>
      <c r="AP8" s="27" t="str" cm="1">
        <f t="array" aca="1" ref="AP8" ca="1">IF(INDIRECT(ADDRESS(45 + (ROW()-6)*8, COLUMN()))=1, INDIRECT(ADDRESS(52 + (ROW()-6)*8, COLUMN())), "")</f>
        <v/>
      </c>
      <c r="AQ8" s="58" t="str" cm="1">
        <f t="array" aca="1" ref="AQ8" ca="1">IF(INDIRECT(ADDRESS(45 + (ROW()-6)*8, COLUMN()))=1, INDIRECT(ADDRESS(52 + (ROW()-6)*8, COLUMN())), "")</f>
        <v/>
      </c>
      <c r="AR8" s="61">
        <f t="shared" si="1"/>
        <v>0.8</v>
      </c>
      <c r="AS8" s="62">
        <f t="shared" si="2"/>
        <v>1</v>
      </c>
      <c r="AT8" s="62">
        <f t="shared" si="3"/>
        <v>1</v>
      </c>
      <c r="AU8" s="62">
        <f t="shared" si="4"/>
        <v>1</v>
      </c>
      <c r="AV8" s="63">
        <f t="shared" si="5"/>
        <v>1</v>
      </c>
      <c r="AW8" s="61">
        <f t="shared" si="7"/>
        <v>0.8</v>
      </c>
      <c r="AX8" s="62">
        <f t="shared" si="8"/>
        <v>1</v>
      </c>
      <c r="AY8" s="62">
        <f t="shared" si="9"/>
        <v>1</v>
      </c>
      <c r="AZ8" s="62">
        <f t="shared" si="10"/>
        <v>1</v>
      </c>
      <c r="BA8" s="62">
        <f t="shared" si="11"/>
        <v>1</v>
      </c>
      <c r="BC8" s="18" t="s">
        <v>106</v>
      </c>
      <c r="BD8" s="2">
        <v>0</v>
      </c>
      <c r="BE8" s="6">
        <v>1</v>
      </c>
      <c r="BF8" s="2">
        <v>0</v>
      </c>
      <c r="BG8" s="6">
        <v>1</v>
      </c>
      <c r="BH8" s="2">
        <v>0</v>
      </c>
      <c r="BI8" s="6">
        <v>1</v>
      </c>
      <c r="BJ8" s="2">
        <v>0</v>
      </c>
      <c r="BK8" s="6">
        <v>1</v>
      </c>
      <c r="BL8" s="6">
        <v>1</v>
      </c>
      <c r="BM8" s="6">
        <v>1</v>
      </c>
      <c r="BN8" s="2">
        <v>0</v>
      </c>
      <c r="BO8" s="2">
        <v>0</v>
      </c>
      <c r="BP8">
        <f t="shared" si="6"/>
        <v>6</v>
      </c>
      <c r="BR8" s="64" t="s">
        <v>228</v>
      </c>
      <c r="BS8">
        <f>AT35</f>
        <v>0.51724137931034475</v>
      </c>
      <c r="BT8">
        <f>_xlfn.STDEV.S(AT6:AT34)</f>
        <v>0.41063449642616784</v>
      </c>
      <c r="BU8">
        <f>BT8/SQRT(COUNT(AT6:AT34))</f>
        <v>7.6252911681020635E-2</v>
      </c>
      <c r="BV8">
        <f t="shared" si="12"/>
        <v>0.36778567241554427</v>
      </c>
      <c r="BW8">
        <f t="shared" si="13"/>
        <v>0.66669708620514523</v>
      </c>
    </row>
    <row r="9" spans="1:75" x14ac:dyDescent="0.35">
      <c r="A9" s="11"/>
      <c r="B9" s="11" t="s">
        <v>6</v>
      </c>
      <c r="C9" s="35" t="s">
        <v>150</v>
      </c>
      <c r="AA9" s="18" t="s">
        <v>107</v>
      </c>
      <c r="AB9" s="27">
        <v>5</v>
      </c>
      <c r="AC9" s="88">
        <f t="shared" ca="1" si="0"/>
        <v>4</v>
      </c>
      <c r="AD9" s="27">
        <f>AS76</f>
        <v>0</v>
      </c>
      <c r="AE9" s="27">
        <f>AR76</f>
        <v>2</v>
      </c>
      <c r="AF9" s="27" t="str" cm="1">
        <f t="array" aca="1" ref="AF9" ca="1">IF(INDIRECT(ADDRESS(45 + (ROW()-6)*8, COLUMN()))=1, INDIRECT(ADDRESS(52 + (ROW()-6)*8, COLUMN())), "")</f>
        <v/>
      </c>
      <c r="AG9" s="27" cm="1">
        <f t="array" aca="1" ref="AG9" ca="1">IF(INDIRECT(ADDRESS(45 + (ROW()-6)*8, COLUMN()))=1, INDIRECT(ADDRESS(52 + (ROW()-6)*8, COLUMN())), "")</f>
        <v>2</v>
      </c>
      <c r="AH9" s="27" t="str" cm="1">
        <f t="array" aca="1" ref="AH9" ca="1">IF(INDIRECT(ADDRESS(45 + (ROW()-6)*8, COLUMN()))=1, INDIRECT(ADDRESS(52 + (ROW()-6)*8, COLUMN())), "")</f>
        <v/>
      </c>
      <c r="AI9" s="27" t="str" cm="1">
        <f t="array" aca="1" ref="AI9" ca="1">IF(INDIRECT(ADDRESS(45 + (ROW()-6)*8, COLUMN()))=1, INDIRECT(ADDRESS(52 + (ROW()-6)*8, COLUMN())), "")</f>
        <v/>
      </c>
      <c r="AJ9" s="27" t="str" cm="1">
        <f t="array" aca="1" ref="AJ9" ca="1">IF(INDIRECT(ADDRESS(45 + (ROW()-6)*8, COLUMN()))=1, INDIRECT(ADDRESS(52 + (ROW()-6)*8, COLUMN())), "")</f>
        <v/>
      </c>
      <c r="AK9" s="27" t="str" cm="1">
        <f t="array" aca="1" ref="AK9" ca="1">IF(INDIRECT(ADDRESS(45 + (ROW()-6)*8, COLUMN()))=1, INDIRECT(ADDRESS(52 + (ROW()-6)*8, COLUMN())), "")</f>
        <v/>
      </c>
      <c r="AL9" s="27" t="str" cm="1">
        <f t="array" aca="1" ref="AL9" ca="1">IF(INDIRECT(ADDRESS(45 + (ROW()-6)*8, COLUMN()))=1, INDIRECT(ADDRESS(52 + (ROW()-6)*8, COLUMN())), "")</f>
        <v/>
      </c>
      <c r="AM9" s="27" cm="1">
        <f t="array" aca="1" ref="AM9" ca="1">IF(INDIRECT(ADDRESS(45 + (ROW()-6)*8, COLUMN()))=1, INDIRECT(ADDRESS(52 + (ROW()-6)*8, COLUMN())), "")</f>
        <v>2</v>
      </c>
      <c r="AN9" s="27" cm="1">
        <f t="array" aca="1" ref="AN9" ca="1">IF(INDIRECT(ADDRESS(45 + (ROW()-6)*8, COLUMN()))=1, INDIRECT(ADDRESS(52 + (ROW()-6)*8, COLUMN())), "")</f>
        <v>2</v>
      </c>
      <c r="AO9" s="27" t="str" cm="1">
        <f t="array" aca="1" ref="AO9" ca="1">IF(INDIRECT(ADDRESS(45 + (ROW()-6)*8, COLUMN()))=1, INDIRECT(ADDRESS(52 + (ROW()-6)*8, COLUMN())), "")</f>
        <v/>
      </c>
      <c r="AP9" s="27" t="str" cm="1">
        <f t="array" aca="1" ref="AP9" ca="1">IF(INDIRECT(ADDRESS(45 + (ROW()-6)*8, COLUMN()))=1, INDIRECT(ADDRESS(52 + (ROW()-6)*8, COLUMN())), "")</f>
        <v/>
      </c>
      <c r="AQ9" s="58" cm="1">
        <f t="array" aca="1" ref="AQ9" ca="1">IF(INDIRECT(ADDRESS(45 + (ROW()-6)*8, COLUMN()))=1, INDIRECT(ADDRESS(52 + (ROW()-6)*8, COLUMN())), "")</f>
        <v>0</v>
      </c>
      <c r="AR9" s="61">
        <f t="shared" si="1"/>
        <v>0</v>
      </c>
      <c r="AS9" s="62">
        <f t="shared" si="2"/>
        <v>0</v>
      </c>
      <c r="AT9" s="62">
        <f t="shared" si="3"/>
        <v>0</v>
      </c>
      <c r="AU9" s="62">
        <f t="shared" si="4"/>
        <v>0</v>
      </c>
      <c r="AV9" s="63">
        <f t="shared" si="5"/>
        <v>0</v>
      </c>
      <c r="AW9" s="61">
        <f t="shared" si="7"/>
        <v>0.4</v>
      </c>
      <c r="AX9" s="62">
        <f t="shared" si="8"/>
        <v>0.7</v>
      </c>
      <c r="AY9" s="62">
        <f t="shared" si="9"/>
        <v>0.9</v>
      </c>
      <c r="AZ9" s="62">
        <f t="shared" si="10"/>
        <v>1</v>
      </c>
      <c r="BA9" s="62">
        <f t="shared" si="11"/>
        <v>1</v>
      </c>
      <c r="BC9" s="18" t="s">
        <v>107</v>
      </c>
      <c r="BD9" s="2">
        <v>0</v>
      </c>
      <c r="BE9" s="6">
        <v>1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6">
        <v>1</v>
      </c>
      <c r="BL9" s="6">
        <v>1</v>
      </c>
      <c r="BM9" s="2">
        <v>0</v>
      </c>
      <c r="BN9" s="2">
        <v>0</v>
      </c>
      <c r="BO9" s="6">
        <v>1</v>
      </c>
      <c r="BP9">
        <f t="shared" si="6"/>
        <v>4</v>
      </c>
      <c r="BR9" s="64" t="s">
        <v>229</v>
      </c>
      <c r="BS9">
        <f>AU35</f>
        <v>0.59310344827586214</v>
      </c>
      <c r="BT9">
        <f>_xlfn.STDEV.S(AU6:AU34)</f>
        <v>0.44555826497517109</v>
      </c>
      <c r="BU9">
        <f>BT9/SQRT(COUNT(AU6:AU34))</f>
        <v>8.2738092692144882E-2</v>
      </c>
      <c r="BV9">
        <f t="shared" si="12"/>
        <v>0.43093678659925816</v>
      </c>
      <c r="BW9">
        <f t="shared" si="13"/>
        <v>0.75527010995246613</v>
      </c>
    </row>
    <row r="10" spans="1:75" x14ac:dyDescent="0.35">
      <c r="A10" s="11"/>
      <c r="B10" s="11" t="s">
        <v>36</v>
      </c>
      <c r="C10" s="35" t="s">
        <v>151</v>
      </c>
      <c r="AA10" s="18" t="s">
        <v>108</v>
      </c>
      <c r="AB10" s="27">
        <v>5</v>
      </c>
      <c r="AC10" s="88">
        <f t="shared" ca="1" si="0"/>
        <v>5</v>
      </c>
      <c r="AD10" s="27">
        <f>AS84</f>
        <v>2</v>
      </c>
      <c r="AE10" s="27">
        <f>AR84</f>
        <v>2</v>
      </c>
      <c r="AF10" s="27" t="str" cm="1">
        <f t="array" aca="1" ref="AF10" ca="1">IF(INDIRECT(ADDRESS(45 + (ROW()-6)*8, COLUMN()))=1, INDIRECT(ADDRESS(52 + (ROW()-6)*8, COLUMN())), "")</f>
        <v/>
      </c>
      <c r="AG10" s="27" cm="1">
        <f t="array" aca="1" ref="AG10" ca="1">IF(INDIRECT(ADDRESS(45 + (ROW()-6)*8, COLUMN()))=1, INDIRECT(ADDRESS(52 + (ROW()-6)*8, COLUMN())), "")</f>
        <v>2</v>
      </c>
      <c r="AH10" s="27" t="str" cm="1">
        <f t="array" aca="1" ref="AH10" ca="1">IF(INDIRECT(ADDRESS(45 + (ROW()-6)*8, COLUMN()))=1, INDIRECT(ADDRESS(52 + (ROW()-6)*8, COLUMN())), "")</f>
        <v/>
      </c>
      <c r="AI10" s="27" t="str" cm="1">
        <f t="array" aca="1" ref="AI10" ca="1">IF(INDIRECT(ADDRESS(45 + (ROW()-6)*8, COLUMN()))=1, INDIRECT(ADDRESS(52 + (ROW()-6)*8, COLUMN())), "")</f>
        <v/>
      </c>
      <c r="AJ10" s="27" t="str" cm="1">
        <f t="array" aca="1" ref="AJ10" ca="1">IF(INDIRECT(ADDRESS(45 + (ROW()-6)*8, COLUMN()))=1, INDIRECT(ADDRESS(52 + (ROW()-6)*8, COLUMN())), "")</f>
        <v/>
      </c>
      <c r="AK10" s="27" t="str" cm="1">
        <f t="array" aca="1" ref="AK10" ca="1">IF(INDIRECT(ADDRESS(45 + (ROW()-6)*8, COLUMN()))=1, INDIRECT(ADDRESS(52 + (ROW()-6)*8, COLUMN())), "")</f>
        <v/>
      </c>
      <c r="AL10" s="27" t="str" cm="1">
        <f t="array" aca="1" ref="AL10" ca="1">IF(INDIRECT(ADDRESS(45 + (ROW()-6)*8, COLUMN()))=1, INDIRECT(ADDRESS(52 + (ROW()-6)*8, COLUMN())), "")</f>
        <v/>
      </c>
      <c r="AM10" s="27" cm="1">
        <f t="array" aca="1" ref="AM10" ca="1">IF(INDIRECT(ADDRESS(45 + (ROW()-6)*8, COLUMN()))=1, INDIRECT(ADDRESS(52 + (ROW()-6)*8, COLUMN())), "")</f>
        <v>2</v>
      </c>
      <c r="AN10" s="27" cm="1">
        <f t="array" aca="1" ref="AN10" ca="1">IF(INDIRECT(ADDRESS(45 + (ROW()-6)*8, COLUMN()))=1, INDIRECT(ADDRESS(52 + (ROW()-6)*8, COLUMN())), "")</f>
        <v>3</v>
      </c>
      <c r="AO10" s="27" cm="1">
        <f t="array" aca="1" ref="AO10" ca="1">IF(INDIRECT(ADDRESS(45 + (ROW()-6)*8, COLUMN()))=1, INDIRECT(ADDRESS(52 + (ROW()-6)*8, COLUMN())), "")</f>
        <v>2</v>
      </c>
      <c r="AP10" s="27" t="str" cm="1">
        <f t="array" aca="1" ref="AP10" ca="1">IF(INDIRECT(ADDRESS(45 + (ROW()-6)*8, COLUMN()))=1, INDIRECT(ADDRESS(52 + (ROW()-6)*8, COLUMN())), "")</f>
        <v/>
      </c>
      <c r="AQ10" s="58" cm="1">
        <f t="array" aca="1" ref="AQ10" ca="1">IF(INDIRECT(ADDRESS(45 + (ROW()-6)*8, COLUMN()))=1, INDIRECT(ADDRESS(52 + (ROW()-6)*8, COLUMN())), "")</f>
        <v>2</v>
      </c>
      <c r="AR10" s="61">
        <f t="shared" si="1"/>
        <v>0.4</v>
      </c>
      <c r="AS10" s="62">
        <f t="shared" si="2"/>
        <v>0.7</v>
      </c>
      <c r="AT10" s="62">
        <f t="shared" si="3"/>
        <v>0.9</v>
      </c>
      <c r="AU10" s="62">
        <f t="shared" si="4"/>
        <v>1</v>
      </c>
      <c r="AV10" s="63">
        <f t="shared" si="5"/>
        <v>1</v>
      </c>
      <c r="AW10" s="61">
        <f t="shared" si="7"/>
        <v>0.4</v>
      </c>
      <c r="AX10" s="62">
        <f t="shared" si="8"/>
        <v>0.7</v>
      </c>
      <c r="AY10" s="62">
        <f t="shared" si="9"/>
        <v>0.9</v>
      </c>
      <c r="AZ10" s="62">
        <f t="shared" si="10"/>
        <v>1</v>
      </c>
      <c r="BA10" s="62">
        <f t="shared" si="11"/>
        <v>1</v>
      </c>
      <c r="BC10" s="18" t="s">
        <v>108</v>
      </c>
      <c r="BD10" s="2">
        <v>0</v>
      </c>
      <c r="BE10" s="6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7">
        <v>1</v>
      </c>
      <c r="BL10" s="7">
        <v>1</v>
      </c>
      <c r="BM10" s="6">
        <v>1</v>
      </c>
      <c r="BN10" s="2">
        <v>0</v>
      </c>
      <c r="BO10" s="6">
        <v>1</v>
      </c>
      <c r="BP10">
        <f t="shared" si="6"/>
        <v>5</v>
      </c>
      <c r="BR10" s="64" t="s">
        <v>230</v>
      </c>
      <c r="BS10">
        <f>AV35</f>
        <v>0.65517241379310343</v>
      </c>
      <c r="BT10">
        <f>_xlfn.STDEV.S(AV6:AV34)</f>
        <v>0.4837252813149745</v>
      </c>
      <c r="BU10">
        <f>BT10/SQRT(COUNT(AV6:AV34))</f>
        <v>8.9825529698573742E-2</v>
      </c>
      <c r="BV10">
        <f t="shared" si="12"/>
        <v>0.47911437558389891</v>
      </c>
      <c r="BW10">
        <f t="shared" si="13"/>
        <v>0.83123045200230794</v>
      </c>
    </row>
    <row r="11" spans="1:75" x14ac:dyDescent="0.35">
      <c r="A11" s="11"/>
      <c r="B11" s="11" t="s">
        <v>7</v>
      </c>
      <c r="C11" s="35" t="s">
        <v>152</v>
      </c>
      <c r="AA11" s="18" t="s">
        <v>109</v>
      </c>
      <c r="AB11" s="27">
        <v>5</v>
      </c>
      <c r="AC11" s="88">
        <f t="shared" ca="1" si="0"/>
        <v>3</v>
      </c>
      <c r="AD11" s="27">
        <f>AS92</f>
        <v>1</v>
      </c>
      <c r="AE11" s="27">
        <f>AR92</f>
        <v>2</v>
      </c>
      <c r="AF11" s="27" t="str" cm="1">
        <f t="array" aca="1" ref="AF11" ca="1">IF(INDIRECT(ADDRESS(45 + (ROW()-6)*8, COLUMN()))=1, INDIRECT(ADDRESS(52 + (ROW()-6)*8, COLUMN())), "")</f>
        <v/>
      </c>
      <c r="AG11" s="27" t="str" cm="1">
        <f t="array" aca="1" ref="AG11" ca="1">IF(INDIRECT(ADDRESS(45 + (ROW()-6)*8, COLUMN()))=1, INDIRECT(ADDRESS(52 + (ROW()-6)*8, COLUMN())), "")</f>
        <v/>
      </c>
      <c r="AH11" s="27" t="str" cm="1">
        <f t="array" aca="1" ref="AH11" ca="1">IF(INDIRECT(ADDRESS(45 + (ROW()-6)*8, COLUMN()))=1, INDIRECT(ADDRESS(52 + (ROW()-6)*8, COLUMN())), "")</f>
        <v/>
      </c>
      <c r="AI11" s="27" t="str" cm="1">
        <f t="array" aca="1" ref="AI11" ca="1">IF(INDIRECT(ADDRESS(45 + (ROW()-6)*8, COLUMN()))=1, INDIRECT(ADDRESS(52 + (ROW()-6)*8, COLUMN())), "")</f>
        <v/>
      </c>
      <c r="AJ11" s="27" t="str" cm="1">
        <f t="array" aca="1" ref="AJ11" ca="1">IF(INDIRECT(ADDRESS(45 + (ROW()-6)*8, COLUMN()))=1, INDIRECT(ADDRESS(52 + (ROW()-6)*8, COLUMN())), "")</f>
        <v/>
      </c>
      <c r="AK11" s="27" t="str" cm="1">
        <f t="array" aca="1" ref="AK11" ca="1">IF(INDIRECT(ADDRESS(45 + (ROW()-6)*8, COLUMN()))=1, INDIRECT(ADDRESS(52 + (ROW()-6)*8, COLUMN())), "")</f>
        <v/>
      </c>
      <c r="AL11" s="27" t="str" cm="1">
        <f t="array" aca="1" ref="AL11" ca="1">IF(INDIRECT(ADDRESS(45 + (ROW()-6)*8, COLUMN()))=1, INDIRECT(ADDRESS(52 + (ROW()-6)*8, COLUMN())), "")</f>
        <v/>
      </c>
      <c r="AM11" s="27" cm="1">
        <f t="array" aca="1" ref="AM11" ca="1">IF(INDIRECT(ADDRESS(45 + (ROW()-6)*8, COLUMN()))=1, INDIRECT(ADDRESS(52 + (ROW()-6)*8, COLUMN())), "")</f>
        <v>2</v>
      </c>
      <c r="AN11" s="27" cm="1">
        <f t="array" aca="1" ref="AN11" ca="1">IF(INDIRECT(ADDRESS(45 + (ROW()-6)*8, COLUMN()))=1, INDIRECT(ADDRESS(52 + (ROW()-6)*8, COLUMN())), "")</f>
        <v>2</v>
      </c>
      <c r="AO11" s="27" t="str" cm="1">
        <f t="array" aca="1" ref="AO11" ca="1">IF(INDIRECT(ADDRESS(45 + (ROW()-6)*8, COLUMN()))=1, INDIRECT(ADDRESS(52 + (ROW()-6)*8, COLUMN())), "")</f>
        <v/>
      </c>
      <c r="AP11" s="27" t="str" cm="1">
        <f t="array" aca="1" ref="AP11" ca="1">IF(INDIRECT(ADDRESS(45 + (ROW()-6)*8, COLUMN()))=1, INDIRECT(ADDRESS(52 + (ROW()-6)*8, COLUMN())), "")</f>
        <v/>
      </c>
      <c r="AQ11" s="58" cm="1">
        <f t="array" aca="1" ref="AQ11" ca="1">IF(INDIRECT(ADDRESS(45 + (ROW()-6)*8, COLUMN()))=1, INDIRECT(ADDRESS(52 + (ROW()-6)*8, COLUMN())), "")</f>
        <v>2</v>
      </c>
      <c r="AR11" s="61">
        <f t="shared" si="1"/>
        <v>0.19999999999999996</v>
      </c>
      <c r="AS11" s="62">
        <f t="shared" si="2"/>
        <v>0.4</v>
      </c>
      <c r="AT11" s="62">
        <f t="shared" si="3"/>
        <v>0.6</v>
      </c>
      <c r="AU11" s="62">
        <f t="shared" si="4"/>
        <v>0.8</v>
      </c>
      <c r="AV11" s="63">
        <f t="shared" si="5"/>
        <v>1</v>
      </c>
      <c r="AW11" s="61">
        <f t="shared" si="7"/>
        <v>0.4</v>
      </c>
      <c r="AX11" s="62">
        <f t="shared" si="8"/>
        <v>0.7</v>
      </c>
      <c r="AY11" s="62">
        <f t="shared" si="9"/>
        <v>0.9</v>
      </c>
      <c r="AZ11" s="62">
        <f t="shared" si="10"/>
        <v>1</v>
      </c>
      <c r="BA11" s="62">
        <f t="shared" si="11"/>
        <v>1</v>
      </c>
      <c r="BC11" s="18" t="s">
        <v>109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1</v>
      </c>
      <c r="BL11" s="2">
        <v>1</v>
      </c>
      <c r="BM11" s="2">
        <v>0</v>
      </c>
      <c r="BN11" s="2">
        <v>0</v>
      </c>
      <c r="BO11" s="6">
        <v>1</v>
      </c>
      <c r="BP11">
        <f t="shared" si="6"/>
        <v>3</v>
      </c>
      <c r="BR11" s="64"/>
    </row>
    <row r="12" spans="1:75" x14ac:dyDescent="0.35">
      <c r="A12" s="11"/>
      <c r="B12" s="11" t="s">
        <v>4</v>
      </c>
      <c r="C12" s="35" t="s">
        <v>153</v>
      </c>
      <c r="AA12" s="18" t="s">
        <v>110</v>
      </c>
      <c r="AB12" s="27">
        <v>5</v>
      </c>
      <c r="AC12" s="88">
        <f t="shared" ca="1" si="0"/>
        <v>3</v>
      </c>
      <c r="AD12" s="27">
        <f>AS100</f>
        <v>0</v>
      </c>
      <c r="AE12" s="27">
        <f>AR100</f>
        <v>3</v>
      </c>
      <c r="AF12" s="27" t="str" cm="1">
        <f t="array" aca="1" ref="AF12" ca="1">IF(INDIRECT(ADDRESS(45 + (ROW()-6)*8, COLUMN()))=1, INDIRECT(ADDRESS(52 + (ROW()-6)*8, COLUMN())), "")</f>
        <v/>
      </c>
      <c r="AG12" s="27" t="str" cm="1">
        <f t="array" aca="1" ref="AG12" ca="1">IF(INDIRECT(ADDRESS(45 + (ROW()-6)*8, COLUMN()))=1, INDIRECT(ADDRESS(52 + (ROW()-6)*8, COLUMN())), "")</f>
        <v/>
      </c>
      <c r="AH12" s="27" t="str" cm="1">
        <f t="array" aca="1" ref="AH12" ca="1">IF(INDIRECT(ADDRESS(45 + (ROW()-6)*8, COLUMN()))=1, INDIRECT(ADDRESS(52 + (ROW()-6)*8, COLUMN())), "")</f>
        <v/>
      </c>
      <c r="AI12" s="27" t="str" cm="1">
        <f t="array" aca="1" ref="AI12" ca="1">IF(INDIRECT(ADDRESS(45 + (ROW()-6)*8, COLUMN()))=1, INDIRECT(ADDRESS(52 + (ROW()-6)*8, COLUMN())), "")</f>
        <v/>
      </c>
      <c r="AJ12" s="27" t="str" cm="1">
        <f t="array" aca="1" ref="AJ12" ca="1">IF(INDIRECT(ADDRESS(45 + (ROW()-6)*8, COLUMN()))=1, INDIRECT(ADDRESS(52 + (ROW()-6)*8, COLUMN())), "")</f>
        <v/>
      </c>
      <c r="AK12" s="27" t="str" cm="1">
        <f t="array" aca="1" ref="AK12" ca="1">IF(INDIRECT(ADDRESS(45 + (ROW()-6)*8, COLUMN()))=1, INDIRECT(ADDRESS(52 + (ROW()-6)*8, COLUMN())), "")</f>
        <v/>
      </c>
      <c r="AL12" s="27" t="str" cm="1">
        <f t="array" aca="1" ref="AL12" ca="1">IF(INDIRECT(ADDRESS(45 + (ROW()-6)*8, COLUMN()))=1, INDIRECT(ADDRESS(52 + (ROW()-6)*8, COLUMN())), "")</f>
        <v/>
      </c>
      <c r="AM12" s="27" cm="1">
        <f t="array" aca="1" ref="AM12" ca="1">IF(INDIRECT(ADDRESS(45 + (ROW()-6)*8, COLUMN()))=1, INDIRECT(ADDRESS(52 + (ROW()-6)*8, COLUMN())), "")</f>
        <v>0</v>
      </c>
      <c r="AN12" s="27" cm="1">
        <f t="array" aca="1" ref="AN12" ca="1">IF(INDIRECT(ADDRESS(45 + (ROW()-6)*8, COLUMN()))=1, INDIRECT(ADDRESS(52 + (ROW()-6)*8, COLUMN())), "")</f>
        <v>3</v>
      </c>
      <c r="AO12" s="27" t="str" cm="1">
        <f t="array" aca="1" ref="AO12" ca="1">IF(INDIRECT(ADDRESS(45 + (ROW()-6)*8, COLUMN()))=1, INDIRECT(ADDRESS(52 + (ROW()-6)*8, COLUMN())), "")</f>
        <v/>
      </c>
      <c r="AP12" s="27" t="str" cm="1">
        <f t="array" aca="1" ref="AP12" ca="1">IF(INDIRECT(ADDRESS(45 + (ROW()-6)*8, COLUMN()))=1, INDIRECT(ADDRESS(52 + (ROW()-6)*8, COLUMN())), "")</f>
        <v/>
      </c>
      <c r="AQ12" s="58" cm="1">
        <f t="array" aca="1" ref="AQ12" ca="1">IF(INDIRECT(ADDRESS(45 + (ROW()-6)*8, COLUMN()))=1, INDIRECT(ADDRESS(52 + (ROW()-6)*8, COLUMN())), "")</f>
        <v>0</v>
      </c>
      <c r="AR12" s="61">
        <f t="shared" si="1"/>
        <v>0</v>
      </c>
      <c r="AS12" s="62">
        <f t="shared" si="2"/>
        <v>0</v>
      </c>
      <c r="AT12" s="62">
        <f t="shared" si="3"/>
        <v>0</v>
      </c>
      <c r="AU12" s="62">
        <f t="shared" si="4"/>
        <v>0</v>
      </c>
      <c r="AV12" s="63">
        <f t="shared" si="5"/>
        <v>0</v>
      </c>
      <c r="AW12" s="61">
        <f t="shared" si="7"/>
        <v>0.6</v>
      </c>
      <c r="AX12" s="62">
        <f t="shared" si="8"/>
        <v>0.9</v>
      </c>
      <c r="AY12" s="62">
        <f t="shared" si="9"/>
        <v>1</v>
      </c>
      <c r="AZ12" s="62">
        <f t="shared" si="10"/>
        <v>1</v>
      </c>
      <c r="BA12" s="62">
        <f t="shared" si="11"/>
        <v>1</v>
      </c>
      <c r="BC12" s="18" t="s">
        <v>110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1</v>
      </c>
      <c r="BL12" s="2">
        <v>1</v>
      </c>
      <c r="BM12" s="2">
        <v>0</v>
      </c>
      <c r="BN12" s="2">
        <v>0</v>
      </c>
      <c r="BO12" s="7">
        <v>1</v>
      </c>
      <c r="BP12">
        <f t="shared" si="6"/>
        <v>3</v>
      </c>
      <c r="BR12" s="64" t="s">
        <v>231</v>
      </c>
      <c r="BS12">
        <f>AW35</f>
        <v>0.49655172413793103</v>
      </c>
      <c r="BT12">
        <f>_xlfn.STDEV.S(AW6:AW34)</f>
        <v>0.28596048505830024</v>
      </c>
      <c r="BU12">
        <f>BT12/SQRT(COUNT(AW6:AW34))</f>
        <v>5.3101528978174856E-2</v>
      </c>
      <c r="BV12">
        <f t="shared" si="12"/>
        <v>0.39247272734070832</v>
      </c>
      <c r="BW12">
        <f t="shared" si="13"/>
        <v>0.60063072093515379</v>
      </c>
    </row>
    <row r="13" spans="1:75" x14ac:dyDescent="0.35">
      <c r="A13" s="11"/>
      <c r="B13" s="11" t="s">
        <v>2</v>
      </c>
      <c r="C13" s="35" t="s">
        <v>154</v>
      </c>
      <c r="AA13" s="18" t="s">
        <v>111</v>
      </c>
      <c r="AB13" s="27">
        <v>5</v>
      </c>
      <c r="AC13" s="88">
        <f t="shared" ca="1" si="0"/>
        <v>4</v>
      </c>
      <c r="AD13" s="27">
        <f>AS108</f>
        <v>1</v>
      </c>
      <c r="AE13" s="27">
        <f>AR108</f>
        <v>3</v>
      </c>
      <c r="AF13" s="27" t="str" cm="1">
        <f t="array" aca="1" ref="AF13" ca="1">IF(INDIRECT(ADDRESS(45 + (ROW()-6)*8, COLUMN()))=1, INDIRECT(ADDRESS(52 + (ROW()-6)*8, COLUMN())), "")</f>
        <v/>
      </c>
      <c r="AG13" s="27" cm="1">
        <f t="array" aca="1" ref="AG13" ca="1">IF(INDIRECT(ADDRESS(45 + (ROW()-6)*8, COLUMN()))=1, INDIRECT(ADDRESS(52 + (ROW()-6)*8, COLUMN())), "")</f>
        <v>2</v>
      </c>
      <c r="AH13" s="27" t="str" cm="1">
        <f t="array" aca="1" ref="AH13" ca="1">IF(INDIRECT(ADDRESS(45 + (ROW()-6)*8, COLUMN()))=1, INDIRECT(ADDRESS(52 + (ROW()-6)*8, COLUMN())), "")</f>
        <v/>
      </c>
      <c r="AI13" s="27" t="str" cm="1">
        <f t="array" aca="1" ref="AI13" ca="1">IF(INDIRECT(ADDRESS(45 + (ROW()-6)*8, COLUMN()))=1, INDIRECT(ADDRESS(52 + (ROW()-6)*8, COLUMN())), "")</f>
        <v/>
      </c>
      <c r="AJ13" s="27" t="str" cm="1">
        <f t="array" aca="1" ref="AJ13" ca="1">IF(INDIRECT(ADDRESS(45 + (ROW()-6)*8, COLUMN()))=1, INDIRECT(ADDRESS(52 + (ROW()-6)*8, COLUMN())), "")</f>
        <v/>
      </c>
      <c r="AK13" s="27" t="str" cm="1">
        <f t="array" aca="1" ref="AK13" ca="1">IF(INDIRECT(ADDRESS(45 + (ROW()-6)*8, COLUMN()))=1, INDIRECT(ADDRESS(52 + (ROW()-6)*8, COLUMN())), "")</f>
        <v/>
      </c>
      <c r="AL13" s="27" t="str" cm="1">
        <f t="array" aca="1" ref="AL13" ca="1">IF(INDIRECT(ADDRESS(45 + (ROW()-6)*8, COLUMN()))=1, INDIRECT(ADDRESS(52 + (ROW()-6)*8, COLUMN())), "")</f>
        <v/>
      </c>
      <c r="AM13" s="27" cm="1">
        <f t="array" aca="1" ref="AM13" ca="1">IF(INDIRECT(ADDRESS(45 + (ROW()-6)*8, COLUMN()))=1, INDIRECT(ADDRESS(52 + (ROW()-6)*8, COLUMN())), "")</f>
        <v>2</v>
      </c>
      <c r="AN13" s="27" cm="1">
        <f t="array" aca="1" ref="AN13" ca="1">IF(INDIRECT(ADDRESS(45 + (ROW()-6)*8, COLUMN()))=1, INDIRECT(ADDRESS(52 + (ROW()-6)*8, COLUMN())), "")</f>
        <v>3</v>
      </c>
      <c r="AO13" s="27" t="str" cm="1">
        <f t="array" aca="1" ref="AO13" ca="1">IF(INDIRECT(ADDRESS(45 + (ROW()-6)*8, COLUMN()))=1, INDIRECT(ADDRESS(52 + (ROW()-6)*8, COLUMN())), "")</f>
        <v/>
      </c>
      <c r="AP13" s="27" t="str" cm="1">
        <f t="array" aca="1" ref="AP13" ca="1">IF(INDIRECT(ADDRESS(45 + (ROW()-6)*8, COLUMN()))=1, INDIRECT(ADDRESS(52 + (ROW()-6)*8, COLUMN())), "")</f>
        <v/>
      </c>
      <c r="AQ13" s="58" cm="1">
        <f t="array" aca="1" ref="AQ13" ca="1">IF(INDIRECT(ADDRESS(45 + (ROW()-6)*8, COLUMN()))=1, INDIRECT(ADDRESS(52 + (ROW()-6)*8, COLUMN())), "")</f>
        <v>1</v>
      </c>
      <c r="AR13" s="61">
        <f t="shared" si="1"/>
        <v>0.19999999999999996</v>
      </c>
      <c r="AS13" s="62">
        <f t="shared" si="2"/>
        <v>0.4</v>
      </c>
      <c r="AT13" s="62">
        <f t="shared" si="3"/>
        <v>0.6</v>
      </c>
      <c r="AU13" s="62">
        <f t="shared" si="4"/>
        <v>0.8</v>
      </c>
      <c r="AV13" s="63">
        <f t="shared" si="5"/>
        <v>1</v>
      </c>
      <c r="AW13" s="61">
        <f t="shared" si="7"/>
        <v>0.6</v>
      </c>
      <c r="AX13" s="62">
        <f t="shared" si="8"/>
        <v>0.9</v>
      </c>
      <c r="AY13" s="62">
        <f t="shared" si="9"/>
        <v>1</v>
      </c>
      <c r="AZ13" s="62">
        <f t="shared" si="10"/>
        <v>1</v>
      </c>
      <c r="BA13" s="62">
        <f t="shared" si="11"/>
        <v>1</v>
      </c>
      <c r="BC13" s="18" t="s">
        <v>111</v>
      </c>
      <c r="BD13" s="2">
        <v>0</v>
      </c>
      <c r="BE13" s="7">
        <v>1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1</v>
      </c>
      <c r="BL13" s="2">
        <v>1</v>
      </c>
      <c r="BM13" s="2">
        <v>0</v>
      </c>
      <c r="BN13" s="2">
        <v>0</v>
      </c>
      <c r="BO13" s="2">
        <v>1</v>
      </c>
      <c r="BP13">
        <f t="shared" si="6"/>
        <v>4</v>
      </c>
      <c r="BR13" s="64" t="s">
        <v>232</v>
      </c>
      <c r="BS13">
        <f>AX35</f>
        <v>0.71034482758620687</v>
      </c>
      <c r="BT13">
        <f>_xlfn.STDEV.S(AY6:AY34)</f>
        <v>0.3113612256012005</v>
      </c>
      <c r="BU13">
        <f>BT13/SQRT(COUNT(AX6:AX34))</f>
        <v>5.7818328083236267E-2</v>
      </c>
      <c r="BV13">
        <f t="shared" si="12"/>
        <v>0.59702090454306378</v>
      </c>
      <c r="BW13">
        <f t="shared" si="13"/>
        <v>0.82366875062934997</v>
      </c>
    </row>
    <row r="14" spans="1:75" x14ac:dyDescent="0.35">
      <c r="A14" s="11"/>
      <c r="B14" s="11" t="s">
        <v>1</v>
      </c>
      <c r="C14" s="35" t="s">
        <v>155</v>
      </c>
      <c r="AA14" s="18" t="s">
        <v>112</v>
      </c>
      <c r="AB14" s="27">
        <v>5</v>
      </c>
      <c r="AC14" s="88">
        <f t="shared" ca="1" si="0"/>
        <v>6</v>
      </c>
      <c r="AD14" s="27">
        <f>AS116</f>
        <v>5</v>
      </c>
      <c r="AE14" s="27">
        <f>AR116</f>
        <v>5</v>
      </c>
      <c r="AF14" s="27" t="str" cm="1">
        <f t="array" aca="1" ref="AF14" ca="1">IF(INDIRECT(ADDRESS(45 + (ROW()-6)*8, COLUMN()))=1, INDIRECT(ADDRESS(52 + (ROW()-6)*8, COLUMN())), "")</f>
        <v/>
      </c>
      <c r="AG14" s="27" cm="1">
        <f t="array" aca="1" ref="AG14" ca="1">IF(INDIRECT(ADDRESS(45 + (ROW()-6)*8, COLUMN()))=1, INDIRECT(ADDRESS(52 + (ROW()-6)*8, COLUMN())), "")</f>
        <v>5</v>
      </c>
      <c r="AH14" s="27" t="str" cm="1">
        <f t="array" aca="1" ref="AH14" ca="1">IF(INDIRECT(ADDRESS(45 + (ROW()-6)*8, COLUMN()))=1, INDIRECT(ADDRESS(52 + (ROW()-6)*8, COLUMN())), "")</f>
        <v/>
      </c>
      <c r="AI14" s="27" cm="1">
        <f t="array" aca="1" ref="AI14" ca="1">IF(INDIRECT(ADDRESS(45 + (ROW()-6)*8, COLUMN()))=1, INDIRECT(ADDRESS(52 + (ROW()-6)*8, COLUMN())), "")</f>
        <v>5</v>
      </c>
      <c r="AJ14" s="27" t="str" cm="1">
        <f t="array" aca="1" ref="AJ14" ca="1">IF(INDIRECT(ADDRESS(45 + (ROW()-6)*8, COLUMN()))=1, INDIRECT(ADDRESS(52 + (ROW()-6)*8, COLUMN())), "")</f>
        <v/>
      </c>
      <c r="AK14" s="27" cm="1">
        <f t="array" aca="1" ref="AK14" ca="1">IF(INDIRECT(ADDRESS(45 + (ROW()-6)*8, COLUMN()))=1, INDIRECT(ADDRESS(52 + (ROW()-6)*8, COLUMN())), "")</f>
        <v>5</v>
      </c>
      <c r="AL14" s="27" t="str" cm="1">
        <f t="array" aca="1" ref="AL14" ca="1">IF(INDIRECT(ADDRESS(45 + (ROW()-6)*8, COLUMN()))=1, INDIRECT(ADDRESS(52 + (ROW()-6)*8, COLUMN())), "")</f>
        <v/>
      </c>
      <c r="AM14" s="27" cm="1">
        <f t="array" aca="1" ref="AM14" ca="1">IF(INDIRECT(ADDRESS(45 + (ROW()-6)*8, COLUMN()))=1, INDIRECT(ADDRESS(52 + (ROW()-6)*8, COLUMN())), "")</f>
        <v>5</v>
      </c>
      <c r="AN14" s="27" cm="1">
        <f t="array" aca="1" ref="AN14" ca="1">IF(INDIRECT(ADDRESS(45 + (ROW()-6)*8, COLUMN()))=1, INDIRECT(ADDRESS(52 + (ROW()-6)*8, COLUMN())), "")</f>
        <v>5</v>
      </c>
      <c r="AO14" s="27" cm="1">
        <f t="array" aca="1" ref="AO14" ca="1">IF(INDIRECT(ADDRESS(45 + (ROW()-6)*8, COLUMN()))=1, INDIRECT(ADDRESS(52 + (ROW()-6)*8, COLUMN())), "")</f>
        <v>5</v>
      </c>
      <c r="AP14" s="27" t="str" cm="1">
        <f t="array" aca="1" ref="AP14" ca="1">IF(INDIRECT(ADDRESS(45 + (ROW()-6)*8, COLUMN()))=1, INDIRECT(ADDRESS(52 + (ROW()-6)*8, COLUMN())), "")</f>
        <v/>
      </c>
      <c r="AQ14" s="58" t="str" cm="1">
        <f t="array" aca="1" ref="AQ14" ca="1">IF(INDIRECT(ADDRESS(45 + (ROW()-6)*8, COLUMN()))=1, INDIRECT(ADDRESS(52 + (ROW()-6)*8, COLUMN())), "")</f>
        <v/>
      </c>
      <c r="AR14" s="61">
        <f>1 - IFERROR(COMBIN(5 - $AD14, 1) / COMBIN(5, 1), 0)</f>
        <v>1</v>
      </c>
      <c r="AS14" s="62">
        <f>1 - IFERROR(COMBIN(5 - $AD14, 2) / COMBIN(5, 2), 0)</f>
        <v>1</v>
      </c>
      <c r="AT14" s="62">
        <f>1 - IFERROR(COMBIN(5 - $AD14, 3) / COMBIN(5, 3), 0)</f>
        <v>1</v>
      </c>
      <c r="AU14" s="62">
        <f>1 - IFERROR(COMBIN(5 - $AD14, 4) / COMBIN(5, 4), 0)</f>
        <v>1</v>
      </c>
      <c r="AV14" s="63">
        <f>1 - IFERROR(COMBIN(5 - $AD14, 5) / COMBIN(5, 5), 0)</f>
        <v>1</v>
      </c>
      <c r="AW14" s="61">
        <f t="shared" si="7"/>
        <v>1</v>
      </c>
      <c r="AX14" s="62">
        <f t="shared" si="8"/>
        <v>1</v>
      </c>
      <c r="AY14" s="62">
        <f t="shared" si="9"/>
        <v>1</v>
      </c>
      <c r="AZ14" s="62">
        <f t="shared" si="10"/>
        <v>1</v>
      </c>
      <c r="BA14" s="62">
        <f t="shared" si="11"/>
        <v>1</v>
      </c>
      <c r="BC14" s="18" t="s">
        <v>112</v>
      </c>
      <c r="BD14" s="2">
        <v>0</v>
      </c>
      <c r="BE14" s="2">
        <v>1</v>
      </c>
      <c r="BF14" s="2">
        <v>0</v>
      </c>
      <c r="BG14" s="6">
        <v>1</v>
      </c>
      <c r="BH14" s="2">
        <v>0</v>
      </c>
      <c r="BI14" s="6">
        <v>1</v>
      </c>
      <c r="BJ14" s="2">
        <v>0</v>
      </c>
      <c r="BK14" s="2">
        <v>1</v>
      </c>
      <c r="BL14" s="2">
        <v>1</v>
      </c>
      <c r="BM14" s="6">
        <v>1</v>
      </c>
      <c r="BN14" s="2">
        <v>0</v>
      </c>
      <c r="BO14" s="2">
        <v>0</v>
      </c>
      <c r="BP14">
        <f t="shared" si="6"/>
        <v>6</v>
      </c>
      <c r="BR14" s="64" t="s">
        <v>233</v>
      </c>
      <c r="BS14">
        <f>AY35</f>
        <v>0.81379310344827582</v>
      </c>
      <c r="BT14">
        <f>_xlfn.STDEV.S(AY6:AY34)</f>
        <v>0.3113612256012005</v>
      </c>
      <c r="BU14">
        <f>BT14/SQRT(COUNT(AY6:AY34))</f>
        <v>5.7818328083236267E-2</v>
      </c>
      <c r="BV14">
        <f t="shared" si="12"/>
        <v>0.70046918040513273</v>
      </c>
      <c r="BW14">
        <f t="shared" si="13"/>
        <v>0.92711702649141892</v>
      </c>
    </row>
    <row r="15" spans="1:75" x14ac:dyDescent="0.35">
      <c r="A15" s="11"/>
      <c r="B15" s="11" t="s">
        <v>8</v>
      </c>
      <c r="C15" s="35" t="s">
        <v>156</v>
      </c>
      <c r="AA15" s="18" t="s">
        <v>113</v>
      </c>
      <c r="AB15" s="27">
        <v>5</v>
      </c>
      <c r="AC15" s="88">
        <f t="shared" ca="1" si="0"/>
        <v>4</v>
      </c>
      <c r="AD15" s="27">
        <f>AS124</f>
        <v>4</v>
      </c>
      <c r="AE15" s="27">
        <f>AR124</f>
        <v>4</v>
      </c>
      <c r="AF15" s="27" t="str" cm="1">
        <f t="array" aca="1" ref="AF15" ca="1">IF(INDIRECT(ADDRESS(45 + (ROW()-6)*8, COLUMN()))=1, INDIRECT(ADDRESS(52 + (ROW()-6)*8, COLUMN())), "")</f>
        <v/>
      </c>
      <c r="AG15" s="27" t="str" cm="1">
        <f t="array" aca="1" ref="AG15" ca="1">IF(INDIRECT(ADDRESS(45 + (ROW()-6)*8, COLUMN()))=1, INDIRECT(ADDRESS(52 + (ROW()-6)*8, COLUMN())), "")</f>
        <v/>
      </c>
      <c r="AH15" s="27" t="str" cm="1">
        <f t="array" aca="1" ref="AH15" ca="1">IF(INDIRECT(ADDRESS(45 + (ROW()-6)*8, COLUMN()))=1, INDIRECT(ADDRESS(52 + (ROW()-6)*8, COLUMN())), "")</f>
        <v/>
      </c>
      <c r="AI15" s="27" t="str" cm="1">
        <f t="array" aca="1" ref="AI15" ca="1">IF(INDIRECT(ADDRESS(45 + (ROW()-6)*8, COLUMN()))=1, INDIRECT(ADDRESS(52 + (ROW()-6)*8, COLUMN())), "")</f>
        <v/>
      </c>
      <c r="AJ15" s="27" t="str" cm="1">
        <f t="array" aca="1" ref="AJ15" ca="1">IF(INDIRECT(ADDRESS(45 + (ROW()-6)*8, COLUMN()))=1, INDIRECT(ADDRESS(52 + (ROW()-6)*8, COLUMN())), "")</f>
        <v/>
      </c>
      <c r="AK15" s="27" t="str" cm="1">
        <f t="array" aca="1" ref="AK15" ca="1">IF(INDIRECT(ADDRESS(45 + (ROW()-6)*8, COLUMN()))=1, INDIRECT(ADDRESS(52 + (ROW()-6)*8, COLUMN())), "")</f>
        <v/>
      </c>
      <c r="AL15" s="27" t="str" cm="1">
        <f t="array" aca="1" ref="AL15" ca="1">IF(INDIRECT(ADDRESS(45 + (ROW()-6)*8, COLUMN()))=1, INDIRECT(ADDRESS(52 + (ROW()-6)*8, COLUMN())), "")</f>
        <v/>
      </c>
      <c r="AM15" s="27" cm="1">
        <f t="array" aca="1" ref="AM15" ca="1">IF(INDIRECT(ADDRESS(45 + (ROW()-6)*8, COLUMN()))=1, INDIRECT(ADDRESS(52 + (ROW()-6)*8, COLUMN())), "")</f>
        <v>4</v>
      </c>
      <c r="AN15" s="27" cm="1">
        <f t="array" aca="1" ref="AN15" ca="1">IF(INDIRECT(ADDRESS(45 + (ROW()-6)*8, COLUMN()))=1, INDIRECT(ADDRESS(52 + (ROW()-6)*8, COLUMN())), "")</f>
        <v>4</v>
      </c>
      <c r="AO15" s="27" cm="1">
        <f t="array" aca="1" ref="AO15" ca="1">IF(INDIRECT(ADDRESS(45 + (ROW()-6)*8, COLUMN()))=1, INDIRECT(ADDRESS(52 + (ROW()-6)*8, COLUMN())), "")</f>
        <v>4</v>
      </c>
      <c r="AP15" s="27" t="str" cm="1">
        <f t="array" aca="1" ref="AP15" ca="1">IF(INDIRECT(ADDRESS(45 + (ROW()-6)*8, COLUMN()))=1, INDIRECT(ADDRESS(52 + (ROW()-6)*8, COLUMN())), "")</f>
        <v/>
      </c>
      <c r="AQ15" s="58" cm="1">
        <f t="array" aca="1" ref="AQ15" ca="1">IF(INDIRECT(ADDRESS(45 + (ROW()-6)*8, COLUMN()))=1, INDIRECT(ADDRESS(52 + (ROW()-6)*8, COLUMN())), "")</f>
        <v>4</v>
      </c>
      <c r="AR15" s="61">
        <f t="shared" ref="AR15:AR34" si="14">1 - IFERROR(COMBIN(5 - $AD15, 1) / COMBIN(5, 1), 0)</f>
        <v>0.8</v>
      </c>
      <c r="AS15" s="62">
        <f t="shared" ref="AS15:AS34" si="15">1 - IFERROR(COMBIN(5 - $AD15, 2) / COMBIN(5, 2), 0)</f>
        <v>1</v>
      </c>
      <c r="AT15" s="62">
        <f t="shared" ref="AT15:AT34" si="16">1 - IFERROR(COMBIN(5 - $AD15, 3) / COMBIN(5, 3), 0)</f>
        <v>1</v>
      </c>
      <c r="AU15" s="62">
        <f t="shared" ref="AU15:AU34" si="17">1 - IFERROR(COMBIN(5 - $AD15, 4) / COMBIN(5, 4), 0)</f>
        <v>1</v>
      </c>
      <c r="AV15" s="63">
        <f t="shared" ref="AV15:AV34" si="18">1 - IFERROR(COMBIN(5 - $AD15, 5) / COMBIN(5, 5), 0)</f>
        <v>1</v>
      </c>
      <c r="AW15" s="61">
        <f t="shared" si="7"/>
        <v>0.8</v>
      </c>
      <c r="AX15" s="62">
        <f t="shared" si="8"/>
        <v>1</v>
      </c>
      <c r="AY15" s="62">
        <f t="shared" si="9"/>
        <v>1</v>
      </c>
      <c r="AZ15" s="62">
        <f t="shared" si="10"/>
        <v>1</v>
      </c>
      <c r="BA15" s="62">
        <f t="shared" si="11"/>
        <v>1</v>
      </c>
      <c r="BC15" s="18" t="s">
        <v>113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1</v>
      </c>
      <c r="BL15" s="2">
        <v>1</v>
      </c>
      <c r="BM15" s="7">
        <v>1</v>
      </c>
      <c r="BN15" s="2">
        <v>0</v>
      </c>
      <c r="BO15" s="2">
        <v>1</v>
      </c>
      <c r="BP15">
        <f t="shared" si="6"/>
        <v>4</v>
      </c>
      <c r="BR15" s="64" t="s">
        <v>234</v>
      </c>
      <c r="BS15">
        <f>AZ35</f>
        <v>0.86896551724137938</v>
      </c>
      <c r="BT15">
        <f>_xlfn.STDEV.S(AZ6:AZ34)</f>
        <v>0.30834054489414064</v>
      </c>
      <c r="BU15">
        <f>BT15/SQRT(COUNT(AZ6:AZ34))</f>
        <v>5.7257401757813894E-2</v>
      </c>
      <c r="BV15">
        <f t="shared" si="12"/>
        <v>0.75674100979606418</v>
      </c>
      <c r="BW15">
        <f t="shared" si="13"/>
        <v>0.98119002468669458</v>
      </c>
    </row>
    <row r="16" spans="1:75" x14ac:dyDescent="0.35">
      <c r="A16" s="11"/>
      <c r="B16" s="11" t="s">
        <v>10</v>
      </c>
      <c r="C16" s="35" t="s">
        <v>157</v>
      </c>
      <c r="AA16" s="18" t="s">
        <v>114</v>
      </c>
      <c r="AB16" s="27">
        <v>5</v>
      </c>
      <c r="AC16" s="88">
        <f t="shared" ca="1" si="0"/>
        <v>6</v>
      </c>
      <c r="AD16" s="27">
        <f>AS132</f>
        <v>2</v>
      </c>
      <c r="AE16" s="27">
        <f>AR132</f>
        <v>4</v>
      </c>
      <c r="AF16" s="27" t="str" cm="1">
        <f t="array" aca="1" ref="AF16" ca="1">IF(INDIRECT(ADDRESS(45 + (ROW()-6)*8, COLUMN()))=1, INDIRECT(ADDRESS(52 + (ROW()-6)*8, COLUMN())), "")</f>
        <v/>
      </c>
      <c r="AG16" s="27" cm="1">
        <f t="array" aca="1" ref="AG16" ca="1">IF(INDIRECT(ADDRESS(45 + (ROW()-6)*8, COLUMN()))=1, INDIRECT(ADDRESS(52 + (ROW()-6)*8, COLUMN())), "")</f>
        <v>2</v>
      </c>
      <c r="AH16" s="27" t="str" cm="1">
        <f t="array" aca="1" ref="AH16" ca="1">IF(INDIRECT(ADDRESS(45 + (ROW()-6)*8, COLUMN()))=1, INDIRECT(ADDRESS(52 + (ROW()-6)*8, COLUMN())), "")</f>
        <v/>
      </c>
      <c r="AI16" s="27" cm="1">
        <f t="array" aca="1" ref="AI16" ca="1">IF(INDIRECT(ADDRESS(45 + (ROW()-6)*8, COLUMN()))=1, INDIRECT(ADDRESS(52 + (ROW()-6)*8, COLUMN())), "")</f>
        <v>4</v>
      </c>
      <c r="AJ16" s="27" t="str" cm="1">
        <f t="array" aca="1" ref="AJ16" ca="1">IF(INDIRECT(ADDRESS(45 + (ROW()-6)*8, COLUMN()))=1, INDIRECT(ADDRESS(52 + (ROW()-6)*8, COLUMN())), "")</f>
        <v/>
      </c>
      <c r="AK16" s="27" cm="1">
        <f t="array" aca="1" ref="AK16" ca="1">IF(INDIRECT(ADDRESS(45 + (ROW()-6)*8, COLUMN()))=1, INDIRECT(ADDRESS(52 + (ROW()-6)*8, COLUMN())), "")</f>
        <v>4</v>
      </c>
      <c r="AL16" s="27" t="str" cm="1">
        <f t="array" aca="1" ref="AL16" ca="1">IF(INDIRECT(ADDRESS(45 + (ROW()-6)*8, COLUMN()))=1, INDIRECT(ADDRESS(52 + (ROW()-6)*8, COLUMN())), "")</f>
        <v/>
      </c>
      <c r="AM16" s="27" cm="1">
        <f t="array" aca="1" ref="AM16" ca="1">IF(INDIRECT(ADDRESS(45 + (ROW()-6)*8, COLUMN()))=1, INDIRECT(ADDRESS(52 + (ROW()-6)*8, COLUMN())), "")</f>
        <v>4</v>
      </c>
      <c r="AN16" s="27" cm="1">
        <f t="array" aca="1" ref="AN16" ca="1">IF(INDIRECT(ADDRESS(45 + (ROW()-6)*8, COLUMN()))=1, INDIRECT(ADDRESS(52 + (ROW()-6)*8, COLUMN())), "")</f>
        <v>4</v>
      </c>
      <c r="AO16" s="27" t="str" cm="1">
        <f t="array" aca="1" ref="AO16" ca="1">IF(INDIRECT(ADDRESS(45 + (ROW()-6)*8, COLUMN()))=1, INDIRECT(ADDRESS(52 + (ROW()-6)*8, COLUMN())), "")</f>
        <v/>
      </c>
      <c r="AP16" s="27" t="str" cm="1">
        <f t="array" aca="1" ref="AP16" ca="1">IF(INDIRECT(ADDRESS(45 + (ROW()-6)*8, COLUMN()))=1, INDIRECT(ADDRESS(52 + (ROW()-6)*8, COLUMN())), "")</f>
        <v/>
      </c>
      <c r="AQ16" s="58" cm="1">
        <f t="array" aca="1" ref="AQ16" ca="1">IF(INDIRECT(ADDRESS(45 + (ROW()-6)*8, COLUMN()))=1, INDIRECT(ADDRESS(52 + (ROW()-6)*8, COLUMN())), "")</f>
        <v>4</v>
      </c>
      <c r="AR16" s="61">
        <f t="shared" si="14"/>
        <v>0.4</v>
      </c>
      <c r="AS16" s="62">
        <f t="shared" si="15"/>
        <v>0.7</v>
      </c>
      <c r="AT16" s="62">
        <f t="shared" si="16"/>
        <v>0.9</v>
      </c>
      <c r="AU16" s="62">
        <f t="shared" si="17"/>
        <v>1</v>
      </c>
      <c r="AV16" s="63">
        <f t="shared" si="18"/>
        <v>1</v>
      </c>
      <c r="AW16" s="61">
        <f t="shared" si="7"/>
        <v>0.8</v>
      </c>
      <c r="AX16" s="62">
        <f t="shared" si="8"/>
        <v>1</v>
      </c>
      <c r="AY16" s="62">
        <f t="shared" si="9"/>
        <v>1</v>
      </c>
      <c r="AZ16" s="62">
        <f t="shared" si="10"/>
        <v>1</v>
      </c>
      <c r="BA16" s="62">
        <f t="shared" si="11"/>
        <v>1</v>
      </c>
      <c r="BC16" s="18" t="s">
        <v>114</v>
      </c>
      <c r="BD16" s="2">
        <v>0</v>
      </c>
      <c r="BE16" s="2">
        <v>1</v>
      </c>
      <c r="BF16" s="2">
        <v>0</v>
      </c>
      <c r="BG16" s="7">
        <v>1</v>
      </c>
      <c r="BH16" s="2">
        <v>0</v>
      </c>
      <c r="BI16" s="6">
        <v>1</v>
      </c>
      <c r="BJ16" s="2">
        <v>0</v>
      </c>
      <c r="BK16" s="2">
        <v>1</v>
      </c>
      <c r="BL16" s="2">
        <v>1</v>
      </c>
      <c r="BM16" s="2">
        <v>0</v>
      </c>
      <c r="BN16" s="2">
        <v>0</v>
      </c>
      <c r="BO16" s="2">
        <v>1</v>
      </c>
      <c r="BP16">
        <f t="shared" si="6"/>
        <v>6</v>
      </c>
      <c r="BR16" s="65" t="s">
        <v>235</v>
      </c>
      <c r="BS16">
        <f>BA35</f>
        <v>0.89655172413793105</v>
      </c>
      <c r="BT16">
        <f>_xlfn.STDEV.S(BA6:BA34)</f>
        <v>0.30993404669460345</v>
      </c>
      <c r="BU16">
        <f>BT16/SQRT(COUNT(BA6:BA34))</f>
        <v>5.7553307613536574E-2</v>
      </c>
      <c r="BV16">
        <f t="shared" si="12"/>
        <v>0.7837472412153994</v>
      </c>
      <c r="BW16">
        <f t="shared" si="13"/>
        <v>1.0093562070604627</v>
      </c>
    </row>
    <row r="17" spans="1:75" x14ac:dyDescent="0.35">
      <c r="A17" s="10"/>
      <c r="B17" s="10" t="s">
        <v>3</v>
      </c>
      <c r="C17" s="36" t="s">
        <v>158</v>
      </c>
      <c r="AA17" s="18" t="s">
        <v>115</v>
      </c>
      <c r="AB17" s="27">
        <v>5</v>
      </c>
      <c r="AC17" s="88">
        <f t="shared" ca="1" si="0"/>
        <v>6</v>
      </c>
      <c r="AD17" s="27">
        <f>AS140</f>
        <v>0</v>
      </c>
      <c r="AE17" s="27">
        <f>AR140</f>
        <v>0</v>
      </c>
      <c r="AF17" s="27" t="str" cm="1">
        <f t="array" aca="1" ref="AF17" ca="1">IF(INDIRECT(ADDRESS(45 + (ROW()-6)*8, COLUMN()))=1, INDIRECT(ADDRESS(52 + (ROW()-6)*8, COLUMN())), "")</f>
        <v/>
      </c>
      <c r="AG17" s="27" cm="1">
        <f t="array" aca="1" ref="AG17" ca="1">IF(INDIRECT(ADDRESS(45 + (ROW()-6)*8, COLUMN()))=1, INDIRECT(ADDRESS(52 + (ROW()-6)*8, COLUMN())), "")</f>
        <v>1</v>
      </c>
      <c r="AH17" s="27" t="str" cm="1">
        <f t="array" aca="1" ref="AH17" ca="1">IF(INDIRECT(ADDRESS(45 + (ROW()-6)*8, COLUMN()))=1, INDIRECT(ADDRESS(52 + (ROW()-6)*8, COLUMN())), "")</f>
        <v/>
      </c>
      <c r="AI17" s="27" cm="1">
        <f t="array" aca="1" ref="AI17" ca="1">IF(INDIRECT(ADDRESS(45 + (ROW()-6)*8, COLUMN()))=1, INDIRECT(ADDRESS(52 + (ROW()-6)*8, COLUMN())), "")</f>
        <v>1</v>
      </c>
      <c r="AJ17" s="27" t="str" cm="1">
        <f t="array" aca="1" ref="AJ17" ca="1">IF(INDIRECT(ADDRESS(45 + (ROW()-6)*8, COLUMN()))=1, INDIRECT(ADDRESS(52 + (ROW()-6)*8, COLUMN())), "")</f>
        <v/>
      </c>
      <c r="AK17" s="27" cm="1">
        <f t="array" aca="1" ref="AK17" ca="1">IF(INDIRECT(ADDRESS(45 + (ROW()-6)*8, COLUMN()))=1, INDIRECT(ADDRESS(52 + (ROW()-6)*8, COLUMN())), "")</f>
        <v>1</v>
      </c>
      <c r="AL17" s="27" t="str" cm="1">
        <f t="array" aca="1" ref="AL17" ca="1">IF(INDIRECT(ADDRESS(45 + (ROW()-6)*8, COLUMN()))=1, INDIRECT(ADDRESS(52 + (ROW()-6)*8, COLUMN())), "")</f>
        <v/>
      </c>
      <c r="AM17" s="27" cm="1">
        <f t="array" aca="1" ref="AM17" ca="1">IF(INDIRECT(ADDRESS(45 + (ROW()-6)*8, COLUMN()))=1, INDIRECT(ADDRESS(52 + (ROW()-6)*8, COLUMN())), "")</f>
        <v>1</v>
      </c>
      <c r="AN17" s="27" cm="1">
        <f t="array" aca="1" ref="AN17" ca="1">IF(INDIRECT(ADDRESS(45 + (ROW()-6)*8, COLUMN()))=1, INDIRECT(ADDRESS(52 + (ROW()-6)*8, COLUMN())), "")</f>
        <v>1</v>
      </c>
      <c r="AO17" s="27" t="str" cm="1">
        <f t="array" aca="1" ref="AO17" ca="1">IF(INDIRECT(ADDRESS(45 + (ROW()-6)*8, COLUMN()))=1, INDIRECT(ADDRESS(52 + (ROW()-6)*8, COLUMN())), "")</f>
        <v/>
      </c>
      <c r="AP17" s="27" t="str" cm="1">
        <f t="array" aca="1" ref="AP17" ca="1">IF(INDIRECT(ADDRESS(45 + (ROW()-6)*8, COLUMN()))=1, INDIRECT(ADDRESS(52 + (ROW()-6)*8, COLUMN())), "")</f>
        <v/>
      </c>
      <c r="AQ17" s="58" cm="1">
        <f t="array" aca="1" ref="AQ17" ca="1">IF(INDIRECT(ADDRESS(45 + (ROW()-6)*8, COLUMN()))=1, INDIRECT(ADDRESS(52 + (ROW()-6)*8, COLUMN())), "")</f>
        <v>1</v>
      </c>
      <c r="AR17" s="61">
        <f t="shared" si="14"/>
        <v>0</v>
      </c>
      <c r="AS17" s="62">
        <f t="shared" si="15"/>
        <v>0</v>
      </c>
      <c r="AT17" s="62">
        <f t="shared" si="16"/>
        <v>0</v>
      </c>
      <c r="AU17" s="62">
        <f t="shared" si="17"/>
        <v>0</v>
      </c>
      <c r="AV17" s="63">
        <f t="shared" si="18"/>
        <v>0</v>
      </c>
      <c r="AW17" s="61">
        <f t="shared" si="7"/>
        <v>0</v>
      </c>
      <c r="AX17" s="62">
        <f t="shared" si="8"/>
        <v>0</v>
      </c>
      <c r="AY17" s="62">
        <f t="shared" si="9"/>
        <v>0</v>
      </c>
      <c r="AZ17" s="62">
        <f t="shared" si="10"/>
        <v>0</v>
      </c>
      <c r="BA17" s="62">
        <f t="shared" si="11"/>
        <v>0</v>
      </c>
      <c r="BC17" s="18" t="s">
        <v>115</v>
      </c>
      <c r="BD17" s="2">
        <v>0</v>
      </c>
      <c r="BE17" s="2">
        <v>1</v>
      </c>
      <c r="BF17" s="2">
        <v>0</v>
      </c>
      <c r="BG17" s="2">
        <v>1</v>
      </c>
      <c r="BH17" s="2">
        <v>0</v>
      </c>
      <c r="BI17" s="7">
        <v>1</v>
      </c>
      <c r="BJ17" s="2">
        <v>0</v>
      </c>
      <c r="BK17" s="2">
        <v>1</v>
      </c>
      <c r="BL17" s="2">
        <v>1</v>
      </c>
      <c r="BM17" s="2">
        <v>0</v>
      </c>
      <c r="BN17" s="2">
        <v>0</v>
      </c>
      <c r="BO17" s="2">
        <v>1</v>
      </c>
      <c r="BP17">
        <f t="shared" si="6"/>
        <v>6</v>
      </c>
      <c r="BR17" s="76"/>
    </row>
    <row r="18" spans="1:75" x14ac:dyDescent="0.35">
      <c r="AA18" s="18" t="s">
        <v>116</v>
      </c>
      <c r="AB18" s="27">
        <v>5</v>
      </c>
      <c r="AC18" s="88">
        <f t="shared" ca="1" si="0"/>
        <v>4</v>
      </c>
      <c r="AD18" s="27">
        <f>AS148</f>
        <v>3</v>
      </c>
      <c r="AE18" s="27">
        <f>AR148</f>
        <v>4</v>
      </c>
      <c r="AF18" s="27" cm="1">
        <f t="array" aca="1" ref="AF18" ca="1">IF(INDIRECT(ADDRESS(45 + (ROW()-6)*8, COLUMN()))=1, INDIRECT(ADDRESS(52 + (ROW()-6)*8, COLUMN())), "")</f>
        <v>5</v>
      </c>
      <c r="AG18" s="27" t="str" cm="1">
        <f t="array" aca="1" ref="AG18" ca="1">IF(INDIRECT(ADDRESS(45 + (ROW()-6)*8, COLUMN()))=1, INDIRECT(ADDRESS(52 + (ROW()-6)*8, COLUMN())), "")</f>
        <v/>
      </c>
      <c r="AH18" s="27" t="str" cm="1">
        <f t="array" aca="1" ref="AH18" ca="1">IF(INDIRECT(ADDRESS(45 + (ROW()-6)*8, COLUMN()))=1, INDIRECT(ADDRESS(52 + (ROW()-6)*8, COLUMN())), "")</f>
        <v/>
      </c>
      <c r="AI18" s="27" t="str" cm="1">
        <f t="array" aca="1" ref="AI18" ca="1">IF(INDIRECT(ADDRESS(45 + (ROW()-6)*8, COLUMN()))=1, INDIRECT(ADDRESS(52 + (ROW()-6)*8, COLUMN())), "")</f>
        <v/>
      </c>
      <c r="AJ18" s="27" cm="1">
        <f t="array" aca="1" ref="AJ18" ca="1">IF(INDIRECT(ADDRESS(45 + (ROW()-6)*8, COLUMN()))=1, INDIRECT(ADDRESS(52 + (ROW()-6)*8, COLUMN())), "")</f>
        <v>4</v>
      </c>
      <c r="AK18" s="27" t="str" cm="1">
        <f t="array" aca="1" ref="AK18" ca="1">IF(INDIRECT(ADDRESS(45 + (ROW()-6)*8, COLUMN()))=1, INDIRECT(ADDRESS(52 + (ROW()-6)*8, COLUMN())), "")</f>
        <v/>
      </c>
      <c r="AL18" s="27" t="str" cm="1">
        <f t="array" aca="1" ref="AL18" ca="1">IF(INDIRECT(ADDRESS(45 + (ROW()-6)*8, COLUMN()))=1, INDIRECT(ADDRESS(52 + (ROW()-6)*8, COLUMN())), "")</f>
        <v/>
      </c>
      <c r="AM18" s="27" cm="1">
        <f t="array" aca="1" ref="AM18" ca="1">IF(INDIRECT(ADDRESS(45 + (ROW()-6)*8, COLUMN()))=1, INDIRECT(ADDRESS(52 + (ROW()-6)*8, COLUMN())), "")</f>
        <v>5</v>
      </c>
      <c r="AN18" s="27" cm="1">
        <f t="array" aca="1" ref="AN18" ca="1">IF(INDIRECT(ADDRESS(45 + (ROW()-6)*8, COLUMN()))=1, INDIRECT(ADDRESS(52 + (ROW()-6)*8, COLUMN())), "")</f>
        <v>4</v>
      </c>
      <c r="AO18" s="27" t="str" cm="1">
        <f t="array" aca="1" ref="AO18" ca="1">IF(INDIRECT(ADDRESS(45 + (ROW()-6)*8, COLUMN()))=1, INDIRECT(ADDRESS(52 + (ROW()-6)*8, COLUMN())), "")</f>
        <v/>
      </c>
      <c r="AP18" s="27" t="str" cm="1">
        <f t="array" aca="1" ref="AP18" ca="1">IF(INDIRECT(ADDRESS(45 + (ROW()-6)*8, COLUMN()))=1, INDIRECT(ADDRESS(52 + (ROW()-6)*8, COLUMN())), "")</f>
        <v/>
      </c>
      <c r="AQ18" s="58" t="str" cm="1">
        <f t="array" aca="1" ref="AQ18" ca="1">IF(INDIRECT(ADDRESS(45 + (ROW()-6)*8, COLUMN()))=1, INDIRECT(ADDRESS(52 + (ROW()-6)*8, COLUMN())), "")</f>
        <v/>
      </c>
      <c r="AR18" s="61">
        <f t="shared" si="14"/>
        <v>0.6</v>
      </c>
      <c r="AS18" s="62">
        <f t="shared" si="15"/>
        <v>0.9</v>
      </c>
      <c r="AT18" s="62">
        <f t="shared" si="16"/>
        <v>1</v>
      </c>
      <c r="AU18" s="62">
        <f t="shared" si="17"/>
        <v>1</v>
      </c>
      <c r="AV18" s="63">
        <f t="shared" si="18"/>
        <v>1</v>
      </c>
      <c r="AW18" s="61">
        <f t="shared" si="7"/>
        <v>0.8</v>
      </c>
      <c r="AX18" s="62">
        <f t="shared" si="8"/>
        <v>1</v>
      </c>
      <c r="AY18" s="62">
        <f t="shared" si="9"/>
        <v>1</v>
      </c>
      <c r="AZ18" s="62">
        <f t="shared" si="10"/>
        <v>1</v>
      </c>
      <c r="BA18" s="62">
        <f t="shared" si="11"/>
        <v>1</v>
      </c>
      <c r="BC18" s="18" t="s">
        <v>116</v>
      </c>
      <c r="BD18" s="6">
        <v>1</v>
      </c>
      <c r="BE18" s="2">
        <v>0</v>
      </c>
      <c r="BF18" s="2">
        <v>0</v>
      </c>
      <c r="BG18" s="2">
        <v>0</v>
      </c>
      <c r="BH18" s="6">
        <v>1</v>
      </c>
      <c r="BI18" s="2">
        <v>0</v>
      </c>
      <c r="BJ18" s="2">
        <v>0</v>
      </c>
      <c r="BK18" s="2">
        <v>1</v>
      </c>
      <c r="BL18" s="2">
        <v>1</v>
      </c>
      <c r="BM18" s="2">
        <v>0</v>
      </c>
      <c r="BN18" s="2">
        <v>0</v>
      </c>
      <c r="BO18" s="2">
        <v>0</v>
      </c>
      <c r="BP18">
        <f t="shared" si="6"/>
        <v>4</v>
      </c>
    </row>
    <row r="19" spans="1:75" x14ac:dyDescent="0.35">
      <c r="AA19" s="18" t="s">
        <v>117</v>
      </c>
      <c r="AB19" s="27">
        <v>5</v>
      </c>
      <c r="AC19" s="88">
        <f t="shared" ca="1" si="0"/>
        <v>4</v>
      </c>
      <c r="AD19" s="27">
        <f>AS156</f>
        <v>2</v>
      </c>
      <c r="AE19" s="27">
        <f>AR156</f>
        <v>3</v>
      </c>
      <c r="AF19" s="27" cm="1">
        <f t="array" aca="1" ref="AF19" ca="1">IF(INDIRECT(ADDRESS(45 + (ROW()-6)*8, COLUMN()))=1, INDIRECT(ADDRESS(52 + (ROW()-6)*8, COLUMN())), "")</f>
        <v>3</v>
      </c>
      <c r="AG19" s="27" t="str" cm="1">
        <f t="array" aca="1" ref="AG19" ca="1">IF(INDIRECT(ADDRESS(45 + (ROW()-6)*8, COLUMN()))=1, INDIRECT(ADDRESS(52 + (ROW()-6)*8, COLUMN())), "")</f>
        <v/>
      </c>
      <c r="AH19" s="27" t="str" cm="1">
        <f t="array" aca="1" ref="AH19" ca="1">IF(INDIRECT(ADDRESS(45 + (ROW()-6)*8, COLUMN()))=1, INDIRECT(ADDRESS(52 + (ROW()-6)*8, COLUMN())), "")</f>
        <v/>
      </c>
      <c r="AI19" s="27" t="str" cm="1">
        <f t="array" aca="1" ref="AI19" ca="1">IF(INDIRECT(ADDRESS(45 + (ROW()-6)*8, COLUMN()))=1, INDIRECT(ADDRESS(52 + (ROW()-6)*8, COLUMN())), "")</f>
        <v/>
      </c>
      <c r="AJ19" s="27" cm="1">
        <f t="array" aca="1" ref="AJ19" ca="1">IF(INDIRECT(ADDRESS(45 + (ROW()-6)*8, COLUMN()))=1, INDIRECT(ADDRESS(52 + (ROW()-6)*8, COLUMN())), "")</f>
        <v>3</v>
      </c>
      <c r="AK19" s="27" t="str" cm="1">
        <f t="array" aca="1" ref="AK19" ca="1">IF(INDIRECT(ADDRESS(45 + (ROW()-6)*8, COLUMN()))=1, INDIRECT(ADDRESS(52 + (ROW()-6)*8, COLUMN())), "")</f>
        <v/>
      </c>
      <c r="AL19" s="27" t="str" cm="1">
        <f t="array" aca="1" ref="AL19" ca="1">IF(INDIRECT(ADDRESS(45 + (ROW()-6)*8, COLUMN()))=1, INDIRECT(ADDRESS(52 + (ROW()-6)*8, COLUMN())), "")</f>
        <v/>
      </c>
      <c r="AM19" s="27" cm="1">
        <f t="array" aca="1" ref="AM19" ca="1">IF(INDIRECT(ADDRESS(45 + (ROW()-6)*8, COLUMN()))=1, INDIRECT(ADDRESS(52 + (ROW()-6)*8, COLUMN())), "")</f>
        <v>3</v>
      </c>
      <c r="AN19" s="27" cm="1">
        <f t="array" aca="1" ref="AN19" ca="1">IF(INDIRECT(ADDRESS(45 + (ROW()-6)*8, COLUMN()))=1, INDIRECT(ADDRESS(52 + (ROW()-6)*8, COLUMN())), "")</f>
        <v>2</v>
      </c>
      <c r="AO19" s="27" t="str" cm="1">
        <f t="array" aca="1" ref="AO19" ca="1">IF(INDIRECT(ADDRESS(45 + (ROW()-6)*8, COLUMN()))=1, INDIRECT(ADDRESS(52 + (ROW()-6)*8, COLUMN())), "")</f>
        <v/>
      </c>
      <c r="AP19" s="27" t="str" cm="1">
        <f t="array" aca="1" ref="AP19" ca="1">IF(INDIRECT(ADDRESS(45 + (ROW()-6)*8, COLUMN()))=1, INDIRECT(ADDRESS(52 + (ROW()-6)*8, COLUMN())), "")</f>
        <v/>
      </c>
      <c r="AQ19" s="58" t="str" cm="1">
        <f t="array" aca="1" ref="AQ19" ca="1">IF(INDIRECT(ADDRESS(45 + (ROW()-6)*8, COLUMN()))=1, INDIRECT(ADDRESS(52 + (ROW()-6)*8, COLUMN())), "")</f>
        <v/>
      </c>
      <c r="AR19" s="61">
        <f t="shared" si="14"/>
        <v>0.4</v>
      </c>
      <c r="AS19" s="62">
        <f t="shared" si="15"/>
        <v>0.7</v>
      </c>
      <c r="AT19" s="62">
        <f t="shared" si="16"/>
        <v>0.9</v>
      </c>
      <c r="AU19" s="62">
        <f t="shared" si="17"/>
        <v>1</v>
      </c>
      <c r="AV19" s="63">
        <f t="shared" si="18"/>
        <v>1</v>
      </c>
      <c r="AW19" s="61">
        <f t="shared" si="7"/>
        <v>0.6</v>
      </c>
      <c r="AX19" s="62">
        <f t="shared" si="8"/>
        <v>0.9</v>
      </c>
      <c r="AY19" s="62">
        <f t="shared" si="9"/>
        <v>1</v>
      </c>
      <c r="AZ19" s="62">
        <f t="shared" si="10"/>
        <v>1</v>
      </c>
      <c r="BA19" s="62">
        <f t="shared" si="11"/>
        <v>1</v>
      </c>
      <c r="BC19" s="18" t="s">
        <v>117</v>
      </c>
      <c r="BD19" s="6">
        <v>1</v>
      </c>
      <c r="BE19" s="2">
        <v>0</v>
      </c>
      <c r="BF19" s="2">
        <v>0</v>
      </c>
      <c r="BG19" s="2">
        <v>0</v>
      </c>
      <c r="BH19" s="6">
        <v>1</v>
      </c>
      <c r="BI19" s="2">
        <v>0</v>
      </c>
      <c r="BJ19" s="2">
        <v>0</v>
      </c>
      <c r="BK19" s="2">
        <v>1</v>
      </c>
      <c r="BL19" s="2">
        <v>1</v>
      </c>
      <c r="BM19" s="2">
        <v>0</v>
      </c>
      <c r="BN19" s="2">
        <v>0</v>
      </c>
      <c r="BO19" s="2">
        <v>0</v>
      </c>
      <c r="BP19">
        <f t="shared" si="6"/>
        <v>4</v>
      </c>
      <c r="BR19" s="59" t="s">
        <v>241</v>
      </c>
      <c r="BV19" s="90" t="s">
        <v>237</v>
      </c>
      <c r="BW19" s="90"/>
    </row>
    <row r="20" spans="1:75" x14ac:dyDescent="0.35">
      <c r="AA20" s="18" t="s">
        <v>118</v>
      </c>
      <c r="AB20" s="27">
        <v>5</v>
      </c>
      <c r="AC20" s="88">
        <f t="shared" ca="1" si="0"/>
        <v>4</v>
      </c>
      <c r="AD20" s="27">
        <f>AS164</f>
        <v>1</v>
      </c>
      <c r="AE20" s="27">
        <f>AR164</f>
        <v>1</v>
      </c>
      <c r="AF20" s="27" cm="1">
        <f t="array" aca="1" ref="AF20" ca="1">IF(INDIRECT(ADDRESS(45 + (ROW()-6)*8, COLUMN()))=1, INDIRECT(ADDRESS(52 + (ROW()-6)*8, COLUMN())), "")</f>
        <v>1</v>
      </c>
      <c r="AG20" s="27" t="str" cm="1">
        <f t="array" aca="1" ref="AG20" ca="1">IF(INDIRECT(ADDRESS(45 + (ROW()-6)*8, COLUMN()))=1, INDIRECT(ADDRESS(52 + (ROW()-6)*8, COLUMN())), "")</f>
        <v/>
      </c>
      <c r="AH20" s="27" t="str" cm="1">
        <f t="array" aca="1" ref="AH20" ca="1">IF(INDIRECT(ADDRESS(45 + (ROW()-6)*8, COLUMN()))=1, INDIRECT(ADDRESS(52 + (ROW()-6)*8, COLUMN())), "")</f>
        <v/>
      </c>
      <c r="AI20" s="27" t="str" cm="1">
        <f t="array" aca="1" ref="AI20" ca="1">IF(INDIRECT(ADDRESS(45 + (ROW()-6)*8, COLUMN()))=1, INDIRECT(ADDRESS(52 + (ROW()-6)*8, COLUMN())), "")</f>
        <v/>
      </c>
      <c r="AJ20" s="27" cm="1">
        <f t="array" aca="1" ref="AJ20" ca="1">IF(INDIRECT(ADDRESS(45 + (ROW()-6)*8, COLUMN()))=1, INDIRECT(ADDRESS(52 + (ROW()-6)*8, COLUMN())), "")</f>
        <v>1</v>
      </c>
      <c r="AK20" s="27" t="str" cm="1">
        <f t="array" aca="1" ref="AK20" ca="1">IF(INDIRECT(ADDRESS(45 + (ROW()-6)*8, COLUMN()))=1, INDIRECT(ADDRESS(52 + (ROW()-6)*8, COLUMN())), "")</f>
        <v/>
      </c>
      <c r="AL20" s="27" t="str" cm="1">
        <f t="array" aca="1" ref="AL20" ca="1">IF(INDIRECT(ADDRESS(45 + (ROW()-6)*8, COLUMN()))=1, INDIRECT(ADDRESS(52 + (ROW()-6)*8, COLUMN())), "")</f>
        <v/>
      </c>
      <c r="AM20" s="27" cm="1">
        <f t="array" aca="1" ref="AM20" ca="1">IF(INDIRECT(ADDRESS(45 + (ROW()-6)*8, COLUMN()))=1, INDIRECT(ADDRESS(52 + (ROW()-6)*8, COLUMN())), "")</f>
        <v>2</v>
      </c>
      <c r="AN20" s="27" cm="1">
        <f t="array" aca="1" ref="AN20" ca="1">IF(INDIRECT(ADDRESS(45 + (ROW()-6)*8, COLUMN()))=1, INDIRECT(ADDRESS(52 + (ROW()-6)*8, COLUMN())), "")</f>
        <v>1</v>
      </c>
      <c r="AO20" s="27" t="str" cm="1">
        <f t="array" aca="1" ref="AO20" ca="1">IF(INDIRECT(ADDRESS(45 + (ROW()-6)*8, COLUMN()))=1, INDIRECT(ADDRESS(52 + (ROW()-6)*8, COLUMN())), "")</f>
        <v/>
      </c>
      <c r="AP20" s="27" t="str" cm="1">
        <f t="array" aca="1" ref="AP20" ca="1">IF(INDIRECT(ADDRESS(45 + (ROW()-6)*8, COLUMN()))=1, INDIRECT(ADDRESS(52 + (ROW()-6)*8, COLUMN())), "")</f>
        <v/>
      </c>
      <c r="AQ20" s="58" t="str" cm="1">
        <f t="array" aca="1" ref="AQ20" ca="1">IF(INDIRECT(ADDRESS(45 + (ROW()-6)*8, COLUMN()))=1, INDIRECT(ADDRESS(52 + (ROW()-6)*8, COLUMN())), "")</f>
        <v/>
      </c>
      <c r="AR20" s="61">
        <f t="shared" si="14"/>
        <v>0.19999999999999996</v>
      </c>
      <c r="AS20" s="62">
        <f t="shared" si="15"/>
        <v>0.4</v>
      </c>
      <c r="AT20" s="62">
        <f t="shared" si="16"/>
        <v>0.6</v>
      </c>
      <c r="AU20" s="62">
        <f t="shared" si="17"/>
        <v>0.8</v>
      </c>
      <c r="AV20" s="63">
        <f t="shared" si="18"/>
        <v>1</v>
      </c>
      <c r="AW20" s="61">
        <f t="shared" si="7"/>
        <v>0.19999999999999996</v>
      </c>
      <c r="AX20" s="62">
        <f t="shared" si="8"/>
        <v>0.4</v>
      </c>
      <c r="AY20" s="62">
        <f t="shared" si="9"/>
        <v>0.6</v>
      </c>
      <c r="AZ20" s="62">
        <f t="shared" si="10"/>
        <v>0.8</v>
      </c>
      <c r="BA20" s="62">
        <f t="shared" si="11"/>
        <v>1</v>
      </c>
      <c r="BC20" s="18" t="s">
        <v>118</v>
      </c>
      <c r="BD20" s="6">
        <v>1</v>
      </c>
      <c r="BE20" s="2">
        <v>0</v>
      </c>
      <c r="BF20" s="2">
        <v>0</v>
      </c>
      <c r="BG20" s="2">
        <v>0</v>
      </c>
      <c r="BH20" s="6">
        <v>1</v>
      </c>
      <c r="BI20" s="2">
        <v>0</v>
      </c>
      <c r="BJ20" s="2">
        <v>0</v>
      </c>
      <c r="BK20" s="2">
        <v>1</v>
      </c>
      <c r="BL20" s="2">
        <v>1</v>
      </c>
      <c r="BM20" s="2">
        <v>0</v>
      </c>
      <c r="BN20" s="2">
        <v>0</v>
      </c>
      <c r="BO20" s="2">
        <v>0</v>
      </c>
      <c r="BP20">
        <f t="shared" si="6"/>
        <v>4</v>
      </c>
      <c r="BR20" s="60" t="s">
        <v>256</v>
      </c>
      <c r="BS20" s="60" t="s">
        <v>92</v>
      </c>
      <c r="BT20" s="60" t="s">
        <v>93</v>
      </c>
      <c r="BU20" s="60" t="s">
        <v>239</v>
      </c>
      <c r="BV20" s="60" t="s">
        <v>223</v>
      </c>
      <c r="BW20" s="60" t="s">
        <v>224</v>
      </c>
    </row>
    <row r="21" spans="1:75" x14ac:dyDescent="0.35">
      <c r="A21" t="s">
        <v>88</v>
      </c>
      <c r="B21" t="s">
        <v>176</v>
      </c>
      <c r="AA21" s="18" t="s">
        <v>119</v>
      </c>
      <c r="AB21" s="27">
        <v>5</v>
      </c>
      <c r="AC21" s="88">
        <f t="shared" ca="1" si="0"/>
        <v>7</v>
      </c>
      <c r="AD21" s="27">
        <f>AS172</f>
        <v>0</v>
      </c>
      <c r="AE21" s="27">
        <f>AR172</f>
        <v>0</v>
      </c>
      <c r="AF21" s="27" t="str" cm="1">
        <f t="array" aca="1" ref="AF21" ca="1">IF(INDIRECT(ADDRESS(45 + (ROW()-6)*8, COLUMN()))=1, INDIRECT(ADDRESS(52 + (ROW()-6)*8, COLUMN())), "")</f>
        <v/>
      </c>
      <c r="AG21" s="27" cm="1">
        <f t="array" aca="1" ref="AG21" ca="1">IF(INDIRECT(ADDRESS(45 + (ROW()-6)*8, COLUMN()))=1, INDIRECT(ADDRESS(52 + (ROW()-6)*8, COLUMN())), "")</f>
        <v>0</v>
      </c>
      <c r="AH21" s="27" cm="1">
        <f t="array" aca="1" ref="AH21" ca="1">IF(INDIRECT(ADDRESS(45 + (ROW()-6)*8, COLUMN()))=1, INDIRECT(ADDRESS(52 + (ROW()-6)*8, COLUMN())), "")</f>
        <v>0</v>
      </c>
      <c r="AI21" s="27" cm="1">
        <f t="array" aca="1" ref="AI21" ca="1">IF(INDIRECT(ADDRESS(45 + (ROW()-6)*8, COLUMN()))=1, INDIRECT(ADDRESS(52 + (ROW()-6)*8, COLUMN())), "")</f>
        <v>0</v>
      </c>
      <c r="AJ21" s="27" t="str" cm="1">
        <f t="array" aca="1" ref="AJ21" ca="1">IF(INDIRECT(ADDRESS(45 + (ROW()-6)*8, COLUMN()))=1, INDIRECT(ADDRESS(52 + (ROW()-6)*8, COLUMN())), "")</f>
        <v/>
      </c>
      <c r="AK21" s="27" cm="1">
        <f t="array" aca="1" ref="AK21" ca="1">IF(INDIRECT(ADDRESS(45 + (ROW()-6)*8, COLUMN()))=1, INDIRECT(ADDRESS(52 + (ROW()-6)*8, COLUMN())), "")</f>
        <v>0</v>
      </c>
      <c r="AL21" s="27" t="str" cm="1">
        <f t="array" aca="1" ref="AL21" ca="1">IF(INDIRECT(ADDRESS(45 + (ROW()-6)*8, COLUMN()))=1, INDIRECT(ADDRESS(52 + (ROW()-6)*8, COLUMN())), "")</f>
        <v/>
      </c>
      <c r="AM21" s="27" cm="1">
        <f t="array" aca="1" ref="AM21" ca="1">IF(INDIRECT(ADDRESS(45 + (ROW()-6)*8, COLUMN()))=1, INDIRECT(ADDRESS(52 + (ROW()-6)*8, COLUMN())), "")</f>
        <v>0</v>
      </c>
      <c r="AN21" s="27" cm="1">
        <f t="array" aca="1" ref="AN21" ca="1">IF(INDIRECT(ADDRESS(45 + (ROW()-6)*8, COLUMN()))=1, INDIRECT(ADDRESS(52 + (ROW()-6)*8, COLUMN())), "")</f>
        <v>0</v>
      </c>
      <c r="AO21" s="27" cm="1">
        <f t="array" aca="1" ref="AO21" ca="1">IF(INDIRECT(ADDRESS(45 + (ROW()-6)*8, COLUMN()))=1, INDIRECT(ADDRESS(52 + (ROW()-6)*8, COLUMN())), "")</f>
        <v>0</v>
      </c>
      <c r="AP21" s="27" t="str" cm="1">
        <f t="array" aca="1" ref="AP21" ca="1">IF(INDIRECT(ADDRESS(45 + (ROW()-6)*8, COLUMN()))=1, INDIRECT(ADDRESS(52 + (ROW()-6)*8, COLUMN())), "")</f>
        <v/>
      </c>
      <c r="AQ21" s="58" t="str" cm="1">
        <f t="array" aca="1" ref="AQ21" ca="1">IF(INDIRECT(ADDRESS(45 + (ROW()-6)*8, COLUMN()))=1, INDIRECT(ADDRESS(52 + (ROW()-6)*8, COLUMN())), "")</f>
        <v/>
      </c>
      <c r="AR21" s="61">
        <f t="shared" si="14"/>
        <v>0</v>
      </c>
      <c r="AS21" s="62">
        <f t="shared" si="15"/>
        <v>0</v>
      </c>
      <c r="AT21" s="62">
        <f t="shared" si="16"/>
        <v>0</v>
      </c>
      <c r="AU21" s="62">
        <f t="shared" si="17"/>
        <v>0</v>
      </c>
      <c r="AV21" s="63">
        <f t="shared" si="18"/>
        <v>0</v>
      </c>
      <c r="AW21" s="61">
        <f t="shared" si="7"/>
        <v>0</v>
      </c>
      <c r="AX21" s="62">
        <f t="shared" si="8"/>
        <v>0</v>
      </c>
      <c r="AY21" s="62">
        <f t="shared" si="9"/>
        <v>0</v>
      </c>
      <c r="AZ21" s="62">
        <f t="shared" si="10"/>
        <v>0</v>
      </c>
      <c r="BA21" s="62">
        <f t="shared" si="11"/>
        <v>0</v>
      </c>
      <c r="BC21" s="18" t="s">
        <v>119</v>
      </c>
      <c r="BD21" s="2">
        <v>0</v>
      </c>
      <c r="BE21" s="2">
        <v>1</v>
      </c>
      <c r="BF21" s="6">
        <v>1</v>
      </c>
      <c r="BG21" s="2">
        <v>1</v>
      </c>
      <c r="BH21" s="2">
        <v>0</v>
      </c>
      <c r="BI21" s="2">
        <v>1</v>
      </c>
      <c r="BJ21" s="2">
        <v>0</v>
      </c>
      <c r="BK21" s="2">
        <v>1</v>
      </c>
      <c r="BL21" s="2">
        <v>1</v>
      </c>
      <c r="BM21" s="2">
        <v>1</v>
      </c>
      <c r="BN21" s="2">
        <v>0</v>
      </c>
      <c r="BO21" s="2">
        <v>0</v>
      </c>
      <c r="BP21">
        <f t="shared" si="6"/>
        <v>7</v>
      </c>
      <c r="BR21" s="64" t="s">
        <v>147</v>
      </c>
      <c r="BS21">
        <f ca="1">AF36</f>
        <v>30</v>
      </c>
      <c r="BT21">
        <f ca="1">AF35</f>
        <v>17</v>
      </c>
      <c r="BU21">
        <f ca="1">BT21/BS21</f>
        <v>0.56666666666666665</v>
      </c>
      <c r="BV21">
        <f ca="1" xml:space="preserve"> (BU21 + (1.96^2)/(2*BS21) - 1.96 * SQRT((BU21*(1 - BU21))/BS21 + (1.96^2)/(4*BS21^2))) / (1 + (1.96^2)/BS21)</f>
        <v>0.39197009545408734</v>
      </c>
      <c r="BW21">
        <f ca="1" xml:space="preserve"> (BU21 + (1.96^2)/(2*BS21) + 1.96 * SQRT((BU21*(1 - BU21))/BS21 + (1.96^2)/(4*BS21^2))) / (1 + (1.96^2)/BS21)</f>
        <v>0.72622762569384891</v>
      </c>
    </row>
    <row r="22" spans="1:75" x14ac:dyDescent="0.35">
      <c r="A22" t="s">
        <v>89</v>
      </c>
      <c r="B22" t="s">
        <v>177</v>
      </c>
      <c r="AA22" s="18" t="s">
        <v>120</v>
      </c>
      <c r="AB22" s="27">
        <v>5</v>
      </c>
      <c r="AC22" s="88">
        <f t="shared" ca="1" si="0"/>
        <v>7</v>
      </c>
      <c r="AD22" s="27">
        <f>AS180</f>
        <v>0</v>
      </c>
      <c r="AE22" s="27">
        <f>AR180</f>
        <v>0</v>
      </c>
      <c r="AF22" s="27" t="str" cm="1">
        <f t="array" aca="1" ref="AF22" ca="1">IF(INDIRECT(ADDRESS(45 + (ROW()-6)*8, COLUMN()))=1, INDIRECT(ADDRESS(52 + (ROW()-6)*8, COLUMN())), "")</f>
        <v/>
      </c>
      <c r="AG22" s="27" cm="1">
        <f t="array" aca="1" ref="AG22" ca="1">IF(INDIRECT(ADDRESS(45 + (ROW()-6)*8, COLUMN()))=1, INDIRECT(ADDRESS(52 + (ROW()-6)*8, COLUMN())), "")</f>
        <v>0</v>
      </c>
      <c r="AH22" s="27" cm="1">
        <f t="array" aca="1" ref="AH22" ca="1">IF(INDIRECT(ADDRESS(45 + (ROW()-6)*8, COLUMN()))=1, INDIRECT(ADDRESS(52 + (ROW()-6)*8, COLUMN())), "")</f>
        <v>0</v>
      </c>
      <c r="AI22" s="27" cm="1">
        <f t="array" aca="1" ref="AI22" ca="1">IF(INDIRECT(ADDRESS(45 + (ROW()-6)*8, COLUMN()))=1, INDIRECT(ADDRESS(52 + (ROW()-6)*8, COLUMN())), "")</f>
        <v>0</v>
      </c>
      <c r="AJ22" s="27" t="str" cm="1">
        <f t="array" aca="1" ref="AJ22" ca="1">IF(INDIRECT(ADDRESS(45 + (ROW()-6)*8, COLUMN()))=1, INDIRECT(ADDRESS(52 + (ROW()-6)*8, COLUMN())), "")</f>
        <v/>
      </c>
      <c r="AK22" s="27" cm="1">
        <f t="array" aca="1" ref="AK22" ca="1">IF(INDIRECT(ADDRESS(45 + (ROW()-6)*8, COLUMN()))=1, INDIRECT(ADDRESS(52 + (ROW()-6)*8, COLUMN())), "")</f>
        <v>0</v>
      </c>
      <c r="AL22" s="27" t="str" cm="1">
        <f t="array" aca="1" ref="AL22" ca="1">IF(INDIRECT(ADDRESS(45 + (ROW()-6)*8, COLUMN()))=1, INDIRECT(ADDRESS(52 + (ROW()-6)*8, COLUMN())), "")</f>
        <v/>
      </c>
      <c r="AM22" s="27" cm="1">
        <f t="array" aca="1" ref="AM22" ca="1">IF(INDIRECT(ADDRESS(45 + (ROW()-6)*8, COLUMN()))=1, INDIRECT(ADDRESS(52 + (ROW()-6)*8, COLUMN())), "")</f>
        <v>0</v>
      </c>
      <c r="AN22" s="27" cm="1">
        <f t="array" aca="1" ref="AN22" ca="1">IF(INDIRECT(ADDRESS(45 + (ROW()-6)*8, COLUMN()))=1, INDIRECT(ADDRESS(52 + (ROW()-6)*8, COLUMN())), "")</f>
        <v>0</v>
      </c>
      <c r="AO22" s="27" cm="1">
        <f t="array" aca="1" ref="AO22" ca="1">IF(INDIRECT(ADDRESS(45 + (ROW()-6)*8, COLUMN()))=1, INDIRECT(ADDRESS(52 + (ROW()-6)*8, COLUMN())), "")</f>
        <v>0</v>
      </c>
      <c r="AP22" s="27" t="str" cm="1">
        <f t="array" aca="1" ref="AP22" ca="1">IF(INDIRECT(ADDRESS(45 + (ROW()-6)*8, COLUMN()))=1, INDIRECT(ADDRESS(52 + (ROW()-6)*8, COLUMN())), "")</f>
        <v/>
      </c>
      <c r="AQ22" s="58" t="str" cm="1">
        <f t="array" aca="1" ref="AQ22" ca="1">IF(INDIRECT(ADDRESS(45 + (ROW()-6)*8, COLUMN()))=1, INDIRECT(ADDRESS(52 + (ROW()-6)*8, COLUMN())), "")</f>
        <v/>
      </c>
      <c r="AR22" s="61">
        <f t="shared" si="14"/>
        <v>0</v>
      </c>
      <c r="AS22" s="62">
        <f t="shared" si="15"/>
        <v>0</v>
      </c>
      <c r="AT22" s="62">
        <f t="shared" si="16"/>
        <v>0</v>
      </c>
      <c r="AU22" s="62">
        <f t="shared" si="17"/>
        <v>0</v>
      </c>
      <c r="AV22" s="63">
        <f t="shared" si="18"/>
        <v>0</v>
      </c>
      <c r="AW22" s="61">
        <f t="shared" si="7"/>
        <v>0</v>
      </c>
      <c r="AX22" s="62">
        <f t="shared" si="8"/>
        <v>0</v>
      </c>
      <c r="AY22" s="62">
        <f t="shared" si="9"/>
        <v>0</v>
      </c>
      <c r="AZ22" s="62">
        <f t="shared" si="10"/>
        <v>0</v>
      </c>
      <c r="BA22" s="62">
        <f t="shared" si="11"/>
        <v>0</v>
      </c>
      <c r="BC22" s="18" t="s">
        <v>120</v>
      </c>
      <c r="BD22" s="2">
        <v>0</v>
      </c>
      <c r="BE22" s="2">
        <v>1</v>
      </c>
      <c r="BF22" s="6">
        <v>1</v>
      </c>
      <c r="BG22" s="2">
        <v>1</v>
      </c>
      <c r="BH22" s="2">
        <v>0</v>
      </c>
      <c r="BI22" s="2">
        <v>1</v>
      </c>
      <c r="BJ22" s="2">
        <v>0</v>
      </c>
      <c r="BK22" s="2">
        <v>1</v>
      </c>
      <c r="BL22" s="2">
        <v>1</v>
      </c>
      <c r="BM22" s="2">
        <v>1</v>
      </c>
      <c r="BN22" s="2">
        <v>0</v>
      </c>
      <c r="BO22" s="2">
        <v>0</v>
      </c>
      <c r="BP22">
        <f t="shared" si="6"/>
        <v>7</v>
      </c>
      <c r="BR22" s="64" t="s">
        <v>148</v>
      </c>
      <c r="BS22">
        <f ca="1">AG36</f>
        <v>85</v>
      </c>
      <c r="BT22">
        <f ca="1">AG35</f>
        <v>31</v>
      </c>
      <c r="BU22">
        <f t="shared" ref="BU22:BU32" ca="1" si="19">BT22/BS22</f>
        <v>0.36470588235294116</v>
      </c>
      <c r="BV22">
        <f t="shared" ref="BV22:BV32" ca="1" si="20" xml:space="preserve"> (BU22 + (1.96^2)/(2*BS22) - 1.96 * SQRT((BU22*(1 - BU22))/BS22 + (1.96^2)/(4*BS22^2))) / (1 + (1.96^2)/BS22)</f>
        <v>0.27029162752319608</v>
      </c>
      <c r="BW22">
        <f t="shared" ref="BW22:BW32" ca="1" si="21" xml:space="preserve"> (BU22 + (1.96^2)/(2*BS22) + 1.96 * SQRT((BU22*(1 - BU22))/BS22 + (1.96^2)/(4*BS22^2))) / (1 + (1.96^2)/BS22)</f>
        <v>0.47082064420536357</v>
      </c>
    </row>
    <row r="23" spans="1:75" x14ac:dyDescent="0.35">
      <c r="B23" t="s">
        <v>178</v>
      </c>
      <c r="AA23" s="18" t="s">
        <v>121</v>
      </c>
      <c r="AB23" s="27">
        <v>5</v>
      </c>
      <c r="AC23" s="88">
        <f t="shared" ca="1" si="0"/>
        <v>7</v>
      </c>
      <c r="AD23" s="27">
        <f>AS188</f>
        <v>0</v>
      </c>
      <c r="AE23" s="27">
        <f>AR188</f>
        <v>3</v>
      </c>
      <c r="AF23" s="27" t="str" cm="1">
        <f t="array" aca="1" ref="AF23" ca="1">IF(INDIRECT(ADDRESS(45 + (ROW()-6)*8, COLUMN()))=1, INDIRECT(ADDRESS(52 + (ROW()-6)*8, COLUMN())), "")</f>
        <v/>
      </c>
      <c r="AG23" s="27" cm="1">
        <f t="array" aca="1" ref="AG23" ca="1">IF(INDIRECT(ADDRESS(45 + (ROW()-6)*8, COLUMN()))=1, INDIRECT(ADDRESS(52 + (ROW()-6)*8, COLUMN())), "")</f>
        <v>1</v>
      </c>
      <c r="AH23" s="27" cm="1">
        <f t="array" aca="1" ref="AH23" ca="1">IF(INDIRECT(ADDRESS(45 + (ROW()-6)*8, COLUMN()))=1, INDIRECT(ADDRESS(52 + (ROW()-6)*8, COLUMN())), "")</f>
        <v>2</v>
      </c>
      <c r="AI23" s="27" cm="1">
        <f t="array" aca="1" ref="AI23" ca="1">IF(INDIRECT(ADDRESS(45 + (ROW()-6)*8, COLUMN()))=1, INDIRECT(ADDRESS(52 + (ROW()-6)*8, COLUMN())), "")</f>
        <v>2</v>
      </c>
      <c r="AJ23" s="27" t="str" cm="1">
        <f t="array" aca="1" ref="AJ23" ca="1">IF(INDIRECT(ADDRESS(45 + (ROW()-6)*8, COLUMN()))=1, INDIRECT(ADDRESS(52 + (ROW()-6)*8, COLUMN())), "")</f>
        <v/>
      </c>
      <c r="AK23" s="27" cm="1">
        <f t="array" aca="1" ref="AK23" ca="1">IF(INDIRECT(ADDRESS(45 + (ROW()-6)*8, COLUMN()))=1, INDIRECT(ADDRESS(52 + (ROW()-6)*8, COLUMN())), "")</f>
        <v>2</v>
      </c>
      <c r="AL23" s="27" t="str" cm="1">
        <f t="array" aca="1" ref="AL23" ca="1">IF(INDIRECT(ADDRESS(45 + (ROW()-6)*8, COLUMN()))=1, INDIRECT(ADDRESS(52 + (ROW()-6)*8, COLUMN())), "")</f>
        <v/>
      </c>
      <c r="AM23" s="27" cm="1">
        <f t="array" aca="1" ref="AM23" ca="1">IF(INDIRECT(ADDRESS(45 + (ROW()-6)*8, COLUMN()))=1, INDIRECT(ADDRESS(52 + (ROW()-6)*8, COLUMN())), "")</f>
        <v>2</v>
      </c>
      <c r="AN23" s="27" cm="1">
        <f t="array" aca="1" ref="AN23" ca="1">IF(INDIRECT(ADDRESS(45 + (ROW()-6)*8, COLUMN()))=1, INDIRECT(ADDRESS(52 + (ROW()-6)*8, COLUMN())), "")</f>
        <v>1</v>
      </c>
      <c r="AO23" s="27" cm="1">
        <f t="array" aca="1" ref="AO23" ca="1">IF(INDIRECT(ADDRESS(45 + (ROW()-6)*8, COLUMN()))=1, INDIRECT(ADDRESS(52 + (ROW()-6)*8, COLUMN())), "")</f>
        <v>2</v>
      </c>
      <c r="AP23" s="27" t="str" cm="1">
        <f t="array" aca="1" ref="AP23" ca="1">IF(INDIRECT(ADDRESS(45 + (ROW()-6)*8, COLUMN()))=1, INDIRECT(ADDRESS(52 + (ROW()-6)*8, COLUMN())), "")</f>
        <v/>
      </c>
      <c r="AQ23" s="58" t="str" cm="1">
        <f t="array" aca="1" ref="AQ23" ca="1">IF(INDIRECT(ADDRESS(45 + (ROW()-6)*8, COLUMN()))=1, INDIRECT(ADDRESS(52 + (ROW()-6)*8, COLUMN())), "")</f>
        <v/>
      </c>
      <c r="AR23" s="61">
        <f t="shared" si="14"/>
        <v>0</v>
      </c>
      <c r="AS23" s="62">
        <f t="shared" si="15"/>
        <v>0</v>
      </c>
      <c r="AT23" s="62">
        <f t="shared" si="16"/>
        <v>0</v>
      </c>
      <c r="AU23" s="62">
        <f t="shared" si="17"/>
        <v>0</v>
      </c>
      <c r="AV23" s="63">
        <f t="shared" si="18"/>
        <v>0</v>
      </c>
      <c r="AW23" s="61">
        <f t="shared" si="7"/>
        <v>0.6</v>
      </c>
      <c r="AX23" s="62">
        <f t="shared" si="8"/>
        <v>0.9</v>
      </c>
      <c r="AY23" s="62">
        <f t="shared" si="9"/>
        <v>1</v>
      </c>
      <c r="AZ23" s="62">
        <f t="shared" si="10"/>
        <v>1</v>
      </c>
      <c r="BA23" s="62">
        <f t="shared" si="11"/>
        <v>1</v>
      </c>
      <c r="BC23" s="18" t="s">
        <v>121</v>
      </c>
      <c r="BD23" s="2">
        <v>0</v>
      </c>
      <c r="BE23" s="2">
        <v>1</v>
      </c>
      <c r="BF23" s="6">
        <v>1</v>
      </c>
      <c r="BG23" s="2">
        <v>1</v>
      </c>
      <c r="BH23" s="2">
        <v>0</v>
      </c>
      <c r="BI23" s="2">
        <v>1</v>
      </c>
      <c r="BJ23" s="2">
        <v>0</v>
      </c>
      <c r="BK23" s="2">
        <v>1</v>
      </c>
      <c r="BL23" s="2">
        <v>1</v>
      </c>
      <c r="BM23" s="2">
        <v>1</v>
      </c>
      <c r="BN23" s="2">
        <v>0</v>
      </c>
      <c r="BO23" s="2">
        <v>0</v>
      </c>
      <c r="BP23">
        <f t="shared" si="6"/>
        <v>7</v>
      </c>
      <c r="BR23" s="64" t="s">
        <v>149</v>
      </c>
      <c r="BS23">
        <f ca="1">AH36</f>
        <v>55</v>
      </c>
      <c r="BT23">
        <f ca="1">AH35</f>
        <v>19</v>
      </c>
      <c r="BU23">
        <f t="shared" ca="1" si="19"/>
        <v>0.34545454545454546</v>
      </c>
      <c r="BV23">
        <f t="shared" ca="1" si="20"/>
        <v>0.23362533364154048</v>
      </c>
      <c r="BW23">
        <f t="shared" ca="1" si="21"/>
        <v>0.47746341989337354</v>
      </c>
    </row>
    <row r="24" spans="1:75" x14ac:dyDescent="0.35">
      <c r="AA24" s="18" t="s">
        <v>122</v>
      </c>
      <c r="AB24" s="27">
        <v>5</v>
      </c>
      <c r="AC24" s="88">
        <f t="shared" ca="1" si="0"/>
        <v>7</v>
      </c>
      <c r="AD24" s="27">
        <f>AS196</f>
        <v>0</v>
      </c>
      <c r="AE24" s="27">
        <f>AR196</f>
        <v>2</v>
      </c>
      <c r="AF24" s="27" t="str" cm="1">
        <f t="array" aca="1" ref="AF24" ca="1">IF(INDIRECT(ADDRESS(45 + (ROW()-6)*8, COLUMN()))=1, INDIRECT(ADDRESS(52 + (ROW()-6)*8, COLUMN())), "")</f>
        <v/>
      </c>
      <c r="AG24" s="27" cm="1">
        <f t="array" aca="1" ref="AG24" ca="1">IF(INDIRECT(ADDRESS(45 + (ROW()-6)*8, COLUMN()))=1, INDIRECT(ADDRESS(52 + (ROW()-6)*8, COLUMN())), "")</f>
        <v>0</v>
      </c>
      <c r="AH24" s="27" cm="1">
        <f t="array" aca="1" ref="AH24" ca="1">IF(INDIRECT(ADDRESS(45 + (ROW()-6)*8, COLUMN()))=1, INDIRECT(ADDRESS(52 + (ROW()-6)*8, COLUMN())), "")</f>
        <v>1</v>
      </c>
      <c r="AI24" s="27" cm="1">
        <f t="array" aca="1" ref="AI24" ca="1">IF(INDIRECT(ADDRESS(45 + (ROW()-6)*8, COLUMN()))=1, INDIRECT(ADDRESS(52 + (ROW()-6)*8, COLUMN())), "")</f>
        <v>1</v>
      </c>
      <c r="AJ24" s="27" t="str" cm="1">
        <f t="array" aca="1" ref="AJ24" ca="1">IF(INDIRECT(ADDRESS(45 + (ROW()-6)*8, COLUMN()))=1, INDIRECT(ADDRESS(52 + (ROW()-6)*8, COLUMN())), "")</f>
        <v/>
      </c>
      <c r="AK24" s="27" cm="1">
        <f t="array" aca="1" ref="AK24" ca="1">IF(INDIRECT(ADDRESS(45 + (ROW()-6)*8, COLUMN()))=1, INDIRECT(ADDRESS(52 + (ROW()-6)*8, COLUMN())), "")</f>
        <v>0</v>
      </c>
      <c r="AL24" s="27" t="str" cm="1">
        <f t="array" aca="1" ref="AL24" ca="1">IF(INDIRECT(ADDRESS(45 + (ROW()-6)*8, COLUMN()))=1, INDIRECT(ADDRESS(52 + (ROW()-6)*8, COLUMN())), "")</f>
        <v/>
      </c>
      <c r="AM24" s="27" cm="1">
        <f t="array" aca="1" ref="AM24" ca="1">IF(INDIRECT(ADDRESS(45 + (ROW()-6)*8, COLUMN()))=1, INDIRECT(ADDRESS(52 + (ROW()-6)*8, COLUMN())), "")</f>
        <v>1</v>
      </c>
      <c r="AN24" s="27" cm="1">
        <f t="array" aca="1" ref="AN24" ca="1">IF(INDIRECT(ADDRESS(45 + (ROW()-6)*8, COLUMN()))=1, INDIRECT(ADDRESS(52 + (ROW()-6)*8, COLUMN())), "")</f>
        <v>1</v>
      </c>
      <c r="AO24" s="27" cm="1">
        <f t="array" aca="1" ref="AO24" ca="1">IF(INDIRECT(ADDRESS(45 + (ROW()-6)*8, COLUMN()))=1, INDIRECT(ADDRESS(52 + (ROW()-6)*8, COLUMN())), "")</f>
        <v>1</v>
      </c>
      <c r="AP24" s="27" t="str" cm="1">
        <f t="array" aca="1" ref="AP24" ca="1">IF(INDIRECT(ADDRESS(45 + (ROW()-6)*8, COLUMN()))=1, INDIRECT(ADDRESS(52 + (ROW()-6)*8, COLUMN())), "")</f>
        <v/>
      </c>
      <c r="AQ24" s="58" t="str" cm="1">
        <f t="array" aca="1" ref="AQ24" ca="1">IF(INDIRECT(ADDRESS(45 + (ROW()-6)*8, COLUMN()))=1, INDIRECT(ADDRESS(52 + (ROW()-6)*8, COLUMN())), "")</f>
        <v/>
      </c>
      <c r="AR24" s="61">
        <f t="shared" si="14"/>
        <v>0</v>
      </c>
      <c r="AS24" s="62">
        <f t="shared" si="15"/>
        <v>0</v>
      </c>
      <c r="AT24" s="62">
        <f t="shared" si="16"/>
        <v>0</v>
      </c>
      <c r="AU24" s="62">
        <f t="shared" si="17"/>
        <v>0</v>
      </c>
      <c r="AV24" s="63">
        <f t="shared" si="18"/>
        <v>0</v>
      </c>
      <c r="AW24" s="61">
        <f t="shared" si="7"/>
        <v>0.4</v>
      </c>
      <c r="AX24" s="62">
        <f t="shared" si="8"/>
        <v>0.7</v>
      </c>
      <c r="AY24" s="62">
        <f t="shared" si="9"/>
        <v>0.9</v>
      </c>
      <c r="AZ24" s="62">
        <f t="shared" si="10"/>
        <v>1</v>
      </c>
      <c r="BA24" s="62">
        <f t="shared" si="11"/>
        <v>1</v>
      </c>
      <c r="BC24" s="18" t="s">
        <v>122</v>
      </c>
      <c r="BD24" s="2">
        <v>0</v>
      </c>
      <c r="BE24" s="2">
        <v>1</v>
      </c>
      <c r="BF24" s="7">
        <v>1</v>
      </c>
      <c r="BG24" s="2">
        <v>1</v>
      </c>
      <c r="BH24" s="2">
        <v>0</v>
      </c>
      <c r="BI24" s="2">
        <v>1</v>
      </c>
      <c r="BJ24" s="2">
        <v>0</v>
      </c>
      <c r="BK24" s="2">
        <v>1</v>
      </c>
      <c r="BL24" s="2">
        <v>1</v>
      </c>
      <c r="BM24" s="2">
        <v>1</v>
      </c>
      <c r="BN24" s="2">
        <v>0</v>
      </c>
      <c r="BO24" s="2">
        <v>0</v>
      </c>
      <c r="BP24">
        <f t="shared" si="6"/>
        <v>7</v>
      </c>
      <c r="BR24" s="64" t="s">
        <v>150</v>
      </c>
      <c r="BS24">
        <f ca="1">AI36</f>
        <v>75</v>
      </c>
      <c r="BT24">
        <f ca="1">AI35</f>
        <v>33</v>
      </c>
      <c r="BU24">
        <f t="shared" ca="1" si="19"/>
        <v>0.44</v>
      </c>
      <c r="BV24">
        <f t="shared" ca="1" si="20"/>
        <v>0.33331275976784852</v>
      </c>
      <c r="BW24">
        <f t="shared" ca="1" si="21"/>
        <v>0.55253430574071549</v>
      </c>
    </row>
    <row r="25" spans="1:75" x14ac:dyDescent="0.35">
      <c r="AA25" s="18" t="s">
        <v>123</v>
      </c>
      <c r="AB25" s="27">
        <v>5</v>
      </c>
      <c r="AC25" s="88">
        <f t="shared" ca="1" si="0"/>
        <v>6</v>
      </c>
      <c r="AD25" s="27">
        <f>AS204</f>
        <v>4</v>
      </c>
      <c r="AE25" s="27">
        <f>AR204</f>
        <v>5</v>
      </c>
      <c r="AF25" s="27" cm="1">
        <f t="array" aca="1" ref="AF25" ca="1">IF(INDIRECT(ADDRESS(45 + (ROW()-6)*8, COLUMN()))=1, INDIRECT(ADDRESS(52 + (ROW()-6)*8, COLUMN())), "")</f>
        <v>5</v>
      </c>
      <c r="AG25" s="27" t="str" cm="1">
        <f t="array" aca="1" ref="AG25" ca="1">IF(INDIRECT(ADDRESS(45 + (ROW()-6)*8, COLUMN()))=1, INDIRECT(ADDRESS(52 + (ROW()-6)*8, COLUMN())), "")</f>
        <v/>
      </c>
      <c r="AH25" s="27" t="str" cm="1">
        <f t="array" aca="1" ref="AH25" ca="1">IF(INDIRECT(ADDRESS(45 + (ROW()-6)*8, COLUMN()))=1, INDIRECT(ADDRESS(52 + (ROW()-6)*8, COLUMN())), "")</f>
        <v/>
      </c>
      <c r="AI25" s="27" cm="1">
        <f t="array" aca="1" ref="AI25" ca="1">IF(INDIRECT(ADDRESS(45 + (ROW()-6)*8, COLUMN()))=1, INDIRECT(ADDRESS(52 + (ROW()-6)*8, COLUMN())), "")</f>
        <v>5</v>
      </c>
      <c r="AJ25" s="27" t="str" cm="1">
        <f t="array" aca="1" ref="AJ25" ca="1">IF(INDIRECT(ADDRESS(45 + (ROW()-6)*8, COLUMN()))=1, INDIRECT(ADDRESS(52 + (ROW()-6)*8, COLUMN())), "")</f>
        <v/>
      </c>
      <c r="AK25" s="27" cm="1">
        <f t="array" aca="1" ref="AK25" ca="1">IF(INDIRECT(ADDRESS(45 + (ROW()-6)*8, COLUMN()))=1, INDIRECT(ADDRESS(52 + (ROW()-6)*8, COLUMN())), "")</f>
        <v>3</v>
      </c>
      <c r="AL25" s="27" t="str" cm="1">
        <f t="array" aca="1" ref="AL25" ca="1">IF(INDIRECT(ADDRESS(45 + (ROW()-6)*8, COLUMN()))=1, INDIRECT(ADDRESS(52 + (ROW()-6)*8, COLUMN())), "")</f>
        <v/>
      </c>
      <c r="AM25" s="27" cm="1">
        <f t="array" aca="1" ref="AM25" ca="1">IF(INDIRECT(ADDRESS(45 + (ROW()-6)*8, COLUMN()))=1, INDIRECT(ADDRESS(52 + (ROW()-6)*8, COLUMN())), "")</f>
        <v>5</v>
      </c>
      <c r="AN25" s="27" cm="1">
        <f t="array" aca="1" ref="AN25" ca="1">IF(INDIRECT(ADDRESS(45 + (ROW()-6)*8, COLUMN()))=1, INDIRECT(ADDRESS(52 + (ROW()-6)*8, COLUMN())), "")</f>
        <v>4</v>
      </c>
      <c r="AO25" s="27" cm="1">
        <f t="array" aca="1" ref="AO25" ca="1">IF(INDIRECT(ADDRESS(45 + (ROW()-6)*8, COLUMN()))=1, INDIRECT(ADDRESS(52 + (ROW()-6)*8, COLUMN())), "")</f>
        <v>5</v>
      </c>
      <c r="AP25" s="27" t="str" cm="1">
        <f t="array" aca="1" ref="AP25" ca="1">IF(INDIRECT(ADDRESS(45 + (ROW()-6)*8, COLUMN()))=1, INDIRECT(ADDRESS(52 + (ROW()-6)*8, COLUMN())), "")</f>
        <v/>
      </c>
      <c r="AQ25" s="58" t="str" cm="1">
        <f t="array" aca="1" ref="AQ25" ca="1">IF(INDIRECT(ADDRESS(45 + (ROW()-6)*8, COLUMN()))=1, INDIRECT(ADDRESS(52 + (ROW()-6)*8, COLUMN())), "")</f>
        <v/>
      </c>
      <c r="AR25" s="61">
        <f t="shared" si="14"/>
        <v>0.8</v>
      </c>
      <c r="AS25" s="62">
        <f t="shared" si="15"/>
        <v>1</v>
      </c>
      <c r="AT25" s="62">
        <f t="shared" si="16"/>
        <v>1</v>
      </c>
      <c r="AU25" s="62">
        <f t="shared" si="17"/>
        <v>1</v>
      </c>
      <c r="AV25" s="63">
        <f t="shared" si="18"/>
        <v>1</v>
      </c>
      <c r="AW25" s="61">
        <f t="shared" si="7"/>
        <v>1</v>
      </c>
      <c r="AX25" s="62">
        <f t="shared" si="8"/>
        <v>1</v>
      </c>
      <c r="AY25" s="62">
        <f t="shared" si="9"/>
        <v>1</v>
      </c>
      <c r="AZ25" s="62">
        <f t="shared" si="10"/>
        <v>1</v>
      </c>
      <c r="BA25" s="62">
        <f t="shared" si="11"/>
        <v>1</v>
      </c>
      <c r="BC25" s="18" t="s">
        <v>123</v>
      </c>
      <c r="BD25" s="6">
        <v>1</v>
      </c>
      <c r="BE25" s="2">
        <v>0</v>
      </c>
      <c r="BF25" s="2">
        <v>0</v>
      </c>
      <c r="BG25" s="2">
        <v>1</v>
      </c>
      <c r="BH25" s="2">
        <v>0</v>
      </c>
      <c r="BI25" s="2">
        <v>1</v>
      </c>
      <c r="BJ25" s="2">
        <v>0</v>
      </c>
      <c r="BK25" s="2">
        <v>1</v>
      </c>
      <c r="BL25" s="2">
        <v>1</v>
      </c>
      <c r="BM25" s="2">
        <v>1</v>
      </c>
      <c r="BN25" s="2">
        <v>0</v>
      </c>
      <c r="BO25" s="2">
        <v>0</v>
      </c>
      <c r="BP25">
        <f t="shared" si="6"/>
        <v>6</v>
      </c>
      <c r="BR25" s="64" t="s">
        <v>151</v>
      </c>
      <c r="BS25">
        <f ca="1">AJ36</f>
        <v>45</v>
      </c>
      <c r="BT25">
        <f ca="1">AJ35</f>
        <v>25</v>
      </c>
      <c r="BU25">
        <f t="shared" ca="1" si="19"/>
        <v>0.55555555555555558</v>
      </c>
      <c r="BV25">
        <f t="shared" ca="1" si="20"/>
        <v>0.41175883416365322</v>
      </c>
      <c r="BW25">
        <f t="shared" ca="1" si="21"/>
        <v>0.69061291450960893</v>
      </c>
    </row>
    <row r="26" spans="1:75" x14ac:dyDescent="0.35">
      <c r="AA26" s="18" t="s">
        <v>124</v>
      </c>
      <c r="AB26" s="27">
        <v>5</v>
      </c>
      <c r="AC26" s="88">
        <f t="shared" ca="1" si="0"/>
        <v>4</v>
      </c>
      <c r="AD26" s="27">
        <f>AS212</f>
        <v>0</v>
      </c>
      <c r="AE26" s="27">
        <f>AR212</f>
        <v>1</v>
      </c>
      <c r="AF26" s="27" cm="1">
        <f t="array" aca="1" ref="AF26" ca="1">IF(INDIRECT(ADDRESS(45 + (ROW()-6)*8, COLUMN()))=1, INDIRECT(ADDRESS(52 + (ROW()-6)*8, COLUMN())), "")</f>
        <v>0</v>
      </c>
      <c r="AG26" s="27" t="str" cm="1">
        <f t="array" aca="1" ref="AG26" ca="1">IF(INDIRECT(ADDRESS(45 + (ROW()-6)*8, COLUMN()))=1, INDIRECT(ADDRESS(52 + (ROW()-6)*8, COLUMN())), "")</f>
        <v/>
      </c>
      <c r="AH26" s="27" t="str" cm="1">
        <f t="array" aca="1" ref="AH26" ca="1">IF(INDIRECT(ADDRESS(45 + (ROW()-6)*8, COLUMN()))=1, INDIRECT(ADDRESS(52 + (ROW()-6)*8, COLUMN())), "")</f>
        <v/>
      </c>
      <c r="AI26" s="27" t="str" cm="1">
        <f t="array" aca="1" ref="AI26" ca="1">IF(INDIRECT(ADDRESS(45 + (ROW()-6)*8, COLUMN()))=1, INDIRECT(ADDRESS(52 + (ROW()-6)*8, COLUMN())), "")</f>
        <v/>
      </c>
      <c r="AJ26" s="27" cm="1">
        <f t="array" aca="1" ref="AJ26" ca="1">IF(INDIRECT(ADDRESS(45 + (ROW()-6)*8, COLUMN()))=1, INDIRECT(ADDRESS(52 + (ROW()-6)*8, COLUMN())), "")</f>
        <v>1</v>
      </c>
      <c r="AK26" s="27" t="str" cm="1">
        <f t="array" aca="1" ref="AK26" ca="1">IF(INDIRECT(ADDRESS(45 + (ROW()-6)*8, COLUMN()))=1, INDIRECT(ADDRESS(52 + (ROW()-6)*8, COLUMN())), "")</f>
        <v/>
      </c>
      <c r="AL26" s="27" t="str" cm="1">
        <f t="array" aca="1" ref="AL26" ca="1">IF(INDIRECT(ADDRESS(45 + (ROW()-6)*8, COLUMN()))=1, INDIRECT(ADDRESS(52 + (ROW()-6)*8, COLUMN())), "")</f>
        <v/>
      </c>
      <c r="AM26" s="27" cm="1">
        <f t="array" aca="1" ref="AM26" ca="1">IF(INDIRECT(ADDRESS(45 + (ROW()-6)*8, COLUMN()))=1, INDIRECT(ADDRESS(52 + (ROW()-6)*8, COLUMN())), "")</f>
        <v>1</v>
      </c>
      <c r="AN26" s="27" cm="1">
        <f t="array" aca="1" ref="AN26" ca="1">IF(INDIRECT(ADDRESS(45 + (ROW()-6)*8, COLUMN()))=1, INDIRECT(ADDRESS(52 + (ROW()-6)*8, COLUMN())), "")</f>
        <v>0</v>
      </c>
      <c r="AO26" s="27" t="str" cm="1">
        <f t="array" aca="1" ref="AO26" ca="1">IF(INDIRECT(ADDRESS(45 + (ROW()-6)*8, COLUMN()))=1, INDIRECT(ADDRESS(52 + (ROW()-6)*8, COLUMN())), "")</f>
        <v/>
      </c>
      <c r="AP26" s="27" t="str" cm="1">
        <f t="array" aca="1" ref="AP26" ca="1">IF(INDIRECT(ADDRESS(45 + (ROW()-6)*8, COLUMN()))=1, INDIRECT(ADDRESS(52 + (ROW()-6)*8, COLUMN())), "")</f>
        <v/>
      </c>
      <c r="AQ26" s="58" t="str" cm="1">
        <f t="array" aca="1" ref="AQ26" ca="1">IF(INDIRECT(ADDRESS(45 + (ROW()-6)*8, COLUMN()))=1, INDIRECT(ADDRESS(52 + (ROW()-6)*8, COLUMN())), "")</f>
        <v/>
      </c>
      <c r="AR26" s="61">
        <f t="shared" si="14"/>
        <v>0</v>
      </c>
      <c r="AS26" s="62">
        <f t="shared" si="15"/>
        <v>0</v>
      </c>
      <c r="AT26" s="62">
        <f t="shared" si="16"/>
        <v>0</v>
      </c>
      <c r="AU26" s="62">
        <f t="shared" si="17"/>
        <v>0</v>
      </c>
      <c r="AV26" s="63">
        <f t="shared" si="18"/>
        <v>0</v>
      </c>
      <c r="AW26" s="61">
        <f t="shared" si="7"/>
        <v>0.19999999999999996</v>
      </c>
      <c r="AX26" s="62">
        <f t="shared" si="8"/>
        <v>0.4</v>
      </c>
      <c r="AY26" s="62">
        <f t="shared" si="9"/>
        <v>0.6</v>
      </c>
      <c r="AZ26" s="62">
        <f t="shared" si="10"/>
        <v>0.8</v>
      </c>
      <c r="BA26" s="62">
        <f t="shared" si="11"/>
        <v>1</v>
      </c>
      <c r="BC26" s="18" t="s">
        <v>124</v>
      </c>
      <c r="BD26" s="7">
        <v>1</v>
      </c>
      <c r="BE26" s="2">
        <v>0</v>
      </c>
      <c r="BF26" s="2">
        <v>0</v>
      </c>
      <c r="BG26" s="2">
        <v>0</v>
      </c>
      <c r="BH26" s="6">
        <v>1</v>
      </c>
      <c r="BI26" s="2">
        <v>0</v>
      </c>
      <c r="BJ26" s="2">
        <v>0</v>
      </c>
      <c r="BK26" s="2">
        <v>1</v>
      </c>
      <c r="BL26" s="2">
        <v>1</v>
      </c>
      <c r="BM26" s="2">
        <v>0</v>
      </c>
      <c r="BN26" s="2">
        <v>0</v>
      </c>
      <c r="BO26" s="2">
        <v>0</v>
      </c>
      <c r="BP26">
        <f t="shared" ref="BP26:BP34" si="22">SUM(BD26:BO26)</f>
        <v>4</v>
      </c>
      <c r="BR26" s="64" t="s">
        <v>152</v>
      </c>
      <c r="BS26">
        <f ca="1">AK36</f>
        <v>75</v>
      </c>
      <c r="BT26">
        <f ca="1">AK35</f>
        <v>28</v>
      </c>
      <c r="BU26">
        <f t="shared" ca="1" si="19"/>
        <v>0.37333333333333335</v>
      </c>
      <c r="BV26">
        <f t="shared" ca="1" si="20"/>
        <v>0.27255803135314144</v>
      </c>
      <c r="BW26">
        <f t="shared" ca="1" si="21"/>
        <v>0.48645244027604928</v>
      </c>
    </row>
    <row r="27" spans="1:75" x14ac:dyDescent="0.35">
      <c r="AA27" s="18" t="s">
        <v>125</v>
      </c>
      <c r="AB27" s="27">
        <v>5</v>
      </c>
      <c r="AC27" s="88">
        <f t="shared" ca="1" si="0"/>
        <v>4</v>
      </c>
      <c r="AD27" s="27">
        <f>AS220</f>
        <v>1</v>
      </c>
      <c r="AE27" s="27">
        <f>AR220</f>
        <v>4</v>
      </c>
      <c r="AF27" s="27" t="str" cm="1">
        <f t="array" aca="1" ref="AF27" ca="1">IF(INDIRECT(ADDRESS(45 + (ROW()-6)*8, COLUMN()))=1, INDIRECT(ADDRESS(52 + (ROW()-6)*8, COLUMN())), "")</f>
        <v/>
      </c>
      <c r="AG27" s="27" t="str" cm="1">
        <f t="array" aca="1" ref="AG27" ca="1">IF(INDIRECT(ADDRESS(45 + (ROW()-6)*8, COLUMN()))=1, INDIRECT(ADDRESS(52 + (ROW()-6)*8, COLUMN())), "")</f>
        <v/>
      </c>
      <c r="AH27" s="27" cm="1">
        <f t="array" aca="1" ref="AH27" ca="1">IF(INDIRECT(ADDRESS(45 + (ROW()-6)*8, COLUMN()))=1, INDIRECT(ADDRESS(52 + (ROW()-6)*8, COLUMN())), "")</f>
        <v>3</v>
      </c>
      <c r="AI27" s="27" t="str" cm="1">
        <f t="array" aca="1" ref="AI27" ca="1">IF(INDIRECT(ADDRESS(45 + (ROW()-6)*8, COLUMN()))=1, INDIRECT(ADDRESS(52 + (ROW()-6)*8, COLUMN())), "")</f>
        <v/>
      </c>
      <c r="AJ27" s="27" t="str" cm="1">
        <f t="array" aca="1" ref="AJ27" ca="1">IF(INDIRECT(ADDRESS(45 + (ROW()-6)*8, COLUMN()))=1, INDIRECT(ADDRESS(52 + (ROW()-6)*8, COLUMN())), "")</f>
        <v/>
      </c>
      <c r="AK27" s="27" t="str" cm="1">
        <f t="array" aca="1" ref="AK27" ca="1">IF(INDIRECT(ADDRESS(45 + (ROW()-6)*8, COLUMN()))=1, INDIRECT(ADDRESS(52 + (ROW()-6)*8, COLUMN())), "")</f>
        <v/>
      </c>
      <c r="AL27" s="27" cm="1">
        <f t="array" aca="1" ref="AL27" ca="1">IF(INDIRECT(ADDRESS(45 + (ROW()-6)*8, COLUMN()))=1, INDIRECT(ADDRESS(52 + (ROW()-6)*8, COLUMN())), "")</f>
        <v>3</v>
      </c>
      <c r="AM27" s="27" cm="1">
        <f t="array" aca="1" ref="AM27" ca="1">IF(INDIRECT(ADDRESS(45 + (ROW()-6)*8, COLUMN()))=1, INDIRECT(ADDRESS(52 + (ROW()-6)*8, COLUMN())), "")</f>
        <v>1</v>
      </c>
      <c r="AN27" s="27" t="str" cm="1">
        <f t="array" aca="1" ref="AN27" ca="1">IF(INDIRECT(ADDRESS(45 + (ROW()-6)*8, COLUMN()))=1, INDIRECT(ADDRESS(52 + (ROW()-6)*8, COLUMN())), "")</f>
        <v/>
      </c>
      <c r="AO27" s="27" t="str" cm="1">
        <f t="array" aca="1" ref="AO27" ca="1">IF(INDIRECT(ADDRESS(45 + (ROW()-6)*8, COLUMN()))=1, INDIRECT(ADDRESS(52 + (ROW()-6)*8, COLUMN())), "")</f>
        <v/>
      </c>
      <c r="AP27" s="27" t="str" cm="1">
        <f t="array" aca="1" ref="AP27" ca="1">IF(INDIRECT(ADDRESS(45 + (ROW()-6)*8, COLUMN()))=1, INDIRECT(ADDRESS(52 + (ROW()-6)*8, COLUMN())), "")</f>
        <v/>
      </c>
      <c r="AQ27" s="58" cm="1">
        <f t="array" aca="1" ref="AQ27" ca="1">IF(INDIRECT(ADDRESS(45 + (ROW()-6)*8, COLUMN()))=1, INDIRECT(ADDRESS(52 + (ROW()-6)*8, COLUMN())), "")</f>
        <v>3</v>
      </c>
      <c r="AR27" s="61">
        <f t="shared" si="14"/>
        <v>0.19999999999999996</v>
      </c>
      <c r="AS27" s="62">
        <f t="shared" si="15"/>
        <v>0.4</v>
      </c>
      <c r="AT27" s="62">
        <f t="shared" si="16"/>
        <v>0.6</v>
      </c>
      <c r="AU27" s="62">
        <f t="shared" si="17"/>
        <v>0.8</v>
      </c>
      <c r="AV27" s="63">
        <f t="shared" si="18"/>
        <v>1</v>
      </c>
      <c r="AW27" s="61">
        <f t="shared" si="7"/>
        <v>0.8</v>
      </c>
      <c r="AX27" s="62">
        <f t="shared" si="8"/>
        <v>1</v>
      </c>
      <c r="AY27" s="62">
        <f t="shared" si="9"/>
        <v>1</v>
      </c>
      <c r="AZ27" s="62">
        <f t="shared" si="10"/>
        <v>1</v>
      </c>
      <c r="BA27" s="62">
        <f t="shared" si="11"/>
        <v>1</v>
      </c>
      <c r="BC27" s="18" t="s">
        <v>125</v>
      </c>
      <c r="BD27" s="2">
        <v>0</v>
      </c>
      <c r="BE27" s="2">
        <v>0</v>
      </c>
      <c r="BF27" s="2">
        <v>1</v>
      </c>
      <c r="BG27" s="2">
        <v>0</v>
      </c>
      <c r="BH27" s="2">
        <v>0</v>
      </c>
      <c r="BI27" s="2">
        <v>0</v>
      </c>
      <c r="BJ27" s="6">
        <v>1</v>
      </c>
      <c r="BK27" s="2">
        <v>1</v>
      </c>
      <c r="BL27" s="2">
        <v>0</v>
      </c>
      <c r="BM27" s="2">
        <v>0</v>
      </c>
      <c r="BN27" s="2">
        <v>0</v>
      </c>
      <c r="BO27" s="2">
        <v>1</v>
      </c>
      <c r="BP27">
        <f t="shared" si="22"/>
        <v>4</v>
      </c>
      <c r="BR27" s="64" t="s">
        <v>153</v>
      </c>
      <c r="BS27">
        <f ca="1">AL36</f>
        <v>40</v>
      </c>
      <c r="BT27">
        <f ca="1">AL35</f>
        <v>25</v>
      </c>
      <c r="BU27">
        <f t="shared" ca="1" si="19"/>
        <v>0.625</v>
      </c>
      <c r="BV27">
        <f t="shared" ca="1" si="20"/>
        <v>0.47032160054531907</v>
      </c>
      <c r="BW27">
        <f t="shared" ca="1" si="21"/>
        <v>0.75777226464208292</v>
      </c>
    </row>
    <row r="28" spans="1:75" x14ac:dyDescent="0.35">
      <c r="AA28" s="18" t="s">
        <v>126</v>
      </c>
      <c r="AB28" s="27">
        <v>5</v>
      </c>
      <c r="AC28" s="88">
        <f t="shared" ca="1" si="0"/>
        <v>4</v>
      </c>
      <c r="AD28" s="27">
        <f>AS228</f>
        <v>1</v>
      </c>
      <c r="AE28" s="27">
        <f>AR228</f>
        <v>2</v>
      </c>
      <c r="AF28" s="27" t="str" cm="1">
        <f t="array" aca="1" ref="AF28" ca="1">IF(INDIRECT(ADDRESS(45 + (ROW()-6)*8, COLUMN()))=1, INDIRECT(ADDRESS(52 + (ROW()-6)*8, COLUMN())), "")</f>
        <v/>
      </c>
      <c r="AG28" s="27" t="str" cm="1">
        <f t="array" aca="1" ref="AG28" ca="1">IF(INDIRECT(ADDRESS(45 + (ROW()-6)*8, COLUMN()))=1, INDIRECT(ADDRESS(52 + (ROW()-6)*8, COLUMN())), "")</f>
        <v/>
      </c>
      <c r="AH28" s="27" cm="1">
        <f t="array" aca="1" ref="AH28" ca="1">IF(INDIRECT(ADDRESS(45 + (ROW()-6)*8, COLUMN()))=1, INDIRECT(ADDRESS(52 + (ROW()-6)*8, COLUMN())), "")</f>
        <v>2</v>
      </c>
      <c r="AI28" s="27" t="str" cm="1">
        <f t="array" aca="1" ref="AI28" ca="1">IF(INDIRECT(ADDRESS(45 + (ROW()-6)*8, COLUMN()))=1, INDIRECT(ADDRESS(52 + (ROW()-6)*8, COLUMN())), "")</f>
        <v/>
      </c>
      <c r="AJ28" s="27" t="str" cm="1">
        <f t="array" aca="1" ref="AJ28" ca="1">IF(INDIRECT(ADDRESS(45 + (ROW()-6)*8, COLUMN()))=1, INDIRECT(ADDRESS(52 + (ROW()-6)*8, COLUMN())), "")</f>
        <v/>
      </c>
      <c r="AK28" s="27" t="str" cm="1">
        <f t="array" aca="1" ref="AK28" ca="1">IF(INDIRECT(ADDRESS(45 + (ROW()-6)*8, COLUMN()))=1, INDIRECT(ADDRESS(52 + (ROW()-6)*8, COLUMN())), "")</f>
        <v/>
      </c>
      <c r="AL28" s="27" cm="1">
        <f t="array" aca="1" ref="AL28" ca="1">IF(INDIRECT(ADDRESS(45 + (ROW()-6)*8, COLUMN()))=1, INDIRECT(ADDRESS(52 + (ROW()-6)*8, COLUMN())), "")</f>
        <v>2</v>
      </c>
      <c r="AM28" s="27" cm="1">
        <f t="array" aca="1" ref="AM28" ca="1">IF(INDIRECT(ADDRESS(45 + (ROW()-6)*8, COLUMN()))=1, INDIRECT(ADDRESS(52 + (ROW()-6)*8, COLUMN())), "")</f>
        <v>1</v>
      </c>
      <c r="AN28" s="27" t="str" cm="1">
        <f t="array" aca="1" ref="AN28" ca="1">IF(INDIRECT(ADDRESS(45 + (ROW()-6)*8, COLUMN()))=1, INDIRECT(ADDRESS(52 + (ROW()-6)*8, COLUMN())), "")</f>
        <v/>
      </c>
      <c r="AO28" s="27" t="str" cm="1">
        <f t="array" aca="1" ref="AO28" ca="1">IF(INDIRECT(ADDRESS(45 + (ROW()-6)*8, COLUMN()))=1, INDIRECT(ADDRESS(52 + (ROW()-6)*8, COLUMN())), "")</f>
        <v/>
      </c>
      <c r="AP28" s="27" t="str" cm="1">
        <f t="array" aca="1" ref="AP28" ca="1">IF(INDIRECT(ADDRESS(45 + (ROW()-6)*8, COLUMN()))=1, INDIRECT(ADDRESS(52 + (ROW()-6)*8, COLUMN())), "")</f>
        <v/>
      </c>
      <c r="AQ28" s="58" cm="1">
        <f t="array" aca="1" ref="AQ28" ca="1">IF(INDIRECT(ADDRESS(45 + (ROW()-6)*8, COLUMN()))=1, INDIRECT(ADDRESS(52 + (ROW()-6)*8, COLUMN())), "")</f>
        <v>2</v>
      </c>
      <c r="AR28" s="61">
        <f t="shared" si="14"/>
        <v>0.19999999999999996</v>
      </c>
      <c r="AS28" s="62">
        <f t="shared" si="15"/>
        <v>0.4</v>
      </c>
      <c r="AT28" s="62">
        <f t="shared" si="16"/>
        <v>0.6</v>
      </c>
      <c r="AU28" s="62">
        <f t="shared" si="17"/>
        <v>0.8</v>
      </c>
      <c r="AV28" s="63">
        <f t="shared" si="18"/>
        <v>1</v>
      </c>
      <c r="AW28" s="61">
        <f t="shared" si="7"/>
        <v>0.4</v>
      </c>
      <c r="AX28" s="62">
        <f t="shared" si="8"/>
        <v>0.7</v>
      </c>
      <c r="AY28" s="62">
        <f t="shared" si="9"/>
        <v>0.9</v>
      </c>
      <c r="AZ28" s="62">
        <f t="shared" si="10"/>
        <v>1</v>
      </c>
      <c r="BA28" s="62">
        <f t="shared" si="11"/>
        <v>1</v>
      </c>
      <c r="BC28" s="18" t="s">
        <v>126</v>
      </c>
      <c r="BD28" s="2">
        <v>0</v>
      </c>
      <c r="BE28" s="2">
        <v>0</v>
      </c>
      <c r="BF28" s="2">
        <v>1</v>
      </c>
      <c r="BG28" s="2">
        <v>0</v>
      </c>
      <c r="BH28" s="2">
        <v>0</v>
      </c>
      <c r="BI28" s="2">
        <v>0</v>
      </c>
      <c r="BJ28" s="6">
        <v>1</v>
      </c>
      <c r="BK28" s="2">
        <v>1</v>
      </c>
      <c r="BL28" s="2">
        <v>0</v>
      </c>
      <c r="BM28" s="2">
        <v>0</v>
      </c>
      <c r="BN28" s="2">
        <v>0</v>
      </c>
      <c r="BO28" s="2">
        <v>1</v>
      </c>
      <c r="BP28">
        <f t="shared" si="22"/>
        <v>4</v>
      </c>
      <c r="BR28" s="64" t="s">
        <v>154</v>
      </c>
      <c r="BS28">
        <f ca="1">AM36</f>
        <v>130</v>
      </c>
      <c r="BT28">
        <f ca="1">AM35</f>
        <v>57</v>
      </c>
      <c r="BU28">
        <f t="shared" ca="1" si="19"/>
        <v>0.43846153846153846</v>
      </c>
      <c r="BV28">
        <f t="shared" ca="1" si="20"/>
        <v>0.35614414245771348</v>
      </c>
      <c r="BW28">
        <f t="shared" ca="1" si="21"/>
        <v>0.52431156040298155</v>
      </c>
    </row>
    <row r="29" spans="1:75" x14ac:dyDescent="0.35">
      <c r="AA29" s="18" t="s">
        <v>127</v>
      </c>
      <c r="AB29" s="27">
        <v>5</v>
      </c>
      <c r="AC29" s="88">
        <f t="shared" ca="1" si="0"/>
        <v>5</v>
      </c>
      <c r="AD29" s="27">
        <f>AS236</f>
        <v>0</v>
      </c>
      <c r="AE29" s="27">
        <f>AR236</f>
        <v>2</v>
      </c>
      <c r="AF29" s="27" t="str" cm="1">
        <f t="array" aca="1" ref="AF29" ca="1">IF(INDIRECT(ADDRESS(45 + (ROW()-6)*8, COLUMN()))=1, INDIRECT(ADDRESS(52 + (ROW()-6)*8, COLUMN())), "")</f>
        <v/>
      </c>
      <c r="AG29" s="27" t="str" cm="1">
        <f t="array" aca="1" ref="AG29" ca="1">IF(INDIRECT(ADDRESS(45 + (ROW()-6)*8, COLUMN()))=1, INDIRECT(ADDRESS(52 + (ROW()-6)*8, COLUMN())), "")</f>
        <v/>
      </c>
      <c r="AH29" s="27" t="str" cm="1">
        <f t="array" aca="1" ref="AH29" ca="1">IF(INDIRECT(ADDRESS(45 + (ROW()-6)*8, COLUMN()))=1, INDIRECT(ADDRESS(52 + (ROW()-6)*8, COLUMN())), "")</f>
        <v/>
      </c>
      <c r="AI29" s="27" t="str" cm="1">
        <f t="array" aca="1" ref="AI29" ca="1">IF(INDIRECT(ADDRESS(45 + (ROW()-6)*8, COLUMN()))=1, INDIRECT(ADDRESS(52 + (ROW()-6)*8, COLUMN())), "")</f>
        <v/>
      </c>
      <c r="AJ29" s="27" t="str" cm="1">
        <f t="array" aca="1" ref="AJ29" ca="1">IF(INDIRECT(ADDRESS(45 + (ROW()-6)*8, COLUMN()))=1, INDIRECT(ADDRESS(52 + (ROW()-6)*8, COLUMN())), "")</f>
        <v/>
      </c>
      <c r="AK29" s="27" t="str" cm="1">
        <f t="array" aca="1" ref="AK29" ca="1">IF(INDIRECT(ADDRESS(45 + (ROW()-6)*8, COLUMN()))=1, INDIRECT(ADDRESS(52 + (ROW()-6)*8, COLUMN())), "")</f>
        <v/>
      </c>
      <c r="AL29" s="27" cm="1">
        <f t="array" aca="1" ref="AL29" ca="1">IF(INDIRECT(ADDRESS(45 + (ROW()-6)*8, COLUMN()))=1, INDIRECT(ADDRESS(52 + (ROW()-6)*8, COLUMN())), "")</f>
        <v>4</v>
      </c>
      <c r="AM29" s="27" cm="1">
        <f t="array" aca="1" ref="AM29" ca="1">IF(INDIRECT(ADDRESS(45 + (ROW()-6)*8, COLUMN()))=1, INDIRECT(ADDRESS(52 + (ROW()-6)*8, COLUMN())), "")</f>
        <v>2</v>
      </c>
      <c r="AN29" s="27" cm="1">
        <f t="array" aca="1" ref="AN29" ca="1">IF(INDIRECT(ADDRESS(45 + (ROW()-6)*8, COLUMN()))=1, INDIRECT(ADDRESS(52 + (ROW()-6)*8, COLUMN())), "")</f>
        <v>1</v>
      </c>
      <c r="AO29" s="27" cm="1">
        <f t="array" aca="1" ref="AO29" ca="1">IF(INDIRECT(ADDRESS(45 + (ROW()-6)*8, COLUMN()))=1, INDIRECT(ADDRESS(52 + (ROW()-6)*8, COLUMN())), "")</f>
        <v>3</v>
      </c>
      <c r="AP29" s="27" t="str" cm="1">
        <f t="array" aca="1" ref="AP29" ca="1">IF(INDIRECT(ADDRESS(45 + (ROW()-6)*8, COLUMN()))=1, INDIRECT(ADDRESS(52 + (ROW()-6)*8, COLUMN())), "")</f>
        <v/>
      </c>
      <c r="AQ29" s="58" cm="1">
        <f t="array" aca="1" ref="AQ29" ca="1">IF(INDIRECT(ADDRESS(45 + (ROW()-6)*8, COLUMN()))=1, INDIRECT(ADDRESS(52 + (ROW()-6)*8, COLUMN())), "")</f>
        <v>1</v>
      </c>
      <c r="AR29" s="61">
        <f t="shared" si="14"/>
        <v>0</v>
      </c>
      <c r="AS29" s="62">
        <f t="shared" si="15"/>
        <v>0</v>
      </c>
      <c r="AT29" s="62">
        <f t="shared" si="16"/>
        <v>0</v>
      </c>
      <c r="AU29" s="62">
        <f t="shared" si="17"/>
        <v>0</v>
      </c>
      <c r="AV29" s="63">
        <f t="shared" si="18"/>
        <v>0</v>
      </c>
      <c r="AW29" s="61">
        <f t="shared" si="7"/>
        <v>0.4</v>
      </c>
      <c r="AX29" s="62">
        <f t="shared" si="8"/>
        <v>0.7</v>
      </c>
      <c r="AY29" s="62">
        <f t="shared" si="9"/>
        <v>0.9</v>
      </c>
      <c r="AZ29" s="62">
        <f t="shared" si="10"/>
        <v>1</v>
      </c>
      <c r="BA29" s="62">
        <f t="shared" si="11"/>
        <v>1</v>
      </c>
      <c r="BC29" s="18" t="s">
        <v>127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6">
        <v>1</v>
      </c>
      <c r="BK29" s="2">
        <v>1</v>
      </c>
      <c r="BL29" s="2">
        <v>1</v>
      </c>
      <c r="BM29" s="2">
        <v>1</v>
      </c>
      <c r="BN29" s="2">
        <v>0</v>
      </c>
      <c r="BO29" s="2">
        <v>1</v>
      </c>
      <c r="BP29">
        <f t="shared" si="22"/>
        <v>5</v>
      </c>
      <c r="BR29" s="64" t="s">
        <v>155</v>
      </c>
      <c r="BS29">
        <f ca="1">AN36</f>
        <v>135</v>
      </c>
      <c r="BT29">
        <f ca="1">AN35</f>
        <v>61</v>
      </c>
      <c r="BU29">
        <f t="shared" ca="1" si="19"/>
        <v>0.45185185185185184</v>
      </c>
      <c r="BV29">
        <f t="shared" ca="1" si="20"/>
        <v>0.370389938345493</v>
      </c>
      <c r="BW29">
        <f t="shared" ca="1" si="21"/>
        <v>0.5359781818720788</v>
      </c>
    </row>
    <row r="30" spans="1:75" x14ac:dyDescent="0.35">
      <c r="AA30" s="18" t="s">
        <v>128</v>
      </c>
      <c r="AB30" s="27">
        <v>5</v>
      </c>
      <c r="AC30" s="88">
        <f t="shared" ca="1" si="0"/>
        <v>9</v>
      </c>
      <c r="AD30" s="27">
        <f>AS244</f>
        <v>1</v>
      </c>
      <c r="AE30" s="27">
        <f>AR244</f>
        <v>1</v>
      </c>
      <c r="AF30" s="27" t="str" cm="1">
        <f t="array" aca="1" ref="AF30" ca="1">IF(INDIRECT(ADDRESS(45 + (ROW()-6)*8, COLUMN()))=1, INDIRECT(ADDRESS(52 + (ROW()-6)*8, COLUMN())), "")</f>
        <v/>
      </c>
      <c r="AG30" s="27" cm="1">
        <f t="array" aca="1" ref="AG30" ca="1">IF(INDIRECT(ADDRESS(45 + (ROW()-6)*8, COLUMN()))=1, INDIRECT(ADDRESS(52 + (ROW()-6)*8, COLUMN())), "")</f>
        <v>1</v>
      </c>
      <c r="AH30" s="27" cm="1">
        <f t="array" aca="1" ref="AH30" ca="1">IF(INDIRECT(ADDRESS(45 + (ROW()-6)*8, COLUMN()))=1, INDIRECT(ADDRESS(52 + (ROW()-6)*8, COLUMN())), "")</f>
        <v>1</v>
      </c>
      <c r="AI30" s="27" cm="1">
        <f t="array" aca="1" ref="AI30" ca="1">IF(INDIRECT(ADDRESS(45 + (ROW()-6)*8, COLUMN()))=1, INDIRECT(ADDRESS(52 + (ROW()-6)*8, COLUMN())), "")</f>
        <v>1</v>
      </c>
      <c r="AJ30" s="27" cm="1">
        <f t="array" aca="1" ref="AJ30" ca="1">IF(INDIRECT(ADDRESS(45 + (ROW()-6)*8, COLUMN()))=1, INDIRECT(ADDRESS(52 + (ROW()-6)*8, COLUMN())), "")</f>
        <v>1</v>
      </c>
      <c r="AK30" s="27" cm="1">
        <f t="array" aca="1" ref="AK30" ca="1">IF(INDIRECT(ADDRESS(45 + (ROW()-6)*8, COLUMN()))=1, INDIRECT(ADDRESS(52 + (ROW()-6)*8, COLUMN())), "")</f>
        <v>1</v>
      </c>
      <c r="AL30" s="27" cm="1">
        <f t="array" aca="1" ref="AL30" ca="1">IF(INDIRECT(ADDRESS(45 + (ROW()-6)*8, COLUMN()))=1, INDIRECT(ADDRESS(52 + (ROW()-6)*8, COLUMN())), "")</f>
        <v>1</v>
      </c>
      <c r="AM30" s="27" t="str" cm="1">
        <f t="array" aca="1" ref="AM30" ca="1">IF(INDIRECT(ADDRESS(45 + (ROW()-6)*8, COLUMN()))=1, INDIRECT(ADDRESS(52 + (ROW()-6)*8, COLUMN())), "")</f>
        <v/>
      </c>
      <c r="AN30" s="27" cm="1">
        <f t="array" aca="1" ref="AN30" ca="1">IF(INDIRECT(ADDRESS(45 + (ROW()-6)*8, COLUMN()))=1, INDIRECT(ADDRESS(52 + (ROW()-6)*8, COLUMN())), "")</f>
        <v>1</v>
      </c>
      <c r="AO30" s="27" cm="1">
        <f t="array" aca="1" ref="AO30" ca="1">IF(INDIRECT(ADDRESS(45 + (ROW()-6)*8, COLUMN()))=1, INDIRECT(ADDRESS(52 + (ROW()-6)*8, COLUMN())), "")</f>
        <v>1</v>
      </c>
      <c r="AP30" s="27" cm="1">
        <f t="array" aca="1" ref="AP30" ca="1">IF(INDIRECT(ADDRESS(45 + (ROW()-6)*8, COLUMN()))=1, INDIRECT(ADDRESS(52 + (ROW()-6)*8, COLUMN())), "")</f>
        <v>1</v>
      </c>
      <c r="AQ30" s="58" t="str" cm="1">
        <f t="array" aca="1" ref="AQ30" ca="1">IF(INDIRECT(ADDRESS(45 + (ROW()-6)*8, COLUMN()))=1, INDIRECT(ADDRESS(52 + (ROW()-6)*8, COLUMN())), "")</f>
        <v/>
      </c>
      <c r="AR30" s="61">
        <f t="shared" si="14"/>
        <v>0.19999999999999996</v>
      </c>
      <c r="AS30" s="62">
        <f t="shared" si="15"/>
        <v>0.4</v>
      </c>
      <c r="AT30" s="62">
        <f t="shared" si="16"/>
        <v>0.6</v>
      </c>
      <c r="AU30" s="62">
        <f t="shared" si="17"/>
        <v>0.8</v>
      </c>
      <c r="AV30" s="63">
        <f t="shared" si="18"/>
        <v>1</v>
      </c>
      <c r="AW30" s="61">
        <f t="shared" si="7"/>
        <v>0.19999999999999996</v>
      </c>
      <c r="AX30" s="62">
        <f t="shared" si="8"/>
        <v>0.4</v>
      </c>
      <c r="AY30" s="62">
        <f t="shared" si="9"/>
        <v>0.6</v>
      </c>
      <c r="AZ30" s="62">
        <f t="shared" si="10"/>
        <v>0.8</v>
      </c>
      <c r="BA30" s="62">
        <f t="shared" si="11"/>
        <v>1</v>
      </c>
      <c r="BC30" s="18" t="s">
        <v>128</v>
      </c>
      <c r="BD30" s="2">
        <v>0</v>
      </c>
      <c r="BE30" s="2">
        <v>1</v>
      </c>
      <c r="BF30" s="2">
        <v>1</v>
      </c>
      <c r="BG30" s="2">
        <v>1</v>
      </c>
      <c r="BH30" s="7">
        <v>1</v>
      </c>
      <c r="BI30" s="2">
        <v>1</v>
      </c>
      <c r="BJ30" s="7">
        <v>1</v>
      </c>
      <c r="BK30" s="2">
        <v>0</v>
      </c>
      <c r="BL30" s="2">
        <v>1</v>
      </c>
      <c r="BM30" s="2">
        <v>1</v>
      </c>
      <c r="BN30" s="6">
        <v>1</v>
      </c>
      <c r="BO30" s="2">
        <v>0</v>
      </c>
      <c r="BP30">
        <f t="shared" si="22"/>
        <v>9</v>
      </c>
      <c r="BR30" s="64" t="s">
        <v>156</v>
      </c>
      <c r="BS30">
        <f ca="1">AO36</f>
        <v>80</v>
      </c>
      <c r="BT30">
        <f ca="1">AO35</f>
        <v>40</v>
      </c>
      <c r="BU30">
        <f t="shared" ca="1" si="19"/>
        <v>0.5</v>
      </c>
      <c r="BV30">
        <f t="shared" ca="1" si="20"/>
        <v>0.39297227431107501</v>
      </c>
      <c r="BW30">
        <f t="shared" ca="1" si="21"/>
        <v>0.60702772568892494</v>
      </c>
    </row>
    <row r="31" spans="1:75" x14ac:dyDescent="0.35">
      <c r="AA31" s="18" t="s">
        <v>129</v>
      </c>
      <c r="AB31" s="27">
        <v>5</v>
      </c>
      <c r="AC31" s="88">
        <f t="shared" ca="1" si="0"/>
        <v>9</v>
      </c>
      <c r="AD31" s="27">
        <f>AS252</f>
        <v>0</v>
      </c>
      <c r="AE31" s="27">
        <f>AR252</f>
        <v>2</v>
      </c>
      <c r="AF31" s="27" t="str" cm="1">
        <f t="array" aca="1" ref="AF31" ca="1">IF(INDIRECT(ADDRESS(45 + (ROW()-6)*8, COLUMN()))=1, INDIRECT(ADDRESS(52 + (ROW()-6)*8, COLUMN())), "")</f>
        <v/>
      </c>
      <c r="AG31" s="27" cm="1">
        <f t="array" aca="1" ref="AG31" ca="1">IF(INDIRECT(ADDRESS(45 + (ROW()-6)*8, COLUMN()))=1, INDIRECT(ADDRESS(52 + (ROW()-6)*8, COLUMN())), "")</f>
        <v>0</v>
      </c>
      <c r="AH31" s="27" cm="1">
        <f t="array" aca="1" ref="AH31" ca="1">IF(INDIRECT(ADDRESS(45 + (ROW()-6)*8, COLUMN()))=1, INDIRECT(ADDRESS(52 + (ROW()-6)*8, COLUMN())), "")</f>
        <v>2</v>
      </c>
      <c r="AI31" s="27" cm="1">
        <f t="array" aca="1" ref="AI31" ca="1">IF(INDIRECT(ADDRESS(45 + (ROW()-6)*8, COLUMN()))=1, INDIRECT(ADDRESS(52 + (ROW()-6)*8, COLUMN())), "")</f>
        <v>2</v>
      </c>
      <c r="AJ31" s="27" cm="1">
        <f t="array" aca="1" ref="AJ31" ca="1">IF(INDIRECT(ADDRESS(45 + (ROW()-6)*8, COLUMN()))=1, INDIRECT(ADDRESS(52 + (ROW()-6)*8, COLUMN())), "")</f>
        <v>3</v>
      </c>
      <c r="AK31" s="27" cm="1">
        <f t="array" aca="1" ref="AK31" ca="1">IF(INDIRECT(ADDRESS(45 + (ROW()-6)*8, COLUMN()))=1, INDIRECT(ADDRESS(52 + (ROW()-6)*8, COLUMN())), "")</f>
        <v>0</v>
      </c>
      <c r="AL31" s="27" cm="1">
        <f t="array" aca="1" ref="AL31" ca="1">IF(INDIRECT(ADDRESS(45 + (ROW()-6)*8, COLUMN()))=1, INDIRECT(ADDRESS(52 + (ROW()-6)*8, COLUMN())), "")</f>
        <v>3</v>
      </c>
      <c r="AM31" s="27" t="str" cm="1">
        <f t="array" aca="1" ref="AM31" ca="1">IF(INDIRECT(ADDRESS(45 + (ROW()-6)*8, COLUMN()))=1, INDIRECT(ADDRESS(52 + (ROW()-6)*8, COLUMN())), "")</f>
        <v/>
      </c>
      <c r="AN31" s="27" cm="1">
        <f t="array" aca="1" ref="AN31" ca="1">IF(INDIRECT(ADDRESS(45 + (ROW()-6)*8, COLUMN()))=1, INDIRECT(ADDRESS(52 + (ROW()-6)*8, COLUMN())), "")</f>
        <v>3</v>
      </c>
      <c r="AO31" s="27" cm="1">
        <f t="array" aca="1" ref="AO31" ca="1">IF(INDIRECT(ADDRESS(45 + (ROW()-6)*8, COLUMN()))=1, INDIRECT(ADDRESS(52 + (ROW()-6)*8, COLUMN())), "")</f>
        <v>2</v>
      </c>
      <c r="AP31" s="27" cm="1">
        <f t="array" aca="1" ref="AP31" ca="1">IF(INDIRECT(ADDRESS(45 + (ROW()-6)*8, COLUMN()))=1, INDIRECT(ADDRESS(52 + (ROW()-6)*8, COLUMN())), "")</f>
        <v>3</v>
      </c>
      <c r="AQ31" s="58" t="str" cm="1">
        <f t="array" aca="1" ref="AQ31" ca="1">IF(INDIRECT(ADDRESS(45 + (ROW()-6)*8, COLUMN()))=1, INDIRECT(ADDRESS(52 + (ROW()-6)*8, COLUMN())), "")</f>
        <v/>
      </c>
      <c r="AR31" s="61">
        <f t="shared" si="14"/>
        <v>0</v>
      </c>
      <c r="AS31" s="62">
        <f t="shared" si="15"/>
        <v>0</v>
      </c>
      <c r="AT31" s="62">
        <f t="shared" si="16"/>
        <v>0</v>
      </c>
      <c r="AU31" s="62">
        <f t="shared" si="17"/>
        <v>0</v>
      </c>
      <c r="AV31" s="63">
        <f t="shared" si="18"/>
        <v>0</v>
      </c>
      <c r="AW31" s="61">
        <f t="shared" si="7"/>
        <v>0.4</v>
      </c>
      <c r="AX31" s="62">
        <f t="shared" si="8"/>
        <v>0.7</v>
      </c>
      <c r="AY31" s="62">
        <f t="shared" si="9"/>
        <v>0.9</v>
      </c>
      <c r="AZ31" s="62">
        <f t="shared" si="10"/>
        <v>1</v>
      </c>
      <c r="BA31" s="62">
        <f t="shared" si="11"/>
        <v>1</v>
      </c>
      <c r="BC31" s="18" t="s">
        <v>129</v>
      </c>
      <c r="BD31" s="2">
        <v>0</v>
      </c>
      <c r="BE31" s="2">
        <v>1</v>
      </c>
      <c r="BF31" s="2">
        <v>1</v>
      </c>
      <c r="BG31" s="2">
        <v>1</v>
      </c>
      <c r="BH31" s="2">
        <v>1</v>
      </c>
      <c r="BI31" s="2">
        <v>1</v>
      </c>
      <c r="BJ31" s="2">
        <v>1</v>
      </c>
      <c r="BK31" s="2">
        <v>0</v>
      </c>
      <c r="BL31" s="2">
        <v>1</v>
      </c>
      <c r="BM31" s="2">
        <v>1</v>
      </c>
      <c r="BN31" s="6">
        <v>1</v>
      </c>
      <c r="BO31" s="2">
        <v>0</v>
      </c>
      <c r="BP31">
        <f t="shared" si="22"/>
        <v>9</v>
      </c>
      <c r="BR31" s="64" t="s">
        <v>157</v>
      </c>
      <c r="BS31">
        <f ca="1">AP36</f>
        <v>25</v>
      </c>
      <c r="BT31">
        <f ca="1">AP35</f>
        <v>16</v>
      </c>
      <c r="BU31">
        <f t="shared" ca="1" si="19"/>
        <v>0.64</v>
      </c>
      <c r="BV31">
        <f t="shared" ca="1" si="20"/>
        <v>0.44518154601046633</v>
      </c>
      <c r="BW31">
        <f t="shared" ca="1" si="21"/>
        <v>0.79752343568264361</v>
      </c>
    </row>
    <row r="32" spans="1:75" x14ac:dyDescent="0.35">
      <c r="AA32" s="18" t="s">
        <v>130</v>
      </c>
      <c r="AB32" s="27">
        <v>5</v>
      </c>
      <c r="AC32" s="88">
        <f t="shared" ca="1" si="0"/>
        <v>10</v>
      </c>
      <c r="AD32" s="27">
        <f>AS260</f>
        <v>2</v>
      </c>
      <c r="AE32" s="27">
        <f>AR260</f>
        <v>2</v>
      </c>
      <c r="AF32" s="27" t="str" cm="1">
        <f t="array" aca="1" ref="AF32" ca="1">IF(INDIRECT(ADDRESS(45 + (ROW()-6)*8, COLUMN()))=1, INDIRECT(ADDRESS(52 + (ROW()-6)*8, COLUMN())), "")</f>
        <v/>
      </c>
      <c r="AG32" s="27" cm="1">
        <f t="array" aca="1" ref="AG32" ca="1">IF(INDIRECT(ADDRESS(45 + (ROW()-6)*8, COLUMN()))=1, INDIRECT(ADDRESS(52 + (ROW()-6)*8, COLUMN())), "")</f>
        <v>3</v>
      </c>
      <c r="AH32" s="27" t="str" cm="1">
        <f t="array" aca="1" ref="AH32" ca="1">IF(INDIRECT(ADDRESS(45 + (ROW()-6)*8, COLUMN()))=1, INDIRECT(ADDRESS(52 + (ROW()-6)*8, COLUMN())), "")</f>
        <v/>
      </c>
      <c r="AI32" s="27" cm="1">
        <f t="array" aca="1" ref="AI32" ca="1">IF(INDIRECT(ADDRESS(45 + (ROW()-6)*8, COLUMN()))=1, INDIRECT(ADDRESS(52 + (ROW()-6)*8, COLUMN())), "")</f>
        <v>3</v>
      </c>
      <c r="AJ32" s="27" cm="1">
        <f t="array" aca="1" ref="AJ32" ca="1">IF(INDIRECT(ADDRESS(45 + (ROW()-6)*8, COLUMN()))=1, INDIRECT(ADDRESS(52 + (ROW()-6)*8, COLUMN())), "")</f>
        <v>5</v>
      </c>
      <c r="AK32" s="27" cm="1">
        <f t="array" aca="1" ref="AK32" ca="1">IF(INDIRECT(ADDRESS(45 + (ROW()-6)*8, COLUMN()))=1, INDIRECT(ADDRESS(52 + (ROW()-6)*8, COLUMN())), "")</f>
        <v>2</v>
      </c>
      <c r="AL32" s="27" cm="1">
        <f t="array" aca="1" ref="AL32" ca="1">IF(INDIRECT(ADDRESS(45 + (ROW()-6)*8, COLUMN()))=1, INDIRECT(ADDRESS(52 + (ROW()-6)*8, COLUMN())), "")</f>
        <v>5</v>
      </c>
      <c r="AM32" s="27" cm="1">
        <f t="array" aca="1" ref="AM32" ca="1">IF(INDIRECT(ADDRESS(45 + (ROW()-6)*8, COLUMN()))=1, INDIRECT(ADDRESS(52 + (ROW()-6)*8, COLUMN())), "")</f>
        <v>3</v>
      </c>
      <c r="AN32" s="27" cm="1">
        <f t="array" aca="1" ref="AN32" ca="1">IF(INDIRECT(ADDRESS(45 + (ROW()-6)*8, COLUMN()))=1, INDIRECT(ADDRESS(52 + (ROW()-6)*8, COLUMN())), "")</f>
        <v>5</v>
      </c>
      <c r="AO32" s="27" cm="1">
        <f t="array" aca="1" ref="AO32" ca="1">IF(INDIRECT(ADDRESS(45 + (ROW()-6)*8, COLUMN()))=1, INDIRECT(ADDRESS(52 + (ROW()-6)*8, COLUMN())), "")</f>
        <v>3</v>
      </c>
      <c r="AP32" s="27" cm="1">
        <f t="array" aca="1" ref="AP32" ca="1">IF(INDIRECT(ADDRESS(45 + (ROW()-6)*8, COLUMN()))=1, INDIRECT(ADDRESS(52 + (ROW()-6)*8, COLUMN())), "")</f>
        <v>5</v>
      </c>
      <c r="AQ32" s="58" cm="1">
        <f t="array" aca="1" ref="AQ32" ca="1">IF(INDIRECT(ADDRESS(45 + (ROW()-6)*8, COLUMN()))=1, INDIRECT(ADDRESS(52 + (ROW()-6)*8, COLUMN())), "")</f>
        <v>3</v>
      </c>
      <c r="AR32" s="61">
        <f t="shared" si="14"/>
        <v>0.4</v>
      </c>
      <c r="AS32" s="62">
        <f t="shared" si="15"/>
        <v>0.7</v>
      </c>
      <c r="AT32" s="62">
        <f t="shared" si="16"/>
        <v>0.9</v>
      </c>
      <c r="AU32" s="62">
        <f t="shared" si="17"/>
        <v>1</v>
      </c>
      <c r="AV32" s="63">
        <f t="shared" si="18"/>
        <v>1</v>
      </c>
      <c r="AW32" s="61">
        <f t="shared" si="7"/>
        <v>0.4</v>
      </c>
      <c r="AX32" s="62">
        <f t="shared" si="8"/>
        <v>0.7</v>
      </c>
      <c r="AY32" s="62">
        <f t="shared" si="9"/>
        <v>0.9</v>
      </c>
      <c r="AZ32" s="62">
        <f t="shared" si="10"/>
        <v>1</v>
      </c>
      <c r="BA32" s="62">
        <f t="shared" si="11"/>
        <v>1</v>
      </c>
      <c r="BC32" s="18" t="s">
        <v>130</v>
      </c>
      <c r="BD32" s="2">
        <v>0</v>
      </c>
      <c r="BE32" s="2">
        <v>1</v>
      </c>
      <c r="BF32" s="2">
        <v>0</v>
      </c>
      <c r="BG32" s="2">
        <v>1</v>
      </c>
      <c r="BH32" s="2">
        <v>1</v>
      </c>
      <c r="BI32" s="2">
        <v>1</v>
      </c>
      <c r="BJ32" s="2">
        <v>1</v>
      </c>
      <c r="BK32" s="2">
        <v>1</v>
      </c>
      <c r="BL32" s="2">
        <v>1</v>
      </c>
      <c r="BM32" s="2">
        <v>1</v>
      </c>
      <c r="BN32" s="6">
        <v>1</v>
      </c>
      <c r="BO32" s="2">
        <v>1</v>
      </c>
      <c r="BP32">
        <f t="shared" si="22"/>
        <v>10</v>
      </c>
      <c r="BR32" s="64" t="s">
        <v>158</v>
      </c>
      <c r="BS32">
        <f ca="1">AQ36</f>
        <v>70</v>
      </c>
      <c r="BT32">
        <f ca="1">AQ35</f>
        <v>27</v>
      </c>
      <c r="BU32">
        <f t="shared" ca="1" si="19"/>
        <v>0.38571428571428573</v>
      </c>
      <c r="BV32">
        <f t="shared" ca="1" si="20"/>
        <v>0.28047517785454174</v>
      </c>
      <c r="BW32">
        <f t="shared" ca="1" si="21"/>
        <v>0.50284479354369449</v>
      </c>
    </row>
    <row r="33" spans="10:70" x14ac:dyDescent="0.35">
      <c r="AA33" s="18" t="s">
        <v>131</v>
      </c>
      <c r="AB33" s="27">
        <v>5</v>
      </c>
      <c r="AC33" s="88">
        <f t="shared" ca="1" si="0"/>
        <v>11</v>
      </c>
      <c r="AD33" s="27">
        <f>AS268</f>
        <v>1</v>
      </c>
      <c r="AE33" s="27">
        <f>AR268</f>
        <v>3</v>
      </c>
      <c r="AF33" s="27" t="str" cm="1">
        <f t="array" aca="1" ref="AF33" ca="1">IF(INDIRECT(ADDRESS(45 + (ROW()-6)*8, COLUMN()))=1, INDIRECT(ADDRESS(52 + (ROW()-6)*8, COLUMN())), "")</f>
        <v/>
      </c>
      <c r="AG33" s="27" cm="1">
        <f t="array" aca="1" ref="AG33" ca="1">IF(INDIRECT(ADDRESS(45 + (ROW()-6)*8, COLUMN()))=1, INDIRECT(ADDRESS(52 + (ROW()-6)*8, COLUMN())), "")</f>
        <v>3</v>
      </c>
      <c r="AH33" s="27" cm="1">
        <f t="array" aca="1" ref="AH33" ca="1">IF(INDIRECT(ADDRESS(45 + (ROW()-6)*8, COLUMN()))=1, INDIRECT(ADDRESS(52 + (ROW()-6)*8, COLUMN())), "")</f>
        <v>3</v>
      </c>
      <c r="AI33" s="27" cm="1">
        <f t="array" aca="1" ref="AI33" ca="1">IF(INDIRECT(ADDRESS(45 + (ROW()-6)*8, COLUMN()))=1, INDIRECT(ADDRESS(52 + (ROW()-6)*8, COLUMN())), "")</f>
        <v>3</v>
      </c>
      <c r="AJ33" s="27" cm="1">
        <f t="array" aca="1" ref="AJ33" ca="1">IF(INDIRECT(ADDRESS(45 + (ROW()-6)*8, COLUMN()))=1, INDIRECT(ADDRESS(52 + (ROW()-6)*8, COLUMN())), "")</f>
        <v>3</v>
      </c>
      <c r="AK33" s="27" cm="1">
        <f t="array" aca="1" ref="AK33" ca="1">IF(INDIRECT(ADDRESS(45 + (ROW()-6)*8, COLUMN()))=1, INDIRECT(ADDRESS(52 + (ROW()-6)*8, COLUMN())), "")</f>
        <v>1</v>
      </c>
      <c r="AL33" s="27" cm="1">
        <f t="array" aca="1" ref="AL33" ca="1">IF(INDIRECT(ADDRESS(45 + (ROW()-6)*8, COLUMN()))=1, INDIRECT(ADDRESS(52 + (ROW()-6)*8, COLUMN())), "")</f>
        <v>3</v>
      </c>
      <c r="AM33" s="27" cm="1">
        <f t="array" aca="1" ref="AM33" ca="1">IF(INDIRECT(ADDRESS(45 + (ROW()-6)*8, COLUMN()))=1, INDIRECT(ADDRESS(52 + (ROW()-6)*8, COLUMN())), "")</f>
        <v>3</v>
      </c>
      <c r="AN33" s="27" cm="1">
        <f t="array" aca="1" ref="AN33" ca="1">IF(INDIRECT(ADDRESS(45 + (ROW()-6)*8, COLUMN()))=1, INDIRECT(ADDRESS(52 + (ROW()-6)*8, COLUMN())), "")</f>
        <v>1</v>
      </c>
      <c r="AO33" s="27" cm="1">
        <f t="array" aca="1" ref="AO33" ca="1">IF(INDIRECT(ADDRESS(45 + (ROW()-6)*8, COLUMN()))=1, INDIRECT(ADDRESS(52 + (ROW()-6)*8, COLUMN())), "")</f>
        <v>3</v>
      </c>
      <c r="AP33" s="27" cm="1">
        <f t="array" aca="1" ref="AP33" ca="1">IF(INDIRECT(ADDRESS(45 + (ROW()-6)*8, COLUMN()))=1, INDIRECT(ADDRESS(52 + (ROW()-6)*8, COLUMN())), "")</f>
        <v>3</v>
      </c>
      <c r="AQ33" s="58" cm="1">
        <f t="array" aca="1" ref="AQ33" ca="1">IF(INDIRECT(ADDRESS(45 + (ROW()-6)*8, COLUMN()))=1, INDIRECT(ADDRESS(52 + (ROW()-6)*8, COLUMN())), "")</f>
        <v>3</v>
      </c>
      <c r="AR33" s="61">
        <f t="shared" si="14"/>
        <v>0.19999999999999996</v>
      </c>
      <c r="AS33" s="62">
        <f t="shared" si="15"/>
        <v>0.4</v>
      </c>
      <c r="AT33" s="62">
        <f t="shared" si="16"/>
        <v>0.6</v>
      </c>
      <c r="AU33" s="62">
        <f t="shared" si="17"/>
        <v>0.8</v>
      </c>
      <c r="AV33" s="63">
        <f t="shared" si="18"/>
        <v>1</v>
      </c>
      <c r="AW33" s="61">
        <f t="shared" si="7"/>
        <v>0.6</v>
      </c>
      <c r="AX33" s="62">
        <f t="shared" si="8"/>
        <v>0.9</v>
      </c>
      <c r="AY33" s="62">
        <f t="shared" si="9"/>
        <v>1</v>
      </c>
      <c r="AZ33" s="62">
        <f t="shared" si="10"/>
        <v>1</v>
      </c>
      <c r="BA33" s="62">
        <f t="shared" si="11"/>
        <v>1</v>
      </c>
      <c r="BC33" s="18" t="s">
        <v>131</v>
      </c>
      <c r="BD33" s="2">
        <v>0</v>
      </c>
      <c r="BE33" s="2">
        <v>1</v>
      </c>
      <c r="BF33" s="2">
        <v>1</v>
      </c>
      <c r="BG33" s="2">
        <v>1</v>
      </c>
      <c r="BH33" s="2">
        <v>1</v>
      </c>
      <c r="BI33" s="2">
        <v>1</v>
      </c>
      <c r="BJ33" s="2">
        <v>1</v>
      </c>
      <c r="BK33" s="2">
        <v>1</v>
      </c>
      <c r="BL33" s="2">
        <v>1</v>
      </c>
      <c r="BM33" s="2">
        <v>1</v>
      </c>
      <c r="BN33" s="6">
        <v>1</v>
      </c>
      <c r="BO33" s="2">
        <v>1</v>
      </c>
      <c r="BP33">
        <f t="shared" si="22"/>
        <v>11</v>
      </c>
      <c r="BR33" s="99"/>
    </row>
    <row r="34" spans="10:70" ht="15" thickBot="1" x14ac:dyDescent="0.4">
      <c r="AA34" s="18" t="s">
        <v>132</v>
      </c>
      <c r="AB34" s="27">
        <v>5</v>
      </c>
      <c r="AC34" s="88">
        <f t="shared" ca="1" si="0"/>
        <v>9</v>
      </c>
      <c r="AD34" s="27">
        <f>AS276</f>
        <v>3</v>
      </c>
      <c r="AE34" s="66">
        <f>AR276</f>
        <v>4</v>
      </c>
      <c r="AF34" s="66" cm="1">
        <f t="array" aca="1" ref="AF34" ca="1">IF(INDIRECT(ADDRESS(45 + (ROW()-6)*8, COLUMN()))=1, INDIRECT(ADDRESS(52 + (ROW()-6)*8, COLUMN())), "")</f>
        <v>3</v>
      </c>
      <c r="AG34" s="66" cm="1">
        <f t="array" aca="1" ref="AG34" ca="1">IF(INDIRECT(ADDRESS(45 + (ROW()-6)*8, COLUMN()))=1, INDIRECT(ADDRESS(52 + (ROW()-6)*8, COLUMN())), "")</f>
        <v>4</v>
      </c>
      <c r="AH34" s="66" cm="1">
        <f t="array" aca="1" ref="AH34" ca="1">IF(INDIRECT(ADDRESS(45 + (ROW()-6)*8, COLUMN()))=1, INDIRECT(ADDRESS(52 + (ROW()-6)*8, COLUMN())), "")</f>
        <v>4</v>
      </c>
      <c r="AI34" s="66" t="str" cm="1">
        <f t="array" aca="1" ref="AI34" ca="1">IF(INDIRECT(ADDRESS(45 + (ROW()-6)*8, COLUMN()))=1, INDIRECT(ADDRESS(52 + (ROW()-6)*8, COLUMN())), "")</f>
        <v/>
      </c>
      <c r="AJ34" s="66" cm="1">
        <f t="array" aca="1" ref="AJ34" ca="1">IF(INDIRECT(ADDRESS(45 + (ROW()-6)*8, COLUMN()))=1, INDIRECT(ADDRESS(52 + (ROW()-6)*8, COLUMN())), "")</f>
        <v>4</v>
      </c>
      <c r="AK34" s="66" cm="1">
        <f t="array" aca="1" ref="AK34" ca="1">IF(INDIRECT(ADDRESS(45 + (ROW()-6)*8, COLUMN()))=1, INDIRECT(ADDRESS(52 + (ROW()-6)*8, COLUMN())), "")</f>
        <v>4</v>
      </c>
      <c r="AL34" s="66" cm="1">
        <f t="array" aca="1" ref="AL34" ca="1">IF(INDIRECT(ADDRESS(45 + (ROW()-6)*8, COLUMN()))=1, INDIRECT(ADDRESS(52 + (ROW()-6)*8, COLUMN())), "")</f>
        <v>4</v>
      </c>
      <c r="AM34" s="66" t="str" cm="1">
        <f t="array" aca="1" ref="AM34" ca="1">IF(INDIRECT(ADDRESS(45 + (ROW()-6)*8, COLUMN()))=1, INDIRECT(ADDRESS(52 + (ROW()-6)*8, COLUMN())), "")</f>
        <v/>
      </c>
      <c r="AN34" s="66" cm="1">
        <f t="array" aca="1" ref="AN34" ca="1">IF(INDIRECT(ADDRESS(45 + (ROW()-6)*8, COLUMN()))=1, INDIRECT(ADDRESS(52 + (ROW()-6)*8, COLUMN())), "")</f>
        <v>4</v>
      </c>
      <c r="AO34" s="66" cm="1">
        <f t="array" aca="1" ref="AO34" ca="1">IF(INDIRECT(ADDRESS(45 + (ROW()-6)*8, COLUMN()))=1, INDIRECT(ADDRESS(52 + (ROW()-6)*8, COLUMN())), "")</f>
        <v>4</v>
      </c>
      <c r="AP34" s="66" cm="1">
        <f t="array" aca="1" ref="AP34" ca="1">IF(INDIRECT(ADDRESS(45 + (ROW()-6)*8, COLUMN()))=1, INDIRECT(ADDRESS(52 + (ROW()-6)*8, COLUMN())), "")</f>
        <v>4</v>
      </c>
      <c r="AQ34" s="67" t="str" cm="1">
        <f t="array" aca="1" ref="AQ34" ca="1">IF(INDIRECT(ADDRESS(45 + (ROW()-6)*8, COLUMN()))=1, INDIRECT(ADDRESS(52 + (ROW()-6)*8, COLUMN())), "")</f>
        <v/>
      </c>
      <c r="AR34" s="77">
        <f t="shared" si="14"/>
        <v>0.6</v>
      </c>
      <c r="AS34" s="78">
        <f t="shared" si="15"/>
        <v>0.9</v>
      </c>
      <c r="AT34" s="78">
        <f t="shared" si="16"/>
        <v>1</v>
      </c>
      <c r="AU34" s="78">
        <f t="shared" si="17"/>
        <v>1</v>
      </c>
      <c r="AV34" s="79">
        <f t="shared" si="18"/>
        <v>1</v>
      </c>
      <c r="AW34" s="80">
        <f t="shared" si="7"/>
        <v>0.8</v>
      </c>
      <c r="AX34" s="78">
        <f t="shared" si="8"/>
        <v>1</v>
      </c>
      <c r="AY34" s="78">
        <f t="shared" si="9"/>
        <v>1</v>
      </c>
      <c r="AZ34" s="78">
        <f t="shared" si="10"/>
        <v>1</v>
      </c>
      <c r="BA34" s="78">
        <f t="shared" si="11"/>
        <v>1</v>
      </c>
      <c r="BC34" s="18" t="s">
        <v>132</v>
      </c>
      <c r="BD34" s="2">
        <v>1</v>
      </c>
      <c r="BE34" s="2">
        <v>1</v>
      </c>
      <c r="BF34" s="2">
        <v>1</v>
      </c>
      <c r="BG34" s="2">
        <v>0</v>
      </c>
      <c r="BH34" s="2">
        <v>1</v>
      </c>
      <c r="BI34" s="2">
        <v>1</v>
      </c>
      <c r="BJ34" s="2">
        <v>1</v>
      </c>
      <c r="BK34" s="2">
        <v>0</v>
      </c>
      <c r="BL34" s="2">
        <v>1</v>
      </c>
      <c r="BM34" s="2">
        <v>1</v>
      </c>
      <c r="BN34" s="7">
        <v>1</v>
      </c>
      <c r="BO34" s="2">
        <v>0</v>
      </c>
      <c r="BP34">
        <f t="shared" si="22"/>
        <v>9</v>
      </c>
      <c r="BR34" s="99"/>
    </row>
    <row r="35" spans="10:70" ht="15" thickBot="1" x14ac:dyDescent="0.4">
      <c r="AE35" s="71" t="s">
        <v>93</v>
      </c>
      <c r="AF35" s="68">
        <f t="shared" ref="AF35:AQ35" ca="1" si="23">SUM(AF6:AF34)</f>
        <v>17</v>
      </c>
      <c r="AG35" s="68">
        <f t="shared" ca="1" si="23"/>
        <v>31</v>
      </c>
      <c r="AH35" s="68">
        <f t="shared" ca="1" si="23"/>
        <v>19</v>
      </c>
      <c r="AI35" s="68">
        <f t="shared" ca="1" si="23"/>
        <v>33</v>
      </c>
      <c r="AJ35" s="68">
        <f t="shared" ca="1" si="23"/>
        <v>25</v>
      </c>
      <c r="AK35" s="68">
        <f t="shared" ca="1" si="23"/>
        <v>28</v>
      </c>
      <c r="AL35" s="68">
        <f t="shared" ca="1" si="23"/>
        <v>25</v>
      </c>
      <c r="AM35" s="68">
        <f t="shared" ca="1" si="23"/>
        <v>57</v>
      </c>
      <c r="AN35" s="68">
        <f t="shared" ca="1" si="23"/>
        <v>61</v>
      </c>
      <c r="AO35" s="68">
        <f t="shared" ca="1" si="23"/>
        <v>40</v>
      </c>
      <c r="AP35" s="68">
        <f t="shared" ca="1" si="23"/>
        <v>16</v>
      </c>
      <c r="AQ35" s="69">
        <f t="shared" ca="1" si="23"/>
        <v>27</v>
      </c>
      <c r="AR35" s="81">
        <f t="shared" ref="AR35:BA35" si="24">AVERAGE(AR6:AR34)</f>
        <v>0.27586206896551729</v>
      </c>
      <c r="AS35" s="82">
        <f t="shared" si="24"/>
        <v>0.42068965517241386</v>
      </c>
      <c r="AT35" s="82">
        <f t="shared" si="24"/>
        <v>0.51724137931034475</v>
      </c>
      <c r="AU35" s="82">
        <f t="shared" si="24"/>
        <v>0.59310344827586214</v>
      </c>
      <c r="AV35" s="83">
        <f t="shared" si="24"/>
        <v>0.65517241379310343</v>
      </c>
      <c r="AW35" s="81">
        <f t="shared" si="24"/>
        <v>0.49655172413793103</v>
      </c>
      <c r="AX35" s="82">
        <f t="shared" si="24"/>
        <v>0.71034482758620687</v>
      </c>
      <c r="AY35" s="82">
        <f t="shared" si="24"/>
        <v>0.81379310344827582</v>
      </c>
      <c r="AZ35" s="82">
        <f t="shared" si="24"/>
        <v>0.86896551724137938</v>
      </c>
      <c r="BA35" s="83">
        <f t="shared" si="24"/>
        <v>0.89655172413793105</v>
      </c>
      <c r="BC35" s="54" t="s">
        <v>244</v>
      </c>
      <c r="BD35">
        <f t="shared" ref="BD35:BO35" si="25">SUM(BD6:BD34)</f>
        <v>6</v>
      </c>
      <c r="BE35">
        <f t="shared" si="25"/>
        <v>17</v>
      </c>
      <c r="BF35">
        <f t="shared" si="25"/>
        <v>11</v>
      </c>
      <c r="BG35">
        <f t="shared" si="25"/>
        <v>15</v>
      </c>
      <c r="BH35">
        <f t="shared" si="25"/>
        <v>9</v>
      </c>
      <c r="BI35">
        <f t="shared" si="25"/>
        <v>15</v>
      </c>
      <c r="BJ35">
        <f t="shared" si="25"/>
        <v>8</v>
      </c>
      <c r="BK35">
        <f t="shared" si="25"/>
        <v>26</v>
      </c>
      <c r="BL35">
        <f t="shared" si="25"/>
        <v>27</v>
      </c>
      <c r="BM35">
        <f t="shared" si="25"/>
        <v>16</v>
      </c>
      <c r="BN35">
        <f t="shared" si="25"/>
        <v>5</v>
      </c>
      <c r="BO35">
        <f t="shared" si="25"/>
        <v>14</v>
      </c>
    </row>
    <row r="36" spans="10:70" x14ac:dyDescent="0.35">
      <c r="AE36" s="72" t="s">
        <v>92</v>
      </c>
      <c r="AF36" s="27">
        <f t="shared" ref="AF36:AQ36" ca="1" si="26">COUNT(AF6:AF34)*5</f>
        <v>30</v>
      </c>
      <c r="AG36" s="27">
        <f t="shared" ca="1" si="26"/>
        <v>85</v>
      </c>
      <c r="AH36" s="27">
        <f t="shared" ca="1" si="26"/>
        <v>55</v>
      </c>
      <c r="AI36" s="27">
        <f t="shared" ca="1" si="26"/>
        <v>75</v>
      </c>
      <c r="AJ36" s="27">
        <f t="shared" ca="1" si="26"/>
        <v>45</v>
      </c>
      <c r="AK36" s="27">
        <f t="shared" ca="1" si="26"/>
        <v>75</v>
      </c>
      <c r="AL36" s="27">
        <f t="shared" ca="1" si="26"/>
        <v>40</v>
      </c>
      <c r="AM36" s="27">
        <f t="shared" ca="1" si="26"/>
        <v>130</v>
      </c>
      <c r="AN36" s="27">
        <f t="shared" ca="1" si="26"/>
        <v>135</v>
      </c>
      <c r="AO36" s="27">
        <f t="shared" ca="1" si="26"/>
        <v>80</v>
      </c>
      <c r="AP36" s="27">
        <f t="shared" ca="1" si="26"/>
        <v>25</v>
      </c>
      <c r="AQ36" s="70">
        <f t="shared" ca="1" si="26"/>
        <v>70</v>
      </c>
      <c r="BC36" s="54" t="s">
        <v>246</v>
      </c>
      <c r="BD36">
        <f>BD35*5</f>
        <v>30</v>
      </c>
      <c r="BE36">
        <f t="shared" ref="BE36:BO36" si="27">BE35*5</f>
        <v>85</v>
      </c>
      <c r="BF36">
        <f t="shared" si="27"/>
        <v>55</v>
      </c>
      <c r="BG36">
        <f t="shared" si="27"/>
        <v>75</v>
      </c>
      <c r="BH36">
        <f t="shared" si="27"/>
        <v>45</v>
      </c>
      <c r="BI36">
        <f t="shared" si="27"/>
        <v>75</v>
      </c>
      <c r="BJ36">
        <f t="shared" si="27"/>
        <v>40</v>
      </c>
      <c r="BK36">
        <f t="shared" si="27"/>
        <v>130</v>
      </c>
      <c r="BL36">
        <f t="shared" si="27"/>
        <v>135</v>
      </c>
      <c r="BM36">
        <f t="shared" si="27"/>
        <v>80</v>
      </c>
      <c r="BN36">
        <f t="shared" si="27"/>
        <v>25</v>
      </c>
      <c r="BO36">
        <f t="shared" si="27"/>
        <v>70</v>
      </c>
    </row>
    <row r="37" spans="10:70" ht="15" thickBot="1" x14ac:dyDescent="0.4">
      <c r="AE37" s="73" t="s">
        <v>239</v>
      </c>
      <c r="AF37" s="74">
        <f t="shared" ref="AF37:AQ37" ca="1" si="28">AF35/AF36</f>
        <v>0.56666666666666665</v>
      </c>
      <c r="AG37" s="74">
        <f t="shared" ca="1" si="28"/>
        <v>0.36470588235294116</v>
      </c>
      <c r="AH37" s="74">
        <f t="shared" ca="1" si="28"/>
        <v>0.34545454545454546</v>
      </c>
      <c r="AI37" s="74">
        <f t="shared" ca="1" si="28"/>
        <v>0.44</v>
      </c>
      <c r="AJ37" s="74">
        <f t="shared" ca="1" si="28"/>
        <v>0.55555555555555558</v>
      </c>
      <c r="AK37" s="74">
        <f t="shared" ca="1" si="28"/>
        <v>0.37333333333333335</v>
      </c>
      <c r="AL37" s="74">
        <f t="shared" ca="1" si="28"/>
        <v>0.625</v>
      </c>
      <c r="AM37" s="74">
        <f t="shared" ca="1" si="28"/>
        <v>0.43846153846153846</v>
      </c>
      <c r="AN37" s="74">
        <f t="shared" ca="1" si="28"/>
        <v>0.45185185185185184</v>
      </c>
      <c r="AO37" s="74">
        <f t="shared" ca="1" si="28"/>
        <v>0.5</v>
      </c>
      <c r="AP37" s="74">
        <f t="shared" ca="1" si="28"/>
        <v>0.64</v>
      </c>
      <c r="AQ37" s="75">
        <f t="shared" ca="1" si="28"/>
        <v>0.38571428571428573</v>
      </c>
    </row>
    <row r="39" spans="10:70" x14ac:dyDescent="0.35">
      <c r="J39" t="s">
        <v>180</v>
      </c>
    </row>
    <row r="41" spans="10:70" ht="18.5" x14ac:dyDescent="0.45">
      <c r="AE41" s="31" t="s">
        <v>90</v>
      </c>
    </row>
    <row r="42" spans="10:70" x14ac:dyDescent="0.35">
      <c r="AE42" t="s">
        <v>134</v>
      </c>
    </row>
    <row r="43" spans="10:70" x14ac:dyDescent="0.35">
      <c r="AE43" s="16" t="s">
        <v>13</v>
      </c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29"/>
      <c r="AT43" s="41" t="s">
        <v>243</v>
      </c>
      <c r="AU43" s="16"/>
      <c r="AV43" s="16"/>
    </row>
    <row r="44" spans="10:70" x14ac:dyDescent="0.35">
      <c r="AE44" s="16"/>
      <c r="AF44" s="25" t="s">
        <v>147</v>
      </c>
      <c r="AG44" s="25" t="s">
        <v>148</v>
      </c>
      <c r="AH44" s="25" t="s">
        <v>149</v>
      </c>
      <c r="AI44" s="25" t="s">
        <v>150</v>
      </c>
      <c r="AJ44" s="25" t="s">
        <v>151</v>
      </c>
      <c r="AK44" s="25" t="s">
        <v>152</v>
      </c>
      <c r="AL44" s="25" t="s">
        <v>153</v>
      </c>
      <c r="AM44" s="25" t="s">
        <v>154</v>
      </c>
      <c r="AN44" s="25" t="s">
        <v>155</v>
      </c>
      <c r="AO44" s="25" t="s">
        <v>156</v>
      </c>
      <c r="AP44" s="25" t="s">
        <v>157</v>
      </c>
      <c r="AQ44" s="25" t="s">
        <v>158</v>
      </c>
      <c r="AR44" s="26" t="s">
        <v>135</v>
      </c>
      <c r="AS44" s="30" t="s">
        <v>79</v>
      </c>
      <c r="AT44" s="42" t="s">
        <v>173</v>
      </c>
      <c r="AU44" s="26" t="s">
        <v>174</v>
      </c>
      <c r="AV44" s="26" t="s">
        <v>175</v>
      </c>
      <c r="AW44" s="84"/>
    </row>
    <row r="45" spans="10:70" x14ac:dyDescent="0.35">
      <c r="AE45" s="18" t="s">
        <v>73</v>
      </c>
      <c r="AF45" s="2">
        <v>0</v>
      </c>
      <c r="AG45" s="6">
        <v>1</v>
      </c>
      <c r="AH45" s="2">
        <v>0</v>
      </c>
      <c r="AI45" s="6">
        <v>1</v>
      </c>
      <c r="AJ45" s="2">
        <v>0</v>
      </c>
      <c r="AK45" s="2">
        <v>0</v>
      </c>
      <c r="AL45" s="2">
        <v>0</v>
      </c>
      <c r="AM45" s="6">
        <v>1</v>
      </c>
      <c r="AN45" s="6">
        <v>1</v>
      </c>
      <c r="AO45" s="2">
        <v>0</v>
      </c>
      <c r="AP45" s="2">
        <v>0</v>
      </c>
      <c r="AQ45" s="2">
        <v>0</v>
      </c>
      <c r="AR45" s="27"/>
      <c r="AS45" s="37"/>
      <c r="AT45" s="43"/>
      <c r="AU45" s="27"/>
      <c r="AV45" s="27"/>
      <c r="AW45" s="49"/>
      <c r="AX45" s="48"/>
      <c r="AY45" s="48"/>
      <c r="AZ45" s="48"/>
      <c r="BA45" s="48"/>
      <c r="BB45" s="48"/>
      <c r="BC45" s="48"/>
      <c r="BD45" s="48"/>
      <c r="BE45" s="48"/>
      <c r="BF45" s="48"/>
      <c r="BG45" s="48"/>
      <c r="BH45" s="48"/>
      <c r="BI45" s="48"/>
      <c r="BJ45" s="48"/>
      <c r="BK45" s="48"/>
      <c r="BL45" s="48"/>
      <c r="BM45" s="48"/>
      <c r="BN45" s="48"/>
      <c r="BO45" s="48"/>
      <c r="BP45" s="48"/>
      <c r="BQ45" s="48"/>
    </row>
    <row r="46" spans="10:70" ht="14.5" customHeight="1" x14ac:dyDescent="0.35">
      <c r="AE46" s="19" t="s">
        <v>74</v>
      </c>
      <c r="AF46" s="28"/>
      <c r="AG46" s="28">
        <v>0</v>
      </c>
      <c r="AH46" s="28"/>
      <c r="AI46" s="28">
        <v>0</v>
      </c>
      <c r="AJ46" s="28"/>
      <c r="AK46" s="28"/>
      <c r="AL46" s="28"/>
      <c r="AM46" s="28">
        <v>0</v>
      </c>
      <c r="AN46" s="28">
        <v>0</v>
      </c>
      <c r="AO46" s="28"/>
      <c r="AP46" s="28"/>
      <c r="AQ46" s="28"/>
      <c r="AR46" s="28">
        <v>0</v>
      </c>
      <c r="AS46" s="38">
        <v>0</v>
      </c>
      <c r="AT46" s="44">
        <v>0</v>
      </c>
      <c r="AU46" s="28">
        <v>1</v>
      </c>
      <c r="AV46" s="28">
        <v>0</v>
      </c>
      <c r="AW46" s="52"/>
      <c r="AX46" s="47"/>
      <c r="AY46" s="47"/>
      <c r="AZ46" s="47"/>
      <c r="BA46" s="47"/>
      <c r="BB46" s="47"/>
      <c r="BC46" s="47"/>
      <c r="BD46" s="47"/>
      <c r="BE46" s="47"/>
      <c r="BF46" s="47"/>
      <c r="BG46" s="47"/>
      <c r="BH46" s="47"/>
      <c r="BI46" s="47"/>
      <c r="BJ46" s="47"/>
      <c r="BK46" s="47"/>
      <c r="BL46" s="47"/>
      <c r="BM46" s="47"/>
      <c r="BN46" s="47"/>
      <c r="BO46" s="47"/>
      <c r="BP46" s="47"/>
      <c r="BQ46" s="47"/>
    </row>
    <row r="47" spans="10:70" x14ac:dyDescent="0.35">
      <c r="AE47" s="19" t="s">
        <v>75</v>
      </c>
      <c r="AF47" s="28"/>
      <c r="AG47" s="28">
        <v>0</v>
      </c>
      <c r="AH47" s="28"/>
      <c r="AI47" s="28">
        <v>0</v>
      </c>
      <c r="AJ47" s="28"/>
      <c r="AK47" s="28"/>
      <c r="AL47" s="28"/>
      <c r="AM47" s="28">
        <v>0</v>
      </c>
      <c r="AN47" s="28">
        <v>0</v>
      </c>
      <c r="AO47" s="28"/>
      <c r="AP47" s="28"/>
      <c r="AQ47" s="28"/>
      <c r="AR47" s="28">
        <v>0</v>
      </c>
      <c r="AS47" s="38">
        <v>0</v>
      </c>
      <c r="AT47" s="44">
        <v>0</v>
      </c>
      <c r="AU47" s="28">
        <v>1</v>
      </c>
      <c r="AV47" s="28">
        <v>0</v>
      </c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</row>
    <row r="48" spans="10:70" x14ac:dyDescent="0.35">
      <c r="AE48" s="19" t="s">
        <v>76</v>
      </c>
      <c r="AF48" s="28"/>
      <c r="AG48" s="28">
        <v>0</v>
      </c>
      <c r="AH48" s="28"/>
      <c r="AI48" s="28">
        <v>0</v>
      </c>
      <c r="AJ48" s="28"/>
      <c r="AK48" s="28"/>
      <c r="AL48" s="28"/>
      <c r="AM48" s="28">
        <v>0</v>
      </c>
      <c r="AN48" s="28">
        <v>0</v>
      </c>
      <c r="AO48" s="28"/>
      <c r="AP48" s="28"/>
      <c r="AQ48" s="28"/>
      <c r="AR48" s="28">
        <v>1</v>
      </c>
      <c r="AS48" s="38">
        <v>0</v>
      </c>
      <c r="AT48" s="44">
        <v>0</v>
      </c>
      <c r="AU48" s="28">
        <v>1</v>
      </c>
      <c r="AV48" s="28">
        <v>0</v>
      </c>
      <c r="AW48" s="50"/>
    </row>
    <row r="49" spans="31:49" x14ac:dyDescent="0.35">
      <c r="AE49" s="19" t="s">
        <v>77</v>
      </c>
      <c r="AF49" s="28"/>
      <c r="AG49" s="28">
        <v>0</v>
      </c>
      <c r="AH49" s="28"/>
      <c r="AI49" s="28">
        <v>0</v>
      </c>
      <c r="AJ49" s="28"/>
      <c r="AK49" s="28"/>
      <c r="AL49" s="28"/>
      <c r="AM49" s="28">
        <v>0</v>
      </c>
      <c r="AN49" s="28">
        <v>0</v>
      </c>
      <c r="AO49" s="28"/>
      <c r="AP49" s="28"/>
      <c r="AQ49" s="28"/>
      <c r="AR49" s="28">
        <v>1</v>
      </c>
      <c r="AS49" s="38">
        <v>0</v>
      </c>
      <c r="AT49" s="44">
        <v>0</v>
      </c>
      <c r="AU49" s="28">
        <v>1</v>
      </c>
      <c r="AV49" s="28">
        <v>0</v>
      </c>
      <c r="AW49" s="50"/>
    </row>
    <row r="50" spans="31:49" x14ac:dyDescent="0.35">
      <c r="AE50" s="19" t="s">
        <v>78</v>
      </c>
      <c r="AF50" s="28"/>
      <c r="AG50" s="28">
        <v>1</v>
      </c>
      <c r="AH50" s="28"/>
      <c r="AI50" s="28">
        <v>1</v>
      </c>
      <c r="AJ50" s="28"/>
      <c r="AK50" s="28"/>
      <c r="AL50" s="28"/>
      <c r="AM50" s="28">
        <v>1</v>
      </c>
      <c r="AN50" s="28">
        <v>1</v>
      </c>
      <c r="AO50" s="28"/>
      <c r="AP50" s="28"/>
      <c r="AQ50" s="28"/>
      <c r="AR50" s="28">
        <v>1</v>
      </c>
      <c r="AS50" s="38">
        <v>1</v>
      </c>
      <c r="AT50" s="44" t="s">
        <v>181</v>
      </c>
      <c r="AU50" s="28">
        <v>1</v>
      </c>
      <c r="AV50" s="28">
        <v>0</v>
      </c>
      <c r="AW50" s="50"/>
    </row>
    <row r="51" spans="31:49" x14ac:dyDescent="0.35">
      <c r="AE51" s="20" t="s">
        <v>136</v>
      </c>
      <c r="AF51" s="22">
        <f>SUM(AF46:AF50)/5</f>
        <v>0</v>
      </c>
      <c r="AG51" s="22">
        <f>SUM(AG46:AG50)/5</f>
        <v>0.2</v>
      </c>
      <c r="AH51" s="22">
        <f t="shared" ref="AH51:AS51" si="29">SUM(AH46:AH50)/5</f>
        <v>0</v>
      </c>
      <c r="AI51" s="22">
        <f t="shared" si="29"/>
        <v>0.2</v>
      </c>
      <c r="AJ51" s="22">
        <f t="shared" si="29"/>
        <v>0</v>
      </c>
      <c r="AK51" s="22">
        <f t="shared" si="29"/>
        <v>0</v>
      </c>
      <c r="AL51" s="22">
        <f t="shared" si="29"/>
        <v>0</v>
      </c>
      <c r="AM51" s="22">
        <f t="shared" si="29"/>
        <v>0.2</v>
      </c>
      <c r="AN51" s="22">
        <f t="shared" si="29"/>
        <v>0.2</v>
      </c>
      <c r="AO51" s="22">
        <f t="shared" si="29"/>
        <v>0</v>
      </c>
      <c r="AP51" s="22">
        <f t="shared" si="29"/>
        <v>0</v>
      </c>
      <c r="AQ51" s="22">
        <f t="shared" si="29"/>
        <v>0</v>
      </c>
      <c r="AR51" s="22">
        <f t="shared" si="29"/>
        <v>0.6</v>
      </c>
      <c r="AS51" s="39">
        <f t="shared" si="29"/>
        <v>0.2</v>
      </c>
      <c r="AT51" s="45"/>
      <c r="AU51" s="22"/>
      <c r="AV51" s="22"/>
    </row>
    <row r="52" spans="31:49" x14ac:dyDescent="0.35">
      <c r="AE52" s="23" t="s">
        <v>81</v>
      </c>
      <c r="AF52" s="24"/>
      <c r="AG52" s="24">
        <f t="shared" ref="AG52:AS52" si="30">SUM(AG46:AG50)</f>
        <v>1</v>
      </c>
      <c r="AH52" s="24">
        <f t="shared" si="30"/>
        <v>0</v>
      </c>
      <c r="AI52" s="24">
        <f t="shared" si="30"/>
        <v>1</v>
      </c>
      <c r="AJ52" s="24">
        <f t="shared" si="30"/>
        <v>0</v>
      </c>
      <c r="AK52" s="24">
        <f t="shared" si="30"/>
        <v>0</v>
      </c>
      <c r="AL52" s="24">
        <f t="shared" si="30"/>
        <v>0</v>
      </c>
      <c r="AM52" s="24">
        <f t="shared" si="30"/>
        <v>1</v>
      </c>
      <c r="AN52" s="24">
        <f t="shared" si="30"/>
        <v>1</v>
      </c>
      <c r="AO52" s="24">
        <f t="shared" si="30"/>
        <v>0</v>
      </c>
      <c r="AP52" s="24">
        <f t="shared" si="30"/>
        <v>0</v>
      </c>
      <c r="AQ52" s="24">
        <f t="shared" si="30"/>
        <v>0</v>
      </c>
      <c r="AR52" s="24">
        <f t="shared" si="30"/>
        <v>3</v>
      </c>
      <c r="AS52" s="40">
        <f t="shared" si="30"/>
        <v>1</v>
      </c>
      <c r="AT52" s="46"/>
      <c r="AU52" s="24"/>
      <c r="AV52" s="24"/>
    </row>
    <row r="53" spans="31:49" x14ac:dyDescent="0.35">
      <c r="AE53" s="18" t="s">
        <v>82</v>
      </c>
      <c r="AF53" s="2">
        <v>0</v>
      </c>
      <c r="AG53" s="2">
        <v>0</v>
      </c>
      <c r="AH53" s="6">
        <v>1</v>
      </c>
      <c r="AI53" s="6">
        <v>1</v>
      </c>
      <c r="AJ53" s="2">
        <v>0</v>
      </c>
      <c r="AK53" s="6">
        <v>1</v>
      </c>
      <c r="AL53" s="2">
        <v>0</v>
      </c>
      <c r="AM53" s="6">
        <v>1</v>
      </c>
      <c r="AN53" s="6">
        <v>1</v>
      </c>
      <c r="AO53" s="6">
        <v>1</v>
      </c>
      <c r="AP53" s="2">
        <v>0</v>
      </c>
      <c r="AQ53" s="6">
        <v>1</v>
      </c>
      <c r="AR53" s="27"/>
      <c r="AS53" s="37"/>
      <c r="AT53" s="43"/>
      <c r="AU53" s="27"/>
      <c r="AV53" s="27"/>
      <c r="AW53" s="50"/>
    </row>
    <row r="54" spans="31:49" x14ac:dyDescent="0.35">
      <c r="AE54" s="19" t="s">
        <v>83</v>
      </c>
      <c r="AF54" s="28"/>
      <c r="AG54" s="28"/>
      <c r="AH54" s="28">
        <v>0</v>
      </c>
      <c r="AI54" s="28">
        <v>0</v>
      </c>
      <c r="AJ54" s="28"/>
      <c r="AK54" s="28">
        <v>0</v>
      </c>
      <c r="AL54" s="28"/>
      <c r="AM54" s="28">
        <v>0</v>
      </c>
      <c r="AN54" s="28">
        <v>0</v>
      </c>
      <c r="AO54" s="28">
        <v>0</v>
      </c>
      <c r="AP54" s="28"/>
      <c r="AQ54" s="28">
        <v>0</v>
      </c>
      <c r="AR54" s="28">
        <v>0</v>
      </c>
      <c r="AS54" s="38">
        <v>0</v>
      </c>
      <c r="AT54" s="44">
        <v>0</v>
      </c>
      <c r="AU54" s="28">
        <v>1</v>
      </c>
      <c r="AV54" s="28">
        <v>1</v>
      </c>
      <c r="AW54" s="50"/>
    </row>
    <row r="55" spans="31:49" x14ac:dyDescent="0.35">
      <c r="AE55" s="19" t="s">
        <v>84</v>
      </c>
      <c r="AF55" s="28"/>
      <c r="AG55" s="28"/>
      <c r="AH55" s="28">
        <v>1</v>
      </c>
      <c r="AI55" s="28">
        <v>1</v>
      </c>
      <c r="AJ55" s="28"/>
      <c r="AK55" s="28">
        <v>1</v>
      </c>
      <c r="AL55" s="28"/>
      <c r="AM55" s="28">
        <v>1</v>
      </c>
      <c r="AN55" s="28">
        <v>1</v>
      </c>
      <c r="AO55" s="28">
        <v>1</v>
      </c>
      <c r="AP55" s="28"/>
      <c r="AQ55" s="28">
        <v>1</v>
      </c>
      <c r="AR55" s="28">
        <v>1</v>
      </c>
      <c r="AS55" s="38">
        <v>1</v>
      </c>
      <c r="AT55" s="44" t="s">
        <v>182</v>
      </c>
      <c r="AU55" s="28">
        <v>1</v>
      </c>
      <c r="AV55" s="28">
        <v>1</v>
      </c>
      <c r="AW55" s="50"/>
    </row>
    <row r="56" spans="31:49" x14ac:dyDescent="0.35">
      <c r="AE56" s="19" t="s">
        <v>85</v>
      </c>
      <c r="AF56" s="28"/>
      <c r="AG56" s="28"/>
      <c r="AH56" s="28">
        <v>0</v>
      </c>
      <c r="AI56" s="28">
        <v>0</v>
      </c>
      <c r="AJ56" s="28"/>
      <c r="AK56" s="28">
        <v>0</v>
      </c>
      <c r="AL56" s="28"/>
      <c r="AM56" s="28">
        <v>0</v>
      </c>
      <c r="AN56" s="28">
        <v>0</v>
      </c>
      <c r="AO56" s="28">
        <v>0</v>
      </c>
      <c r="AP56" s="28"/>
      <c r="AQ56" s="28">
        <v>0</v>
      </c>
      <c r="AR56" s="28">
        <v>0</v>
      </c>
      <c r="AS56" s="38">
        <v>0</v>
      </c>
      <c r="AT56" s="44">
        <v>0</v>
      </c>
      <c r="AU56" s="28">
        <v>1</v>
      </c>
      <c r="AV56" s="28">
        <v>0</v>
      </c>
      <c r="AW56" s="50"/>
    </row>
    <row r="57" spans="31:49" x14ac:dyDescent="0.35">
      <c r="AE57" s="19" t="s">
        <v>86</v>
      </c>
      <c r="AF57" s="28"/>
      <c r="AG57" s="28"/>
      <c r="AH57" s="28">
        <v>0</v>
      </c>
      <c r="AI57" s="28">
        <v>0</v>
      </c>
      <c r="AJ57" s="28"/>
      <c r="AK57" s="28">
        <v>0</v>
      </c>
      <c r="AL57" s="28"/>
      <c r="AM57" s="28">
        <v>0</v>
      </c>
      <c r="AN57" s="28">
        <v>0</v>
      </c>
      <c r="AO57" s="28">
        <v>0</v>
      </c>
      <c r="AP57" s="28"/>
      <c r="AQ57" s="28">
        <v>0</v>
      </c>
      <c r="AR57" s="28">
        <v>0</v>
      </c>
      <c r="AS57" s="38">
        <v>0</v>
      </c>
      <c r="AT57" s="44">
        <v>0</v>
      </c>
      <c r="AU57" s="28">
        <v>1</v>
      </c>
      <c r="AV57" s="28">
        <v>0</v>
      </c>
      <c r="AW57" s="50"/>
    </row>
    <row r="58" spans="31:49" x14ac:dyDescent="0.35">
      <c r="AE58" s="19" t="s">
        <v>87</v>
      </c>
      <c r="AF58" s="28"/>
      <c r="AG58" s="28"/>
      <c r="AH58" s="28">
        <v>0</v>
      </c>
      <c r="AI58" s="28">
        <v>0</v>
      </c>
      <c r="AJ58" s="28"/>
      <c r="AK58" s="28">
        <v>0</v>
      </c>
      <c r="AL58" s="28"/>
      <c r="AM58" s="28">
        <v>0</v>
      </c>
      <c r="AN58" s="28">
        <v>0</v>
      </c>
      <c r="AO58" s="28">
        <v>0</v>
      </c>
      <c r="AP58" s="28"/>
      <c r="AQ58" s="28">
        <v>0</v>
      </c>
      <c r="AR58" s="28">
        <v>0</v>
      </c>
      <c r="AS58" s="38">
        <v>0</v>
      </c>
      <c r="AT58" s="44">
        <v>0</v>
      </c>
      <c r="AU58" s="28">
        <v>1</v>
      </c>
      <c r="AV58" s="28">
        <v>1</v>
      </c>
      <c r="AW58" s="50"/>
    </row>
    <row r="59" spans="31:49" x14ac:dyDescent="0.35">
      <c r="AE59" s="20" t="s">
        <v>80</v>
      </c>
      <c r="AF59" s="22">
        <f>SUM(AF54:AF58)/5</f>
        <v>0</v>
      </c>
      <c r="AG59" s="22">
        <f t="shared" ref="AG59:AS59" si="31">SUM(AG54:AG58)/5</f>
        <v>0</v>
      </c>
      <c r="AH59" s="22">
        <f t="shared" si="31"/>
        <v>0.2</v>
      </c>
      <c r="AI59" s="22">
        <f t="shared" si="31"/>
        <v>0.2</v>
      </c>
      <c r="AJ59" s="22">
        <f t="shared" si="31"/>
        <v>0</v>
      </c>
      <c r="AK59" s="22">
        <f t="shared" si="31"/>
        <v>0.2</v>
      </c>
      <c r="AL59" s="22">
        <f t="shared" si="31"/>
        <v>0</v>
      </c>
      <c r="AM59" s="22">
        <f t="shared" si="31"/>
        <v>0.2</v>
      </c>
      <c r="AN59" s="22">
        <f t="shared" si="31"/>
        <v>0.2</v>
      </c>
      <c r="AO59" s="22">
        <f t="shared" si="31"/>
        <v>0.2</v>
      </c>
      <c r="AP59" s="22">
        <f t="shared" si="31"/>
        <v>0</v>
      </c>
      <c r="AQ59" s="22">
        <f t="shared" si="31"/>
        <v>0.2</v>
      </c>
      <c r="AR59" s="22">
        <f t="shared" si="31"/>
        <v>0.2</v>
      </c>
      <c r="AS59" s="39">
        <f t="shared" si="31"/>
        <v>0.2</v>
      </c>
      <c r="AT59" s="45"/>
      <c r="AU59" s="22"/>
      <c r="AV59" s="22"/>
    </row>
    <row r="60" spans="31:49" x14ac:dyDescent="0.35">
      <c r="AE60" s="23" t="s">
        <v>81</v>
      </c>
      <c r="AF60" s="24"/>
      <c r="AG60" s="24">
        <f t="shared" ref="AG60:AS60" si="32">SUM(AG54:AG58)</f>
        <v>0</v>
      </c>
      <c r="AH60" s="24">
        <f t="shared" si="32"/>
        <v>1</v>
      </c>
      <c r="AI60" s="24">
        <f t="shared" si="32"/>
        <v>1</v>
      </c>
      <c r="AJ60" s="24">
        <f t="shared" si="32"/>
        <v>0</v>
      </c>
      <c r="AK60" s="24">
        <f t="shared" si="32"/>
        <v>1</v>
      </c>
      <c r="AL60" s="24">
        <f t="shared" si="32"/>
        <v>0</v>
      </c>
      <c r="AM60" s="24">
        <f t="shared" si="32"/>
        <v>1</v>
      </c>
      <c r="AN60" s="24">
        <f t="shared" si="32"/>
        <v>1</v>
      </c>
      <c r="AO60" s="24">
        <f t="shared" si="32"/>
        <v>1</v>
      </c>
      <c r="AP60" s="24">
        <f t="shared" si="32"/>
        <v>0</v>
      </c>
      <c r="AQ60" s="24">
        <f t="shared" si="32"/>
        <v>1</v>
      </c>
      <c r="AR60" s="24">
        <f t="shared" si="32"/>
        <v>1</v>
      </c>
      <c r="AS60" s="40">
        <f t="shared" si="32"/>
        <v>1</v>
      </c>
      <c r="AT60" s="46"/>
      <c r="AU60" s="24"/>
      <c r="AV60" s="24"/>
    </row>
    <row r="61" spans="31:49" x14ac:dyDescent="0.35">
      <c r="AE61" s="18" t="s">
        <v>106</v>
      </c>
      <c r="AF61" s="2">
        <v>0</v>
      </c>
      <c r="AG61" s="6">
        <v>1</v>
      </c>
      <c r="AH61" s="2">
        <v>0</v>
      </c>
      <c r="AI61" s="6">
        <v>1</v>
      </c>
      <c r="AJ61" s="2">
        <v>0</v>
      </c>
      <c r="AK61" s="6">
        <v>1</v>
      </c>
      <c r="AL61" s="2">
        <v>0</v>
      </c>
      <c r="AM61" s="6">
        <v>1</v>
      </c>
      <c r="AN61" s="6">
        <v>1</v>
      </c>
      <c r="AO61" s="6">
        <v>1</v>
      </c>
      <c r="AP61" s="2">
        <v>0</v>
      </c>
      <c r="AQ61" s="2">
        <v>0</v>
      </c>
      <c r="AR61" s="27"/>
      <c r="AS61" s="37"/>
      <c r="AT61" s="43"/>
      <c r="AU61" s="27"/>
      <c r="AV61" s="27"/>
    </row>
    <row r="62" spans="31:49" x14ac:dyDescent="0.35">
      <c r="AE62" s="19" t="s">
        <v>142</v>
      </c>
      <c r="AF62" s="28"/>
      <c r="AG62" s="28">
        <v>0</v>
      </c>
      <c r="AH62" s="28"/>
      <c r="AI62" s="28">
        <v>0</v>
      </c>
      <c r="AJ62" s="28"/>
      <c r="AK62" s="28">
        <v>0</v>
      </c>
      <c r="AL62" s="28"/>
      <c r="AM62" s="28">
        <v>0</v>
      </c>
      <c r="AN62" s="28">
        <v>0</v>
      </c>
      <c r="AO62" s="28">
        <v>0</v>
      </c>
      <c r="AP62" s="28"/>
      <c r="AQ62" s="28"/>
      <c r="AR62" s="28">
        <v>0</v>
      </c>
      <c r="AS62" s="38">
        <v>0</v>
      </c>
      <c r="AT62" s="44">
        <v>0</v>
      </c>
      <c r="AU62" s="28">
        <v>1</v>
      </c>
      <c r="AV62" s="28">
        <v>0</v>
      </c>
    </row>
    <row r="63" spans="31:49" x14ac:dyDescent="0.35">
      <c r="AE63" s="19" t="s">
        <v>143</v>
      </c>
      <c r="AF63" s="28"/>
      <c r="AG63" s="28">
        <v>1</v>
      </c>
      <c r="AH63" s="28"/>
      <c r="AI63" s="28">
        <v>1</v>
      </c>
      <c r="AJ63" s="28"/>
      <c r="AK63" s="28">
        <v>1</v>
      </c>
      <c r="AL63" s="28"/>
      <c r="AM63" s="28">
        <v>1</v>
      </c>
      <c r="AN63" s="28">
        <v>1</v>
      </c>
      <c r="AO63" s="28">
        <v>1</v>
      </c>
      <c r="AP63" s="28"/>
      <c r="AQ63" s="28"/>
      <c r="AR63" s="28">
        <v>1</v>
      </c>
      <c r="AS63" s="38">
        <v>1</v>
      </c>
      <c r="AT63" s="44" t="s">
        <v>183</v>
      </c>
      <c r="AU63" s="28">
        <v>1</v>
      </c>
      <c r="AV63" s="28">
        <v>0</v>
      </c>
    </row>
    <row r="64" spans="31:49" x14ac:dyDescent="0.35">
      <c r="AE64" s="19" t="s">
        <v>144</v>
      </c>
      <c r="AF64" s="28"/>
      <c r="AG64" s="28">
        <v>1</v>
      </c>
      <c r="AH64" s="28"/>
      <c r="AI64" s="28">
        <v>1</v>
      </c>
      <c r="AJ64" s="28"/>
      <c r="AK64" s="28">
        <v>1</v>
      </c>
      <c r="AL64" s="28"/>
      <c r="AM64" s="28">
        <v>1</v>
      </c>
      <c r="AN64" s="28">
        <v>1</v>
      </c>
      <c r="AO64" s="28">
        <v>1</v>
      </c>
      <c r="AP64" s="28"/>
      <c r="AQ64" s="28"/>
      <c r="AR64" s="28">
        <v>1</v>
      </c>
      <c r="AS64" s="38">
        <v>1</v>
      </c>
      <c r="AT64" s="44" t="s">
        <v>184</v>
      </c>
      <c r="AU64" s="28">
        <v>1</v>
      </c>
      <c r="AV64" s="28">
        <v>0</v>
      </c>
    </row>
    <row r="65" spans="31:48" x14ac:dyDescent="0.35">
      <c r="AE65" s="19" t="s">
        <v>145</v>
      </c>
      <c r="AF65" s="28"/>
      <c r="AG65" s="28">
        <v>1</v>
      </c>
      <c r="AH65" s="28"/>
      <c r="AI65" s="28">
        <v>1</v>
      </c>
      <c r="AJ65" s="28"/>
      <c r="AK65" s="28">
        <v>1</v>
      </c>
      <c r="AL65" s="28"/>
      <c r="AM65" s="28">
        <v>1</v>
      </c>
      <c r="AN65" s="28">
        <v>1</v>
      </c>
      <c r="AO65" s="28">
        <v>1</v>
      </c>
      <c r="AP65" s="28"/>
      <c r="AQ65" s="28"/>
      <c r="AR65" s="28">
        <v>1</v>
      </c>
      <c r="AS65" s="38">
        <v>1</v>
      </c>
      <c r="AT65" s="44" t="s">
        <v>185</v>
      </c>
      <c r="AU65" s="28">
        <v>1</v>
      </c>
      <c r="AV65" s="28">
        <v>0</v>
      </c>
    </row>
    <row r="66" spans="31:48" x14ac:dyDescent="0.35">
      <c r="AE66" s="19" t="s">
        <v>146</v>
      </c>
      <c r="AF66" s="28"/>
      <c r="AG66" s="28">
        <v>1</v>
      </c>
      <c r="AH66" s="28"/>
      <c r="AI66" s="28">
        <v>1</v>
      </c>
      <c r="AJ66" s="28"/>
      <c r="AK66" s="28">
        <v>1</v>
      </c>
      <c r="AL66" s="28"/>
      <c r="AM66" s="28">
        <v>1</v>
      </c>
      <c r="AN66" s="28">
        <v>1</v>
      </c>
      <c r="AO66" s="28">
        <v>1</v>
      </c>
      <c r="AP66" s="28"/>
      <c r="AQ66" s="28"/>
      <c r="AR66" s="28">
        <v>1</v>
      </c>
      <c r="AS66" s="38">
        <v>1</v>
      </c>
      <c r="AT66" s="44" t="s">
        <v>186</v>
      </c>
      <c r="AU66" s="28">
        <v>1</v>
      </c>
      <c r="AV66" s="28">
        <v>1</v>
      </c>
    </row>
    <row r="67" spans="31:48" x14ac:dyDescent="0.35">
      <c r="AE67" s="20" t="s">
        <v>136</v>
      </c>
      <c r="AF67" s="22">
        <f>SUM(AF62:AF66)/5</f>
        <v>0</v>
      </c>
      <c r="AG67" s="22">
        <f t="shared" ref="AG67:AS67" si="33">SUM(AG62:AG66)/5</f>
        <v>0.8</v>
      </c>
      <c r="AH67" s="22">
        <f t="shared" si="33"/>
        <v>0</v>
      </c>
      <c r="AI67" s="22">
        <f t="shared" si="33"/>
        <v>0.8</v>
      </c>
      <c r="AJ67" s="22">
        <f t="shared" si="33"/>
        <v>0</v>
      </c>
      <c r="AK67" s="22">
        <f t="shared" si="33"/>
        <v>0.8</v>
      </c>
      <c r="AL67" s="22">
        <f t="shared" si="33"/>
        <v>0</v>
      </c>
      <c r="AM67" s="22">
        <f t="shared" si="33"/>
        <v>0.8</v>
      </c>
      <c r="AN67" s="22">
        <f t="shared" si="33"/>
        <v>0.8</v>
      </c>
      <c r="AO67" s="22">
        <f t="shared" si="33"/>
        <v>0.8</v>
      </c>
      <c r="AP67" s="22">
        <f t="shared" si="33"/>
        <v>0</v>
      </c>
      <c r="AQ67" s="22">
        <f t="shared" si="33"/>
        <v>0</v>
      </c>
      <c r="AR67" s="22">
        <f t="shared" si="33"/>
        <v>0.8</v>
      </c>
      <c r="AS67" s="39">
        <f t="shared" si="33"/>
        <v>0.8</v>
      </c>
      <c r="AT67" s="45"/>
      <c r="AU67" s="22"/>
      <c r="AV67" s="22"/>
    </row>
    <row r="68" spans="31:48" x14ac:dyDescent="0.35">
      <c r="AE68" s="23" t="s">
        <v>81</v>
      </c>
      <c r="AF68" s="24"/>
      <c r="AG68" s="24">
        <f t="shared" ref="AG68:AS68" si="34">SUM(AG62:AG66)</f>
        <v>4</v>
      </c>
      <c r="AH68" s="24">
        <f t="shared" si="34"/>
        <v>0</v>
      </c>
      <c r="AI68" s="24">
        <f t="shared" si="34"/>
        <v>4</v>
      </c>
      <c r="AJ68" s="24">
        <f t="shared" si="34"/>
        <v>0</v>
      </c>
      <c r="AK68" s="24">
        <f t="shared" si="34"/>
        <v>4</v>
      </c>
      <c r="AL68" s="24">
        <f t="shared" si="34"/>
        <v>0</v>
      </c>
      <c r="AM68" s="24">
        <f t="shared" si="34"/>
        <v>4</v>
      </c>
      <c r="AN68" s="24">
        <f t="shared" si="34"/>
        <v>4</v>
      </c>
      <c r="AO68" s="24">
        <f t="shared" si="34"/>
        <v>4</v>
      </c>
      <c r="AP68" s="24">
        <f t="shared" si="34"/>
        <v>0</v>
      </c>
      <c r="AQ68" s="24">
        <f t="shared" si="34"/>
        <v>0</v>
      </c>
      <c r="AR68" s="24">
        <f t="shared" si="34"/>
        <v>4</v>
      </c>
      <c r="AS68" s="40">
        <f t="shared" si="34"/>
        <v>4</v>
      </c>
      <c r="AT68" s="46"/>
      <c r="AU68" s="24"/>
      <c r="AV68" s="24"/>
    </row>
    <row r="69" spans="31:48" x14ac:dyDescent="0.35">
      <c r="AE69" s="18" t="s">
        <v>107</v>
      </c>
      <c r="AF69" s="2">
        <v>0</v>
      </c>
      <c r="AG69" s="6">
        <v>1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6">
        <v>1</v>
      </c>
      <c r="AN69" s="6">
        <v>1</v>
      </c>
      <c r="AO69" s="2">
        <v>0</v>
      </c>
      <c r="AP69" s="2">
        <v>0</v>
      </c>
      <c r="AQ69" s="6">
        <v>1</v>
      </c>
      <c r="AR69" s="27"/>
      <c r="AS69" s="37"/>
      <c r="AT69" s="43"/>
      <c r="AU69" s="27"/>
      <c r="AV69" s="27"/>
    </row>
    <row r="70" spans="31:48" x14ac:dyDescent="0.35">
      <c r="AE70" s="19" t="s">
        <v>137</v>
      </c>
      <c r="AF70" s="28"/>
      <c r="AG70" s="28">
        <v>1</v>
      </c>
      <c r="AH70" s="28"/>
      <c r="AI70" s="28"/>
      <c r="AJ70" s="28"/>
      <c r="AK70" s="28"/>
      <c r="AL70" s="28"/>
      <c r="AM70" s="28">
        <v>1</v>
      </c>
      <c r="AN70" s="28">
        <v>1</v>
      </c>
      <c r="AO70" s="28"/>
      <c r="AP70" s="28"/>
      <c r="AQ70" s="28">
        <v>0</v>
      </c>
      <c r="AR70" s="28">
        <v>1</v>
      </c>
      <c r="AS70" s="38">
        <v>0</v>
      </c>
      <c r="AT70" s="44">
        <v>0</v>
      </c>
      <c r="AU70" s="28">
        <v>1</v>
      </c>
      <c r="AV70" s="28">
        <v>1</v>
      </c>
    </row>
    <row r="71" spans="31:48" x14ac:dyDescent="0.35">
      <c r="AE71" s="19" t="s">
        <v>138</v>
      </c>
      <c r="AF71" s="28"/>
      <c r="AG71" s="28">
        <v>0</v>
      </c>
      <c r="AH71" s="28"/>
      <c r="AI71" s="28"/>
      <c r="AJ71" s="28"/>
      <c r="AK71" s="28"/>
      <c r="AL71" s="28"/>
      <c r="AM71" s="28">
        <v>0</v>
      </c>
      <c r="AN71" s="28">
        <v>0</v>
      </c>
      <c r="AO71" s="28"/>
      <c r="AP71" s="28"/>
      <c r="AQ71" s="28">
        <v>0</v>
      </c>
      <c r="AR71" s="28">
        <v>0</v>
      </c>
      <c r="AS71" s="38">
        <v>0</v>
      </c>
      <c r="AT71" s="44">
        <v>0</v>
      </c>
      <c r="AU71" s="28">
        <v>1</v>
      </c>
      <c r="AV71" s="28">
        <v>0</v>
      </c>
    </row>
    <row r="72" spans="31:48" x14ac:dyDescent="0.35">
      <c r="AE72" s="19" t="s">
        <v>139</v>
      </c>
      <c r="AF72" s="28"/>
      <c r="AG72" s="28">
        <v>0</v>
      </c>
      <c r="AH72" s="28"/>
      <c r="AI72" s="28"/>
      <c r="AJ72" s="28"/>
      <c r="AK72" s="28"/>
      <c r="AL72" s="28"/>
      <c r="AM72" s="28">
        <v>0</v>
      </c>
      <c r="AN72" s="28">
        <v>0</v>
      </c>
      <c r="AO72" s="28"/>
      <c r="AP72" s="28"/>
      <c r="AQ72" s="28">
        <v>0</v>
      </c>
      <c r="AR72" s="28">
        <v>0</v>
      </c>
      <c r="AS72" s="38">
        <v>0</v>
      </c>
      <c r="AT72" s="44">
        <v>0</v>
      </c>
      <c r="AU72" s="28">
        <v>1</v>
      </c>
      <c r="AV72" s="28">
        <v>0</v>
      </c>
    </row>
    <row r="73" spans="31:48" x14ac:dyDescent="0.35">
      <c r="AE73" s="19" t="s">
        <v>140</v>
      </c>
      <c r="AF73" s="28"/>
      <c r="AG73" s="28">
        <v>1</v>
      </c>
      <c r="AH73" s="28"/>
      <c r="AI73" s="28"/>
      <c r="AJ73" s="28"/>
      <c r="AK73" s="28"/>
      <c r="AL73" s="28"/>
      <c r="AM73" s="28">
        <v>1</v>
      </c>
      <c r="AN73" s="28">
        <v>1</v>
      </c>
      <c r="AO73" s="28"/>
      <c r="AP73" s="28"/>
      <c r="AQ73" s="28">
        <v>0</v>
      </c>
      <c r="AR73" s="28">
        <v>1</v>
      </c>
      <c r="AS73" s="38">
        <v>0</v>
      </c>
      <c r="AT73" s="44">
        <v>0</v>
      </c>
      <c r="AU73" s="28">
        <v>1</v>
      </c>
      <c r="AV73" s="28">
        <v>1</v>
      </c>
    </row>
    <row r="74" spans="31:48" x14ac:dyDescent="0.35">
      <c r="AE74" s="19" t="s">
        <v>141</v>
      </c>
      <c r="AF74" s="28"/>
      <c r="AG74" s="28">
        <v>0</v>
      </c>
      <c r="AH74" s="28"/>
      <c r="AI74" s="28"/>
      <c r="AJ74" s="28"/>
      <c r="AK74" s="28"/>
      <c r="AL74" s="28"/>
      <c r="AM74" s="28">
        <v>0</v>
      </c>
      <c r="AN74" s="28">
        <v>0</v>
      </c>
      <c r="AO74" s="28"/>
      <c r="AP74" s="28"/>
      <c r="AQ74" s="28">
        <v>0</v>
      </c>
      <c r="AR74" s="28">
        <v>0</v>
      </c>
      <c r="AS74" s="38">
        <v>0</v>
      </c>
      <c r="AT74" s="44">
        <v>0</v>
      </c>
      <c r="AU74" s="28">
        <v>1</v>
      </c>
      <c r="AV74" s="28">
        <v>0</v>
      </c>
    </row>
    <row r="75" spans="31:48" x14ac:dyDescent="0.35">
      <c r="AE75" s="20" t="s">
        <v>136</v>
      </c>
      <c r="AF75" s="22">
        <f>SUM(AF70:AF74)/5</f>
        <v>0</v>
      </c>
      <c r="AG75" s="22">
        <f t="shared" ref="AG75:AS75" si="35">SUM(AG70:AG74)/5</f>
        <v>0.4</v>
      </c>
      <c r="AH75" s="22">
        <f t="shared" si="35"/>
        <v>0</v>
      </c>
      <c r="AI75" s="22">
        <f t="shared" si="35"/>
        <v>0</v>
      </c>
      <c r="AJ75" s="22">
        <f t="shared" si="35"/>
        <v>0</v>
      </c>
      <c r="AK75" s="22">
        <f t="shared" si="35"/>
        <v>0</v>
      </c>
      <c r="AL75" s="22">
        <f t="shared" si="35"/>
        <v>0</v>
      </c>
      <c r="AM75" s="22">
        <f t="shared" si="35"/>
        <v>0.4</v>
      </c>
      <c r="AN75" s="22">
        <f t="shared" si="35"/>
        <v>0.4</v>
      </c>
      <c r="AO75" s="22">
        <f t="shared" si="35"/>
        <v>0</v>
      </c>
      <c r="AP75" s="22">
        <f t="shared" si="35"/>
        <v>0</v>
      </c>
      <c r="AQ75" s="22">
        <f t="shared" si="35"/>
        <v>0</v>
      </c>
      <c r="AR75" s="22">
        <f t="shared" si="35"/>
        <v>0.4</v>
      </c>
      <c r="AS75" s="39">
        <f t="shared" si="35"/>
        <v>0</v>
      </c>
      <c r="AT75" s="45"/>
      <c r="AU75" s="22"/>
      <c r="AV75" s="22"/>
    </row>
    <row r="76" spans="31:48" x14ac:dyDescent="0.35">
      <c r="AE76" s="23" t="s">
        <v>81</v>
      </c>
      <c r="AF76" s="24"/>
      <c r="AG76" s="24">
        <f t="shared" ref="AG76:AS76" si="36">SUM(AG70:AG74)</f>
        <v>2</v>
      </c>
      <c r="AH76" s="24">
        <f t="shared" si="36"/>
        <v>0</v>
      </c>
      <c r="AI76" s="24">
        <f t="shared" si="36"/>
        <v>0</v>
      </c>
      <c r="AJ76" s="24">
        <f t="shared" si="36"/>
        <v>0</v>
      </c>
      <c r="AK76" s="24">
        <f t="shared" si="36"/>
        <v>0</v>
      </c>
      <c r="AL76" s="24">
        <f t="shared" si="36"/>
        <v>0</v>
      </c>
      <c r="AM76" s="24">
        <f t="shared" si="36"/>
        <v>2</v>
      </c>
      <c r="AN76" s="24">
        <f t="shared" si="36"/>
        <v>2</v>
      </c>
      <c r="AO76" s="24">
        <f t="shared" si="36"/>
        <v>0</v>
      </c>
      <c r="AP76" s="24">
        <f t="shared" si="36"/>
        <v>0</v>
      </c>
      <c r="AQ76" s="24">
        <f t="shared" si="36"/>
        <v>0</v>
      </c>
      <c r="AR76" s="24">
        <f t="shared" si="36"/>
        <v>2</v>
      </c>
      <c r="AS76" s="40">
        <f t="shared" si="36"/>
        <v>0</v>
      </c>
      <c r="AT76" s="46"/>
      <c r="AU76" s="24"/>
      <c r="AV76" s="24"/>
    </row>
    <row r="77" spans="31:48" x14ac:dyDescent="0.35">
      <c r="AE77" s="18" t="s">
        <v>108</v>
      </c>
      <c r="AF77" s="2">
        <v>0</v>
      </c>
      <c r="AG77" s="6">
        <v>1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7">
        <v>1</v>
      </c>
      <c r="AN77" s="7">
        <v>1</v>
      </c>
      <c r="AO77" s="6">
        <v>1</v>
      </c>
      <c r="AP77" s="2">
        <v>0</v>
      </c>
      <c r="AQ77" s="6">
        <v>1</v>
      </c>
      <c r="AR77" s="27"/>
      <c r="AS77" s="37"/>
      <c r="AT77" s="43"/>
      <c r="AU77" s="27"/>
      <c r="AV77" s="27"/>
    </row>
    <row r="78" spans="31:48" x14ac:dyDescent="0.35">
      <c r="AE78" s="19" t="s">
        <v>264</v>
      </c>
      <c r="AF78" s="28"/>
      <c r="AG78" s="28">
        <v>1</v>
      </c>
      <c r="AH78" s="28"/>
      <c r="AI78" s="28"/>
      <c r="AJ78" s="28"/>
      <c r="AK78" s="28"/>
      <c r="AL78" s="28"/>
      <c r="AM78" s="28">
        <v>1</v>
      </c>
      <c r="AN78" s="28">
        <v>1</v>
      </c>
      <c r="AO78" s="28">
        <v>1</v>
      </c>
      <c r="AP78" s="28"/>
      <c r="AQ78" s="28">
        <v>1</v>
      </c>
      <c r="AR78" s="28">
        <v>1</v>
      </c>
      <c r="AS78" s="38">
        <v>1</v>
      </c>
      <c r="AT78" s="44" t="s">
        <v>188</v>
      </c>
      <c r="AU78" s="28">
        <v>1</v>
      </c>
      <c r="AV78" s="28">
        <v>1</v>
      </c>
    </row>
    <row r="79" spans="31:48" x14ac:dyDescent="0.35">
      <c r="AE79" s="19" t="s">
        <v>265</v>
      </c>
      <c r="AF79" s="28"/>
      <c r="AG79" s="28">
        <v>0</v>
      </c>
      <c r="AH79" s="28"/>
      <c r="AI79" s="28"/>
      <c r="AJ79" s="28"/>
      <c r="AK79" s="28"/>
      <c r="AL79" s="28"/>
      <c r="AM79" s="28">
        <v>0</v>
      </c>
      <c r="AN79" s="28">
        <v>0</v>
      </c>
      <c r="AO79" s="28">
        <v>0</v>
      </c>
      <c r="AP79" s="28"/>
      <c r="AQ79" s="28">
        <v>0</v>
      </c>
      <c r="AR79" s="28">
        <v>0</v>
      </c>
      <c r="AS79" s="38">
        <v>0</v>
      </c>
      <c r="AT79" s="44">
        <v>0</v>
      </c>
      <c r="AU79" s="28">
        <v>1</v>
      </c>
      <c r="AV79" s="28">
        <v>1</v>
      </c>
    </row>
    <row r="80" spans="31:48" x14ac:dyDescent="0.35">
      <c r="AE80" s="19" t="s">
        <v>266</v>
      </c>
      <c r="AF80" s="28"/>
      <c r="AG80" s="28">
        <v>0</v>
      </c>
      <c r="AH80" s="28"/>
      <c r="AI80" s="28"/>
      <c r="AJ80" s="28"/>
      <c r="AK80" s="28"/>
      <c r="AL80" s="28"/>
      <c r="AM80" s="28">
        <v>0</v>
      </c>
      <c r="AN80" s="28">
        <v>0</v>
      </c>
      <c r="AO80" s="28">
        <v>0</v>
      </c>
      <c r="AP80" s="28"/>
      <c r="AQ80" s="28">
        <v>0</v>
      </c>
      <c r="AR80" s="28">
        <v>0</v>
      </c>
      <c r="AS80" s="38">
        <v>0</v>
      </c>
      <c r="AT80" s="44">
        <v>0</v>
      </c>
      <c r="AU80" s="28">
        <v>1</v>
      </c>
      <c r="AV80" s="28">
        <v>1</v>
      </c>
    </row>
    <row r="81" spans="31:48" x14ac:dyDescent="0.35">
      <c r="AE81" s="19" t="s">
        <v>267</v>
      </c>
      <c r="AF81" s="28"/>
      <c r="AG81" s="28">
        <v>0</v>
      </c>
      <c r="AH81" s="28"/>
      <c r="AI81" s="28"/>
      <c r="AJ81" s="28"/>
      <c r="AK81" s="28"/>
      <c r="AL81" s="28"/>
      <c r="AM81" s="28">
        <v>0</v>
      </c>
      <c r="AN81" s="28">
        <v>1</v>
      </c>
      <c r="AO81" s="28">
        <v>0</v>
      </c>
      <c r="AP81" s="28"/>
      <c r="AQ81" s="28">
        <v>0</v>
      </c>
      <c r="AR81" s="28">
        <v>0</v>
      </c>
      <c r="AS81" s="38">
        <v>0</v>
      </c>
      <c r="AT81" s="44">
        <v>0</v>
      </c>
      <c r="AU81" s="28">
        <v>1</v>
      </c>
      <c r="AV81" s="28">
        <v>1</v>
      </c>
    </row>
    <row r="82" spans="31:48" x14ac:dyDescent="0.35">
      <c r="AE82" s="19" t="s">
        <v>268</v>
      </c>
      <c r="AF82" s="28"/>
      <c r="AG82" s="28">
        <v>1</v>
      </c>
      <c r="AH82" s="28"/>
      <c r="AI82" s="28"/>
      <c r="AJ82" s="28"/>
      <c r="AK82" s="28"/>
      <c r="AL82" s="28"/>
      <c r="AM82" s="28">
        <v>1</v>
      </c>
      <c r="AN82" s="28">
        <v>1</v>
      </c>
      <c r="AO82" s="28">
        <v>1</v>
      </c>
      <c r="AP82" s="28"/>
      <c r="AQ82" s="28">
        <v>1</v>
      </c>
      <c r="AR82" s="28">
        <v>1</v>
      </c>
      <c r="AS82" s="38">
        <v>1</v>
      </c>
      <c r="AT82" s="44" t="s">
        <v>187</v>
      </c>
      <c r="AU82" s="28">
        <v>1</v>
      </c>
      <c r="AV82" s="28">
        <v>1</v>
      </c>
    </row>
    <row r="83" spans="31:48" x14ac:dyDescent="0.35">
      <c r="AE83" s="20" t="s">
        <v>136</v>
      </c>
      <c r="AF83" s="22">
        <f>SUM(AF78:AF82)/5</f>
        <v>0</v>
      </c>
      <c r="AG83" s="22">
        <f t="shared" ref="AG83:AS83" si="37">SUM(AG78:AG82)/5</f>
        <v>0.4</v>
      </c>
      <c r="AH83" s="22">
        <f t="shared" si="37"/>
        <v>0</v>
      </c>
      <c r="AI83" s="22">
        <f t="shared" si="37"/>
        <v>0</v>
      </c>
      <c r="AJ83" s="22">
        <f t="shared" si="37"/>
        <v>0</v>
      </c>
      <c r="AK83" s="22">
        <f t="shared" si="37"/>
        <v>0</v>
      </c>
      <c r="AL83" s="22">
        <f t="shared" si="37"/>
        <v>0</v>
      </c>
      <c r="AM83" s="22">
        <f t="shared" si="37"/>
        <v>0.4</v>
      </c>
      <c r="AN83" s="22">
        <f t="shared" si="37"/>
        <v>0.6</v>
      </c>
      <c r="AO83" s="22">
        <f t="shared" si="37"/>
        <v>0.4</v>
      </c>
      <c r="AP83" s="22">
        <f t="shared" si="37"/>
        <v>0</v>
      </c>
      <c r="AQ83" s="22">
        <f t="shared" si="37"/>
        <v>0.4</v>
      </c>
      <c r="AR83" s="22">
        <f t="shared" si="37"/>
        <v>0.4</v>
      </c>
      <c r="AS83" s="39">
        <f t="shared" si="37"/>
        <v>0.4</v>
      </c>
      <c r="AT83" s="45"/>
      <c r="AU83" s="22"/>
      <c r="AV83" s="22"/>
    </row>
    <row r="84" spans="31:48" x14ac:dyDescent="0.35">
      <c r="AE84" s="23" t="s">
        <v>81</v>
      </c>
      <c r="AF84" s="24"/>
      <c r="AG84" s="24">
        <f t="shared" ref="AG84:AS84" si="38">SUM(AG78:AG82)</f>
        <v>2</v>
      </c>
      <c r="AH84" s="24">
        <f t="shared" si="38"/>
        <v>0</v>
      </c>
      <c r="AI84" s="24">
        <f t="shared" si="38"/>
        <v>0</v>
      </c>
      <c r="AJ84" s="24">
        <f t="shared" si="38"/>
        <v>0</v>
      </c>
      <c r="AK84" s="24">
        <f t="shared" si="38"/>
        <v>0</v>
      </c>
      <c r="AL84" s="24">
        <f t="shared" si="38"/>
        <v>0</v>
      </c>
      <c r="AM84" s="24">
        <f t="shared" si="38"/>
        <v>2</v>
      </c>
      <c r="AN84" s="24">
        <f t="shared" si="38"/>
        <v>3</v>
      </c>
      <c r="AO84" s="24">
        <f t="shared" si="38"/>
        <v>2</v>
      </c>
      <c r="AP84" s="24">
        <f t="shared" si="38"/>
        <v>0</v>
      </c>
      <c r="AQ84" s="24">
        <f t="shared" si="38"/>
        <v>2</v>
      </c>
      <c r="AR84" s="24">
        <f t="shared" si="38"/>
        <v>2</v>
      </c>
      <c r="AS84" s="40">
        <f t="shared" si="38"/>
        <v>2</v>
      </c>
      <c r="AT84" s="46"/>
      <c r="AU84" s="24"/>
      <c r="AV84" s="24"/>
    </row>
    <row r="85" spans="31:48" x14ac:dyDescent="0.35">
      <c r="AE85" s="18" t="s">
        <v>109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1</v>
      </c>
      <c r="AN85" s="2">
        <v>1</v>
      </c>
      <c r="AO85" s="2">
        <v>0</v>
      </c>
      <c r="AP85" s="2">
        <v>0</v>
      </c>
      <c r="AQ85" s="6">
        <v>1</v>
      </c>
      <c r="AR85" s="27"/>
      <c r="AS85" s="37"/>
      <c r="AT85" s="43"/>
      <c r="AU85" s="27"/>
      <c r="AV85" s="27"/>
    </row>
    <row r="86" spans="31:48" x14ac:dyDescent="0.35">
      <c r="AE86" s="19" t="s">
        <v>269</v>
      </c>
      <c r="AF86" s="28"/>
      <c r="AG86" s="28"/>
      <c r="AH86" s="28"/>
      <c r="AI86" s="28"/>
      <c r="AJ86" s="28"/>
      <c r="AK86" s="28"/>
      <c r="AL86" s="28"/>
      <c r="AM86" s="28">
        <v>0</v>
      </c>
      <c r="AN86" s="28">
        <v>0</v>
      </c>
      <c r="AO86" s="28"/>
      <c r="AP86" s="28"/>
      <c r="AQ86" s="28">
        <v>0</v>
      </c>
      <c r="AR86" s="28">
        <v>0</v>
      </c>
      <c r="AS86" s="38">
        <v>0</v>
      </c>
      <c r="AT86" s="44">
        <v>0</v>
      </c>
      <c r="AU86" s="28">
        <v>1</v>
      </c>
      <c r="AV86" s="28">
        <v>0</v>
      </c>
    </row>
    <row r="87" spans="31:48" x14ac:dyDescent="0.35">
      <c r="AE87" s="19" t="s">
        <v>270</v>
      </c>
      <c r="AF87" s="28"/>
      <c r="AG87" s="28"/>
      <c r="AH87" s="28"/>
      <c r="AI87" s="28"/>
      <c r="AJ87" s="28"/>
      <c r="AK87" s="28"/>
      <c r="AL87" s="28"/>
      <c r="AM87" s="28">
        <v>0</v>
      </c>
      <c r="AN87" s="28">
        <v>0</v>
      </c>
      <c r="AO87" s="28"/>
      <c r="AP87" s="28"/>
      <c r="AQ87" s="28">
        <v>0</v>
      </c>
      <c r="AR87" s="28">
        <v>0</v>
      </c>
      <c r="AS87" s="38">
        <v>0</v>
      </c>
      <c r="AT87" s="44">
        <v>0</v>
      </c>
      <c r="AU87" s="28">
        <v>1</v>
      </c>
      <c r="AV87" s="28">
        <v>1</v>
      </c>
    </row>
    <row r="88" spans="31:48" x14ac:dyDescent="0.35">
      <c r="AE88" s="19" t="s">
        <v>271</v>
      </c>
      <c r="AF88" s="28"/>
      <c r="AG88" s="28"/>
      <c r="AH88" s="28"/>
      <c r="AI88" s="28"/>
      <c r="AJ88" s="28"/>
      <c r="AK88" s="28"/>
      <c r="AL88" s="28"/>
      <c r="AM88" s="28">
        <v>1</v>
      </c>
      <c r="AN88" s="28">
        <v>1</v>
      </c>
      <c r="AO88" s="28"/>
      <c r="AP88" s="28"/>
      <c r="AQ88" s="28">
        <v>1</v>
      </c>
      <c r="AR88" s="28">
        <v>1</v>
      </c>
      <c r="AS88" s="38">
        <v>1</v>
      </c>
      <c r="AT88" s="44" t="s">
        <v>189</v>
      </c>
      <c r="AU88" s="28">
        <v>1</v>
      </c>
      <c r="AV88" s="28">
        <v>1</v>
      </c>
    </row>
    <row r="89" spans="31:48" x14ac:dyDescent="0.35">
      <c r="AE89" s="19" t="s">
        <v>272</v>
      </c>
      <c r="AF89" s="28"/>
      <c r="AG89" s="28"/>
      <c r="AH89" s="28"/>
      <c r="AI89" s="28"/>
      <c r="AJ89" s="28"/>
      <c r="AK89" s="28"/>
      <c r="AL89" s="28"/>
      <c r="AM89" s="28">
        <v>0</v>
      </c>
      <c r="AN89" s="28">
        <v>0</v>
      </c>
      <c r="AO89" s="28"/>
      <c r="AP89" s="28"/>
      <c r="AQ89" s="28">
        <v>0</v>
      </c>
      <c r="AR89" s="28">
        <v>0</v>
      </c>
      <c r="AS89" s="38">
        <v>0</v>
      </c>
      <c r="AT89" s="44">
        <v>0</v>
      </c>
      <c r="AU89" s="28">
        <v>1</v>
      </c>
      <c r="AV89" s="28">
        <v>1</v>
      </c>
    </row>
    <row r="90" spans="31:48" x14ac:dyDescent="0.35">
      <c r="AE90" s="19" t="s">
        <v>273</v>
      </c>
      <c r="AF90" s="28"/>
      <c r="AG90" s="28"/>
      <c r="AH90" s="28"/>
      <c r="AI90" s="28"/>
      <c r="AJ90" s="28"/>
      <c r="AK90" s="28"/>
      <c r="AL90" s="28"/>
      <c r="AM90" s="28">
        <v>1</v>
      </c>
      <c r="AN90" s="28">
        <v>1</v>
      </c>
      <c r="AO90" s="28"/>
      <c r="AP90" s="28"/>
      <c r="AQ90" s="28">
        <v>1</v>
      </c>
      <c r="AR90" s="28">
        <v>1</v>
      </c>
      <c r="AS90" s="38">
        <v>0</v>
      </c>
      <c r="AT90" s="44" t="s">
        <v>190</v>
      </c>
      <c r="AU90" s="28">
        <v>1</v>
      </c>
      <c r="AV90" s="28">
        <v>1</v>
      </c>
    </row>
    <row r="91" spans="31:48" x14ac:dyDescent="0.35">
      <c r="AE91" s="20" t="s">
        <v>136</v>
      </c>
      <c r="AF91" s="22">
        <f>SUM(AF86:AF90)/5</f>
        <v>0</v>
      </c>
      <c r="AG91" s="22">
        <f t="shared" ref="AG91:AS91" si="39">SUM(AG86:AG90)/5</f>
        <v>0</v>
      </c>
      <c r="AH91" s="22">
        <f t="shared" si="39"/>
        <v>0</v>
      </c>
      <c r="AI91" s="22">
        <f t="shared" si="39"/>
        <v>0</v>
      </c>
      <c r="AJ91" s="22">
        <f t="shared" si="39"/>
        <v>0</v>
      </c>
      <c r="AK91" s="22">
        <f t="shared" si="39"/>
        <v>0</v>
      </c>
      <c r="AL91" s="22">
        <f t="shared" si="39"/>
        <v>0</v>
      </c>
      <c r="AM91" s="22">
        <f t="shared" si="39"/>
        <v>0.4</v>
      </c>
      <c r="AN91" s="22">
        <f t="shared" si="39"/>
        <v>0.4</v>
      </c>
      <c r="AO91" s="22">
        <f t="shared" si="39"/>
        <v>0</v>
      </c>
      <c r="AP91" s="22">
        <f t="shared" si="39"/>
        <v>0</v>
      </c>
      <c r="AQ91" s="22">
        <f t="shared" si="39"/>
        <v>0.4</v>
      </c>
      <c r="AR91" s="22">
        <f t="shared" si="39"/>
        <v>0.4</v>
      </c>
      <c r="AS91" s="39">
        <f t="shared" si="39"/>
        <v>0.2</v>
      </c>
      <c r="AT91" s="45"/>
      <c r="AU91" s="22"/>
      <c r="AV91" s="22"/>
    </row>
    <row r="92" spans="31:48" x14ac:dyDescent="0.35">
      <c r="AE92" s="23" t="s">
        <v>81</v>
      </c>
      <c r="AF92" s="24"/>
      <c r="AG92" s="24">
        <f t="shared" ref="AG92:AS92" si="40">SUM(AG86:AG90)</f>
        <v>0</v>
      </c>
      <c r="AH92" s="24">
        <f t="shared" si="40"/>
        <v>0</v>
      </c>
      <c r="AI92" s="24">
        <f t="shared" si="40"/>
        <v>0</v>
      </c>
      <c r="AJ92" s="24">
        <f t="shared" si="40"/>
        <v>0</v>
      </c>
      <c r="AK92" s="24">
        <f t="shared" si="40"/>
        <v>0</v>
      </c>
      <c r="AL92" s="24">
        <f t="shared" si="40"/>
        <v>0</v>
      </c>
      <c r="AM92" s="24">
        <f t="shared" si="40"/>
        <v>2</v>
      </c>
      <c r="AN92" s="24">
        <f t="shared" si="40"/>
        <v>2</v>
      </c>
      <c r="AO92" s="24">
        <f t="shared" si="40"/>
        <v>0</v>
      </c>
      <c r="AP92" s="24">
        <f t="shared" si="40"/>
        <v>0</v>
      </c>
      <c r="AQ92" s="24">
        <f t="shared" si="40"/>
        <v>2</v>
      </c>
      <c r="AR92" s="24">
        <f t="shared" si="40"/>
        <v>2</v>
      </c>
      <c r="AS92" s="40">
        <f t="shared" si="40"/>
        <v>1</v>
      </c>
      <c r="AT92" s="46"/>
      <c r="AU92" s="24"/>
      <c r="AV92" s="24"/>
    </row>
    <row r="93" spans="31:48" x14ac:dyDescent="0.35">
      <c r="AE93" s="18" t="s">
        <v>110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1</v>
      </c>
      <c r="AN93" s="2">
        <v>1</v>
      </c>
      <c r="AO93" s="2">
        <v>0</v>
      </c>
      <c r="AP93" s="2">
        <v>0</v>
      </c>
      <c r="AQ93" s="7">
        <v>1</v>
      </c>
      <c r="AR93" s="27"/>
      <c r="AS93" s="37"/>
      <c r="AT93" s="43"/>
      <c r="AU93" s="27"/>
      <c r="AV93" s="27"/>
    </row>
    <row r="94" spans="31:48" x14ac:dyDescent="0.35">
      <c r="AE94" s="19" t="s">
        <v>274</v>
      </c>
      <c r="AF94" s="28"/>
      <c r="AG94" s="28"/>
      <c r="AH94" s="28"/>
      <c r="AI94" s="28"/>
      <c r="AJ94" s="28"/>
      <c r="AK94" s="28"/>
      <c r="AL94" s="28"/>
      <c r="AM94" s="28">
        <v>0</v>
      </c>
      <c r="AN94" s="28">
        <v>0</v>
      </c>
      <c r="AO94" s="28"/>
      <c r="AP94" s="28"/>
      <c r="AQ94" s="28">
        <v>0</v>
      </c>
      <c r="AR94" s="28">
        <v>0</v>
      </c>
      <c r="AS94" s="38">
        <v>0</v>
      </c>
      <c r="AT94" s="44">
        <v>0</v>
      </c>
      <c r="AU94" s="28">
        <v>1</v>
      </c>
      <c r="AV94" s="28">
        <v>0</v>
      </c>
    </row>
    <row r="95" spans="31:48" x14ac:dyDescent="0.35">
      <c r="AE95" s="19" t="s">
        <v>275</v>
      </c>
      <c r="AF95" s="28"/>
      <c r="AG95" s="28"/>
      <c r="AH95" s="28"/>
      <c r="AI95" s="28"/>
      <c r="AJ95" s="28"/>
      <c r="AK95" s="28"/>
      <c r="AL95" s="28"/>
      <c r="AM95" s="28">
        <v>0</v>
      </c>
      <c r="AN95" s="28">
        <v>1</v>
      </c>
      <c r="AO95" s="28"/>
      <c r="AP95" s="28"/>
      <c r="AQ95" s="28">
        <v>0</v>
      </c>
      <c r="AR95" s="28">
        <v>1</v>
      </c>
      <c r="AS95" s="38">
        <v>0</v>
      </c>
      <c r="AT95" s="44">
        <v>0</v>
      </c>
      <c r="AU95" s="28">
        <v>1</v>
      </c>
      <c r="AV95" s="28">
        <v>0</v>
      </c>
    </row>
    <row r="96" spans="31:48" x14ac:dyDescent="0.35">
      <c r="AE96" s="19" t="s">
        <v>276</v>
      </c>
      <c r="AF96" s="28"/>
      <c r="AG96" s="28"/>
      <c r="AH96" s="28"/>
      <c r="AI96" s="28"/>
      <c r="AJ96" s="28"/>
      <c r="AK96" s="28"/>
      <c r="AL96" s="28"/>
      <c r="AM96" s="28">
        <v>0</v>
      </c>
      <c r="AN96" s="28">
        <v>0</v>
      </c>
      <c r="AO96" s="28"/>
      <c r="AP96" s="28"/>
      <c r="AQ96" s="28">
        <v>0</v>
      </c>
      <c r="AR96" s="28">
        <v>0</v>
      </c>
      <c r="AS96" s="38">
        <v>0</v>
      </c>
      <c r="AT96" s="44">
        <v>0</v>
      </c>
      <c r="AU96" s="28">
        <v>1</v>
      </c>
      <c r="AV96" s="28">
        <v>0</v>
      </c>
    </row>
    <row r="97" spans="31:48" x14ac:dyDescent="0.35">
      <c r="AE97" s="19" t="s">
        <v>277</v>
      </c>
      <c r="AF97" s="28"/>
      <c r="AG97" s="28"/>
      <c r="AH97" s="28"/>
      <c r="AI97" s="28"/>
      <c r="AJ97" s="28"/>
      <c r="AK97" s="28"/>
      <c r="AL97" s="28"/>
      <c r="AM97" s="28">
        <v>0</v>
      </c>
      <c r="AN97" s="28">
        <v>1</v>
      </c>
      <c r="AO97" s="28"/>
      <c r="AP97" s="28"/>
      <c r="AQ97" s="28">
        <v>0</v>
      </c>
      <c r="AR97" s="28">
        <v>1</v>
      </c>
      <c r="AS97" s="38">
        <v>0</v>
      </c>
      <c r="AT97" s="44">
        <v>0</v>
      </c>
      <c r="AU97" s="28">
        <v>1</v>
      </c>
      <c r="AV97" s="28">
        <v>1</v>
      </c>
    </row>
    <row r="98" spans="31:48" x14ac:dyDescent="0.35">
      <c r="AE98" s="19" t="s">
        <v>278</v>
      </c>
      <c r="AF98" s="28"/>
      <c r="AG98" s="28"/>
      <c r="AH98" s="28"/>
      <c r="AI98" s="28"/>
      <c r="AJ98" s="28"/>
      <c r="AK98" s="28"/>
      <c r="AL98" s="28"/>
      <c r="AM98" s="28">
        <v>0</v>
      </c>
      <c r="AN98" s="28">
        <v>1</v>
      </c>
      <c r="AO98" s="28"/>
      <c r="AP98" s="28"/>
      <c r="AQ98" s="28">
        <v>0</v>
      </c>
      <c r="AR98" s="28">
        <v>1</v>
      </c>
      <c r="AS98" s="38">
        <v>0</v>
      </c>
      <c r="AT98" s="44">
        <v>0</v>
      </c>
      <c r="AU98" s="28">
        <v>1</v>
      </c>
      <c r="AV98" s="28">
        <v>1</v>
      </c>
    </row>
    <row r="99" spans="31:48" x14ac:dyDescent="0.35">
      <c r="AE99" s="20" t="s">
        <v>136</v>
      </c>
      <c r="AF99" s="22">
        <f>SUM(AF94:AF98)/5</f>
        <v>0</v>
      </c>
      <c r="AG99" s="22">
        <f t="shared" ref="AG99:AS99" si="41">SUM(AG94:AG98)/5</f>
        <v>0</v>
      </c>
      <c r="AH99" s="22">
        <f t="shared" si="41"/>
        <v>0</v>
      </c>
      <c r="AI99" s="22">
        <f t="shared" si="41"/>
        <v>0</v>
      </c>
      <c r="AJ99" s="22">
        <f t="shared" si="41"/>
        <v>0</v>
      </c>
      <c r="AK99" s="22">
        <f t="shared" si="41"/>
        <v>0</v>
      </c>
      <c r="AL99" s="22">
        <f t="shared" si="41"/>
        <v>0</v>
      </c>
      <c r="AM99" s="22">
        <f t="shared" si="41"/>
        <v>0</v>
      </c>
      <c r="AN99" s="22">
        <f t="shared" si="41"/>
        <v>0.6</v>
      </c>
      <c r="AO99" s="22">
        <f t="shared" si="41"/>
        <v>0</v>
      </c>
      <c r="AP99" s="22">
        <f t="shared" si="41"/>
        <v>0</v>
      </c>
      <c r="AQ99" s="22">
        <f t="shared" si="41"/>
        <v>0</v>
      </c>
      <c r="AR99" s="22">
        <f t="shared" si="41"/>
        <v>0.6</v>
      </c>
      <c r="AS99" s="39">
        <f t="shared" si="41"/>
        <v>0</v>
      </c>
      <c r="AT99" s="45"/>
      <c r="AU99" s="22"/>
      <c r="AV99" s="22"/>
    </row>
    <row r="100" spans="31:48" x14ac:dyDescent="0.35">
      <c r="AE100" s="23" t="s">
        <v>81</v>
      </c>
      <c r="AF100" s="24"/>
      <c r="AG100" s="24">
        <f t="shared" ref="AG100:AS100" si="42">SUM(AG94:AG98)</f>
        <v>0</v>
      </c>
      <c r="AH100" s="24">
        <f t="shared" si="42"/>
        <v>0</v>
      </c>
      <c r="AI100" s="24">
        <f t="shared" si="42"/>
        <v>0</v>
      </c>
      <c r="AJ100" s="24">
        <f t="shared" si="42"/>
        <v>0</v>
      </c>
      <c r="AK100" s="24">
        <f t="shared" si="42"/>
        <v>0</v>
      </c>
      <c r="AL100" s="24">
        <f t="shared" si="42"/>
        <v>0</v>
      </c>
      <c r="AM100" s="24">
        <f t="shared" si="42"/>
        <v>0</v>
      </c>
      <c r="AN100" s="24">
        <f t="shared" si="42"/>
        <v>3</v>
      </c>
      <c r="AO100" s="24">
        <f t="shared" si="42"/>
        <v>0</v>
      </c>
      <c r="AP100" s="24">
        <f t="shared" si="42"/>
        <v>0</v>
      </c>
      <c r="AQ100" s="24">
        <f t="shared" si="42"/>
        <v>0</v>
      </c>
      <c r="AR100" s="24">
        <f t="shared" si="42"/>
        <v>3</v>
      </c>
      <c r="AS100" s="40">
        <f t="shared" si="42"/>
        <v>0</v>
      </c>
      <c r="AT100" s="46"/>
      <c r="AU100" s="24"/>
      <c r="AV100" s="24"/>
    </row>
    <row r="101" spans="31:48" x14ac:dyDescent="0.35">
      <c r="AE101" s="18" t="s">
        <v>111</v>
      </c>
      <c r="AF101" s="2">
        <v>0</v>
      </c>
      <c r="AG101" s="7">
        <v>1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1</v>
      </c>
      <c r="AO101" s="2">
        <v>0</v>
      </c>
      <c r="AP101" s="2">
        <v>0</v>
      </c>
      <c r="AQ101" s="2">
        <v>1</v>
      </c>
      <c r="AR101" s="27"/>
      <c r="AS101" s="37"/>
      <c r="AT101" s="43"/>
      <c r="AU101" s="27"/>
      <c r="AV101" s="27"/>
    </row>
    <row r="102" spans="31:48" x14ac:dyDescent="0.35">
      <c r="AE102" s="19" t="s">
        <v>279</v>
      </c>
      <c r="AF102" s="28"/>
      <c r="AG102" s="28">
        <v>0</v>
      </c>
      <c r="AH102" s="28"/>
      <c r="AI102" s="28"/>
      <c r="AJ102" s="28"/>
      <c r="AK102" s="28"/>
      <c r="AL102" s="28"/>
      <c r="AM102" s="28">
        <v>0</v>
      </c>
      <c r="AN102" s="28">
        <v>1</v>
      </c>
      <c r="AO102" s="28"/>
      <c r="AP102" s="28"/>
      <c r="AQ102" s="28">
        <v>0</v>
      </c>
      <c r="AR102" s="28">
        <v>1</v>
      </c>
      <c r="AS102" s="38">
        <v>0</v>
      </c>
      <c r="AT102" s="44">
        <v>0</v>
      </c>
      <c r="AU102" s="28">
        <v>1</v>
      </c>
      <c r="AV102" s="28">
        <v>1</v>
      </c>
    </row>
    <row r="103" spans="31:48" x14ac:dyDescent="0.35">
      <c r="AE103" s="19" t="s">
        <v>280</v>
      </c>
      <c r="AF103" s="28"/>
      <c r="AG103" s="28">
        <v>0</v>
      </c>
      <c r="AH103" s="28"/>
      <c r="AI103" s="28"/>
      <c r="AJ103" s="28"/>
      <c r="AK103" s="28"/>
      <c r="AL103" s="28"/>
      <c r="AM103" s="28">
        <v>0</v>
      </c>
      <c r="AN103" s="28">
        <v>0</v>
      </c>
      <c r="AO103" s="28"/>
      <c r="AP103" s="28"/>
      <c r="AQ103" s="28">
        <v>0</v>
      </c>
      <c r="AR103" s="28">
        <v>0</v>
      </c>
      <c r="AS103" s="38">
        <v>0</v>
      </c>
      <c r="AT103" s="44">
        <v>0</v>
      </c>
      <c r="AU103" s="28">
        <v>1</v>
      </c>
      <c r="AV103" s="28">
        <v>1</v>
      </c>
    </row>
    <row r="104" spans="31:48" x14ac:dyDescent="0.35">
      <c r="AE104" s="19" t="s">
        <v>281</v>
      </c>
      <c r="AF104" s="28"/>
      <c r="AG104" s="28">
        <v>1</v>
      </c>
      <c r="AH104" s="28"/>
      <c r="AI104" s="28"/>
      <c r="AJ104" s="28"/>
      <c r="AK104" s="28"/>
      <c r="AL104" s="28"/>
      <c r="AM104" s="28">
        <v>1</v>
      </c>
      <c r="AN104" s="28">
        <v>1</v>
      </c>
      <c r="AO104" s="28"/>
      <c r="AP104" s="28"/>
      <c r="AQ104" s="28">
        <v>1</v>
      </c>
      <c r="AR104" s="28">
        <v>1</v>
      </c>
      <c r="AS104" s="38">
        <v>1</v>
      </c>
      <c r="AT104" s="44" t="s">
        <v>191</v>
      </c>
      <c r="AU104" s="28">
        <v>1</v>
      </c>
      <c r="AV104" s="28">
        <v>1</v>
      </c>
    </row>
    <row r="105" spans="31:48" x14ac:dyDescent="0.35">
      <c r="AE105" s="19" t="s">
        <v>282</v>
      </c>
      <c r="AF105" s="28"/>
      <c r="AG105" s="28">
        <v>1</v>
      </c>
      <c r="AH105" s="28"/>
      <c r="AI105" s="28"/>
      <c r="AJ105" s="28"/>
      <c r="AK105" s="28"/>
      <c r="AL105" s="28"/>
      <c r="AM105" s="28">
        <v>1</v>
      </c>
      <c r="AN105" s="28">
        <v>1</v>
      </c>
      <c r="AO105" s="28"/>
      <c r="AP105" s="28"/>
      <c r="AQ105" s="28">
        <v>0</v>
      </c>
      <c r="AR105" s="28">
        <v>1</v>
      </c>
      <c r="AS105" s="38">
        <v>0</v>
      </c>
      <c r="AT105" s="44">
        <v>0</v>
      </c>
      <c r="AU105" s="28">
        <v>1</v>
      </c>
      <c r="AV105" s="28">
        <v>1</v>
      </c>
    </row>
    <row r="106" spans="31:48" x14ac:dyDescent="0.35">
      <c r="AE106" s="19" t="s">
        <v>283</v>
      </c>
      <c r="AF106" s="28"/>
      <c r="AG106" s="28">
        <v>0</v>
      </c>
      <c r="AH106" s="28"/>
      <c r="AI106" s="28"/>
      <c r="AJ106" s="28"/>
      <c r="AK106" s="28"/>
      <c r="AL106" s="28"/>
      <c r="AM106" s="28">
        <v>0</v>
      </c>
      <c r="AN106" s="28">
        <v>0</v>
      </c>
      <c r="AO106" s="28"/>
      <c r="AP106" s="28"/>
      <c r="AQ106" s="28">
        <v>0</v>
      </c>
      <c r="AR106" s="28">
        <v>0</v>
      </c>
      <c r="AS106" s="38">
        <v>0</v>
      </c>
      <c r="AT106" s="44">
        <v>0</v>
      </c>
      <c r="AU106" s="28">
        <v>1</v>
      </c>
      <c r="AV106" s="28">
        <v>1</v>
      </c>
    </row>
    <row r="107" spans="31:48" x14ac:dyDescent="0.35">
      <c r="AE107" s="20" t="s">
        <v>136</v>
      </c>
      <c r="AF107" s="22">
        <f>SUM(AF102:AF106)/5</f>
        <v>0</v>
      </c>
      <c r="AG107" s="22">
        <f>SUM(AG102:AG106)/5</f>
        <v>0.4</v>
      </c>
      <c r="AH107" s="22">
        <f t="shared" ref="AH107:AS107" si="43">SUM(AH102:AH106)/5</f>
        <v>0</v>
      </c>
      <c r="AI107" s="22">
        <f t="shared" si="43"/>
        <v>0</v>
      </c>
      <c r="AJ107" s="22">
        <f t="shared" si="43"/>
        <v>0</v>
      </c>
      <c r="AK107" s="22">
        <f t="shared" si="43"/>
        <v>0</v>
      </c>
      <c r="AL107" s="22">
        <f t="shared" si="43"/>
        <v>0</v>
      </c>
      <c r="AM107" s="22">
        <f t="shared" si="43"/>
        <v>0.4</v>
      </c>
      <c r="AN107" s="22">
        <f t="shared" si="43"/>
        <v>0.6</v>
      </c>
      <c r="AO107" s="22">
        <f t="shared" si="43"/>
        <v>0</v>
      </c>
      <c r="AP107" s="22">
        <f t="shared" si="43"/>
        <v>0</v>
      </c>
      <c r="AQ107" s="22">
        <f t="shared" si="43"/>
        <v>0.2</v>
      </c>
      <c r="AR107" s="22">
        <f t="shared" si="43"/>
        <v>0.6</v>
      </c>
      <c r="AS107" s="39">
        <f t="shared" si="43"/>
        <v>0.2</v>
      </c>
      <c r="AT107" s="45"/>
      <c r="AU107" s="22"/>
      <c r="AV107" s="22"/>
    </row>
    <row r="108" spans="31:48" x14ac:dyDescent="0.35">
      <c r="AE108" s="23" t="s">
        <v>81</v>
      </c>
      <c r="AF108" s="24"/>
      <c r="AG108" s="24">
        <f>SUM(AG102:AG106)</f>
        <v>2</v>
      </c>
      <c r="AH108" s="24">
        <f t="shared" ref="AH108:AS108" si="44">SUM(AH102:AH106)</f>
        <v>0</v>
      </c>
      <c r="AI108" s="24">
        <f t="shared" si="44"/>
        <v>0</v>
      </c>
      <c r="AJ108" s="24">
        <f t="shared" si="44"/>
        <v>0</v>
      </c>
      <c r="AK108" s="24">
        <f t="shared" si="44"/>
        <v>0</v>
      </c>
      <c r="AL108" s="24">
        <f t="shared" si="44"/>
        <v>0</v>
      </c>
      <c r="AM108" s="24">
        <f t="shared" si="44"/>
        <v>2</v>
      </c>
      <c r="AN108" s="24">
        <f t="shared" si="44"/>
        <v>3</v>
      </c>
      <c r="AO108" s="24">
        <f t="shared" si="44"/>
        <v>0</v>
      </c>
      <c r="AP108" s="24">
        <f t="shared" si="44"/>
        <v>0</v>
      </c>
      <c r="AQ108" s="24">
        <f t="shared" si="44"/>
        <v>1</v>
      </c>
      <c r="AR108" s="24">
        <f t="shared" si="44"/>
        <v>3</v>
      </c>
      <c r="AS108" s="40">
        <f t="shared" si="44"/>
        <v>1</v>
      </c>
      <c r="AT108" s="46"/>
      <c r="AU108" s="24"/>
      <c r="AV108" s="24"/>
    </row>
    <row r="109" spans="31:48" x14ac:dyDescent="0.35">
      <c r="AE109" s="18" t="s">
        <v>112</v>
      </c>
      <c r="AF109" s="2">
        <v>0</v>
      </c>
      <c r="AG109" s="2">
        <v>1</v>
      </c>
      <c r="AH109" s="2">
        <v>0</v>
      </c>
      <c r="AI109" s="6">
        <v>1</v>
      </c>
      <c r="AJ109" s="2">
        <v>0</v>
      </c>
      <c r="AK109" s="6">
        <v>1</v>
      </c>
      <c r="AL109" s="2">
        <v>0</v>
      </c>
      <c r="AM109" s="2">
        <v>1</v>
      </c>
      <c r="AN109" s="2">
        <v>1</v>
      </c>
      <c r="AO109" s="6">
        <v>1</v>
      </c>
      <c r="AP109" s="2">
        <v>0</v>
      </c>
      <c r="AQ109" s="2">
        <v>0</v>
      </c>
      <c r="AR109" s="27"/>
      <c r="AS109" s="37"/>
      <c r="AT109" s="43"/>
      <c r="AU109" s="27"/>
      <c r="AV109" s="27"/>
    </row>
    <row r="110" spans="31:48" x14ac:dyDescent="0.35">
      <c r="AE110" s="19" t="s">
        <v>284</v>
      </c>
      <c r="AF110" s="28"/>
      <c r="AG110" s="28">
        <v>1</v>
      </c>
      <c r="AH110" s="28"/>
      <c r="AI110" s="28">
        <v>1</v>
      </c>
      <c r="AJ110" s="28"/>
      <c r="AK110" s="28">
        <v>1</v>
      </c>
      <c r="AL110" s="28"/>
      <c r="AM110" s="28">
        <v>1</v>
      </c>
      <c r="AN110" s="28">
        <v>1</v>
      </c>
      <c r="AO110" s="28">
        <v>1</v>
      </c>
      <c r="AP110" s="28"/>
      <c r="AQ110" s="28"/>
      <c r="AR110" s="28">
        <v>1</v>
      </c>
      <c r="AS110" s="38">
        <v>1</v>
      </c>
      <c r="AT110" s="44" t="s">
        <v>192</v>
      </c>
      <c r="AU110" s="28">
        <v>1</v>
      </c>
      <c r="AV110" s="28">
        <v>1</v>
      </c>
    </row>
    <row r="111" spans="31:48" x14ac:dyDescent="0.35">
      <c r="AE111" s="19" t="s">
        <v>285</v>
      </c>
      <c r="AF111" s="28"/>
      <c r="AG111" s="28">
        <v>1</v>
      </c>
      <c r="AH111" s="28"/>
      <c r="AI111" s="28">
        <v>1</v>
      </c>
      <c r="AJ111" s="28"/>
      <c r="AK111" s="28">
        <v>1</v>
      </c>
      <c r="AL111" s="28"/>
      <c r="AM111" s="28">
        <v>1</v>
      </c>
      <c r="AN111" s="28">
        <v>1</v>
      </c>
      <c r="AO111" s="28">
        <v>1</v>
      </c>
      <c r="AP111" s="28"/>
      <c r="AQ111" s="28"/>
      <c r="AR111" s="28">
        <v>1</v>
      </c>
      <c r="AS111" s="38">
        <v>1</v>
      </c>
      <c r="AT111" s="44" t="s">
        <v>193</v>
      </c>
      <c r="AU111" s="28">
        <v>1</v>
      </c>
      <c r="AV111" s="28">
        <v>1</v>
      </c>
    </row>
    <row r="112" spans="31:48" x14ac:dyDescent="0.35">
      <c r="AE112" s="19" t="s">
        <v>286</v>
      </c>
      <c r="AF112" s="28"/>
      <c r="AG112" s="28">
        <v>1</v>
      </c>
      <c r="AH112" s="28"/>
      <c r="AI112" s="28">
        <v>1</v>
      </c>
      <c r="AJ112" s="28"/>
      <c r="AK112" s="28">
        <v>1</v>
      </c>
      <c r="AL112" s="28"/>
      <c r="AM112" s="28">
        <v>1</v>
      </c>
      <c r="AN112" s="28">
        <v>1</v>
      </c>
      <c r="AO112" s="28">
        <v>1</v>
      </c>
      <c r="AP112" s="28"/>
      <c r="AQ112" s="28"/>
      <c r="AR112" s="28">
        <v>1</v>
      </c>
      <c r="AS112" s="38">
        <v>1</v>
      </c>
      <c r="AT112" s="44" t="s">
        <v>194</v>
      </c>
      <c r="AU112" s="28">
        <v>1</v>
      </c>
      <c r="AV112" s="28">
        <v>1</v>
      </c>
    </row>
    <row r="113" spans="31:48" x14ac:dyDescent="0.35">
      <c r="AE113" s="19" t="s">
        <v>287</v>
      </c>
      <c r="AF113" s="28"/>
      <c r="AG113" s="28">
        <v>1</v>
      </c>
      <c r="AH113" s="28"/>
      <c r="AI113" s="28">
        <v>1</v>
      </c>
      <c r="AJ113" s="28"/>
      <c r="AK113" s="28">
        <v>1</v>
      </c>
      <c r="AL113" s="28"/>
      <c r="AM113" s="28">
        <v>1</v>
      </c>
      <c r="AN113" s="28">
        <v>1</v>
      </c>
      <c r="AO113" s="28">
        <v>1</v>
      </c>
      <c r="AP113" s="28"/>
      <c r="AQ113" s="28"/>
      <c r="AR113" s="28">
        <v>1</v>
      </c>
      <c r="AS113" s="38">
        <v>1</v>
      </c>
      <c r="AT113" s="44" t="s">
        <v>195</v>
      </c>
      <c r="AU113" s="28">
        <v>1</v>
      </c>
      <c r="AV113" s="28">
        <v>0</v>
      </c>
    </row>
    <row r="114" spans="31:48" x14ac:dyDescent="0.35">
      <c r="AE114" s="19" t="s">
        <v>288</v>
      </c>
      <c r="AF114" s="28"/>
      <c r="AG114" s="28">
        <v>1</v>
      </c>
      <c r="AH114" s="28"/>
      <c r="AI114" s="28">
        <v>1</v>
      </c>
      <c r="AJ114" s="28"/>
      <c r="AK114" s="28">
        <v>1</v>
      </c>
      <c r="AL114" s="28"/>
      <c r="AM114" s="28">
        <v>1</v>
      </c>
      <c r="AN114" s="28">
        <v>1</v>
      </c>
      <c r="AO114" s="28">
        <v>1</v>
      </c>
      <c r="AP114" s="28"/>
      <c r="AQ114" s="28"/>
      <c r="AR114" s="28">
        <v>1</v>
      </c>
      <c r="AS114" s="38">
        <v>1</v>
      </c>
      <c r="AT114" s="44" t="s">
        <v>196</v>
      </c>
      <c r="AU114" s="28">
        <v>1</v>
      </c>
      <c r="AV114" s="28">
        <v>0</v>
      </c>
    </row>
    <row r="115" spans="31:48" x14ac:dyDescent="0.35">
      <c r="AE115" s="20" t="s">
        <v>136</v>
      </c>
      <c r="AF115" s="21"/>
      <c r="AG115" s="22">
        <f t="shared" ref="AG115:AS115" si="45">SUM(AG110:AG114)/5</f>
        <v>1</v>
      </c>
      <c r="AH115" s="22">
        <f t="shared" si="45"/>
        <v>0</v>
      </c>
      <c r="AI115" s="22">
        <f t="shared" si="45"/>
        <v>1</v>
      </c>
      <c r="AJ115" s="22">
        <f t="shared" si="45"/>
        <v>0</v>
      </c>
      <c r="AK115" s="22">
        <f t="shared" si="45"/>
        <v>1</v>
      </c>
      <c r="AL115" s="22">
        <f t="shared" si="45"/>
        <v>0</v>
      </c>
      <c r="AM115" s="22">
        <f t="shared" si="45"/>
        <v>1</v>
      </c>
      <c r="AN115" s="22">
        <f t="shared" si="45"/>
        <v>1</v>
      </c>
      <c r="AO115" s="22">
        <f t="shared" si="45"/>
        <v>1</v>
      </c>
      <c r="AP115" s="22">
        <f t="shared" si="45"/>
        <v>0</v>
      </c>
      <c r="AQ115" s="22">
        <f t="shared" si="45"/>
        <v>0</v>
      </c>
      <c r="AR115" s="22">
        <f t="shared" si="45"/>
        <v>1</v>
      </c>
      <c r="AS115" s="39">
        <f t="shared" si="45"/>
        <v>1</v>
      </c>
      <c r="AT115" s="45"/>
      <c r="AU115" s="22"/>
      <c r="AV115" s="22"/>
    </row>
    <row r="116" spans="31:48" x14ac:dyDescent="0.35">
      <c r="AE116" s="23" t="s">
        <v>81</v>
      </c>
      <c r="AF116" s="24"/>
      <c r="AG116" s="24">
        <f t="shared" ref="AG116:AS116" si="46">SUM(AG110:AG114)</f>
        <v>5</v>
      </c>
      <c r="AH116" s="24">
        <f t="shared" si="46"/>
        <v>0</v>
      </c>
      <c r="AI116" s="24">
        <f t="shared" si="46"/>
        <v>5</v>
      </c>
      <c r="AJ116" s="24">
        <f t="shared" si="46"/>
        <v>0</v>
      </c>
      <c r="AK116" s="24">
        <f t="shared" si="46"/>
        <v>5</v>
      </c>
      <c r="AL116" s="24">
        <f t="shared" si="46"/>
        <v>0</v>
      </c>
      <c r="AM116" s="24">
        <f t="shared" si="46"/>
        <v>5</v>
      </c>
      <c r="AN116" s="24">
        <f t="shared" si="46"/>
        <v>5</v>
      </c>
      <c r="AO116" s="24">
        <f t="shared" si="46"/>
        <v>5</v>
      </c>
      <c r="AP116" s="24">
        <f t="shared" si="46"/>
        <v>0</v>
      </c>
      <c r="AQ116" s="24">
        <f t="shared" si="46"/>
        <v>0</v>
      </c>
      <c r="AR116" s="24">
        <f t="shared" si="46"/>
        <v>5</v>
      </c>
      <c r="AS116" s="40">
        <f t="shared" si="46"/>
        <v>5</v>
      </c>
      <c r="AT116" s="46"/>
      <c r="AU116" s="24"/>
      <c r="AV116" s="24"/>
    </row>
    <row r="117" spans="31:48" x14ac:dyDescent="0.35">
      <c r="AE117" s="18" t="s">
        <v>113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0</v>
      </c>
      <c r="AL117" s="2">
        <v>0</v>
      </c>
      <c r="AM117" s="2">
        <v>1</v>
      </c>
      <c r="AN117" s="2">
        <v>1</v>
      </c>
      <c r="AO117" s="7">
        <v>1</v>
      </c>
      <c r="AP117" s="2">
        <v>0</v>
      </c>
      <c r="AQ117" s="2">
        <v>1</v>
      </c>
      <c r="AR117" s="27"/>
      <c r="AS117" s="37"/>
      <c r="AT117" s="43"/>
      <c r="AU117" s="27"/>
      <c r="AV117" s="27"/>
    </row>
    <row r="118" spans="31:48" x14ac:dyDescent="0.35">
      <c r="AE118" s="19" t="s">
        <v>289</v>
      </c>
      <c r="AF118" s="28"/>
      <c r="AG118" s="28"/>
      <c r="AH118" s="28"/>
      <c r="AI118" s="28"/>
      <c r="AJ118" s="28"/>
      <c r="AK118" s="28"/>
      <c r="AL118" s="28"/>
      <c r="AM118" s="28">
        <v>1</v>
      </c>
      <c r="AN118" s="28">
        <v>1</v>
      </c>
      <c r="AO118" s="28">
        <v>1</v>
      </c>
      <c r="AP118" s="28"/>
      <c r="AQ118" s="28">
        <v>1</v>
      </c>
      <c r="AR118" s="28">
        <v>1</v>
      </c>
      <c r="AS118" s="38">
        <v>1</v>
      </c>
      <c r="AT118" s="44" t="s">
        <v>197</v>
      </c>
      <c r="AU118" s="28">
        <v>1</v>
      </c>
      <c r="AV118" s="28">
        <v>1</v>
      </c>
    </row>
    <row r="119" spans="31:48" x14ac:dyDescent="0.35">
      <c r="AE119" s="19" t="s">
        <v>290</v>
      </c>
      <c r="AF119" s="28"/>
      <c r="AG119" s="28"/>
      <c r="AH119" s="28"/>
      <c r="AI119" s="28"/>
      <c r="AJ119" s="28"/>
      <c r="AK119" s="28"/>
      <c r="AL119" s="28"/>
      <c r="AM119" s="28">
        <v>1</v>
      </c>
      <c r="AN119" s="28">
        <v>1</v>
      </c>
      <c r="AO119" s="28">
        <v>1</v>
      </c>
      <c r="AP119" s="28"/>
      <c r="AQ119" s="28">
        <v>1</v>
      </c>
      <c r="AR119" s="28">
        <v>1</v>
      </c>
      <c r="AS119" s="38">
        <v>1</v>
      </c>
      <c r="AT119" s="44" t="s">
        <v>198</v>
      </c>
      <c r="AU119" s="28">
        <v>1</v>
      </c>
      <c r="AV119" s="28">
        <v>1</v>
      </c>
    </row>
    <row r="120" spans="31:48" x14ac:dyDescent="0.35">
      <c r="AE120" s="19" t="s">
        <v>291</v>
      </c>
      <c r="AF120" s="28"/>
      <c r="AG120" s="28"/>
      <c r="AH120" s="28"/>
      <c r="AI120" s="28"/>
      <c r="AJ120" s="28"/>
      <c r="AK120" s="28"/>
      <c r="AL120" s="28"/>
      <c r="AM120" s="28">
        <v>1</v>
      </c>
      <c r="AN120" s="28">
        <v>1</v>
      </c>
      <c r="AO120" s="28">
        <v>1</v>
      </c>
      <c r="AP120" s="28"/>
      <c r="AQ120" s="28">
        <v>1</v>
      </c>
      <c r="AR120" s="28">
        <v>1</v>
      </c>
      <c r="AS120" s="38">
        <v>1</v>
      </c>
      <c r="AT120" s="44" t="s">
        <v>200</v>
      </c>
      <c r="AU120" s="28">
        <v>1</v>
      </c>
      <c r="AV120" s="28">
        <v>1</v>
      </c>
    </row>
    <row r="121" spans="31:48" x14ac:dyDescent="0.35">
      <c r="AE121" s="19" t="s">
        <v>292</v>
      </c>
      <c r="AF121" s="28"/>
      <c r="AG121" s="28"/>
      <c r="AH121" s="28"/>
      <c r="AI121" s="28"/>
      <c r="AJ121" s="28"/>
      <c r="AK121" s="28"/>
      <c r="AL121" s="28"/>
      <c r="AM121" s="28">
        <v>0</v>
      </c>
      <c r="AN121" s="28">
        <v>0</v>
      </c>
      <c r="AO121" s="28">
        <v>0</v>
      </c>
      <c r="AP121" s="28"/>
      <c r="AQ121" s="28">
        <v>0</v>
      </c>
      <c r="AR121" s="28">
        <v>0</v>
      </c>
      <c r="AS121" s="38">
        <v>0</v>
      </c>
      <c r="AT121" s="44">
        <v>0</v>
      </c>
      <c r="AU121" s="28">
        <v>1</v>
      </c>
      <c r="AV121" s="28">
        <v>0</v>
      </c>
    </row>
    <row r="122" spans="31:48" x14ac:dyDescent="0.35">
      <c r="AE122" s="19" t="s">
        <v>293</v>
      </c>
      <c r="AF122" s="28"/>
      <c r="AG122" s="28"/>
      <c r="AH122" s="28"/>
      <c r="AI122" s="28"/>
      <c r="AJ122" s="28"/>
      <c r="AK122" s="28"/>
      <c r="AL122" s="28"/>
      <c r="AM122" s="28">
        <v>1</v>
      </c>
      <c r="AN122" s="28">
        <v>1</v>
      </c>
      <c r="AO122" s="28">
        <v>1</v>
      </c>
      <c r="AP122" s="28"/>
      <c r="AQ122" s="28">
        <v>1</v>
      </c>
      <c r="AR122" s="28">
        <v>1</v>
      </c>
      <c r="AS122" s="38">
        <v>1</v>
      </c>
      <c r="AT122" s="44" t="s">
        <v>199</v>
      </c>
      <c r="AU122" s="28">
        <v>1</v>
      </c>
      <c r="AV122" s="28">
        <v>1</v>
      </c>
    </row>
    <row r="123" spans="31:48" x14ac:dyDescent="0.35">
      <c r="AE123" s="20" t="s">
        <v>136</v>
      </c>
      <c r="AF123" s="22">
        <f>SUM(AF118:AF122)/5</f>
        <v>0</v>
      </c>
      <c r="AG123" s="22">
        <f>SUM(AG118:AG122)/5</f>
        <v>0</v>
      </c>
      <c r="AH123" s="22">
        <f t="shared" ref="AH123:AS123" si="47">SUM(AH118:AH122)/5</f>
        <v>0</v>
      </c>
      <c r="AI123" s="22">
        <f t="shared" si="47"/>
        <v>0</v>
      </c>
      <c r="AJ123" s="22">
        <f t="shared" si="47"/>
        <v>0</v>
      </c>
      <c r="AK123" s="22">
        <f t="shared" si="47"/>
        <v>0</v>
      </c>
      <c r="AL123" s="22">
        <f t="shared" si="47"/>
        <v>0</v>
      </c>
      <c r="AM123" s="22">
        <f t="shared" si="47"/>
        <v>0.8</v>
      </c>
      <c r="AN123" s="22">
        <f t="shared" si="47"/>
        <v>0.8</v>
      </c>
      <c r="AO123" s="22">
        <f t="shared" si="47"/>
        <v>0.8</v>
      </c>
      <c r="AP123" s="22">
        <f t="shared" si="47"/>
        <v>0</v>
      </c>
      <c r="AQ123" s="22">
        <f t="shared" si="47"/>
        <v>0.8</v>
      </c>
      <c r="AR123" s="22">
        <f t="shared" si="47"/>
        <v>0.8</v>
      </c>
      <c r="AS123" s="39">
        <f t="shared" si="47"/>
        <v>0.8</v>
      </c>
      <c r="AT123" s="45"/>
      <c r="AU123" s="22"/>
      <c r="AV123" s="22"/>
    </row>
    <row r="124" spans="31:48" x14ac:dyDescent="0.35">
      <c r="AE124" s="23" t="s">
        <v>81</v>
      </c>
      <c r="AF124" s="24"/>
      <c r="AG124" s="24">
        <f>SUM(AG118:AG122)</f>
        <v>0</v>
      </c>
      <c r="AH124" s="24">
        <f t="shared" ref="AH124:AS124" si="48">SUM(AH118:AH122)</f>
        <v>0</v>
      </c>
      <c r="AI124" s="24">
        <f t="shared" si="48"/>
        <v>0</v>
      </c>
      <c r="AJ124" s="24">
        <f t="shared" si="48"/>
        <v>0</v>
      </c>
      <c r="AK124" s="24">
        <f t="shared" si="48"/>
        <v>0</v>
      </c>
      <c r="AL124" s="24">
        <f t="shared" si="48"/>
        <v>0</v>
      </c>
      <c r="AM124" s="24">
        <f t="shared" si="48"/>
        <v>4</v>
      </c>
      <c r="AN124" s="24">
        <f t="shared" si="48"/>
        <v>4</v>
      </c>
      <c r="AO124" s="24">
        <f t="shared" si="48"/>
        <v>4</v>
      </c>
      <c r="AP124" s="24">
        <f t="shared" si="48"/>
        <v>0</v>
      </c>
      <c r="AQ124" s="24">
        <f t="shared" si="48"/>
        <v>4</v>
      </c>
      <c r="AR124" s="24">
        <f t="shared" si="48"/>
        <v>4</v>
      </c>
      <c r="AS124" s="40">
        <f t="shared" si="48"/>
        <v>4</v>
      </c>
      <c r="AT124" s="46"/>
      <c r="AU124" s="24"/>
      <c r="AV124" s="24"/>
    </row>
    <row r="125" spans="31:48" x14ac:dyDescent="0.35">
      <c r="AE125" s="18" t="s">
        <v>114</v>
      </c>
      <c r="AF125" s="2">
        <v>0</v>
      </c>
      <c r="AG125" s="2">
        <v>1</v>
      </c>
      <c r="AH125" s="2">
        <v>0</v>
      </c>
      <c r="AI125" s="7">
        <v>1</v>
      </c>
      <c r="AJ125" s="2">
        <v>0</v>
      </c>
      <c r="AK125" s="6">
        <v>1</v>
      </c>
      <c r="AL125" s="2">
        <v>0</v>
      </c>
      <c r="AM125" s="2">
        <v>1</v>
      </c>
      <c r="AN125" s="2">
        <v>1</v>
      </c>
      <c r="AO125" s="2">
        <v>0</v>
      </c>
      <c r="AP125" s="2">
        <v>0</v>
      </c>
      <c r="AQ125" s="2">
        <v>1</v>
      </c>
      <c r="AR125" s="27"/>
      <c r="AS125" s="37"/>
      <c r="AT125" s="43"/>
      <c r="AU125" s="27"/>
      <c r="AV125" s="27"/>
    </row>
    <row r="126" spans="31:48" x14ac:dyDescent="0.35">
      <c r="AE126" s="19" t="s">
        <v>294</v>
      </c>
      <c r="AF126" s="28"/>
      <c r="AG126" s="28">
        <v>0</v>
      </c>
      <c r="AH126" s="28"/>
      <c r="AI126" s="28">
        <v>0</v>
      </c>
      <c r="AJ126" s="28"/>
      <c r="AK126" s="28">
        <v>0</v>
      </c>
      <c r="AL126" s="28"/>
      <c r="AM126" s="28">
        <v>0</v>
      </c>
      <c r="AN126" s="28">
        <v>0</v>
      </c>
      <c r="AO126" s="28"/>
      <c r="AP126" s="28"/>
      <c r="AQ126" s="28">
        <v>0</v>
      </c>
      <c r="AR126" s="28">
        <v>0</v>
      </c>
      <c r="AS126" s="38">
        <v>0</v>
      </c>
      <c r="AT126" s="44">
        <v>0</v>
      </c>
      <c r="AU126" s="28">
        <v>1</v>
      </c>
      <c r="AV126" s="28">
        <v>0</v>
      </c>
    </row>
    <row r="127" spans="31:48" x14ac:dyDescent="0.35">
      <c r="AE127" s="19" t="s">
        <v>295</v>
      </c>
      <c r="AF127" s="28"/>
      <c r="AG127" s="28">
        <v>0</v>
      </c>
      <c r="AH127" s="28"/>
      <c r="AI127" s="28">
        <v>1</v>
      </c>
      <c r="AJ127" s="28"/>
      <c r="AK127" s="28">
        <v>1</v>
      </c>
      <c r="AL127" s="28"/>
      <c r="AM127" s="28">
        <v>1</v>
      </c>
      <c r="AN127" s="28">
        <v>1</v>
      </c>
      <c r="AO127" s="28"/>
      <c r="AP127" s="28"/>
      <c r="AQ127" s="28">
        <v>1</v>
      </c>
      <c r="AR127" s="28">
        <v>1</v>
      </c>
      <c r="AS127" s="38">
        <v>0</v>
      </c>
      <c r="AT127" s="44">
        <v>0</v>
      </c>
      <c r="AU127" s="28">
        <v>1</v>
      </c>
      <c r="AV127" s="28">
        <v>1</v>
      </c>
    </row>
    <row r="128" spans="31:48" x14ac:dyDescent="0.35">
      <c r="AE128" s="19" t="s">
        <v>296</v>
      </c>
      <c r="AF128" s="28"/>
      <c r="AG128" s="28">
        <v>1</v>
      </c>
      <c r="AH128" s="28"/>
      <c r="AI128" s="28">
        <v>1</v>
      </c>
      <c r="AJ128" s="28"/>
      <c r="AK128" s="28">
        <v>1</v>
      </c>
      <c r="AL128" s="28"/>
      <c r="AM128" s="28">
        <v>1</v>
      </c>
      <c r="AN128" s="28">
        <v>1</v>
      </c>
      <c r="AO128" s="28"/>
      <c r="AP128" s="28"/>
      <c r="AQ128" s="28">
        <v>1</v>
      </c>
      <c r="AR128" s="28">
        <v>1</v>
      </c>
      <c r="AS128" s="38">
        <v>1</v>
      </c>
      <c r="AT128" s="44" t="s">
        <v>201</v>
      </c>
      <c r="AU128" s="28">
        <v>1</v>
      </c>
      <c r="AV128" s="28">
        <v>1</v>
      </c>
    </row>
    <row r="129" spans="31:48" x14ac:dyDescent="0.35">
      <c r="AE129" s="19" t="s">
        <v>297</v>
      </c>
      <c r="AF129" s="28"/>
      <c r="AG129" s="28">
        <v>0</v>
      </c>
      <c r="AH129" s="28"/>
      <c r="AI129" s="28">
        <v>1</v>
      </c>
      <c r="AJ129" s="28"/>
      <c r="AK129" s="28">
        <v>1</v>
      </c>
      <c r="AL129" s="28"/>
      <c r="AM129" s="28">
        <v>1</v>
      </c>
      <c r="AN129" s="28">
        <v>1</v>
      </c>
      <c r="AO129" s="28"/>
      <c r="AP129" s="28"/>
      <c r="AQ129" s="28">
        <v>1</v>
      </c>
      <c r="AR129" s="28">
        <v>1</v>
      </c>
      <c r="AS129" s="38">
        <v>0</v>
      </c>
      <c r="AT129" s="44">
        <v>0</v>
      </c>
      <c r="AU129" s="28">
        <v>1</v>
      </c>
      <c r="AV129" s="28">
        <v>1</v>
      </c>
    </row>
    <row r="130" spans="31:48" x14ac:dyDescent="0.35">
      <c r="AE130" s="19" t="s">
        <v>298</v>
      </c>
      <c r="AF130" s="28"/>
      <c r="AG130" s="28">
        <v>1</v>
      </c>
      <c r="AH130" s="28"/>
      <c r="AI130" s="28">
        <v>1</v>
      </c>
      <c r="AJ130" s="28"/>
      <c r="AK130" s="28">
        <v>1</v>
      </c>
      <c r="AL130" s="28"/>
      <c r="AM130" s="28">
        <v>1</v>
      </c>
      <c r="AN130" s="28">
        <v>1</v>
      </c>
      <c r="AO130" s="28"/>
      <c r="AP130" s="28"/>
      <c r="AQ130" s="28">
        <v>1</v>
      </c>
      <c r="AR130" s="28">
        <v>1</v>
      </c>
      <c r="AS130" s="38">
        <v>1</v>
      </c>
      <c r="AT130" s="44" t="s">
        <v>202</v>
      </c>
      <c r="AU130" s="28">
        <v>1</v>
      </c>
      <c r="AV130" s="28">
        <v>1</v>
      </c>
    </row>
    <row r="131" spans="31:48" x14ac:dyDescent="0.35">
      <c r="AE131" s="20" t="s">
        <v>136</v>
      </c>
      <c r="AF131" s="22">
        <f>SUM(AF126:AF130)/5</f>
        <v>0</v>
      </c>
      <c r="AG131" s="22">
        <f t="shared" ref="AG131:AS131" si="49">SUM(AG126:AG130)/5</f>
        <v>0.4</v>
      </c>
      <c r="AH131" s="22">
        <f t="shared" si="49"/>
        <v>0</v>
      </c>
      <c r="AI131" s="22">
        <f t="shared" si="49"/>
        <v>0.8</v>
      </c>
      <c r="AJ131" s="22">
        <f t="shared" si="49"/>
        <v>0</v>
      </c>
      <c r="AK131" s="22">
        <f t="shared" si="49"/>
        <v>0.8</v>
      </c>
      <c r="AL131" s="22">
        <f t="shared" si="49"/>
        <v>0</v>
      </c>
      <c r="AM131" s="22">
        <f t="shared" si="49"/>
        <v>0.8</v>
      </c>
      <c r="AN131" s="22">
        <f t="shared" si="49"/>
        <v>0.8</v>
      </c>
      <c r="AO131" s="22">
        <f t="shared" si="49"/>
        <v>0</v>
      </c>
      <c r="AP131" s="22">
        <f t="shared" si="49"/>
        <v>0</v>
      </c>
      <c r="AQ131" s="22">
        <f t="shared" si="49"/>
        <v>0.8</v>
      </c>
      <c r="AR131" s="22">
        <f t="shared" si="49"/>
        <v>0.8</v>
      </c>
      <c r="AS131" s="39">
        <f t="shared" si="49"/>
        <v>0.4</v>
      </c>
      <c r="AT131" s="45"/>
      <c r="AU131" s="22"/>
      <c r="AV131" s="22"/>
    </row>
    <row r="132" spans="31:48" x14ac:dyDescent="0.35">
      <c r="AE132" s="23" t="s">
        <v>81</v>
      </c>
      <c r="AF132" s="24"/>
      <c r="AG132" s="24">
        <f t="shared" ref="AG132:AS132" si="50">SUM(AG126:AG130)</f>
        <v>2</v>
      </c>
      <c r="AH132" s="24">
        <f t="shared" si="50"/>
        <v>0</v>
      </c>
      <c r="AI132" s="24">
        <f t="shared" si="50"/>
        <v>4</v>
      </c>
      <c r="AJ132" s="24">
        <f t="shared" si="50"/>
        <v>0</v>
      </c>
      <c r="AK132" s="24">
        <f t="shared" si="50"/>
        <v>4</v>
      </c>
      <c r="AL132" s="24">
        <f t="shared" si="50"/>
        <v>0</v>
      </c>
      <c r="AM132" s="24">
        <f t="shared" si="50"/>
        <v>4</v>
      </c>
      <c r="AN132" s="24">
        <f t="shared" si="50"/>
        <v>4</v>
      </c>
      <c r="AO132" s="24">
        <f t="shared" si="50"/>
        <v>0</v>
      </c>
      <c r="AP132" s="24">
        <f t="shared" si="50"/>
        <v>0</v>
      </c>
      <c r="AQ132" s="24">
        <f t="shared" si="50"/>
        <v>4</v>
      </c>
      <c r="AR132" s="24">
        <f t="shared" si="50"/>
        <v>4</v>
      </c>
      <c r="AS132" s="40">
        <f t="shared" si="50"/>
        <v>2</v>
      </c>
      <c r="AT132" s="46"/>
      <c r="AU132" s="24"/>
      <c r="AV132" s="24"/>
    </row>
    <row r="133" spans="31:48" x14ac:dyDescent="0.35">
      <c r="AE133" s="18" t="s">
        <v>115</v>
      </c>
      <c r="AF133" s="2">
        <v>0</v>
      </c>
      <c r="AG133" s="2">
        <v>1</v>
      </c>
      <c r="AH133" s="2">
        <v>0</v>
      </c>
      <c r="AI133" s="2">
        <v>1</v>
      </c>
      <c r="AJ133" s="2">
        <v>0</v>
      </c>
      <c r="AK133" s="7">
        <v>1</v>
      </c>
      <c r="AL133" s="2">
        <v>0</v>
      </c>
      <c r="AM133" s="2">
        <v>1</v>
      </c>
      <c r="AN133" s="2">
        <v>1</v>
      </c>
      <c r="AO133" s="2">
        <v>0</v>
      </c>
      <c r="AP133" s="2">
        <v>0</v>
      </c>
      <c r="AQ133" s="2">
        <v>1</v>
      </c>
      <c r="AR133" s="27"/>
      <c r="AS133" s="37"/>
      <c r="AT133" s="43"/>
      <c r="AU133" s="27"/>
      <c r="AV133" s="27"/>
    </row>
    <row r="134" spans="31:48" x14ac:dyDescent="0.35">
      <c r="AE134" s="19" t="s">
        <v>299</v>
      </c>
      <c r="AF134" s="28"/>
      <c r="AG134" s="28">
        <v>0</v>
      </c>
      <c r="AH134" s="28"/>
      <c r="AI134" s="28">
        <v>0</v>
      </c>
      <c r="AJ134" s="28"/>
      <c r="AK134" s="28">
        <v>0</v>
      </c>
      <c r="AL134" s="28"/>
      <c r="AM134" s="28">
        <v>0</v>
      </c>
      <c r="AN134" s="28">
        <v>0</v>
      </c>
      <c r="AO134" s="28"/>
      <c r="AP134" s="28"/>
      <c r="AQ134" s="28">
        <v>0</v>
      </c>
      <c r="AR134" s="28">
        <v>0</v>
      </c>
      <c r="AS134" s="38">
        <v>0</v>
      </c>
      <c r="AT134" s="44">
        <v>0</v>
      </c>
      <c r="AU134" s="28">
        <v>1</v>
      </c>
      <c r="AV134" s="28">
        <v>0</v>
      </c>
    </row>
    <row r="135" spans="31:48" x14ac:dyDescent="0.35">
      <c r="AE135" s="19" t="s">
        <v>300</v>
      </c>
      <c r="AF135" s="28"/>
      <c r="AG135" s="28">
        <v>0</v>
      </c>
      <c r="AH135" s="28"/>
      <c r="AI135" s="28">
        <v>0</v>
      </c>
      <c r="AJ135" s="28"/>
      <c r="AK135" s="28">
        <v>0</v>
      </c>
      <c r="AL135" s="28"/>
      <c r="AM135" s="28">
        <v>0</v>
      </c>
      <c r="AN135" s="28">
        <v>0</v>
      </c>
      <c r="AO135" s="28"/>
      <c r="AP135" s="28"/>
      <c r="AQ135" s="28">
        <v>0</v>
      </c>
      <c r="AR135" s="28">
        <v>0</v>
      </c>
      <c r="AS135" s="38">
        <v>0</v>
      </c>
      <c r="AT135" s="44">
        <v>0</v>
      </c>
      <c r="AU135" s="28">
        <v>1</v>
      </c>
      <c r="AV135" s="28">
        <v>0</v>
      </c>
    </row>
    <row r="136" spans="31:48" x14ac:dyDescent="0.35">
      <c r="AE136" s="19" t="s">
        <v>301</v>
      </c>
      <c r="AF136" s="28"/>
      <c r="AG136" s="28">
        <v>0</v>
      </c>
      <c r="AH136" s="28"/>
      <c r="AI136" s="28">
        <v>0</v>
      </c>
      <c r="AJ136" s="28"/>
      <c r="AK136" s="28">
        <v>0</v>
      </c>
      <c r="AL136" s="28"/>
      <c r="AM136" s="28">
        <v>0</v>
      </c>
      <c r="AN136" s="28">
        <v>0</v>
      </c>
      <c r="AO136" s="28"/>
      <c r="AP136" s="28"/>
      <c r="AQ136" s="28">
        <v>0</v>
      </c>
      <c r="AR136" s="28">
        <v>0</v>
      </c>
      <c r="AS136" s="38">
        <v>0</v>
      </c>
      <c r="AT136" s="44">
        <v>0</v>
      </c>
      <c r="AU136" s="28">
        <v>1</v>
      </c>
      <c r="AV136" s="28">
        <v>0</v>
      </c>
    </row>
    <row r="137" spans="31:48" x14ac:dyDescent="0.35">
      <c r="AE137" s="19" t="s">
        <v>302</v>
      </c>
      <c r="AF137" s="28"/>
      <c r="AG137" s="28">
        <v>0</v>
      </c>
      <c r="AH137" s="28"/>
      <c r="AI137" s="28">
        <v>0</v>
      </c>
      <c r="AJ137" s="28"/>
      <c r="AK137" s="28">
        <v>0</v>
      </c>
      <c r="AL137" s="28"/>
      <c r="AM137" s="28">
        <v>0</v>
      </c>
      <c r="AN137" s="28">
        <v>0</v>
      </c>
      <c r="AO137" s="28"/>
      <c r="AP137" s="28"/>
      <c r="AQ137" s="28">
        <v>0</v>
      </c>
      <c r="AR137" s="28">
        <v>0</v>
      </c>
      <c r="AS137" s="38">
        <v>0</v>
      </c>
      <c r="AT137" s="44">
        <v>0</v>
      </c>
      <c r="AU137" s="28">
        <v>1</v>
      </c>
      <c r="AV137" s="28">
        <v>1</v>
      </c>
    </row>
    <row r="138" spans="31:48" x14ac:dyDescent="0.35">
      <c r="AE138" s="19" t="s">
        <v>303</v>
      </c>
      <c r="AF138" s="28"/>
      <c r="AG138" s="28">
        <v>1</v>
      </c>
      <c r="AH138" s="28"/>
      <c r="AI138" s="28">
        <v>1</v>
      </c>
      <c r="AJ138" s="28"/>
      <c r="AK138" s="28">
        <v>1</v>
      </c>
      <c r="AL138" s="28"/>
      <c r="AM138" s="28">
        <v>1</v>
      </c>
      <c r="AN138" s="28">
        <v>1</v>
      </c>
      <c r="AO138" s="28"/>
      <c r="AP138" s="28"/>
      <c r="AQ138" s="28">
        <v>1</v>
      </c>
      <c r="AR138" s="28">
        <v>0</v>
      </c>
      <c r="AS138" s="38">
        <v>0</v>
      </c>
      <c r="AT138" s="44">
        <v>0</v>
      </c>
      <c r="AU138" s="28">
        <v>1</v>
      </c>
      <c r="AV138" s="28">
        <v>1</v>
      </c>
    </row>
    <row r="139" spans="31:48" x14ac:dyDescent="0.35">
      <c r="AE139" s="20" t="s">
        <v>136</v>
      </c>
      <c r="AF139" s="22">
        <f>SUM(AF134:AF138)/5</f>
        <v>0</v>
      </c>
      <c r="AG139" s="22">
        <f>SUM(AG134:AG138)/5</f>
        <v>0.2</v>
      </c>
      <c r="AH139" s="22">
        <f t="shared" ref="AH139:AS139" si="51">SUM(AH134:AH138)/5</f>
        <v>0</v>
      </c>
      <c r="AI139" s="22">
        <f t="shared" si="51"/>
        <v>0.2</v>
      </c>
      <c r="AJ139" s="22">
        <f t="shared" si="51"/>
        <v>0</v>
      </c>
      <c r="AK139" s="22">
        <f t="shared" si="51"/>
        <v>0.2</v>
      </c>
      <c r="AL139" s="22">
        <f t="shared" si="51"/>
        <v>0</v>
      </c>
      <c r="AM139" s="22">
        <f t="shared" si="51"/>
        <v>0.2</v>
      </c>
      <c r="AN139" s="22">
        <f t="shared" si="51"/>
        <v>0.2</v>
      </c>
      <c r="AO139" s="22">
        <f t="shared" si="51"/>
        <v>0</v>
      </c>
      <c r="AP139" s="22">
        <f t="shared" si="51"/>
        <v>0</v>
      </c>
      <c r="AQ139" s="22">
        <f t="shared" si="51"/>
        <v>0.2</v>
      </c>
      <c r="AR139" s="22">
        <f t="shared" si="51"/>
        <v>0</v>
      </c>
      <c r="AS139" s="39">
        <f t="shared" si="51"/>
        <v>0</v>
      </c>
      <c r="AT139" s="45"/>
      <c r="AU139" s="22"/>
      <c r="AV139" s="22"/>
    </row>
    <row r="140" spans="31:48" x14ac:dyDescent="0.35">
      <c r="AE140" s="23" t="s">
        <v>81</v>
      </c>
      <c r="AF140" s="24"/>
      <c r="AG140" s="24">
        <f>SUM(AG134:AG138)</f>
        <v>1</v>
      </c>
      <c r="AH140" s="24">
        <f t="shared" ref="AH140:AS140" si="52">SUM(AH134:AH138)</f>
        <v>0</v>
      </c>
      <c r="AI140" s="24">
        <f t="shared" si="52"/>
        <v>1</v>
      </c>
      <c r="AJ140" s="24">
        <f t="shared" si="52"/>
        <v>0</v>
      </c>
      <c r="AK140" s="24">
        <f t="shared" si="52"/>
        <v>1</v>
      </c>
      <c r="AL140" s="24">
        <f t="shared" si="52"/>
        <v>0</v>
      </c>
      <c r="AM140" s="24">
        <f t="shared" si="52"/>
        <v>1</v>
      </c>
      <c r="AN140" s="24">
        <f t="shared" si="52"/>
        <v>1</v>
      </c>
      <c r="AO140" s="24">
        <f t="shared" si="52"/>
        <v>0</v>
      </c>
      <c r="AP140" s="24">
        <f t="shared" si="52"/>
        <v>0</v>
      </c>
      <c r="AQ140" s="24">
        <f t="shared" si="52"/>
        <v>1</v>
      </c>
      <c r="AR140" s="24">
        <f t="shared" si="52"/>
        <v>0</v>
      </c>
      <c r="AS140" s="40">
        <f t="shared" si="52"/>
        <v>0</v>
      </c>
      <c r="AT140" s="46"/>
      <c r="AU140" s="24"/>
      <c r="AV140" s="24"/>
    </row>
    <row r="141" spans="31:48" x14ac:dyDescent="0.35">
      <c r="AE141" s="18" t="s">
        <v>116</v>
      </c>
      <c r="AF141" s="6">
        <v>1</v>
      </c>
      <c r="AG141" s="2">
        <v>0</v>
      </c>
      <c r="AH141" s="2">
        <v>0</v>
      </c>
      <c r="AI141" s="2">
        <v>0</v>
      </c>
      <c r="AJ141" s="6">
        <v>1</v>
      </c>
      <c r="AK141" s="2">
        <v>0</v>
      </c>
      <c r="AL141" s="2">
        <v>0</v>
      </c>
      <c r="AM141" s="2">
        <v>1</v>
      </c>
      <c r="AN141" s="2">
        <v>1</v>
      </c>
      <c r="AO141" s="2">
        <v>0</v>
      </c>
      <c r="AP141" s="2">
        <v>0</v>
      </c>
      <c r="AQ141" s="2">
        <v>0</v>
      </c>
      <c r="AR141" s="27"/>
      <c r="AS141" s="37"/>
      <c r="AT141" s="43"/>
      <c r="AU141" s="27"/>
      <c r="AV141" s="27"/>
    </row>
    <row r="142" spans="31:48" x14ac:dyDescent="0.35">
      <c r="AE142" s="19" t="s">
        <v>304</v>
      </c>
      <c r="AF142" s="28">
        <v>1</v>
      </c>
      <c r="AG142" s="28"/>
      <c r="AH142" s="28"/>
      <c r="AI142" s="28"/>
      <c r="AJ142" s="28">
        <v>1</v>
      </c>
      <c r="AK142" s="28"/>
      <c r="AL142" s="28"/>
      <c r="AM142" s="28">
        <v>1</v>
      </c>
      <c r="AN142" s="28">
        <v>1</v>
      </c>
      <c r="AO142" s="28"/>
      <c r="AP142" s="28"/>
      <c r="AQ142" s="28"/>
      <c r="AR142" s="28">
        <v>1</v>
      </c>
      <c r="AS142" s="38">
        <v>1</v>
      </c>
      <c r="AT142" s="44" t="s">
        <v>203</v>
      </c>
      <c r="AU142" s="28">
        <v>1</v>
      </c>
      <c r="AV142" s="28">
        <v>1</v>
      </c>
    </row>
    <row r="143" spans="31:48" x14ac:dyDescent="0.35">
      <c r="AE143" s="19" t="s">
        <v>305</v>
      </c>
      <c r="AF143" s="28">
        <v>1</v>
      </c>
      <c r="AG143" s="28"/>
      <c r="AH143" s="28"/>
      <c r="AI143" s="28"/>
      <c r="AJ143" s="28">
        <v>0</v>
      </c>
      <c r="AK143" s="28"/>
      <c r="AL143" s="28"/>
      <c r="AM143" s="28">
        <v>1</v>
      </c>
      <c r="AN143" s="28">
        <v>1</v>
      </c>
      <c r="AO143" s="28"/>
      <c r="AP143" s="28"/>
      <c r="AQ143" s="28"/>
      <c r="AR143" s="28">
        <v>1</v>
      </c>
      <c r="AS143" s="38">
        <v>0</v>
      </c>
      <c r="AT143" s="44">
        <v>0</v>
      </c>
      <c r="AU143" s="28">
        <v>1</v>
      </c>
      <c r="AV143" s="28">
        <v>1</v>
      </c>
    </row>
    <row r="144" spans="31:48" x14ac:dyDescent="0.35">
      <c r="AE144" s="19" t="s">
        <v>306</v>
      </c>
      <c r="AF144" s="28">
        <v>1</v>
      </c>
      <c r="AG144" s="28"/>
      <c r="AH144" s="28"/>
      <c r="AI144" s="28"/>
      <c r="AJ144" s="28">
        <v>1</v>
      </c>
      <c r="AK144" s="28"/>
      <c r="AL144" s="28"/>
      <c r="AM144" s="28">
        <v>1</v>
      </c>
      <c r="AN144" s="28">
        <v>1</v>
      </c>
      <c r="AO144" s="28"/>
      <c r="AP144" s="28"/>
      <c r="AQ144" s="28"/>
      <c r="AR144" s="28">
        <v>1</v>
      </c>
      <c r="AS144" s="38">
        <v>1</v>
      </c>
      <c r="AT144" s="44" t="s">
        <v>205</v>
      </c>
      <c r="AU144" s="28">
        <v>1</v>
      </c>
      <c r="AV144" s="28">
        <v>1</v>
      </c>
    </row>
    <row r="145" spans="31:48" x14ac:dyDescent="0.35">
      <c r="AE145" s="19" t="s">
        <v>307</v>
      </c>
      <c r="AF145" s="28">
        <v>1</v>
      </c>
      <c r="AG145" s="28"/>
      <c r="AH145" s="28"/>
      <c r="AI145" s="28"/>
      <c r="AJ145" s="28">
        <v>1</v>
      </c>
      <c r="AK145" s="28"/>
      <c r="AL145" s="28"/>
      <c r="AM145" s="28">
        <v>1</v>
      </c>
      <c r="AN145" s="28">
        <v>1</v>
      </c>
      <c r="AO145" s="28"/>
      <c r="AP145" s="28"/>
      <c r="AQ145" s="28"/>
      <c r="AR145" s="28">
        <v>1</v>
      </c>
      <c r="AS145" s="38">
        <v>1</v>
      </c>
      <c r="AT145" s="44" t="s">
        <v>204</v>
      </c>
      <c r="AU145" s="28">
        <v>1</v>
      </c>
      <c r="AV145" s="28">
        <v>1</v>
      </c>
    </row>
    <row r="146" spans="31:48" x14ac:dyDescent="0.35">
      <c r="AE146" s="19" t="s">
        <v>308</v>
      </c>
      <c r="AF146" s="28">
        <v>1</v>
      </c>
      <c r="AG146" s="28"/>
      <c r="AH146" s="28"/>
      <c r="AI146" s="28"/>
      <c r="AJ146" s="28">
        <v>1</v>
      </c>
      <c r="AK146" s="28"/>
      <c r="AL146" s="28"/>
      <c r="AM146" s="28">
        <v>1</v>
      </c>
      <c r="AN146" s="28">
        <v>0</v>
      </c>
      <c r="AO146" s="28"/>
      <c r="AP146" s="28"/>
      <c r="AQ146" s="28"/>
      <c r="AR146" s="28">
        <v>0</v>
      </c>
      <c r="AS146" s="38">
        <v>0</v>
      </c>
      <c r="AT146" s="44">
        <v>0</v>
      </c>
      <c r="AU146" s="28">
        <v>1</v>
      </c>
      <c r="AV146" s="28">
        <v>1</v>
      </c>
    </row>
    <row r="147" spans="31:48" x14ac:dyDescent="0.35">
      <c r="AE147" s="20" t="s">
        <v>136</v>
      </c>
      <c r="AF147" s="22">
        <f>SUM(AF142:AF146)/5</f>
        <v>1</v>
      </c>
      <c r="AG147" s="22">
        <f t="shared" ref="AG147:AS147" si="53">SUM(AG142:AG146)/5</f>
        <v>0</v>
      </c>
      <c r="AH147" s="22">
        <f t="shared" si="53"/>
        <v>0</v>
      </c>
      <c r="AI147" s="22">
        <f t="shared" si="53"/>
        <v>0</v>
      </c>
      <c r="AJ147" s="22">
        <f t="shared" si="53"/>
        <v>0.8</v>
      </c>
      <c r="AK147" s="22">
        <f t="shared" si="53"/>
        <v>0</v>
      </c>
      <c r="AL147" s="22">
        <f t="shared" si="53"/>
        <v>0</v>
      </c>
      <c r="AM147" s="22">
        <f t="shared" si="53"/>
        <v>1</v>
      </c>
      <c r="AN147" s="22">
        <f t="shared" si="53"/>
        <v>0.8</v>
      </c>
      <c r="AO147" s="22">
        <f t="shared" si="53"/>
        <v>0</v>
      </c>
      <c r="AP147" s="22">
        <f t="shared" si="53"/>
        <v>0</v>
      </c>
      <c r="AQ147" s="22">
        <f t="shared" si="53"/>
        <v>0</v>
      </c>
      <c r="AR147" s="22">
        <f t="shared" si="53"/>
        <v>0.8</v>
      </c>
      <c r="AS147" s="39">
        <f t="shared" si="53"/>
        <v>0.6</v>
      </c>
      <c r="AT147" s="45"/>
      <c r="AU147" s="22"/>
      <c r="AV147" s="22"/>
    </row>
    <row r="148" spans="31:48" x14ac:dyDescent="0.35">
      <c r="AE148" s="23" t="s">
        <v>81</v>
      </c>
      <c r="AF148" s="24">
        <f t="shared" ref="AF148:AS148" si="54">SUM(AF142:AF146)</f>
        <v>5</v>
      </c>
      <c r="AG148" s="24">
        <f t="shared" si="54"/>
        <v>0</v>
      </c>
      <c r="AH148" s="24">
        <f t="shared" si="54"/>
        <v>0</v>
      </c>
      <c r="AI148" s="24">
        <f t="shared" si="54"/>
        <v>0</v>
      </c>
      <c r="AJ148" s="24">
        <f t="shared" si="54"/>
        <v>4</v>
      </c>
      <c r="AK148" s="24">
        <f t="shared" si="54"/>
        <v>0</v>
      </c>
      <c r="AL148" s="24">
        <f t="shared" si="54"/>
        <v>0</v>
      </c>
      <c r="AM148" s="24">
        <f t="shared" si="54"/>
        <v>5</v>
      </c>
      <c r="AN148" s="24">
        <f t="shared" si="54"/>
        <v>4</v>
      </c>
      <c r="AO148" s="24">
        <f t="shared" si="54"/>
        <v>0</v>
      </c>
      <c r="AP148" s="24">
        <f t="shared" si="54"/>
        <v>0</v>
      </c>
      <c r="AQ148" s="24">
        <f t="shared" si="54"/>
        <v>0</v>
      </c>
      <c r="AR148" s="24">
        <f t="shared" si="54"/>
        <v>4</v>
      </c>
      <c r="AS148" s="40">
        <f t="shared" si="54"/>
        <v>3</v>
      </c>
      <c r="AT148" s="46"/>
      <c r="AU148" s="24"/>
      <c r="AV148" s="24"/>
    </row>
    <row r="149" spans="31:48" x14ac:dyDescent="0.35">
      <c r="AE149" s="18" t="s">
        <v>117</v>
      </c>
      <c r="AF149" s="6">
        <v>1</v>
      </c>
      <c r="AG149" s="2">
        <v>0</v>
      </c>
      <c r="AH149" s="2">
        <v>0</v>
      </c>
      <c r="AI149" s="2">
        <v>0</v>
      </c>
      <c r="AJ149" s="6">
        <v>1</v>
      </c>
      <c r="AK149" s="2">
        <v>0</v>
      </c>
      <c r="AL149" s="2">
        <v>0</v>
      </c>
      <c r="AM149" s="2">
        <v>1</v>
      </c>
      <c r="AN149" s="2">
        <v>1</v>
      </c>
      <c r="AO149" s="2">
        <v>0</v>
      </c>
      <c r="AP149" s="2">
        <v>0</v>
      </c>
      <c r="AQ149" s="2">
        <v>0</v>
      </c>
      <c r="AR149" s="27"/>
      <c r="AS149" s="37"/>
      <c r="AT149" s="43"/>
      <c r="AU149" s="27"/>
      <c r="AV149" s="27"/>
    </row>
    <row r="150" spans="31:48" x14ac:dyDescent="0.35">
      <c r="AE150" s="19" t="s">
        <v>309</v>
      </c>
      <c r="AF150" s="28">
        <v>1</v>
      </c>
      <c r="AG150" s="28"/>
      <c r="AH150" s="28"/>
      <c r="AI150" s="28"/>
      <c r="AJ150" s="28">
        <v>1</v>
      </c>
      <c r="AK150" s="28"/>
      <c r="AL150" s="28"/>
      <c r="AM150" s="28">
        <v>1</v>
      </c>
      <c r="AN150" s="28">
        <v>1</v>
      </c>
      <c r="AO150" s="28"/>
      <c r="AP150" s="28"/>
      <c r="AQ150" s="28"/>
      <c r="AR150" s="28">
        <v>1</v>
      </c>
      <c r="AS150" s="38">
        <v>1</v>
      </c>
      <c r="AT150" s="44" t="s">
        <v>206</v>
      </c>
      <c r="AU150" s="28">
        <v>1</v>
      </c>
      <c r="AV150" s="28">
        <v>1</v>
      </c>
    </row>
    <row r="151" spans="31:48" x14ac:dyDescent="0.35">
      <c r="AE151" s="19" t="s">
        <v>310</v>
      </c>
      <c r="AF151" s="28">
        <v>0</v>
      </c>
      <c r="AG151" s="28"/>
      <c r="AH151" s="28"/>
      <c r="AI151" s="28"/>
      <c r="AJ151" s="28">
        <v>0</v>
      </c>
      <c r="AK151" s="28"/>
      <c r="AL151" s="28"/>
      <c r="AM151" s="28">
        <v>0</v>
      </c>
      <c r="AN151" s="28">
        <v>0</v>
      </c>
      <c r="AO151" s="28"/>
      <c r="AP151" s="28"/>
      <c r="AQ151" s="28"/>
      <c r="AR151" s="28">
        <v>0</v>
      </c>
      <c r="AS151" s="38">
        <v>0</v>
      </c>
      <c r="AT151" s="44">
        <v>0</v>
      </c>
      <c r="AU151" s="28">
        <v>1</v>
      </c>
      <c r="AV151" s="28">
        <v>1</v>
      </c>
    </row>
    <row r="152" spans="31:48" x14ac:dyDescent="0.35">
      <c r="AE152" s="19" t="s">
        <v>311</v>
      </c>
      <c r="AF152" s="28">
        <v>1</v>
      </c>
      <c r="AG152" s="28"/>
      <c r="AH152" s="28"/>
      <c r="AI152" s="28"/>
      <c r="AJ152" s="28">
        <v>1</v>
      </c>
      <c r="AK152" s="28"/>
      <c r="AL152" s="28"/>
      <c r="AM152" s="28">
        <v>1</v>
      </c>
      <c r="AN152" s="28">
        <v>1</v>
      </c>
      <c r="AO152" s="28"/>
      <c r="AP152" s="28"/>
      <c r="AQ152" s="28"/>
      <c r="AR152" s="28">
        <v>1</v>
      </c>
      <c r="AS152" s="38">
        <v>1</v>
      </c>
      <c r="AT152" s="44" t="s">
        <v>207</v>
      </c>
      <c r="AU152" s="28">
        <v>1</v>
      </c>
      <c r="AV152" s="28">
        <v>1</v>
      </c>
    </row>
    <row r="153" spans="31:48" x14ac:dyDescent="0.35">
      <c r="AE153" s="19" t="s">
        <v>312</v>
      </c>
      <c r="AF153" s="28">
        <v>0</v>
      </c>
      <c r="AG153" s="28"/>
      <c r="AH153" s="28"/>
      <c r="AI153" s="28"/>
      <c r="AJ153" s="28">
        <v>0</v>
      </c>
      <c r="AK153" s="28"/>
      <c r="AL153" s="28"/>
      <c r="AM153" s="28">
        <v>0</v>
      </c>
      <c r="AN153" s="28">
        <v>0</v>
      </c>
      <c r="AO153" s="28"/>
      <c r="AP153" s="28"/>
      <c r="AQ153" s="28"/>
      <c r="AR153" s="28">
        <v>0</v>
      </c>
      <c r="AS153" s="38">
        <v>0</v>
      </c>
      <c r="AT153" s="44">
        <v>0</v>
      </c>
      <c r="AU153" s="28">
        <v>1</v>
      </c>
      <c r="AV153" s="28">
        <v>0</v>
      </c>
    </row>
    <row r="154" spans="31:48" x14ac:dyDescent="0.35">
      <c r="AE154" s="19" t="s">
        <v>313</v>
      </c>
      <c r="AF154" s="28">
        <v>1</v>
      </c>
      <c r="AG154" s="28"/>
      <c r="AH154" s="28"/>
      <c r="AI154" s="28"/>
      <c r="AJ154" s="28">
        <v>1</v>
      </c>
      <c r="AK154" s="28"/>
      <c r="AL154" s="28"/>
      <c r="AM154" s="28">
        <v>1</v>
      </c>
      <c r="AN154" s="28">
        <v>0</v>
      </c>
      <c r="AO154" s="28"/>
      <c r="AP154" s="28"/>
      <c r="AQ154" s="28"/>
      <c r="AR154" s="28">
        <v>1</v>
      </c>
      <c r="AS154" s="38">
        <v>0</v>
      </c>
      <c r="AT154" s="44">
        <v>0</v>
      </c>
      <c r="AU154" s="28">
        <v>1</v>
      </c>
      <c r="AV154" s="28">
        <v>1</v>
      </c>
    </row>
    <row r="155" spans="31:48" x14ac:dyDescent="0.35">
      <c r="AE155" s="20" t="s">
        <v>136</v>
      </c>
      <c r="AF155" s="22">
        <f>SUM(AF150:AF154)/5</f>
        <v>0.6</v>
      </c>
      <c r="AG155" s="22">
        <f>SUM(AG150:AG154)/5</f>
        <v>0</v>
      </c>
      <c r="AH155" s="22">
        <f t="shared" ref="AH155:AS155" si="55">SUM(AH150:AH154)/5</f>
        <v>0</v>
      </c>
      <c r="AI155" s="22">
        <f t="shared" si="55"/>
        <v>0</v>
      </c>
      <c r="AJ155" s="22">
        <f t="shared" si="55"/>
        <v>0.6</v>
      </c>
      <c r="AK155" s="22">
        <f t="shared" si="55"/>
        <v>0</v>
      </c>
      <c r="AL155" s="22">
        <f t="shared" si="55"/>
        <v>0</v>
      </c>
      <c r="AM155" s="22">
        <f t="shared" si="55"/>
        <v>0.6</v>
      </c>
      <c r="AN155" s="22">
        <f t="shared" si="55"/>
        <v>0.4</v>
      </c>
      <c r="AO155" s="22">
        <f t="shared" si="55"/>
        <v>0</v>
      </c>
      <c r="AP155" s="22">
        <f t="shared" si="55"/>
        <v>0</v>
      </c>
      <c r="AQ155" s="22">
        <f t="shared" si="55"/>
        <v>0</v>
      </c>
      <c r="AR155" s="22">
        <f t="shared" si="55"/>
        <v>0.6</v>
      </c>
      <c r="AS155" s="39">
        <f t="shared" si="55"/>
        <v>0.4</v>
      </c>
      <c r="AT155" s="45"/>
      <c r="AU155" s="22"/>
      <c r="AV155" s="22"/>
    </row>
    <row r="156" spans="31:48" x14ac:dyDescent="0.35">
      <c r="AE156" s="23" t="s">
        <v>81</v>
      </c>
      <c r="AF156" s="24">
        <f>SUM(AF150:AF154)</f>
        <v>3</v>
      </c>
      <c r="AG156" s="24">
        <f>SUM(AG150:AG154)</f>
        <v>0</v>
      </c>
      <c r="AH156" s="24">
        <f t="shared" ref="AH156:AS156" si="56">SUM(AH150:AH154)</f>
        <v>0</v>
      </c>
      <c r="AI156" s="24">
        <f t="shared" si="56"/>
        <v>0</v>
      </c>
      <c r="AJ156" s="24">
        <f t="shared" si="56"/>
        <v>3</v>
      </c>
      <c r="AK156" s="24">
        <f t="shared" si="56"/>
        <v>0</v>
      </c>
      <c r="AL156" s="24">
        <f t="shared" si="56"/>
        <v>0</v>
      </c>
      <c r="AM156" s="24">
        <f t="shared" si="56"/>
        <v>3</v>
      </c>
      <c r="AN156" s="24">
        <f t="shared" si="56"/>
        <v>2</v>
      </c>
      <c r="AO156" s="24">
        <f t="shared" si="56"/>
        <v>0</v>
      </c>
      <c r="AP156" s="24">
        <f t="shared" si="56"/>
        <v>0</v>
      </c>
      <c r="AQ156" s="24">
        <f t="shared" si="56"/>
        <v>0</v>
      </c>
      <c r="AR156" s="24">
        <f t="shared" si="56"/>
        <v>3</v>
      </c>
      <c r="AS156" s="40">
        <f t="shared" si="56"/>
        <v>2</v>
      </c>
      <c r="AT156" s="46"/>
      <c r="AU156" s="24"/>
      <c r="AV156" s="24"/>
    </row>
    <row r="157" spans="31:48" x14ac:dyDescent="0.35">
      <c r="AE157" s="18" t="s">
        <v>118</v>
      </c>
      <c r="AF157" s="6">
        <v>1</v>
      </c>
      <c r="AG157" s="2">
        <v>0</v>
      </c>
      <c r="AH157" s="2">
        <v>0</v>
      </c>
      <c r="AI157" s="2">
        <v>0</v>
      </c>
      <c r="AJ157" s="6">
        <v>1</v>
      </c>
      <c r="AK157" s="2">
        <v>0</v>
      </c>
      <c r="AL157" s="2">
        <v>0</v>
      </c>
      <c r="AM157" s="2">
        <v>1</v>
      </c>
      <c r="AN157" s="2">
        <v>1</v>
      </c>
      <c r="AO157" s="2">
        <v>0</v>
      </c>
      <c r="AP157" s="2">
        <v>0</v>
      </c>
      <c r="AQ157" s="2">
        <v>0</v>
      </c>
      <c r="AR157" s="27"/>
      <c r="AS157" s="37"/>
      <c r="AT157" s="43"/>
      <c r="AU157" s="27"/>
      <c r="AV157" s="27"/>
    </row>
    <row r="158" spans="31:48" x14ac:dyDescent="0.35">
      <c r="AE158" s="19" t="s">
        <v>314</v>
      </c>
      <c r="AF158" s="28">
        <v>0</v>
      </c>
      <c r="AG158" s="28"/>
      <c r="AH158" s="28"/>
      <c r="AI158" s="28"/>
      <c r="AJ158" s="28">
        <v>0</v>
      </c>
      <c r="AK158" s="28"/>
      <c r="AL158" s="28"/>
      <c r="AM158" s="28">
        <v>0</v>
      </c>
      <c r="AN158" s="28">
        <v>0</v>
      </c>
      <c r="AO158" s="28"/>
      <c r="AP158" s="28"/>
      <c r="AQ158" s="28"/>
      <c r="AR158" s="28">
        <v>0</v>
      </c>
      <c r="AS158" s="38">
        <v>0</v>
      </c>
      <c r="AT158" s="44">
        <v>0</v>
      </c>
      <c r="AU158" s="28">
        <v>1</v>
      </c>
      <c r="AV158" s="28">
        <v>0</v>
      </c>
    </row>
    <row r="159" spans="31:48" x14ac:dyDescent="0.35">
      <c r="AE159" s="19" t="s">
        <v>315</v>
      </c>
      <c r="AF159" s="28">
        <v>0</v>
      </c>
      <c r="AG159" s="28"/>
      <c r="AH159" s="28"/>
      <c r="AI159" s="28"/>
      <c r="AJ159" s="28">
        <v>0</v>
      </c>
      <c r="AK159" s="28"/>
      <c r="AL159" s="28"/>
      <c r="AM159" s="28">
        <v>0</v>
      </c>
      <c r="AN159" s="28">
        <v>0</v>
      </c>
      <c r="AO159" s="28"/>
      <c r="AP159" s="28"/>
      <c r="AQ159" s="28"/>
      <c r="AR159" s="28">
        <v>0</v>
      </c>
      <c r="AS159" s="38">
        <v>0</v>
      </c>
      <c r="AT159" s="44">
        <v>0</v>
      </c>
      <c r="AU159" s="28">
        <v>1</v>
      </c>
      <c r="AV159" s="28">
        <v>1</v>
      </c>
    </row>
    <row r="160" spans="31:48" x14ac:dyDescent="0.35">
      <c r="AE160" s="19" t="s">
        <v>316</v>
      </c>
      <c r="AF160" s="28">
        <v>1</v>
      </c>
      <c r="AG160" s="28"/>
      <c r="AH160" s="28"/>
      <c r="AI160" s="28"/>
      <c r="AJ160" s="28">
        <v>1</v>
      </c>
      <c r="AK160" s="28"/>
      <c r="AL160" s="28"/>
      <c r="AM160" s="28">
        <v>1</v>
      </c>
      <c r="AN160" s="28">
        <v>1</v>
      </c>
      <c r="AO160" s="28"/>
      <c r="AP160" s="28"/>
      <c r="AQ160" s="28"/>
      <c r="AR160" s="28">
        <v>1</v>
      </c>
      <c r="AS160" s="38">
        <v>1</v>
      </c>
      <c r="AT160" s="44" t="s">
        <v>208</v>
      </c>
      <c r="AU160" s="28">
        <v>1</v>
      </c>
      <c r="AV160" s="28">
        <v>1</v>
      </c>
    </row>
    <row r="161" spans="31:48" x14ac:dyDescent="0.35">
      <c r="AE161" s="19" t="s">
        <v>317</v>
      </c>
      <c r="AF161" s="28">
        <v>0</v>
      </c>
      <c r="AG161" s="28"/>
      <c r="AH161" s="28"/>
      <c r="AI161" s="28"/>
      <c r="AJ161" s="28">
        <v>0</v>
      </c>
      <c r="AK161" s="28"/>
      <c r="AL161" s="28"/>
      <c r="AM161" s="28">
        <v>0</v>
      </c>
      <c r="AN161" s="28">
        <v>0</v>
      </c>
      <c r="AO161" s="28"/>
      <c r="AP161" s="28"/>
      <c r="AQ161" s="28"/>
      <c r="AR161" s="28">
        <v>0</v>
      </c>
      <c r="AS161" s="38">
        <v>0</v>
      </c>
      <c r="AT161" s="44">
        <v>0</v>
      </c>
      <c r="AU161" s="28">
        <v>1</v>
      </c>
      <c r="AV161" s="28">
        <v>0</v>
      </c>
    </row>
    <row r="162" spans="31:48" x14ac:dyDescent="0.35">
      <c r="AE162" s="19" t="s">
        <v>318</v>
      </c>
      <c r="AF162" s="28">
        <v>0</v>
      </c>
      <c r="AG162" s="28"/>
      <c r="AH162" s="28"/>
      <c r="AI162" s="28"/>
      <c r="AJ162" s="28">
        <v>0</v>
      </c>
      <c r="AK162" s="28"/>
      <c r="AL162" s="28"/>
      <c r="AM162" s="28">
        <v>1</v>
      </c>
      <c r="AN162" s="28">
        <v>0</v>
      </c>
      <c r="AO162" s="28"/>
      <c r="AP162" s="28"/>
      <c r="AQ162" s="28"/>
      <c r="AR162" s="28">
        <v>0</v>
      </c>
      <c r="AS162" s="38">
        <v>0</v>
      </c>
      <c r="AT162" s="44">
        <v>0</v>
      </c>
      <c r="AU162" s="28">
        <v>1</v>
      </c>
      <c r="AV162" s="28">
        <v>1</v>
      </c>
    </row>
    <row r="163" spans="31:48" x14ac:dyDescent="0.35">
      <c r="AE163" s="20" t="s">
        <v>136</v>
      </c>
      <c r="AF163" s="22">
        <f>SUM(AF158:AF162)/5</f>
        <v>0.2</v>
      </c>
      <c r="AG163" s="22">
        <f t="shared" ref="AG163:AS163" si="57">SUM(AG158:AG162)/5</f>
        <v>0</v>
      </c>
      <c r="AH163" s="22">
        <f t="shared" si="57"/>
        <v>0</v>
      </c>
      <c r="AI163" s="22">
        <f t="shared" si="57"/>
        <v>0</v>
      </c>
      <c r="AJ163" s="22">
        <f t="shared" si="57"/>
        <v>0.2</v>
      </c>
      <c r="AK163" s="22">
        <f t="shared" si="57"/>
        <v>0</v>
      </c>
      <c r="AL163" s="22">
        <f t="shared" si="57"/>
        <v>0</v>
      </c>
      <c r="AM163" s="22">
        <f t="shared" si="57"/>
        <v>0.4</v>
      </c>
      <c r="AN163" s="22">
        <f t="shared" si="57"/>
        <v>0.2</v>
      </c>
      <c r="AO163" s="22">
        <f t="shared" si="57"/>
        <v>0</v>
      </c>
      <c r="AP163" s="22">
        <f t="shared" si="57"/>
        <v>0</v>
      </c>
      <c r="AQ163" s="22">
        <f t="shared" si="57"/>
        <v>0</v>
      </c>
      <c r="AR163" s="22">
        <f t="shared" si="57"/>
        <v>0.2</v>
      </c>
      <c r="AS163" s="39">
        <f t="shared" si="57"/>
        <v>0.2</v>
      </c>
      <c r="AT163" s="45"/>
      <c r="AU163" s="22"/>
      <c r="AV163" s="22"/>
    </row>
    <row r="164" spans="31:48" x14ac:dyDescent="0.35">
      <c r="AE164" s="23" t="s">
        <v>81</v>
      </c>
      <c r="AF164" s="24">
        <f t="shared" ref="AF164:AS164" si="58">SUM(AF158:AF162)</f>
        <v>1</v>
      </c>
      <c r="AG164" s="24">
        <f t="shared" si="58"/>
        <v>0</v>
      </c>
      <c r="AH164" s="24">
        <f t="shared" si="58"/>
        <v>0</v>
      </c>
      <c r="AI164" s="24">
        <f t="shared" si="58"/>
        <v>0</v>
      </c>
      <c r="AJ164" s="24">
        <f t="shared" si="58"/>
        <v>1</v>
      </c>
      <c r="AK164" s="24">
        <f t="shared" si="58"/>
        <v>0</v>
      </c>
      <c r="AL164" s="24">
        <f t="shared" si="58"/>
        <v>0</v>
      </c>
      <c r="AM164" s="24">
        <f t="shared" si="58"/>
        <v>2</v>
      </c>
      <c r="AN164" s="24">
        <f t="shared" si="58"/>
        <v>1</v>
      </c>
      <c r="AO164" s="24">
        <f t="shared" si="58"/>
        <v>0</v>
      </c>
      <c r="AP164" s="24">
        <f t="shared" si="58"/>
        <v>0</v>
      </c>
      <c r="AQ164" s="24">
        <f t="shared" si="58"/>
        <v>0</v>
      </c>
      <c r="AR164" s="24">
        <f t="shared" si="58"/>
        <v>1</v>
      </c>
      <c r="AS164" s="40">
        <f t="shared" si="58"/>
        <v>1</v>
      </c>
      <c r="AT164" s="46"/>
      <c r="AU164" s="24"/>
      <c r="AV164" s="24"/>
    </row>
    <row r="165" spans="31:48" x14ac:dyDescent="0.35">
      <c r="AE165" s="18" t="s">
        <v>119</v>
      </c>
      <c r="AF165" s="2">
        <v>0</v>
      </c>
      <c r="AG165" s="2">
        <v>1</v>
      </c>
      <c r="AH165" s="6">
        <v>1</v>
      </c>
      <c r="AI165" s="2">
        <v>1</v>
      </c>
      <c r="AJ165" s="2">
        <v>0</v>
      </c>
      <c r="AK165" s="2">
        <v>1</v>
      </c>
      <c r="AL165" s="2">
        <v>0</v>
      </c>
      <c r="AM165" s="2">
        <v>1</v>
      </c>
      <c r="AN165" s="2">
        <v>1</v>
      </c>
      <c r="AO165" s="2">
        <v>1</v>
      </c>
      <c r="AP165" s="2">
        <v>0</v>
      </c>
      <c r="AQ165" s="2">
        <v>0</v>
      </c>
      <c r="AR165" s="27"/>
      <c r="AS165" s="37"/>
      <c r="AT165" s="43"/>
      <c r="AU165" s="27"/>
      <c r="AV165" s="27"/>
    </row>
    <row r="166" spans="31:48" x14ac:dyDescent="0.35">
      <c r="AE166" s="19" t="s">
        <v>319</v>
      </c>
      <c r="AF166" s="28"/>
      <c r="AG166" s="28">
        <v>0</v>
      </c>
      <c r="AH166" s="28">
        <v>0</v>
      </c>
      <c r="AI166" s="28">
        <v>0</v>
      </c>
      <c r="AJ166" s="28"/>
      <c r="AK166" s="28">
        <v>0</v>
      </c>
      <c r="AL166" s="28"/>
      <c r="AM166" s="28">
        <v>0</v>
      </c>
      <c r="AN166" s="28">
        <v>0</v>
      </c>
      <c r="AO166" s="28">
        <v>0</v>
      </c>
      <c r="AP166" s="28"/>
      <c r="AQ166" s="28"/>
      <c r="AR166" s="28">
        <v>0</v>
      </c>
      <c r="AS166" s="38">
        <v>0</v>
      </c>
      <c r="AT166" s="44">
        <v>0</v>
      </c>
      <c r="AU166" s="28">
        <v>1</v>
      </c>
      <c r="AV166" s="28">
        <v>1</v>
      </c>
    </row>
    <row r="167" spans="31:48" x14ac:dyDescent="0.35">
      <c r="AE167" s="19" t="s">
        <v>320</v>
      </c>
      <c r="AF167" s="28"/>
      <c r="AG167" s="28">
        <v>0</v>
      </c>
      <c r="AH167" s="28">
        <v>0</v>
      </c>
      <c r="AI167" s="28">
        <v>0</v>
      </c>
      <c r="AJ167" s="28"/>
      <c r="AK167" s="28">
        <v>0</v>
      </c>
      <c r="AL167" s="28"/>
      <c r="AM167" s="28">
        <v>0</v>
      </c>
      <c r="AN167" s="28">
        <v>0</v>
      </c>
      <c r="AO167" s="28">
        <v>0</v>
      </c>
      <c r="AP167" s="28"/>
      <c r="AQ167" s="28"/>
      <c r="AR167" s="28">
        <v>0</v>
      </c>
      <c r="AS167" s="38">
        <v>0</v>
      </c>
      <c r="AT167" s="44">
        <v>0</v>
      </c>
      <c r="AU167" s="28">
        <v>1</v>
      </c>
      <c r="AV167" s="28">
        <v>0</v>
      </c>
    </row>
    <row r="168" spans="31:48" x14ac:dyDescent="0.35">
      <c r="AE168" s="19" t="s">
        <v>321</v>
      </c>
      <c r="AF168" s="28"/>
      <c r="AG168" s="28">
        <v>0</v>
      </c>
      <c r="AH168" s="28">
        <v>0</v>
      </c>
      <c r="AI168" s="28">
        <v>0</v>
      </c>
      <c r="AJ168" s="28"/>
      <c r="AK168" s="28">
        <v>0</v>
      </c>
      <c r="AL168" s="28"/>
      <c r="AM168" s="28">
        <v>0</v>
      </c>
      <c r="AN168" s="28">
        <v>0</v>
      </c>
      <c r="AO168" s="28">
        <v>0</v>
      </c>
      <c r="AP168" s="28"/>
      <c r="AQ168" s="28"/>
      <c r="AR168" s="28">
        <v>0</v>
      </c>
      <c r="AS168" s="38">
        <v>0</v>
      </c>
      <c r="AT168" s="44">
        <v>0</v>
      </c>
      <c r="AU168" s="28">
        <v>1</v>
      </c>
      <c r="AV168" s="28">
        <v>0</v>
      </c>
    </row>
    <row r="169" spans="31:48" x14ac:dyDescent="0.35">
      <c r="AE169" s="19" t="s">
        <v>322</v>
      </c>
      <c r="AF169" s="28"/>
      <c r="AG169" s="28">
        <v>0</v>
      </c>
      <c r="AH169" s="28">
        <v>0</v>
      </c>
      <c r="AI169" s="28">
        <v>0</v>
      </c>
      <c r="AJ169" s="28"/>
      <c r="AK169" s="28">
        <v>0</v>
      </c>
      <c r="AL169" s="28"/>
      <c r="AM169" s="28">
        <v>0</v>
      </c>
      <c r="AN169" s="28">
        <v>0</v>
      </c>
      <c r="AO169" s="28">
        <v>0</v>
      </c>
      <c r="AP169" s="28"/>
      <c r="AQ169" s="28"/>
      <c r="AR169" s="28">
        <v>0</v>
      </c>
      <c r="AS169" s="38">
        <v>0</v>
      </c>
      <c r="AT169" s="44">
        <v>0</v>
      </c>
      <c r="AU169" s="28">
        <v>1</v>
      </c>
      <c r="AV169" s="28">
        <v>0</v>
      </c>
    </row>
    <row r="170" spans="31:48" x14ac:dyDescent="0.35">
      <c r="AE170" s="19" t="s">
        <v>323</v>
      </c>
      <c r="AF170" s="28"/>
      <c r="AG170" s="28">
        <v>0</v>
      </c>
      <c r="AH170" s="28">
        <v>0</v>
      </c>
      <c r="AI170" s="28">
        <v>0</v>
      </c>
      <c r="AJ170" s="28"/>
      <c r="AK170" s="28">
        <v>0</v>
      </c>
      <c r="AL170" s="28"/>
      <c r="AM170" s="28">
        <v>0</v>
      </c>
      <c r="AN170" s="28">
        <v>0</v>
      </c>
      <c r="AO170" s="28">
        <v>0</v>
      </c>
      <c r="AP170" s="28"/>
      <c r="AQ170" s="28"/>
      <c r="AR170" s="28">
        <v>0</v>
      </c>
      <c r="AS170" s="38">
        <v>0</v>
      </c>
      <c r="AT170" s="44">
        <v>0</v>
      </c>
      <c r="AU170" s="28">
        <v>1</v>
      </c>
      <c r="AV170" s="28">
        <v>1</v>
      </c>
    </row>
    <row r="171" spans="31:48" x14ac:dyDescent="0.35">
      <c r="AE171" s="20" t="s">
        <v>136</v>
      </c>
      <c r="AF171" s="22">
        <f>SUM(AF166:AF170)/5</f>
        <v>0</v>
      </c>
      <c r="AG171" s="22">
        <f>SUM(AG166:AG170)/5</f>
        <v>0</v>
      </c>
      <c r="AH171" s="22">
        <f t="shared" ref="AH171:AS171" si="59">SUM(AH166:AH170)/5</f>
        <v>0</v>
      </c>
      <c r="AI171" s="22">
        <f t="shared" si="59"/>
        <v>0</v>
      </c>
      <c r="AJ171" s="22">
        <f t="shared" si="59"/>
        <v>0</v>
      </c>
      <c r="AK171" s="22">
        <f t="shared" si="59"/>
        <v>0</v>
      </c>
      <c r="AL171" s="22">
        <f t="shared" si="59"/>
        <v>0</v>
      </c>
      <c r="AM171" s="22">
        <f t="shared" si="59"/>
        <v>0</v>
      </c>
      <c r="AN171" s="22">
        <f t="shared" si="59"/>
        <v>0</v>
      </c>
      <c r="AO171" s="22">
        <f t="shared" si="59"/>
        <v>0</v>
      </c>
      <c r="AP171" s="22">
        <f t="shared" si="59"/>
        <v>0</v>
      </c>
      <c r="AQ171" s="22">
        <f t="shared" si="59"/>
        <v>0</v>
      </c>
      <c r="AR171" s="22">
        <f t="shared" si="59"/>
        <v>0</v>
      </c>
      <c r="AS171" s="39">
        <f t="shared" si="59"/>
        <v>0</v>
      </c>
      <c r="AT171" s="45"/>
      <c r="AU171" s="22"/>
      <c r="AV171" s="22"/>
    </row>
    <row r="172" spans="31:48" x14ac:dyDescent="0.35">
      <c r="AE172" s="23" t="s">
        <v>81</v>
      </c>
      <c r="AF172" s="24"/>
      <c r="AG172" s="24">
        <f>SUM(AG166:AG170)</f>
        <v>0</v>
      </c>
      <c r="AH172" s="24">
        <f t="shared" ref="AH172:AS172" si="60">SUM(AH166:AH170)</f>
        <v>0</v>
      </c>
      <c r="AI172" s="24">
        <f t="shared" si="60"/>
        <v>0</v>
      </c>
      <c r="AJ172" s="24">
        <f t="shared" si="60"/>
        <v>0</v>
      </c>
      <c r="AK172" s="24">
        <f t="shared" si="60"/>
        <v>0</v>
      </c>
      <c r="AL172" s="24">
        <f t="shared" si="60"/>
        <v>0</v>
      </c>
      <c r="AM172" s="24">
        <f t="shared" si="60"/>
        <v>0</v>
      </c>
      <c r="AN172" s="24">
        <f t="shared" si="60"/>
        <v>0</v>
      </c>
      <c r="AO172" s="24">
        <f t="shared" si="60"/>
        <v>0</v>
      </c>
      <c r="AP172" s="24">
        <f t="shared" si="60"/>
        <v>0</v>
      </c>
      <c r="AQ172" s="24">
        <f t="shared" si="60"/>
        <v>0</v>
      </c>
      <c r="AR172" s="24">
        <f t="shared" si="60"/>
        <v>0</v>
      </c>
      <c r="AS172" s="40">
        <f t="shared" si="60"/>
        <v>0</v>
      </c>
      <c r="AT172" s="46"/>
      <c r="AU172" s="24"/>
      <c r="AV172" s="24"/>
    </row>
    <row r="173" spans="31:48" x14ac:dyDescent="0.35">
      <c r="AE173" s="18" t="s">
        <v>120</v>
      </c>
      <c r="AF173" s="2">
        <v>0</v>
      </c>
      <c r="AG173" s="2">
        <v>1</v>
      </c>
      <c r="AH173" s="6">
        <v>1</v>
      </c>
      <c r="AI173" s="2">
        <v>1</v>
      </c>
      <c r="AJ173" s="2">
        <v>0</v>
      </c>
      <c r="AK173" s="2">
        <v>1</v>
      </c>
      <c r="AL173" s="2">
        <v>0</v>
      </c>
      <c r="AM173" s="2">
        <v>1</v>
      </c>
      <c r="AN173" s="2">
        <v>1</v>
      </c>
      <c r="AO173" s="2">
        <v>1</v>
      </c>
      <c r="AP173" s="2">
        <v>0</v>
      </c>
      <c r="AQ173" s="2">
        <v>0</v>
      </c>
      <c r="AR173" s="27"/>
      <c r="AS173" s="37"/>
      <c r="AT173" s="43"/>
      <c r="AU173" s="27"/>
      <c r="AV173" s="27"/>
    </row>
    <row r="174" spans="31:48" x14ac:dyDescent="0.35">
      <c r="AE174" s="19" t="s">
        <v>324</v>
      </c>
      <c r="AF174" s="28"/>
      <c r="AG174" s="28">
        <v>0</v>
      </c>
      <c r="AH174" s="28">
        <v>0</v>
      </c>
      <c r="AI174" s="28">
        <v>0</v>
      </c>
      <c r="AJ174" s="28"/>
      <c r="AK174" s="28">
        <v>0</v>
      </c>
      <c r="AL174" s="28"/>
      <c r="AM174" s="28">
        <v>0</v>
      </c>
      <c r="AN174" s="28">
        <v>0</v>
      </c>
      <c r="AO174" s="28">
        <v>0</v>
      </c>
      <c r="AP174" s="28"/>
      <c r="AQ174" s="28"/>
      <c r="AR174" s="28">
        <v>0</v>
      </c>
      <c r="AS174" s="38">
        <v>0</v>
      </c>
      <c r="AT174" s="44">
        <v>0</v>
      </c>
      <c r="AU174" s="28">
        <v>1</v>
      </c>
      <c r="AV174" s="28">
        <v>0</v>
      </c>
    </row>
    <row r="175" spans="31:48" x14ac:dyDescent="0.35">
      <c r="AE175" s="19" t="s">
        <v>325</v>
      </c>
      <c r="AF175" s="28"/>
      <c r="AG175" s="28">
        <v>0</v>
      </c>
      <c r="AH175" s="28">
        <v>0</v>
      </c>
      <c r="AI175" s="28">
        <v>0</v>
      </c>
      <c r="AJ175" s="28"/>
      <c r="AK175" s="28">
        <v>0</v>
      </c>
      <c r="AL175" s="28"/>
      <c r="AM175" s="28">
        <v>0</v>
      </c>
      <c r="AN175" s="28">
        <v>0</v>
      </c>
      <c r="AO175" s="28">
        <v>0</v>
      </c>
      <c r="AP175" s="28"/>
      <c r="AQ175" s="28"/>
      <c r="AR175" s="28">
        <v>0</v>
      </c>
      <c r="AS175" s="38">
        <v>0</v>
      </c>
      <c r="AT175" s="44">
        <v>0</v>
      </c>
      <c r="AU175" s="28">
        <v>1</v>
      </c>
      <c r="AV175" s="28">
        <v>1</v>
      </c>
    </row>
    <row r="176" spans="31:48" x14ac:dyDescent="0.35">
      <c r="AE176" s="19" t="s">
        <v>326</v>
      </c>
      <c r="AF176" s="28"/>
      <c r="AG176" s="28">
        <v>0</v>
      </c>
      <c r="AH176" s="28">
        <v>0</v>
      </c>
      <c r="AI176" s="28">
        <v>0</v>
      </c>
      <c r="AJ176" s="28"/>
      <c r="AK176" s="28">
        <v>0</v>
      </c>
      <c r="AL176" s="28"/>
      <c r="AM176" s="28">
        <v>0</v>
      </c>
      <c r="AN176" s="28">
        <v>0</v>
      </c>
      <c r="AO176" s="28">
        <v>0</v>
      </c>
      <c r="AP176" s="28"/>
      <c r="AQ176" s="28"/>
      <c r="AR176" s="28">
        <v>0</v>
      </c>
      <c r="AS176" s="38">
        <v>0</v>
      </c>
      <c r="AT176" s="44">
        <v>0</v>
      </c>
      <c r="AU176" s="28">
        <v>1</v>
      </c>
      <c r="AV176" s="28">
        <v>0</v>
      </c>
    </row>
    <row r="177" spans="31:48" x14ac:dyDescent="0.35">
      <c r="AE177" s="19" t="s">
        <v>327</v>
      </c>
      <c r="AF177" s="28"/>
      <c r="AG177" s="28">
        <v>0</v>
      </c>
      <c r="AH177" s="28">
        <v>0</v>
      </c>
      <c r="AI177" s="28">
        <v>0</v>
      </c>
      <c r="AJ177" s="28"/>
      <c r="AK177" s="28">
        <v>0</v>
      </c>
      <c r="AL177" s="28"/>
      <c r="AM177" s="28">
        <v>0</v>
      </c>
      <c r="AN177" s="28">
        <v>0</v>
      </c>
      <c r="AO177" s="28">
        <v>0</v>
      </c>
      <c r="AP177" s="28"/>
      <c r="AQ177" s="28"/>
      <c r="AR177" s="28">
        <v>0</v>
      </c>
      <c r="AS177" s="38">
        <v>0</v>
      </c>
      <c r="AT177" s="44">
        <v>0</v>
      </c>
      <c r="AU177" s="28">
        <v>1</v>
      </c>
      <c r="AV177" s="28">
        <v>0</v>
      </c>
    </row>
    <row r="178" spans="31:48" x14ac:dyDescent="0.35">
      <c r="AE178" s="19" t="s">
        <v>328</v>
      </c>
      <c r="AF178" s="28"/>
      <c r="AG178" s="28">
        <v>0</v>
      </c>
      <c r="AH178" s="28">
        <v>0</v>
      </c>
      <c r="AI178" s="28">
        <v>0</v>
      </c>
      <c r="AJ178" s="28"/>
      <c r="AK178" s="28">
        <v>0</v>
      </c>
      <c r="AL178" s="28"/>
      <c r="AM178" s="28">
        <v>0</v>
      </c>
      <c r="AN178" s="28">
        <v>0</v>
      </c>
      <c r="AO178" s="28">
        <v>0</v>
      </c>
      <c r="AP178" s="28"/>
      <c r="AQ178" s="28"/>
      <c r="AR178" s="28">
        <v>0</v>
      </c>
      <c r="AS178" s="38">
        <v>0</v>
      </c>
      <c r="AT178" s="44">
        <v>0</v>
      </c>
      <c r="AU178" s="28">
        <v>1</v>
      </c>
      <c r="AV178" s="28">
        <v>0</v>
      </c>
    </row>
    <row r="179" spans="31:48" x14ac:dyDescent="0.35">
      <c r="AE179" s="20" t="s">
        <v>136</v>
      </c>
      <c r="AF179" s="22">
        <f>SUM(AF174:AF178)/5</f>
        <v>0</v>
      </c>
      <c r="AG179" s="22">
        <f t="shared" ref="AG179:AS179" si="61">SUM(AG174:AG178)/5</f>
        <v>0</v>
      </c>
      <c r="AH179" s="22">
        <f t="shared" si="61"/>
        <v>0</v>
      </c>
      <c r="AI179" s="22">
        <f t="shared" si="61"/>
        <v>0</v>
      </c>
      <c r="AJ179" s="22">
        <f t="shared" si="61"/>
        <v>0</v>
      </c>
      <c r="AK179" s="22">
        <f t="shared" si="61"/>
        <v>0</v>
      </c>
      <c r="AL179" s="22">
        <f t="shared" si="61"/>
        <v>0</v>
      </c>
      <c r="AM179" s="22">
        <f t="shared" si="61"/>
        <v>0</v>
      </c>
      <c r="AN179" s="22">
        <f t="shared" si="61"/>
        <v>0</v>
      </c>
      <c r="AO179" s="22">
        <f t="shared" si="61"/>
        <v>0</v>
      </c>
      <c r="AP179" s="22">
        <f t="shared" si="61"/>
        <v>0</v>
      </c>
      <c r="AQ179" s="22">
        <f t="shared" si="61"/>
        <v>0</v>
      </c>
      <c r="AR179" s="22">
        <f t="shared" si="61"/>
        <v>0</v>
      </c>
      <c r="AS179" s="39">
        <f t="shared" si="61"/>
        <v>0</v>
      </c>
      <c r="AT179" s="45"/>
      <c r="AU179" s="22"/>
      <c r="AV179" s="22"/>
    </row>
    <row r="180" spans="31:48" x14ac:dyDescent="0.35">
      <c r="AE180" s="23" t="s">
        <v>81</v>
      </c>
      <c r="AF180" s="24"/>
      <c r="AG180" s="24">
        <f t="shared" ref="AG180:AS180" si="62">SUM(AG174:AG178)</f>
        <v>0</v>
      </c>
      <c r="AH180" s="24">
        <f t="shared" si="62"/>
        <v>0</v>
      </c>
      <c r="AI180" s="24">
        <f t="shared" si="62"/>
        <v>0</v>
      </c>
      <c r="AJ180" s="24">
        <f t="shared" si="62"/>
        <v>0</v>
      </c>
      <c r="AK180" s="24">
        <f t="shared" si="62"/>
        <v>0</v>
      </c>
      <c r="AL180" s="24">
        <f t="shared" si="62"/>
        <v>0</v>
      </c>
      <c r="AM180" s="24">
        <f t="shared" si="62"/>
        <v>0</v>
      </c>
      <c r="AN180" s="24">
        <f t="shared" si="62"/>
        <v>0</v>
      </c>
      <c r="AO180" s="24">
        <f t="shared" si="62"/>
        <v>0</v>
      </c>
      <c r="AP180" s="24">
        <f t="shared" si="62"/>
        <v>0</v>
      </c>
      <c r="AQ180" s="24">
        <f t="shared" si="62"/>
        <v>0</v>
      </c>
      <c r="AR180" s="24">
        <f t="shared" si="62"/>
        <v>0</v>
      </c>
      <c r="AS180" s="40">
        <f t="shared" si="62"/>
        <v>0</v>
      </c>
      <c r="AT180" s="46"/>
      <c r="AU180" s="24"/>
      <c r="AV180" s="24"/>
    </row>
    <row r="181" spans="31:48" x14ac:dyDescent="0.35">
      <c r="AE181" s="18" t="s">
        <v>121</v>
      </c>
      <c r="AF181" s="2">
        <v>0</v>
      </c>
      <c r="AG181" s="2">
        <v>1</v>
      </c>
      <c r="AH181" s="6">
        <v>1</v>
      </c>
      <c r="AI181" s="2">
        <v>1</v>
      </c>
      <c r="AJ181" s="2">
        <v>0</v>
      </c>
      <c r="AK181" s="2">
        <v>1</v>
      </c>
      <c r="AL181" s="2">
        <v>0</v>
      </c>
      <c r="AM181" s="2">
        <v>1</v>
      </c>
      <c r="AN181" s="2">
        <v>1</v>
      </c>
      <c r="AO181" s="2">
        <v>1</v>
      </c>
      <c r="AP181" s="2">
        <v>0</v>
      </c>
      <c r="AQ181" s="2">
        <v>0</v>
      </c>
      <c r="AR181" s="27"/>
      <c r="AS181" s="37"/>
      <c r="AT181" s="43"/>
      <c r="AU181" s="27"/>
      <c r="AV181" s="27"/>
    </row>
    <row r="182" spans="31:48" x14ac:dyDescent="0.35">
      <c r="AE182" s="19" t="s">
        <v>329</v>
      </c>
      <c r="AF182" s="28"/>
      <c r="AG182" s="28">
        <v>1</v>
      </c>
      <c r="AH182" s="28">
        <v>1</v>
      </c>
      <c r="AI182" s="28">
        <v>1</v>
      </c>
      <c r="AJ182" s="28"/>
      <c r="AK182" s="28">
        <v>1</v>
      </c>
      <c r="AL182" s="28"/>
      <c r="AM182" s="28">
        <v>1</v>
      </c>
      <c r="AN182" s="28">
        <v>0</v>
      </c>
      <c r="AO182" s="28">
        <v>1</v>
      </c>
      <c r="AP182" s="28"/>
      <c r="AQ182" s="28"/>
      <c r="AR182" s="28">
        <v>1</v>
      </c>
      <c r="AS182" s="38">
        <v>0</v>
      </c>
      <c r="AT182" s="44">
        <v>0</v>
      </c>
      <c r="AU182" s="28">
        <v>1</v>
      </c>
      <c r="AV182" s="28">
        <v>1</v>
      </c>
    </row>
    <row r="183" spans="31:48" x14ac:dyDescent="0.35">
      <c r="AE183" s="19" t="s">
        <v>330</v>
      </c>
      <c r="AF183" s="28"/>
      <c r="AG183" s="28">
        <v>0</v>
      </c>
      <c r="AH183" s="28">
        <v>1</v>
      </c>
      <c r="AI183" s="28">
        <v>1</v>
      </c>
      <c r="AJ183" s="28"/>
      <c r="AK183" s="28">
        <v>1</v>
      </c>
      <c r="AL183" s="28"/>
      <c r="AM183" s="28">
        <v>1</v>
      </c>
      <c r="AN183" s="28">
        <v>1</v>
      </c>
      <c r="AO183" s="28">
        <v>1</v>
      </c>
      <c r="AP183" s="28"/>
      <c r="AQ183" s="28"/>
      <c r="AR183" s="28">
        <v>1</v>
      </c>
      <c r="AS183" s="38">
        <v>0</v>
      </c>
      <c r="AT183" s="44">
        <v>0</v>
      </c>
      <c r="AU183" s="28">
        <v>1</v>
      </c>
      <c r="AV183" s="28">
        <v>1</v>
      </c>
    </row>
    <row r="184" spans="31:48" x14ac:dyDescent="0.35">
      <c r="AE184" s="19" t="s">
        <v>331</v>
      </c>
      <c r="AF184" s="28"/>
      <c r="AG184" s="28">
        <v>0</v>
      </c>
      <c r="AH184" s="28">
        <v>0</v>
      </c>
      <c r="AI184" s="28">
        <v>0</v>
      </c>
      <c r="AJ184" s="28"/>
      <c r="AK184" s="28">
        <v>0</v>
      </c>
      <c r="AL184" s="28"/>
      <c r="AM184" s="28">
        <v>0</v>
      </c>
      <c r="AN184" s="28">
        <v>0</v>
      </c>
      <c r="AO184" s="28">
        <v>0</v>
      </c>
      <c r="AP184" s="28"/>
      <c r="AQ184" s="28"/>
      <c r="AR184" s="28">
        <v>0</v>
      </c>
      <c r="AS184" s="38">
        <v>0</v>
      </c>
      <c r="AT184" s="44">
        <v>0</v>
      </c>
      <c r="AU184" s="28">
        <v>1</v>
      </c>
      <c r="AV184" s="28">
        <v>0</v>
      </c>
    </row>
    <row r="185" spans="31:48" x14ac:dyDescent="0.35">
      <c r="AE185" s="19" t="s">
        <v>332</v>
      </c>
      <c r="AF185" s="28"/>
      <c r="AG185" s="28">
        <v>0</v>
      </c>
      <c r="AH185" s="28">
        <v>0</v>
      </c>
      <c r="AI185" s="28">
        <v>0</v>
      </c>
      <c r="AJ185" s="28"/>
      <c r="AK185" s="28">
        <v>0</v>
      </c>
      <c r="AL185" s="28"/>
      <c r="AM185" s="28">
        <v>0</v>
      </c>
      <c r="AN185" s="28">
        <v>0</v>
      </c>
      <c r="AO185" s="28">
        <v>0</v>
      </c>
      <c r="AP185" s="28"/>
      <c r="AQ185" s="28"/>
      <c r="AR185" s="28">
        <v>1</v>
      </c>
      <c r="AS185" s="38">
        <v>0</v>
      </c>
      <c r="AT185" s="44">
        <v>0</v>
      </c>
      <c r="AU185" s="28">
        <v>1</v>
      </c>
      <c r="AV185" s="28">
        <v>1</v>
      </c>
    </row>
    <row r="186" spans="31:48" x14ac:dyDescent="0.35">
      <c r="AE186" s="19" t="s">
        <v>333</v>
      </c>
      <c r="AF186" s="28"/>
      <c r="AG186" s="28">
        <v>0</v>
      </c>
      <c r="AH186" s="28">
        <v>0</v>
      </c>
      <c r="AI186" s="28">
        <v>0</v>
      </c>
      <c r="AJ186" s="28"/>
      <c r="AK186" s="28">
        <v>0</v>
      </c>
      <c r="AL186" s="28"/>
      <c r="AM186" s="28">
        <v>0</v>
      </c>
      <c r="AN186" s="28">
        <v>0</v>
      </c>
      <c r="AO186" s="28">
        <v>0</v>
      </c>
      <c r="AP186" s="28"/>
      <c r="AQ186" s="28"/>
      <c r="AR186" s="28">
        <v>0</v>
      </c>
      <c r="AS186" s="38">
        <v>0</v>
      </c>
      <c r="AT186" s="44">
        <v>0</v>
      </c>
      <c r="AU186" s="28">
        <v>1</v>
      </c>
      <c r="AV186" s="28">
        <v>0</v>
      </c>
    </row>
    <row r="187" spans="31:48" x14ac:dyDescent="0.35">
      <c r="AE187" s="20" t="s">
        <v>136</v>
      </c>
      <c r="AF187" s="22">
        <f>SUM(AF182:AF186)/5</f>
        <v>0</v>
      </c>
      <c r="AG187" s="22">
        <f>SUM(AG182:AG186)/5</f>
        <v>0.2</v>
      </c>
      <c r="AH187" s="22">
        <f t="shared" ref="AH187:AS187" si="63">SUM(AH182:AH186)/5</f>
        <v>0.4</v>
      </c>
      <c r="AI187" s="22">
        <f t="shared" si="63"/>
        <v>0.4</v>
      </c>
      <c r="AJ187" s="22">
        <f t="shared" si="63"/>
        <v>0</v>
      </c>
      <c r="AK187" s="22">
        <f t="shared" si="63"/>
        <v>0.4</v>
      </c>
      <c r="AL187" s="22">
        <f t="shared" si="63"/>
        <v>0</v>
      </c>
      <c r="AM187" s="22">
        <f t="shared" si="63"/>
        <v>0.4</v>
      </c>
      <c r="AN187" s="22">
        <f t="shared" si="63"/>
        <v>0.2</v>
      </c>
      <c r="AO187" s="22">
        <f t="shared" si="63"/>
        <v>0.4</v>
      </c>
      <c r="AP187" s="22">
        <f t="shared" si="63"/>
        <v>0</v>
      </c>
      <c r="AQ187" s="22">
        <f t="shared" si="63"/>
        <v>0</v>
      </c>
      <c r="AR187" s="22">
        <f t="shared" si="63"/>
        <v>0.6</v>
      </c>
      <c r="AS187" s="39">
        <f t="shared" si="63"/>
        <v>0</v>
      </c>
      <c r="AT187" s="45"/>
      <c r="AU187" s="22"/>
      <c r="AV187" s="22"/>
    </row>
    <row r="188" spans="31:48" x14ac:dyDescent="0.35">
      <c r="AE188" s="23" t="s">
        <v>81</v>
      </c>
      <c r="AF188" s="24"/>
      <c r="AG188" s="24">
        <f>SUM(AG182:AG186)</f>
        <v>1</v>
      </c>
      <c r="AH188" s="24">
        <f t="shared" ref="AH188:AS188" si="64">SUM(AH182:AH186)</f>
        <v>2</v>
      </c>
      <c r="AI188" s="24">
        <f t="shared" si="64"/>
        <v>2</v>
      </c>
      <c r="AJ188" s="24">
        <f t="shared" si="64"/>
        <v>0</v>
      </c>
      <c r="AK188" s="24">
        <f t="shared" si="64"/>
        <v>2</v>
      </c>
      <c r="AL188" s="24">
        <f t="shared" si="64"/>
        <v>0</v>
      </c>
      <c r="AM188" s="24">
        <f t="shared" si="64"/>
        <v>2</v>
      </c>
      <c r="AN188" s="24">
        <f t="shared" si="64"/>
        <v>1</v>
      </c>
      <c r="AO188" s="24">
        <f t="shared" si="64"/>
        <v>2</v>
      </c>
      <c r="AP188" s="24">
        <f t="shared" si="64"/>
        <v>0</v>
      </c>
      <c r="AQ188" s="24">
        <f t="shared" si="64"/>
        <v>0</v>
      </c>
      <c r="AR188" s="24">
        <f t="shared" si="64"/>
        <v>3</v>
      </c>
      <c r="AS188" s="40">
        <f t="shared" si="64"/>
        <v>0</v>
      </c>
      <c r="AT188" s="46"/>
      <c r="AU188" s="24"/>
      <c r="AV188" s="24"/>
    </row>
    <row r="189" spans="31:48" x14ac:dyDescent="0.35">
      <c r="AE189" s="18" t="s">
        <v>122</v>
      </c>
      <c r="AF189" s="2">
        <v>0</v>
      </c>
      <c r="AG189" s="2">
        <v>1</v>
      </c>
      <c r="AH189" s="6">
        <v>1</v>
      </c>
      <c r="AI189" s="2">
        <v>1</v>
      </c>
      <c r="AJ189" s="2">
        <v>0</v>
      </c>
      <c r="AK189" s="2">
        <v>1</v>
      </c>
      <c r="AL189" s="2">
        <v>0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7"/>
      <c r="AS189" s="37"/>
      <c r="AT189" s="43"/>
      <c r="AU189" s="27"/>
      <c r="AV189" s="27"/>
    </row>
    <row r="190" spans="31:48" x14ac:dyDescent="0.35">
      <c r="AE190" s="19" t="s">
        <v>334</v>
      </c>
      <c r="AF190" s="28"/>
      <c r="AG190" s="28">
        <v>0</v>
      </c>
      <c r="AH190" s="28">
        <v>0</v>
      </c>
      <c r="AI190" s="28">
        <v>0</v>
      </c>
      <c r="AJ190" s="28"/>
      <c r="AK190" s="28"/>
      <c r="AL190" s="28"/>
      <c r="AM190" s="28">
        <v>0</v>
      </c>
      <c r="AN190" s="28">
        <v>0</v>
      </c>
      <c r="AO190" s="28">
        <v>0</v>
      </c>
      <c r="AP190" s="28"/>
      <c r="AQ190" s="28"/>
      <c r="AR190" s="28">
        <v>1</v>
      </c>
      <c r="AS190" s="38">
        <v>0</v>
      </c>
      <c r="AT190" s="44">
        <v>0</v>
      </c>
      <c r="AU190" s="28">
        <v>1</v>
      </c>
      <c r="AV190" s="28">
        <v>1</v>
      </c>
    </row>
    <row r="191" spans="31:48" x14ac:dyDescent="0.35">
      <c r="AE191" s="19" t="s">
        <v>335</v>
      </c>
      <c r="AF191" s="28"/>
      <c r="AG191" s="28">
        <v>0</v>
      </c>
      <c r="AH191" s="28">
        <v>0</v>
      </c>
      <c r="AI191" s="28">
        <v>0</v>
      </c>
      <c r="AJ191" s="28"/>
      <c r="AK191" s="28"/>
      <c r="AL191" s="28"/>
      <c r="AM191" s="28">
        <v>0</v>
      </c>
      <c r="AN191" s="28">
        <v>0</v>
      </c>
      <c r="AO191" s="28">
        <v>0</v>
      </c>
      <c r="AP191" s="28"/>
      <c r="AQ191" s="28"/>
      <c r="AR191" s="28">
        <v>0</v>
      </c>
      <c r="AS191" s="38">
        <v>0</v>
      </c>
      <c r="AT191" s="44">
        <v>0</v>
      </c>
      <c r="AU191" s="28">
        <v>1</v>
      </c>
      <c r="AV191" s="28">
        <v>1</v>
      </c>
    </row>
    <row r="192" spans="31:48" x14ac:dyDescent="0.35">
      <c r="AE192" s="19" t="s">
        <v>336</v>
      </c>
      <c r="AF192" s="28"/>
      <c r="AG192" s="28">
        <v>0</v>
      </c>
      <c r="AH192" s="28">
        <v>1</v>
      </c>
      <c r="AI192" s="28">
        <v>1</v>
      </c>
      <c r="AJ192" s="28"/>
      <c r="AK192" s="28"/>
      <c r="AL192" s="28"/>
      <c r="AM192" s="28">
        <v>1</v>
      </c>
      <c r="AN192" s="28">
        <v>1</v>
      </c>
      <c r="AO192" s="28">
        <v>1</v>
      </c>
      <c r="AP192" s="28"/>
      <c r="AQ192" s="28"/>
      <c r="AR192" s="28">
        <v>1</v>
      </c>
      <c r="AS192" s="38">
        <v>0</v>
      </c>
      <c r="AT192" s="44">
        <v>0</v>
      </c>
      <c r="AU192" s="28">
        <v>1</v>
      </c>
      <c r="AV192" s="28">
        <v>1</v>
      </c>
    </row>
    <row r="193" spans="31:48" x14ac:dyDescent="0.35">
      <c r="AE193" s="19" t="s">
        <v>337</v>
      </c>
      <c r="AF193" s="28"/>
      <c r="AG193" s="28">
        <v>0</v>
      </c>
      <c r="AH193" s="28">
        <v>0</v>
      </c>
      <c r="AI193" s="28">
        <v>0</v>
      </c>
      <c r="AJ193" s="28"/>
      <c r="AK193" s="28"/>
      <c r="AL193" s="28"/>
      <c r="AM193" s="28">
        <v>0</v>
      </c>
      <c r="AN193" s="28">
        <v>0</v>
      </c>
      <c r="AO193" s="28">
        <v>0</v>
      </c>
      <c r="AP193" s="28"/>
      <c r="AQ193" s="28"/>
      <c r="AR193" s="28">
        <v>0</v>
      </c>
      <c r="AS193" s="38">
        <v>0</v>
      </c>
      <c r="AT193" s="44">
        <v>0</v>
      </c>
      <c r="AU193" s="28">
        <v>1</v>
      </c>
      <c r="AV193" s="28">
        <v>0</v>
      </c>
    </row>
    <row r="194" spans="31:48" x14ac:dyDescent="0.35">
      <c r="AE194" s="19" t="s">
        <v>338</v>
      </c>
      <c r="AF194" s="28"/>
      <c r="AG194" s="28">
        <v>0</v>
      </c>
      <c r="AH194" s="28">
        <v>0</v>
      </c>
      <c r="AI194" s="28">
        <v>0</v>
      </c>
      <c r="AJ194" s="28"/>
      <c r="AK194" s="28"/>
      <c r="AL194" s="28"/>
      <c r="AM194" s="28">
        <v>0</v>
      </c>
      <c r="AN194" s="28">
        <v>0</v>
      </c>
      <c r="AO194" s="28">
        <v>0</v>
      </c>
      <c r="AP194" s="28"/>
      <c r="AQ194" s="28"/>
      <c r="AR194" s="28">
        <v>0</v>
      </c>
      <c r="AS194" s="38">
        <v>0</v>
      </c>
      <c r="AT194" s="44">
        <v>0</v>
      </c>
      <c r="AU194" s="28">
        <v>1</v>
      </c>
      <c r="AV194" s="28">
        <v>1</v>
      </c>
    </row>
    <row r="195" spans="31:48" x14ac:dyDescent="0.35">
      <c r="AE195" s="20" t="s">
        <v>136</v>
      </c>
      <c r="AF195" s="22">
        <f>SUM(AF190:AF194)/5</f>
        <v>0</v>
      </c>
      <c r="AG195" s="22">
        <f t="shared" ref="AG195:AS195" si="65">SUM(AG190:AG194)/5</f>
        <v>0</v>
      </c>
      <c r="AH195" s="22">
        <f t="shared" si="65"/>
        <v>0.2</v>
      </c>
      <c r="AI195" s="22">
        <f t="shared" si="65"/>
        <v>0.2</v>
      </c>
      <c r="AJ195" s="22">
        <f t="shared" si="65"/>
        <v>0</v>
      </c>
      <c r="AK195" s="22">
        <f t="shared" si="65"/>
        <v>0</v>
      </c>
      <c r="AL195" s="22">
        <f t="shared" si="65"/>
        <v>0</v>
      </c>
      <c r="AM195" s="22">
        <f t="shared" si="65"/>
        <v>0.2</v>
      </c>
      <c r="AN195" s="22">
        <f t="shared" si="65"/>
        <v>0.2</v>
      </c>
      <c r="AO195" s="22">
        <f t="shared" si="65"/>
        <v>0.2</v>
      </c>
      <c r="AP195" s="22">
        <f t="shared" si="65"/>
        <v>0</v>
      </c>
      <c r="AQ195" s="22">
        <f t="shared" si="65"/>
        <v>0</v>
      </c>
      <c r="AR195" s="22">
        <f t="shared" si="65"/>
        <v>0.4</v>
      </c>
      <c r="AS195" s="39">
        <f t="shared" si="65"/>
        <v>0</v>
      </c>
      <c r="AT195" s="45"/>
      <c r="AU195" s="22"/>
      <c r="AV195" s="22"/>
    </row>
    <row r="196" spans="31:48" x14ac:dyDescent="0.35">
      <c r="AE196" s="23" t="s">
        <v>81</v>
      </c>
      <c r="AF196" s="24"/>
      <c r="AG196" s="24">
        <f t="shared" ref="AG196:AS196" si="66">SUM(AG190:AG194)</f>
        <v>0</v>
      </c>
      <c r="AH196" s="24">
        <f t="shared" si="66"/>
        <v>1</v>
      </c>
      <c r="AI196" s="24">
        <f t="shared" si="66"/>
        <v>1</v>
      </c>
      <c r="AJ196" s="24">
        <f t="shared" si="66"/>
        <v>0</v>
      </c>
      <c r="AK196" s="24">
        <f t="shared" si="66"/>
        <v>0</v>
      </c>
      <c r="AL196" s="24">
        <f t="shared" si="66"/>
        <v>0</v>
      </c>
      <c r="AM196" s="24">
        <f t="shared" si="66"/>
        <v>1</v>
      </c>
      <c r="AN196" s="24">
        <f t="shared" si="66"/>
        <v>1</v>
      </c>
      <c r="AO196" s="24">
        <f t="shared" si="66"/>
        <v>1</v>
      </c>
      <c r="AP196" s="24">
        <f t="shared" si="66"/>
        <v>0</v>
      </c>
      <c r="AQ196" s="24">
        <f t="shared" si="66"/>
        <v>0</v>
      </c>
      <c r="AR196" s="24">
        <f t="shared" si="66"/>
        <v>2</v>
      </c>
      <c r="AS196" s="40">
        <f t="shared" si="66"/>
        <v>0</v>
      </c>
      <c r="AT196" s="46"/>
      <c r="AU196" s="24"/>
      <c r="AV196" s="24"/>
    </row>
    <row r="197" spans="31:48" x14ac:dyDescent="0.35">
      <c r="AE197" s="18" t="s">
        <v>123</v>
      </c>
      <c r="AF197" s="6">
        <v>1</v>
      </c>
      <c r="AG197" s="2">
        <v>0</v>
      </c>
      <c r="AH197" s="2">
        <v>0</v>
      </c>
      <c r="AI197" s="2">
        <v>1</v>
      </c>
      <c r="AJ197" s="2">
        <v>0</v>
      </c>
      <c r="AK197" s="2">
        <v>1</v>
      </c>
      <c r="AL197" s="2">
        <v>0</v>
      </c>
      <c r="AM197" s="2">
        <v>1</v>
      </c>
      <c r="AN197" s="2">
        <v>1</v>
      </c>
      <c r="AO197" s="2">
        <v>1</v>
      </c>
      <c r="AP197" s="2">
        <v>0</v>
      </c>
      <c r="AQ197" s="2">
        <v>0</v>
      </c>
      <c r="AR197" s="27"/>
      <c r="AS197" s="37"/>
      <c r="AT197" s="43"/>
      <c r="AU197" s="27"/>
      <c r="AV197" s="27"/>
    </row>
    <row r="198" spans="31:48" x14ac:dyDescent="0.35">
      <c r="AE198" s="19" t="s">
        <v>339</v>
      </c>
      <c r="AF198" s="28">
        <v>1</v>
      </c>
      <c r="AG198" s="28"/>
      <c r="AH198" s="28"/>
      <c r="AI198" s="28">
        <v>1</v>
      </c>
      <c r="AJ198" s="28"/>
      <c r="AK198" s="28">
        <v>1</v>
      </c>
      <c r="AL198" s="28"/>
      <c r="AM198" s="28">
        <v>1</v>
      </c>
      <c r="AN198" s="28">
        <v>1</v>
      </c>
      <c r="AO198" s="28">
        <v>1</v>
      </c>
      <c r="AP198" s="28"/>
      <c r="AQ198" s="28"/>
      <c r="AR198" s="28">
        <v>1</v>
      </c>
      <c r="AS198" s="38">
        <v>1</v>
      </c>
      <c r="AT198" s="44" t="s">
        <v>209</v>
      </c>
      <c r="AU198" s="28">
        <v>1</v>
      </c>
      <c r="AV198" s="28">
        <v>1</v>
      </c>
    </row>
    <row r="199" spans="31:48" x14ac:dyDescent="0.35">
      <c r="AE199" s="19" t="s">
        <v>340</v>
      </c>
      <c r="AF199" s="28">
        <v>1</v>
      </c>
      <c r="AG199" s="28"/>
      <c r="AH199" s="28"/>
      <c r="AI199" s="28">
        <v>1</v>
      </c>
      <c r="AJ199" s="28"/>
      <c r="AK199" s="28">
        <v>1</v>
      </c>
      <c r="AL199" s="28"/>
      <c r="AM199" s="28">
        <v>1</v>
      </c>
      <c r="AN199" s="28">
        <v>1</v>
      </c>
      <c r="AO199" s="28">
        <v>1</v>
      </c>
      <c r="AP199" s="28"/>
      <c r="AQ199" s="28"/>
      <c r="AR199" s="28">
        <v>1</v>
      </c>
      <c r="AS199" s="38">
        <v>1</v>
      </c>
      <c r="AT199" s="44" t="s">
        <v>210</v>
      </c>
      <c r="AU199" s="28">
        <v>1</v>
      </c>
      <c r="AV199" s="28">
        <v>1</v>
      </c>
    </row>
    <row r="200" spans="31:48" x14ac:dyDescent="0.35">
      <c r="AE200" s="19" t="s">
        <v>341</v>
      </c>
      <c r="AF200" s="28">
        <v>1</v>
      </c>
      <c r="AG200" s="28"/>
      <c r="AH200" s="28"/>
      <c r="AI200" s="28">
        <v>1</v>
      </c>
      <c r="AJ200" s="28"/>
      <c r="AK200" s="28">
        <v>0</v>
      </c>
      <c r="AL200" s="28"/>
      <c r="AM200" s="28">
        <v>1</v>
      </c>
      <c r="AN200" s="28">
        <v>1</v>
      </c>
      <c r="AO200" s="28">
        <v>1</v>
      </c>
      <c r="AP200" s="28"/>
      <c r="AQ200" s="28"/>
      <c r="AR200" s="28">
        <v>1</v>
      </c>
      <c r="AS200" s="38">
        <v>0</v>
      </c>
      <c r="AT200" s="44">
        <v>0</v>
      </c>
      <c r="AU200" s="28">
        <v>1</v>
      </c>
      <c r="AV200" s="28">
        <v>0</v>
      </c>
    </row>
    <row r="201" spans="31:48" x14ac:dyDescent="0.35">
      <c r="AE201" s="19" t="s">
        <v>342</v>
      </c>
      <c r="AF201" s="28">
        <v>1</v>
      </c>
      <c r="AG201" s="28"/>
      <c r="AH201" s="28"/>
      <c r="AI201" s="28">
        <v>1</v>
      </c>
      <c r="AJ201" s="28"/>
      <c r="AK201" s="28">
        <v>1</v>
      </c>
      <c r="AL201" s="28"/>
      <c r="AM201" s="28">
        <v>1</v>
      </c>
      <c r="AN201" s="28">
        <v>1</v>
      </c>
      <c r="AO201" s="28">
        <v>1</v>
      </c>
      <c r="AP201" s="28"/>
      <c r="AQ201" s="28"/>
      <c r="AR201" s="28">
        <v>1</v>
      </c>
      <c r="AS201" s="38">
        <v>1</v>
      </c>
      <c r="AT201" s="44" t="s">
        <v>211</v>
      </c>
      <c r="AU201" s="28">
        <v>1</v>
      </c>
      <c r="AV201" s="28">
        <v>1</v>
      </c>
    </row>
    <row r="202" spans="31:48" x14ac:dyDescent="0.35">
      <c r="AE202" s="19" t="s">
        <v>343</v>
      </c>
      <c r="AF202" s="28">
        <v>1</v>
      </c>
      <c r="AG202" s="28"/>
      <c r="AH202" s="28"/>
      <c r="AI202" s="28">
        <v>1</v>
      </c>
      <c r="AJ202" s="28"/>
      <c r="AK202" s="28">
        <v>0</v>
      </c>
      <c r="AL202" s="28"/>
      <c r="AM202" s="28">
        <v>1</v>
      </c>
      <c r="AN202" s="28">
        <v>0</v>
      </c>
      <c r="AO202" s="28">
        <v>1</v>
      </c>
      <c r="AP202" s="28"/>
      <c r="AQ202" s="28"/>
      <c r="AR202" s="28">
        <v>1</v>
      </c>
      <c r="AS202" s="38">
        <v>1</v>
      </c>
      <c r="AT202" s="44">
        <v>0</v>
      </c>
      <c r="AU202" s="28">
        <v>1</v>
      </c>
      <c r="AV202" s="28">
        <v>1</v>
      </c>
    </row>
    <row r="203" spans="31:48" x14ac:dyDescent="0.35">
      <c r="AE203" s="20" t="s">
        <v>136</v>
      </c>
      <c r="AF203" s="22">
        <f>SUM(AF198:AF202)/5</f>
        <v>1</v>
      </c>
      <c r="AG203" s="22">
        <f>SUM(AG198:AG202)/5</f>
        <v>0</v>
      </c>
      <c r="AH203" s="22">
        <f t="shared" ref="AH203:AS203" si="67">SUM(AH198:AH202)/5</f>
        <v>0</v>
      </c>
      <c r="AI203" s="22">
        <f t="shared" si="67"/>
        <v>1</v>
      </c>
      <c r="AJ203" s="22">
        <f t="shared" si="67"/>
        <v>0</v>
      </c>
      <c r="AK203" s="22">
        <f t="shared" si="67"/>
        <v>0.6</v>
      </c>
      <c r="AL203" s="22">
        <f t="shared" si="67"/>
        <v>0</v>
      </c>
      <c r="AM203" s="22">
        <f t="shared" si="67"/>
        <v>1</v>
      </c>
      <c r="AN203" s="22">
        <f t="shared" si="67"/>
        <v>0.8</v>
      </c>
      <c r="AO203" s="22">
        <f t="shared" si="67"/>
        <v>1</v>
      </c>
      <c r="AP203" s="22">
        <f t="shared" si="67"/>
        <v>0</v>
      </c>
      <c r="AQ203" s="22">
        <f t="shared" si="67"/>
        <v>0</v>
      </c>
      <c r="AR203" s="22">
        <f t="shared" si="67"/>
        <v>1</v>
      </c>
      <c r="AS203" s="39">
        <f t="shared" si="67"/>
        <v>0.8</v>
      </c>
      <c r="AT203" s="45"/>
      <c r="AU203" s="22"/>
      <c r="AV203" s="22"/>
    </row>
    <row r="204" spans="31:48" x14ac:dyDescent="0.35">
      <c r="AE204" s="23" t="s">
        <v>81</v>
      </c>
      <c r="AF204" s="24">
        <f>SUM(AF198:AF202)</f>
        <v>5</v>
      </c>
      <c r="AG204" s="24">
        <f>SUM(AG198:AG202)</f>
        <v>0</v>
      </c>
      <c r="AH204" s="24">
        <f t="shared" ref="AH204:AS204" si="68">SUM(AH198:AH202)</f>
        <v>0</v>
      </c>
      <c r="AI204" s="24">
        <f t="shared" si="68"/>
        <v>5</v>
      </c>
      <c r="AJ204" s="24">
        <f t="shared" si="68"/>
        <v>0</v>
      </c>
      <c r="AK204" s="24">
        <f t="shared" si="68"/>
        <v>3</v>
      </c>
      <c r="AL204" s="24">
        <f t="shared" si="68"/>
        <v>0</v>
      </c>
      <c r="AM204" s="24">
        <f t="shared" si="68"/>
        <v>5</v>
      </c>
      <c r="AN204" s="24">
        <f t="shared" si="68"/>
        <v>4</v>
      </c>
      <c r="AO204" s="24">
        <f t="shared" si="68"/>
        <v>5</v>
      </c>
      <c r="AP204" s="24">
        <f t="shared" si="68"/>
        <v>0</v>
      </c>
      <c r="AQ204" s="24">
        <f t="shared" si="68"/>
        <v>0</v>
      </c>
      <c r="AR204" s="24">
        <f t="shared" si="68"/>
        <v>5</v>
      </c>
      <c r="AS204" s="40">
        <f t="shared" si="68"/>
        <v>4</v>
      </c>
      <c r="AT204" s="46"/>
      <c r="AU204" s="24"/>
      <c r="AV204" s="24"/>
    </row>
    <row r="205" spans="31:48" x14ac:dyDescent="0.35">
      <c r="AE205" s="18" t="s">
        <v>124</v>
      </c>
      <c r="AF205" s="7">
        <v>1</v>
      </c>
      <c r="AG205" s="2">
        <v>0</v>
      </c>
      <c r="AH205" s="2">
        <v>0</v>
      </c>
      <c r="AI205" s="2">
        <v>0</v>
      </c>
      <c r="AJ205" s="6">
        <v>1</v>
      </c>
      <c r="AK205" s="2">
        <v>0</v>
      </c>
      <c r="AL205" s="2">
        <v>0</v>
      </c>
      <c r="AM205" s="2">
        <v>1</v>
      </c>
      <c r="AN205" s="2">
        <v>1</v>
      </c>
      <c r="AO205" s="2">
        <v>0</v>
      </c>
      <c r="AP205" s="2">
        <v>0</v>
      </c>
      <c r="AQ205" s="2">
        <v>0</v>
      </c>
      <c r="AR205" s="27"/>
      <c r="AS205" s="37"/>
      <c r="AT205" s="43"/>
      <c r="AU205" s="27"/>
      <c r="AV205" s="27"/>
    </row>
    <row r="206" spans="31:48" x14ac:dyDescent="0.35">
      <c r="AE206" s="19" t="s">
        <v>344</v>
      </c>
      <c r="AF206" s="28">
        <v>0</v>
      </c>
      <c r="AG206" s="28"/>
      <c r="AH206" s="28"/>
      <c r="AI206" s="28"/>
      <c r="AJ206" s="28">
        <v>0</v>
      </c>
      <c r="AK206" s="28"/>
      <c r="AL206" s="28"/>
      <c r="AM206" s="28">
        <v>0</v>
      </c>
      <c r="AN206" s="28">
        <v>0</v>
      </c>
      <c r="AO206" s="28"/>
      <c r="AP206" s="28"/>
      <c r="AQ206" s="28"/>
      <c r="AR206" s="28">
        <v>0</v>
      </c>
      <c r="AS206" s="38">
        <v>0</v>
      </c>
      <c r="AT206" s="44">
        <v>0</v>
      </c>
      <c r="AU206" s="28">
        <v>1</v>
      </c>
      <c r="AV206" s="28">
        <v>0</v>
      </c>
    </row>
    <row r="207" spans="31:48" x14ac:dyDescent="0.35">
      <c r="AE207" s="19" t="s">
        <v>345</v>
      </c>
      <c r="AF207" s="28">
        <v>1</v>
      </c>
      <c r="AG207" s="28"/>
      <c r="AH207" s="28"/>
      <c r="AI207" s="28"/>
      <c r="AJ207" s="28">
        <v>1</v>
      </c>
      <c r="AK207" s="28"/>
      <c r="AL207" s="28"/>
      <c r="AM207" s="28">
        <v>1</v>
      </c>
      <c r="AN207" s="28">
        <v>0</v>
      </c>
      <c r="AO207" s="28"/>
      <c r="AP207" s="28"/>
      <c r="AQ207" s="28"/>
      <c r="AR207" s="28">
        <v>1</v>
      </c>
      <c r="AS207" s="38">
        <v>0</v>
      </c>
      <c r="AT207" s="44">
        <v>0</v>
      </c>
      <c r="AU207" s="28">
        <v>1</v>
      </c>
      <c r="AV207" s="28">
        <v>1</v>
      </c>
    </row>
    <row r="208" spans="31:48" x14ac:dyDescent="0.35">
      <c r="AE208" s="19" t="s">
        <v>346</v>
      </c>
      <c r="AF208" s="28">
        <v>0</v>
      </c>
      <c r="AG208" s="28"/>
      <c r="AH208" s="28"/>
      <c r="AI208" s="28"/>
      <c r="AJ208" s="28">
        <v>0</v>
      </c>
      <c r="AK208" s="28"/>
      <c r="AL208" s="28"/>
      <c r="AM208" s="28">
        <v>0</v>
      </c>
      <c r="AN208" s="28">
        <v>0</v>
      </c>
      <c r="AO208" s="28"/>
      <c r="AP208" s="28"/>
      <c r="AQ208" s="28"/>
      <c r="AR208" s="28">
        <v>0</v>
      </c>
      <c r="AS208" s="38">
        <v>0</v>
      </c>
      <c r="AT208" s="44">
        <v>0</v>
      </c>
      <c r="AU208" s="28">
        <v>1</v>
      </c>
      <c r="AV208" s="28">
        <v>0</v>
      </c>
    </row>
    <row r="209" spans="31:48" x14ac:dyDescent="0.35">
      <c r="AE209" s="19" t="s">
        <v>347</v>
      </c>
      <c r="AF209" s="28">
        <v>0</v>
      </c>
      <c r="AG209" s="28"/>
      <c r="AH209" s="28"/>
      <c r="AI209" s="28"/>
      <c r="AJ209" s="28">
        <v>0</v>
      </c>
      <c r="AK209" s="28"/>
      <c r="AL209" s="28"/>
      <c r="AM209" s="28">
        <v>0</v>
      </c>
      <c r="AN209" s="28">
        <v>0</v>
      </c>
      <c r="AO209" s="28"/>
      <c r="AP209" s="28"/>
      <c r="AQ209" s="28"/>
      <c r="AR209" s="28">
        <v>0</v>
      </c>
      <c r="AS209" s="38">
        <v>0</v>
      </c>
      <c r="AT209" s="44">
        <v>0</v>
      </c>
      <c r="AU209" s="28">
        <v>1</v>
      </c>
      <c r="AV209" s="28">
        <v>1</v>
      </c>
    </row>
    <row r="210" spans="31:48" x14ac:dyDescent="0.35">
      <c r="AE210" s="19" t="s">
        <v>348</v>
      </c>
      <c r="AF210" s="28">
        <v>0</v>
      </c>
      <c r="AG210" s="28"/>
      <c r="AH210" s="28"/>
      <c r="AI210" s="28"/>
      <c r="AJ210" s="28">
        <v>0</v>
      </c>
      <c r="AK210" s="28"/>
      <c r="AL210" s="28"/>
      <c r="AM210" s="28">
        <v>0</v>
      </c>
      <c r="AN210" s="28">
        <v>0</v>
      </c>
      <c r="AO210" s="28"/>
      <c r="AP210" s="28"/>
      <c r="AQ210" s="28"/>
      <c r="AR210" s="28">
        <v>0</v>
      </c>
      <c r="AS210" s="38">
        <v>0</v>
      </c>
      <c r="AT210" s="44">
        <v>0</v>
      </c>
      <c r="AU210" s="28">
        <v>1</v>
      </c>
      <c r="AV210" s="28">
        <v>0</v>
      </c>
    </row>
    <row r="211" spans="31:48" x14ac:dyDescent="0.35">
      <c r="AE211" s="20" t="s">
        <v>136</v>
      </c>
      <c r="AF211" s="22">
        <f>SUM(AF206:AF210)/5</f>
        <v>0.2</v>
      </c>
      <c r="AG211" s="22">
        <f t="shared" ref="AG211:AS211" si="69">SUM(AG206:AG210)/5</f>
        <v>0</v>
      </c>
      <c r="AH211" s="22">
        <f t="shared" si="69"/>
        <v>0</v>
      </c>
      <c r="AI211" s="22">
        <f t="shared" si="69"/>
        <v>0</v>
      </c>
      <c r="AJ211" s="22">
        <f t="shared" si="69"/>
        <v>0.2</v>
      </c>
      <c r="AK211" s="22">
        <f t="shared" si="69"/>
        <v>0</v>
      </c>
      <c r="AL211" s="22">
        <f t="shared" si="69"/>
        <v>0</v>
      </c>
      <c r="AM211" s="22">
        <f t="shared" si="69"/>
        <v>0.2</v>
      </c>
      <c r="AN211" s="22">
        <f t="shared" si="69"/>
        <v>0</v>
      </c>
      <c r="AO211" s="22">
        <f t="shared" si="69"/>
        <v>0</v>
      </c>
      <c r="AP211" s="22">
        <f t="shared" si="69"/>
        <v>0</v>
      </c>
      <c r="AQ211" s="22">
        <f t="shared" si="69"/>
        <v>0</v>
      </c>
      <c r="AR211" s="22">
        <f t="shared" si="69"/>
        <v>0.2</v>
      </c>
      <c r="AS211" s="39">
        <f t="shared" si="69"/>
        <v>0</v>
      </c>
      <c r="AT211" s="45"/>
      <c r="AU211" s="22"/>
      <c r="AV211" s="22"/>
    </row>
    <row r="212" spans="31:48" x14ac:dyDescent="0.35">
      <c r="AE212" s="23" t="s">
        <v>81</v>
      </c>
      <c r="AF212" s="24"/>
      <c r="AG212" s="24">
        <f t="shared" ref="AG212:AS212" si="70">SUM(AG206:AG210)</f>
        <v>0</v>
      </c>
      <c r="AH212" s="24">
        <f t="shared" si="70"/>
        <v>0</v>
      </c>
      <c r="AI212" s="24">
        <f t="shared" si="70"/>
        <v>0</v>
      </c>
      <c r="AJ212" s="24">
        <f t="shared" si="70"/>
        <v>1</v>
      </c>
      <c r="AK212" s="24">
        <f t="shared" si="70"/>
        <v>0</v>
      </c>
      <c r="AL212" s="24">
        <f t="shared" si="70"/>
        <v>0</v>
      </c>
      <c r="AM212" s="24">
        <f t="shared" si="70"/>
        <v>1</v>
      </c>
      <c r="AN212" s="24">
        <f t="shared" si="70"/>
        <v>0</v>
      </c>
      <c r="AO212" s="24">
        <f t="shared" si="70"/>
        <v>0</v>
      </c>
      <c r="AP212" s="24">
        <f t="shared" si="70"/>
        <v>0</v>
      </c>
      <c r="AQ212" s="24">
        <f t="shared" si="70"/>
        <v>0</v>
      </c>
      <c r="AR212" s="24">
        <f t="shared" si="70"/>
        <v>1</v>
      </c>
      <c r="AS212" s="40">
        <f t="shared" si="70"/>
        <v>0</v>
      </c>
      <c r="AT212" s="46"/>
      <c r="AU212" s="24"/>
      <c r="AV212" s="24"/>
    </row>
    <row r="213" spans="31:48" x14ac:dyDescent="0.35">
      <c r="AE213" s="18" t="s">
        <v>125</v>
      </c>
      <c r="AF213" s="2">
        <v>0</v>
      </c>
      <c r="AG213" s="2">
        <v>0</v>
      </c>
      <c r="AH213" s="2">
        <v>1</v>
      </c>
      <c r="AI213" s="2">
        <v>0</v>
      </c>
      <c r="AJ213" s="2">
        <v>0</v>
      </c>
      <c r="AK213" s="2">
        <v>0</v>
      </c>
      <c r="AL213" s="6">
        <v>1</v>
      </c>
      <c r="AM213" s="2">
        <v>1</v>
      </c>
      <c r="AN213" s="2">
        <v>0</v>
      </c>
      <c r="AO213" s="2">
        <v>0</v>
      </c>
      <c r="AP213" s="2">
        <v>0</v>
      </c>
      <c r="AQ213" s="2">
        <v>1</v>
      </c>
      <c r="AR213" s="27"/>
      <c r="AS213" s="37"/>
      <c r="AT213" s="43"/>
      <c r="AU213" s="27"/>
      <c r="AV213" s="27"/>
    </row>
    <row r="214" spans="31:48" x14ac:dyDescent="0.35">
      <c r="AE214" s="19" t="s">
        <v>349</v>
      </c>
      <c r="AF214" s="28"/>
      <c r="AG214" s="28"/>
      <c r="AH214" s="28">
        <v>1</v>
      </c>
      <c r="AI214" s="28"/>
      <c r="AJ214" s="28"/>
      <c r="AK214" s="28"/>
      <c r="AL214" s="28">
        <v>1</v>
      </c>
      <c r="AM214" s="28">
        <v>1</v>
      </c>
      <c r="AN214" s="28"/>
      <c r="AO214" s="28"/>
      <c r="AP214" s="28"/>
      <c r="AQ214" s="28">
        <v>1</v>
      </c>
      <c r="AR214" s="28">
        <v>1</v>
      </c>
      <c r="AS214" s="38">
        <v>1</v>
      </c>
      <c r="AT214" s="44" t="s">
        <v>213</v>
      </c>
      <c r="AU214" s="28">
        <v>1</v>
      </c>
      <c r="AV214" s="28">
        <v>1</v>
      </c>
    </row>
    <row r="215" spans="31:48" x14ac:dyDescent="0.35">
      <c r="AE215" s="19" t="s">
        <v>350</v>
      </c>
      <c r="AF215" s="28"/>
      <c r="AG215" s="28"/>
      <c r="AH215" s="28">
        <v>0</v>
      </c>
      <c r="AI215" s="28"/>
      <c r="AJ215" s="28"/>
      <c r="AK215" s="28"/>
      <c r="AL215" s="28">
        <v>0</v>
      </c>
      <c r="AM215" s="28">
        <v>0</v>
      </c>
      <c r="AN215" s="28"/>
      <c r="AO215" s="28"/>
      <c r="AP215" s="28"/>
      <c r="AQ215" s="28">
        <v>0</v>
      </c>
      <c r="AR215" s="28">
        <v>1</v>
      </c>
      <c r="AS215" s="38">
        <v>0</v>
      </c>
      <c r="AT215" s="44">
        <v>0</v>
      </c>
      <c r="AU215" s="28">
        <v>1</v>
      </c>
      <c r="AV215" s="28">
        <v>0</v>
      </c>
    </row>
    <row r="216" spans="31:48" x14ac:dyDescent="0.35">
      <c r="AE216" s="19" t="s">
        <v>351</v>
      </c>
      <c r="AF216" s="28"/>
      <c r="AG216" s="28"/>
      <c r="AH216" s="28">
        <v>1</v>
      </c>
      <c r="AI216" s="28"/>
      <c r="AJ216" s="28"/>
      <c r="AK216" s="28"/>
      <c r="AL216" s="28">
        <v>1</v>
      </c>
      <c r="AM216" s="28">
        <v>0</v>
      </c>
      <c r="AN216" s="28"/>
      <c r="AO216" s="28"/>
      <c r="AP216" s="28"/>
      <c r="AQ216" s="28">
        <v>1</v>
      </c>
      <c r="AR216" s="28">
        <v>1</v>
      </c>
      <c r="AS216" s="38">
        <v>0</v>
      </c>
      <c r="AT216" s="44">
        <v>0</v>
      </c>
      <c r="AU216" s="28">
        <v>1</v>
      </c>
      <c r="AV216" s="28">
        <v>1</v>
      </c>
    </row>
    <row r="217" spans="31:48" x14ac:dyDescent="0.35">
      <c r="AE217" s="19" t="s">
        <v>352</v>
      </c>
      <c r="AF217" s="28"/>
      <c r="AG217" s="28"/>
      <c r="AH217" s="28">
        <v>0</v>
      </c>
      <c r="AI217" s="28"/>
      <c r="AJ217" s="28"/>
      <c r="AK217" s="28"/>
      <c r="AL217" s="28">
        <v>0</v>
      </c>
      <c r="AM217" s="28">
        <v>0</v>
      </c>
      <c r="AN217" s="28"/>
      <c r="AO217" s="28"/>
      <c r="AP217" s="28"/>
      <c r="AQ217" s="28">
        <v>0</v>
      </c>
      <c r="AR217" s="28">
        <v>0</v>
      </c>
      <c r="AS217" s="38">
        <v>0</v>
      </c>
      <c r="AT217" s="44">
        <v>0</v>
      </c>
      <c r="AU217" s="28">
        <v>1</v>
      </c>
      <c r="AV217" s="28">
        <v>1</v>
      </c>
    </row>
    <row r="218" spans="31:48" x14ac:dyDescent="0.35">
      <c r="AE218" s="19" t="s">
        <v>353</v>
      </c>
      <c r="AF218" s="28"/>
      <c r="AG218" s="28"/>
      <c r="AH218" s="28">
        <v>1</v>
      </c>
      <c r="AI218" s="28"/>
      <c r="AJ218" s="28"/>
      <c r="AK218" s="28"/>
      <c r="AL218" s="28">
        <v>1</v>
      </c>
      <c r="AM218" s="28">
        <v>0</v>
      </c>
      <c r="AN218" s="28"/>
      <c r="AO218" s="28"/>
      <c r="AP218" s="28"/>
      <c r="AQ218" s="28">
        <v>1</v>
      </c>
      <c r="AR218" s="28">
        <v>1</v>
      </c>
      <c r="AS218" s="38">
        <v>0</v>
      </c>
      <c r="AT218" s="44">
        <v>0</v>
      </c>
      <c r="AU218" s="28">
        <v>1</v>
      </c>
      <c r="AV218" s="28">
        <v>1</v>
      </c>
    </row>
    <row r="219" spans="31:48" x14ac:dyDescent="0.35">
      <c r="AE219" s="20" t="s">
        <v>136</v>
      </c>
      <c r="AF219" s="22">
        <f>SUM(AF214:AF218)/5</f>
        <v>0</v>
      </c>
      <c r="AG219" s="22">
        <f>SUM(AG214:AG218)/5</f>
        <v>0</v>
      </c>
      <c r="AH219" s="22">
        <f t="shared" ref="AH219:AS219" si="71">SUM(AH214:AH218)/5</f>
        <v>0.6</v>
      </c>
      <c r="AI219" s="22">
        <f t="shared" si="71"/>
        <v>0</v>
      </c>
      <c r="AJ219" s="22">
        <f t="shared" si="71"/>
        <v>0</v>
      </c>
      <c r="AK219" s="22">
        <f t="shared" si="71"/>
        <v>0</v>
      </c>
      <c r="AL219" s="22">
        <f t="shared" si="71"/>
        <v>0.6</v>
      </c>
      <c r="AM219" s="22">
        <f t="shared" si="71"/>
        <v>0.2</v>
      </c>
      <c r="AN219" s="22">
        <f t="shared" si="71"/>
        <v>0</v>
      </c>
      <c r="AO219" s="22">
        <f t="shared" si="71"/>
        <v>0</v>
      </c>
      <c r="AP219" s="22">
        <f t="shared" si="71"/>
        <v>0</v>
      </c>
      <c r="AQ219" s="22">
        <f t="shared" si="71"/>
        <v>0.6</v>
      </c>
      <c r="AR219" s="22">
        <f t="shared" si="71"/>
        <v>0.8</v>
      </c>
      <c r="AS219" s="39">
        <f t="shared" si="71"/>
        <v>0.2</v>
      </c>
      <c r="AT219" s="45"/>
      <c r="AU219" s="22"/>
      <c r="AV219" s="22"/>
    </row>
    <row r="220" spans="31:48" x14ac:dyDescent="0.35">
      <c r="AE220" s="23" t="s">
        <v>81</v>
      </c>
      <c r="AF220" s="24"/>
      <c r="AG220" s="24">
        <f>SUM(AG214:AG218)</f>
        <v>0</v>
      </c>
      <c r="AH220" s="24">
        <f t="shared" ref="AH220:AS220" si="72">SUM(AH214:AH218)</f>
        <v>3</v>
      </c>
      <c r="AI220" s="24">
        <f t="shared" si="72"/>
        <v>0</v>
      </c>
      <c r="AJ220" s="24">
        <f t="shared" si="72"/>
        <v>0</v>
      </c>
      <c r="AK220" s="24">
        <f t="shared" si="72"/>
        <v>0</v>
      </c>
      <c r="AL220" s="24">
        <f t="shared" si="72"/>
        <v>3</v>
      </c>
      <c r="AM220" s="24">
        <f t="shared" si="72"/>
        <v>1</v>
      </c>
      <c r="AN220" s="24">
        <f t="shared" si="72"/>
        <v>0</v>
      </c>
      <c r="AO220" s="24">
        <f t="shared" si="72"/>
        <v>0</v>
      </c>
      <c r="AP220" s="24">
        <f t="shared" si="72"/>
        <v>0</v>
      </c>
      <c r="AQ220" s="24">
        <f t="shared" si="72"/>
        <v>3</v>
      </c>
      <c r="AR220" s="24">
        <f t="shared" si="72"/>
        <v>4</v>
      </c>
      <c r="AS220" s="40">
        <f t="shared" si="72"/>
        <v>1</v>
      </c>
      <c r="AT220" s="46"/>
      <c r="AU220" s="24"/>
      <c r="AV220" s="24"/>
    </row>
    <row r="221" spans="31:48" x14ac:dyDescent="0.35">
      <c r="AE221" s="18" t="s">
        <v>126</v>
      </c>
      <c r="AF221" s="2">
        <v>0</v>
      </c>
      <c r="AG221" s="2">
        <v>0</v>
      </c>
      <c r="AH221" s="2">
        <v>1</v>
      </c>
      <c r="AI221" s="2">
        <v>0</v>
      </c>
      <c r="AJ221" s="2">
        <v>0</v>
      </c>
      <c r="AK221" s="2">
        <v>0</v>
      </c>
      <c r="AL221" s="6">
        <v>1</v>
      </c>
      <c r="AM221" s="2">
        <v>1</v>
      </c>
      <c r="AN221" s="2">
        <v>0</v>
      </c>
      <c r="AO221" s="2">
        <v>0</v>
      </c>
      <c r="AP221" s="2">
        <v>0</v>
      </c>
      <c r="AQ221" s="2">
        <v>1</v>
      </c>
      <c r="AR221" s="27"/>
      <c r="AS221" s="37"/>
      <c r="AT221" s="43"/>
      <c r="AU221" s="27"/>
      <c r="AV221" s="27"/>
    </row>
    <row r="222" spans="31:48" x14ac:dyDescent="0.35">
      <c r="AE222" s="19" t="s">
        <v>354</v>
      </c>
      <c r="AF222" s="28"/>
      <c r="AG222" s="28"/>
      <c r="AH222" s="28">
        <v>0</v>
      </c>
      <c r="AI222" s="28"/>
      <c r="AJ222" s="28"/>
      <c r="AK222" s="28"/>
      <c r="AL222" s="28">
        <v>0</v>
      </c>
      <c r="AM222" s="28">
        <v>0</v>
      </c>
      <c r="AN222" s="28"/>
      <c r="AO222" s="28"/>
      <c r="AP222" s="28"/>
      <c r="AQ222" s="28">
        <v>0</v>
      </c>
      <c r="AR222" s="28">
        <v>0</v>
      </c>
      <c r="AS222" s="38">
        <v>0</v>
      </c>
      <c r="AT222" s="44">
        <v>0</v>
      </c>
      <c r="AU222" s="28">
        <v>1</v>
      </c>
      <c r="AV222" s="28">
        <v>1</v>
      </c>
    </row>
    <row r="223" spans="31:48" x14ac:dyDescent="0.35">
      <c r="AE223" s="19" t="s">
        <v>355</v>
      </c>
      <c r="AF223" s="28"/>
      <c r="AG223" s="28"/>
      <c r="AH223" s="28">
        <v>0</v>
      </c>
      <c r="AI223" s="28"/>
      <c r="AJ223" s="28"/>
      <c r="AK223" s="28"/>
      <c r="AL223" s="28">
        <v>0</v>
      </c>
      <c r="AM223" s="28">
        <v>0</v>
      </c>
      <c r="AN223" s="28"/>
      <c r="AO223" s="28"/>
      <c r="AP223" s="28"/>
      <c r="AQ223" s="28">
        <v>0</v>
      </c>
      <c r="AR223" s="28">
        <v>0</v>
      </c>
      <c r="AS223" s="38">
        <v>0</v>
      </c>
      <c r="AT223" s="44">
        <v>0</v>
      </c>
      <c r="AU223" s="28">
        <v>1</v>
      </c>
      <c r="AV223" s="28">
        <v>1</v>
      </c>
    </row>
    <row r="224" spans="31:48" x14ac:dyDescent="0.35">
      <c r="AE224" s="19" t="s">
        <v>356</v>
      </c>
      <c r="AF224" s="28"/>
      <c r="AG224" s="28"/>
      <c r="AH224" s="28">
        <v>1</v>
      </c>
      <c r="AI224" s="28"/>
      <c r="AJ224" s="28"/>
      <c r="AK224" s="28"/>
      <c r="AL224" s="28">
        <v>1</v>
      </c>
      <c r="AM224" s="28">
        <v>0</v>
      </c>
      <c r="AN224" s="28"/>
      <c r="AO224" s="28"/>
      <c r="AP224" s="28"/>
      <c r="AQ224" s="28">
        <v>1</v>
      </c>
      <c r="AR224" s="28">
        <v>1</v>
      </c>
      <c r="AS224" s="38">
        <v>0</v>
      </c>
      <c r="AT224" s="44">
        <v>0</v>
      </c>
      <c r="AU224" s="28">
        <v>1</v>
      </c>
      <c r="AV224" s="28">
        <v>1</v>
      </c>
    </row>
    <row r="225" spans="31:48" x14ac:dyDescent="0.35">
      <c r="AE225" s="19" t="s">
        <v>357</v>
      </c>
      <c r="AF225" s="28"/>
      <c r="AG225" s="28"/>
      <c r="AH225" s="28">
        <v>1</v>
      </c>
      <c r="AI225" s="28"/>
      <c r="AJ225" s="28"/>
      <c r="AK225" s="28"/>
      <c r="AL225" s="28">
        <v>1</v>
      </c>
      <c r="AM225" s="28">
        <v>1</v>
      </c>
      <c r="AN225" s="28"/>
      <c r="AO225" s="28"/>
      <c r="AP225" s="28"/>
      <c r="AQ225" s="28">
        <v>1</v>
      </c>
      <c r="AR225" s="28">
        <v>1</v>
      </c>
      <c r="AS225" s="38">
        <v>1</v>
      </c>
      <c r="AT225" s="44" t="s">
        <v>212</v>
      </c>
      <c r="AU225" s="28">
        <v>1</v>
      </c>
      <c r="AV225" s="28">
        <v>1</v>
      </c>
    </row>
    <row r="226" spans="31:48" x14ac:dyDescent="0.35">
      <c r="AE226" s="19" t="s">
        <v>358</v>
      </c>
      <c r="AF226" s="28"/>
      <c r="AG226" s="28"/>
      <c r="AH226" s="28">
        <v>0</v>
      </c>
      <c r="AI226" s="28"/>
      <c r="AJ226" s="28"/>
      <c r="AK226" s="28"/>
      <c r="AL226" s="28">
        <v>0</v>
      </c>
      <c r="AM226" s="28">
        <v>0</v>
      </c>
      <c r="AN226" s="28"/>
      <c r="AO226" s="28"/>
      <c r="AP226" s="28"/>
      <c r="AQ226" s="28">
        <v>0</v>
      </c>
      <c r="AR226" s="28">
        <v>0</v>
      </c>
      <c r="AS226" s="38">
        <v>0</v>
      </c>
      <c r="AT226" s="44">
        <v>0</v>
      </c>
      <c r="AU226" s="28">
        <v>1</v>
      </c>
      <c r="AV226" s="28">
        <v>1</v>
      </c>
    </row>
    <row r="227" spans="31:48" x14ac:dyDescent="0.35">
      <c r="AE227" s="20" t="s">
        <v>136</v>
      </c>
      <c r="AF227" s="22">
        <f>SUM(AF222:AF226)/5</f>
        <v>0</v>
      </c>
      <c r="AG227" s="22">
        <f t="shared" ref="AG227:AS227" si="73">SUM(AG222:AG226)/5</f>
        <v>0</v>
      </c>
      <c r="AH227" s="22">
        <f t="shared" si="73"/>
        <v>0.4</v>
      </c>
      <c r="AI227" s="22">
        <f t="shared" si="73"/>
        <v>0</v>
      </c>
      <c r="AJ227" s="22">
        <f t="shared" si="73"/>
        <v>0</v>
      </c>
      <c r="AK227" s="22">
        <f t="shared" si="73"/>
        <v>0</v>
      </c>
      <c r="AL227" s="22">
        <f t="shared" si="73"/>
        <v>0.4</v>
      </c>
      <c r="AM227" s="22">
        <f t="shared" si="73"/>
        <v>0.2</v>
      </c>
      <c r="AN227" s="22">
        <f t="shared" si="73"/>
        <v>0</v>
      </c>
      <c r="AO227" s="22">
        <f t="shared" si="73"/>
        <v>0</v>
      </c>
      <c r="AP227" s="22">
        <f t="shared" si="73"/>
        <v>0</v>
      </c>
      <c r="AQ227" s="22">
        <f t="shared" si="73"/>
        <v>0.4</v>
      </c>
      <c r="AR227" s="22">
        <f t="shared" si="73"/>
        <v>0.4</v>
      </c>
      <c r="AS227" s="39">
        <f t="shared" si="73"/>
        <v>0.2</v>
      </c>
      <c r="AT227" s="45"/>
      <c r="AU227" s="22"/>
      <c r="AV227" s="22"/>
    </row>
    <row r="228" spans="31:48" x14ac:dyDescent="0.35">
      <c r="AE228" s="23" t="s">
        <v>81</v>
      </c>
      <c r="AF228" s="24"/>
      <c r="AG228" s="24">
        <f t="shared" ref="AG228:AS228" si="74">SUM(AG222:AG226)</f>
        <v>0</v>
      </c>
      <c r="AH228" s="24">
        <f t="shared" si="74"/>
        <v>2</v>
      </c>
      <c r="AI228" s="24">
        <f t="shared" si="74"/>
        <v>0</v>
      </c>
      <c r="AJ228" s="24">
        <f t="shared" si="74"/>
        <v>0</v>
      </c>
      <c r="AK228" s="24">
        <f t="shared" si="74"/>
        <v>0</v>
      </c>
      <c r="AL228" s="24">
        <f t="shared" si="74"/>
        <v>2</v>
      </c>
      <c r="AM228" s="24">
        <f t="shared" si="74"/>
        <v>1</v>
      </c>
      <c r="AN228" s="24">
        <f t="shared" si="74"/>
        <v>0</v>
      </c>
      <c r="AO228" s="24">
        <f t="shared" si="74"/>
        <v>0</v>
      </c>
      <c r="AP228" s="24">
        <f t="shared" si="74"/>
        <v>0</v>
      </c>
      <c r="AQ228" s="24">
        <f t="shared" si="74"/>
        <v>2</v>
      </c>
      <c r="AR228" s="24">
        <f t="shared" si="74"/>
        <v>2</v>
      </c>
      <c r="AS228" s="40">
        <f t="shared" si="74"/>
        <v>1</v>
      </c>
      <c r="AT228" s="46"/>
      <c r="AU228" s="24"/>
      <c r="AV228" s="24"/>
    </row>
    <row r="229" spans="31:48" x14ac:dyDescent="0.35">
      <c r="AE229" s="18" t="s">
        <v>127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6">
        <v>1</v>
      </c>
      <c r="AM229" s="2">
        <v>1</v>
      </c>
      <c r="AN229" s="2">
        <v>1</v>
      </c>
      <c r="AO229" s="2">
        <v>1</v>
      </c>
      <c r="AP229" s="2">
        <v>0</v>
      </c>
      <c r="AQ229" s="2">
        <v>1</v>
      </c>
      <c r="AR229" s="27"/>
      <c r="AS229" s="37"/>
      <c r="AT229" s="43"/>
      <c r="AU229" s="27"/>
      <c r="AV229" s="27"/>
    </row>
    <row r="230" spans="31:48" x14ac:dyDescent="0.35">
      <c r="AE230" s="19" t="s">
        <v>359</v>
      </c>
      <c r="AF230" s="28"/>
      <c r="AG230" s="28"/>
      <c r="AH230" s="28"/>
      <c r="AI230" s="28"/>
      <c r="AJ230" s="28"/>
      <c r="AK230" s="28"/>
      <c r="AL230" s="28">
        <v>1</v>
      </c>
      <c r="AM230" s="28">
        <v>0</v>
      </c>
      <c r="AN230" s="28">
        <v>0</v>
      </c>
      <c r="AO230" s="28">
        <v>1</v>
      </c>
      <c r="AP230" s="28"/>
      <c r="AQ230" s="28">
        <v>0</v>
      </c>
      <c r="AR230" s="28">
        <v>0</v>
      </c>
      <c r="AS230" s="38">
        <v>0</v>
      </c>
      <c r="AT230" s="44">
        <v>0</v>
      </c>
      <c r="AU230" s="28">
        <v>1</v>
      </c>
      <c r="AV230" s="28">
        <v>1</v>
      </c>
    </row>
    <row r="231" spans="31:48" x14ac:dyDescent="0.35">
      <c r="AE231" s="19" t="s">
        <v>360</v>
      </c>
      <c r="AF231" s="28"/>
      <c r="AG231" s="28"/>
      <c r="AH231" s="28"/>
      <c r="AI231" s="28"/>
      <c r="AJ231" s="28"/>
      <c r="AK231" s="28"/>
      <c r="AL231" s="28">
        <v>0</v>
      </c>
      <c r="AM231" s="28">
        <v>0</v>
      </c>
      <c r="AN231" s="28">
        <v>0</v>
      </c>
      <c r="AO231" s="28">
        <v>0</v>
      </c>
      <c r="AP231" s="28"/>
      <c r="AQ231" s="28">
        <v>0</v>
      </c>
      <c r="AR231" s="28">
        <v>0</v>
      </c>
      <c r="AS231" s="38">
        <v>0</v>
      </c>
      <c r="AT231" s="44">
        <v>0</v>
      </c>
      <c r="AU231" s="28">
        <v>1</v>
      </c>
      <c r="AV231" s="28">
        <v>0</v>
      </c>
    </row>
    <row r="232" spans="31:48" x14ac:dyDescent="0.35">
      <c r="AE232" s="19" t="s">
        <v>361</v>
      </c>
      <c r="AF232" s="28"/>
      <c r="AG232" s="28"/>
      <c r="AH232" s="28"/>
      <c r="AI232" s="28"/>
      <c r="AJ232" s="28"/>
      <c r="AK232" s="28"/>
      <c r="AL232" s="28">
        <v>1</v>
      </c>
      <c r="AM232" s="28">
        <v>1</v>
      </c>
      <c r="AN232" s="28">
        <v>0</v>
      </c>
      <c r="AO232" s="28">
        <v>1</v>
      </c>
      <c r="AP232" s="28"/>
      <c r="AQ232" s="28">
        <v>1</v>
      </c>
      <c r="AR232" s="28">
        <v>1</v>
      </c>
      <c r="AS232" s="38">
        <v>0</v>
      </c>
      <c r="AT232" s="44">
        <v>0</v>
      </c>
      <c r="AU232" s="28">
        <v>1</v>
      </c>
      <c r="AV232" s="28">
        <v>1</v>
      </c>
    </row>
    <row r="233" spans="31:48" x14ac:dyDescent="0.35">
      <c r="AE233" s="19" t="s">
        <v>362</v>
      </c>
      <c r="AF233" s="28"/>
      <c r="AG233" s="28"/>
      <c r="AH233" s="28"/>
      <c r="AI233" s="28"/>
      <c r="AJ233" s="28"/>
      <c r="AK233" s="28"/>
      <c r="AL233" s="28">
        <v>1</v>
      </c>
      <c r="AM233" s="28">
        <v>0</v>
      </c>
      <c r="AN233" s="28">
        <v>0</v>
      </c>
      <c r="AO233" s="28">
        <v>0</v>
      </c>
      <c r="AP233" s="28"/>
      <c r="AQ233" s="28">
        <v>0</v>
      </c>
      <c r="AR233" s="28">
        <v>0</v>
      </c>
      <c r="AS233" s="38">
        <v>0</v>
      </c>
      <c r="AT233" s="44">
        <v>0</v>
      </c>
      <c r="AU233" s="28">
        <v>1</v>
      </c>
      <c r="AV233" s="28">
        <v>1</v>
      </c>
    </row>
    <row r="234" spans="31:48" x14ac:dyDescent="0.35">
      <c r="AE234" s="19" t="s">
        <v>363</v>
      </c>
      <c r="AF234" s="28"/>
      <c r="AG234" s="28"/>
      <c r="AH234" s="28"/>
      <c r="AI234" s="28"/>
      <c r="AJ234" s="28"/>
      <c r="AK234" s="28"/>
      <c r="AL234" s="28">
        <v>1</v>
      </c>
      <c r="AM234" s="28">
        <v>1</v>
      </c>
      <c r="AN234" s="28">
        <v>1</v>
      </c>
      <c r="AO234" s="28">
        <v>1</v>
      </c>
      <c r="AP234" s="28"/>
      <c r="AQ234" s="28">
        <v>0</v>
      </c>
      <c r="AR234" s="28">
        <v>1</v>
      </c>
      <c r="AS234" s="38">
        <v>0</v>
      </c>
      <c r="AT234" s="44">
        <v>0</v>
      </c>
      <c r="AU234" s="28">
        <v>1</v>
      </c>
      <c r="AV234" s="28">
        <v>1</v>
      </c>
    </row>
    <row r="235" spans="31:48" x14ac:dyDescent="0.35">
      <c r="AE235" s="20" t="s">
        <v>136</v>
      </c>
      <c r="AF235" s="22">
        <f>SUM(AF230:AF234)/5</f>
        <v>0</v>
      </c>
      <c r="AG235" s="22">
        <f>SUM(AG230:AG234)/5</f>
        <v>0</v>
      </c>
      <c r="AH235" s="22">
        <f t="shared" ref="AH235:AS235" si="75">SUM(AH230:AH234)/5</f>
        <v>0</v>
      </c>
      <c r="AI235" s="22">
        <f t="shared" si="75"/>
        <v>0</v>
      </c>
      <c r="AJ235" s="22">
        <f t="shared" si="75"/>
        <v>0</v>
      </c>
      <c r="AK235" s="22">
        <f t="shared" si="75"/>
        <v>0</v>
      </c>
      <c r="AL235" s="22">
        <f t="shared" si="75"/>
        <v>0.8</v>
      </c>
      <c r="AM235" s="22">
        <f t="shared" si="75"/>
        <v>0.4</v>
      </c>
      <c r="AN235" s="22">
        <f t="shared" si="75"/>
        <v>0.2</v>
      </c>
      <c r="AO235" s="22">
        <f t="shared" si="75"/>
        <v>0.6</v>
      </c>
      <c r="AP235" s="22">
        <f t="shared" si="75"/>
        <v>0</v>
      </c>
      <c r="AQ235" s="22">
        <f t="shared" si="75"/>
        <v>0.2</v>
      </c>
      <c r="AR235" s="22">
        <f t="shared" si="75"/>
        <v>0.4</v>
      </c>
      <c r="AS235" s="39">
        <f t="shared" si="75"/>
        <v>0</v>
      </c>
      <c r="AT235" s="45"/>
      <c r="AU235" s="22"/>
      <c r="AV235" s="22"/>
    </row>
    <row r="236" spans="31:48" x14ac:dyDescent="0.35">
      <c r="AE236" s="23" t="s">
        <v>81</v>
      </c>
      <c r="AF236" s="24"/>
      <c r="AG236" s="24">
        <f>SUM(AG230:AG234)</f>
        <v>0</v>
      </c>
      <c r="AH236" s="24">
        <f t="shared" ref="AH236:AS236" si="76">SUM(AH230:AH234)</f>
        <v>0</v>
      </c>
      <c r="AI236" s="24">
        <f t="shared" si="76"/>
        <v>0</v>
      </c>
      <c r="AJ236" s="24">
        <f t="shared" si="76"/>
        <v>0</v>
      </c>
      <c r="AK236" s="24">
        <f t="shared" si="76"/>
        <v>0</v>
      </c>
      <c r="AL236" s="24">
        <f t="shared" si="76"/>
        <v>4</v>
      </c>
      <c r="AM236" s="24">
        <f t="shared" si="76"/>
        <v>2</v>
      </c>
      <c r="AN236" s="24">
        <f t="shared" si="76"/>
        <v>1</v>
      </c>
      <c r="AO236" s="24">
        <f t="shared" si="76"/>
        <v>3</v>
      </c>
      <c r="AP236" s="24">
        <f t="shared" si="76"/>
        <v>0</v>
      </c>
      <c r="AQ236" s="24">
        <f t="shared" si="76"/>
        <v>1</v>
      </c>
      <c r="AR236" s="24">
        <f t="shared" si="76"/>
        <v>2</v>
      </c>
      <c r="AS236" s="40">
        <f t="shared" si="76"/>
        <v>0</v>
      </c>
      <c r="AT236" s="46"/>
      <c r="AU236" s="24"/>
      <c r="AV236" s="24"/>
    </row>
    <row r="237" spans="31:48" x14ac:dyDescent="0.35">
      <c r="AE237" s="18" t="s">
        <v>128</v>
      </c>
      <c r="AF237" s="2">
        <v>0</v>
      </c>
      <c r="AG237" s="2">
        <v>1</v>
      </c>
      <c r="AH237" s="2">
        <v>1</v>
      </c>
      <c r="AI237" s="2">
        <v>1</v>
      </c>
      <c r="AJ237" s="7">
        <v>1</v>
      </c>
      <c r="AK237" s="2">
        <v>1</v>
      </c>
      <c r="AL237" s="7">
        <v>1</v>
      </c>
      <c r="AM237" s="2">
        <v>0</v>
      </c>
      <c r="AN237" s="2">
        <v>1</v>
      </c>
      <c r="AO237" s="2">
        <v>1</v>
      </c>
      <c r="AP237" s="6">
        <v>1</v>
      </c>
      <c r="AQ237" s="2">
        <v>0</v>
      </c>
      <c r="AR237" s="27"/>
      <c r="AS237" s="37"/>
      <c r="AT237" s="43"/>
      <c r="AU237" s="27"/>
      <c r="AV237" s="27"/>
    </row>
    <row r="238" spans="31:48" x14ac:dyDescent="0.35">
      <c r="AE238" s="19" t="s">
        <v>364</v>
      </c>
      <c r="AF238" s="28"/>
      <c r="AG238" s="28">
        <v>0</v>
      </c>
      <c r="AH238" s="28">
        <v>0</v>
      </c>
      <c r="AI238" s="28">
        <v>0</v>
      </c>
      <c r="AJ238" s="28">
        <v>0</v>
      </c>
      <c r="AK238" s="28">
        <v>0</v>
      </c>
      <c r="AL238" s="28">
        <v>0</v>
      </c>
      <c r="AM238" s="28"/>
      <c r="AN238" s="28">
        <v>0</v>
      </c>
      <c r="AO238" s="28">
        <v>0</v>
      </c>
      <c r="AP238" s="28">
        <v>0</v>
      </c>
      <c r="AQ238" s="28"/>
      <c r="AR238" s="28">
        <v>0</v>
      </c>
      <c r="AS238" s="38">
        <v>0</v>
      </c>
      <c r="AT238" s="44">
        <v>0</v>
      </c>
      <c r="AU238" s="28">
        <v>1</v>
      </c>
      <c r="AV238" s="28">
        <v>0</v>
      </c>
    </row>
    <row r="239" spans="31:48" x14ac:dyDescent="0.35">
      <c r="AE239" s="19" t="s">
        <v>365</v>
      </c>
      <c r="AF239" s="28"/>
      <c r="AG239" s="28">
        <v>1</v>
      </c>
      <c r="AH239" s="28">
        <v>1</v>
      </c>
      <c r="AI239" s="28">
        <v>1</v>
      </c>
      <c r="AJ239" s="28">
        <v>1</v>
      </c>
      <c r="AK239" s="28">
        <v>1</v>
      </c>
      <c r="AL239" s="28">
        <v>1</v>
      </c>
      <c r="AM239" s="28"/>
      <c r="AN239" s="28">
        <v>1</v>
      </c>
      <c r="AO239" s="28">
        <v>1</v>
      </c>
      <c r="AP239" s="28">
        <v>1</v>
      </c>
      <c r="AQ239" s="28"/>
      <c r="AR239" s="28">
        <v>1</v>
      </c>
      <c r="AS239" s="38">
        <v>1</v>
      </c>
      <c r="AT239" s="44" t="s">
        <v>214</v>
      </c>
      <c r="AU239" s="28">
        <v>1</v>
      </c>
      <c r="AV239" s="28">
        <v>1</v>
      </c>
    </row>
    <row r="240" spans="31:48" x14ac:dyDescent="0.35">
      <c r="AE240" s="19" t="s">
        <v>366</v>
      </c>
      <c r="AF240" s="28"/>
      <c r="AG240" s="28">
        <v>0</v>
      </c>
      <c r="AH240" s="28">
        <v>0</v>
      </c>
      <c r="AI240" s="28">
        <v>0</v>
      </c>
      <c r="AJ240" s="28">
        <v>0</v>
      </c>
      <c r="AK240" s="28">
        <v>0</v>
      </c>
      <c r="AL240" s="28">
        <v>0</v>
      </c>
      <c r="AM240" s="28"/>
      <c r="AN240" s="28">
        <v>0</v>
      </c>
      <c r="AO240" s="28">
        <v>0</v>
      </c>
      <c r="AP240" s="28">
        <v>0</v>
      </c>
      <c r="AQ240" s="28"/>
      <c r="AR240" s="28">
        <v>0</v>
      </c>
      <c r="AS240" s="38">
        <v>0</v>
      </c>
      <c r="AT240" s="44">
        <v>0</v>
      </c>
      <c r="AU240" s="28">
        <v>1</v>
      </c>
      <c r="AV240" s="28">
        <v>0</v>
      </c>
    </row>
    <row r="241" spans="31:48" x14ac:dyDescent="0.35">
      <c r="AE241" s="19" t="s">
        <v>367</v>
      </c>
      <c r="AF241" s="28"/>
      <c r="AG241" s="28">
        <v>0</v>
      </c>
      <c r="AH241" s="28">
        <v>0</v>
      </c>
      <c r="AI241" s="28">
        <v>0</v>
      </c>
      <c r="AJ241" s="28">
        <v>0</v>
      </c>
      <c r="AK241" s="28">
        <v>0</v>
      </c>
      <c r="AL241" s="28">
        <v>0</v>
      </c>
      <c r="AM241" s="28"/>
      <c r="AN241" s="28">
        <v>0</v>
      </c>
      <c r="AO241" s="28">
        <v>0</v>
      </c>
      <c r="AP241" s="28">
        <v>0</v>
      </c>
      <c r="AQ241" s="28"/>
      <c r="AR241" s="28">
        <v>0</v>
      </c>
      <c r="AS241" s="38">
        <v>0</v>
      </c>
      <c r="AT241" s="44">
        <v>0</v>
      </c>
      <c r="AU241" s="28">
        <v>1</v>
      </c>
      <c r="AV241" s="28">
        <v>0</v>
      </c>
    </row>
    <row r="242" spans="31:48" x14ac:dyDescent="0.35">
      <c r="AE242" s="19" t="s">
        <v>368</v>
      </c>
      <c r="AF242" s="28"/>
      <c r="AG242" s="28">
        <v>0</v>
      </c>
      <c r="AH242" s="28">
        <v>0</v>
      </c>
      <c r="AI242" s="28">
        <v>0</v>
      </c>
      <c r="AJ242" s="28">
        <v>0</v>
      </c>
      <c r="AK242" s="28">
        <v>0</v>
      </c>
      <c r="AL242" s="28">
        <v>0</v>
      </c>
      <c r="AM242" s="28"/>
      <c r="AN242" s="28">
        <v>0</v>
      </c>
      <c r="AO242" s="28">
        <v>0</v>
      </c>
      <c r="AP242" s="28">
        <v>0</v>
      </c>
      <c r="AQ242" s="28"/>
      <c r="AR242" s="28">
        <v>0</v>
      </c>
      <c r="AS242" s="38">
        <v>0</v>
      </c>
      <c r="AT242" s="44">
        <v>0</v>
      </c>
      <c r="AU242" s="28">
        <v>1</v>
      </c>
      <c r="AV242" s="28">
        <v>0</v>
      </c>
    </row>
    <row r="243" spans="31:48" x14ac:dyDescent="0.35">
      <c r="AE243" s="20" t="s">
        <v>136</v>
      </c>
      <c r="AF243" s="22">
        <f>SUM(AF238:AF242)/5</f>
        <v>0</v>
      </c>
      <c r="AG243" s="22">
        <f t="shared" ref="AG243:AS243" si="77">SUM(AG238:AG242)/5</f>
        <v>0.2</v>
      </c>
      <c r="AH243" s="22">
        <f t="shared" si="77"/>
        <v>0.2</v>
      </c>
      <c r="AI243" s="22">
        <f t="shared" si="77"/>
        <v>0.2</v>
      </c>
      <c r="AJ243" s="22">
        <f t="shared" si="77"/>
        <v>0.2</v>
      </c>
      <c r="AK243" s="22">
        <f t="shared" si="77"/>
        <v>0.2</v>
      </c>
      <c r="AL243" s="22">
        <f t="shared" si="77"/>
        <v>0.2</v>
      </c>
      <c r="AM243" s="22">
        <f t="shared" si="77"/>
        <v>0</v>
      </c>
      <c r="AN243" s="22">
        <f t="shared" si="77"/>
        <v>0.2</v>
      </c>
      <c r="AO243" s="22">
        <f t="shared" si="77"/>
        <v>0.2</v>
      </c>
      <c r="AP243" s="22">
        <f t="shared" si="77"/>
        <v>0.2</v>
      </c>
      <c r="AQ243" s="22">
        <f t="shared" si="77"/>
        <v>0</v>
      </c>
      <c r="AR243" s="22">
        <f t="shared" si="77"/>
        <v>0.2</v>
      </c>
      <c r="AS243" s="39">
        <f t="shared" si="77"/>
        <v>0.2</v>
      </c>
      <c r="AT243" s="45"/>
      <c r="AU243" s="22"/>
      <c r="AV243" s="22"/>
    </row>
    <row r="244" spans="31:48" x14ac:dyDescent="0.35">
      <c r="AE244" s="23" t="s">
        <v>81</v>
      </c>
      <c r="AF244" s="24"/>
      <c r="AG244" s="24">
        <f t="shared" ref="AG244:AS244" si="78">SUM(AG238:AG242)</f>
        <v>1</v>
      </c>
      <c r="AH244" s="24">
        <f t="shared" si="78"/>
        <v>1</v>
      </c>
      <c r="AI244" s="24">
        <f t="shared" si="78"/>
        <v>1</v>
      </c>
      <c r="AJ244" s="24">
        <f t="shared" si="78"/>
        <v>1</v>
      </c>
      <c r="AK244" s="24">
        <f t="shared" si="78"/>
        <v>1</v>
      </c>
      <c r="AL244" s="24">
        <f t="shared" si="78"/>
        <v>1</v>
      </c>
      <c r="AM244" s="24">
        <f t="shared" si="78"/>
        <v>0</v>
      </c>
      <c r="AN244" s="24">
        <f t="shared" si="78"/>
        <v>1</v>
      </c>
      <c r="AO244" s="24">
        <f t="shared" si="78"/>
        <v>1</v>
      </c>
      <c r="AP244" s="24">
        <f t="shared" si="78"/>
        <v>1</v>
      </c>
      <c r="AQ244" s="24">
        <f t="shared" si="78"/>
        <v>0</v>
      </c>
      <c r="AR244" s="24">
        <f t="shared" si="78"/>
        <v>1</v>
      </c>
      <c r="AS244" s="40">
        <f t="shared" si="78"/>
        <v>1</v>
      </c>
      <c r="AT244" s="46"/>
      <c r="AU244" s="24"/>
      <c r="AV244" s="24"/>
    </row>
    <row r="245" spans="31:48" x14ac:dyDescent="0.35">
      <c r="AE245" s="18" t="s">
        <v>129</v>
      </c>
      <c r="AF245" s="2">
        <v>0</v>
      </c>
      <c r="AG245" s="2">
        <v>1</v>
      </c>
      <c r="AH245" s="2">
        <v>1</v>
      </c>
      <c r="AI245" s="2">
        <v>1</v>
      </c>
      <c r="AJ245" s="7">
        <v>1</v>
      </c>
      <c r="AK245" s="2">
        <v>1</v>
      </c>
      <c r="AL245" s="7">
        <v>1</v>
      </c>
      <c r="AM245" s="2">
        <v>0</v>
      </c>
      <c r="AN245" s="2">
        <v>1</v>
      </c>
      <c r="AO245" s="2">
        <v>1</v>
      </c>
      <c r="AP245" s="6">
        <v>1</v>
      </c>
      <c r="AQ245" s="2">
        <v>0</v>
      </c>
      <c r="AR245" s="27"/>
      <c r="AS245" s="37"/>
      <c r="AT245" s="43"/>
      <c r="AU245" s="27"/>
      <c r="AV245" s="27"/>
    </row>
    <row r="246" spans="31:48" x14ac:dyDescent="0.35">
      <c r="AE246" s="19" t="s">
        <v>369</v>
      </c>
      <c r="AF246" s="28"/>
      <c r="AG246" s="28">
        <v>0</v>
      </c>
      <c r="AH246" s="28">
        <v>0</v>
      </c>
      <c r="AI246" s="28">
        <v>0</v>
      </c>
      <c r="AJ246" s="28">
        <v>0</v>
      </c>
      <c r="AK246" s="28">
        <v>0</v>
      </c>
      <c r="AL246" s="28">
        <v>0</v>
      </c>
      <c r="AM246" s="28"/>
      <c r="AN246" s="28">
        <v>0</v>
      </c>
      <c r="AO246" s="28">
        <v>0</v>
      </c>
      <c r="AP246" s="28">
        <v>0</v>
      </c>
      <c r="AQ246" s="28"/>
      <c r="AR246" s="28">
        <v>0</v>
      </c>
      <c r="AS246" s="38">
        <v>0</v>
      </c>
      <c r="AT246" s="44">
        <v>0</v>
      </c>
      <c r="AU246" s="28">
        <v>1</v>
      </c>
      <c r="AV246" s="28">
        <v>1</v>
      </c>
    </row>
    <row r="247" spans="31:48" x14ac:dyDescent="0.35">
      <c r="AE247" s="19" t="s">
        <v>370</v>
      </c>
      <c r="AF247" s="28"/>
      <c r="AG247" s="28">
        <v>0</v>
      </c>
      <c r="AH247" s="28">
        <v>0</v>
      </c>
      <c r="AI247" s="28">
        <v>0</v>
      </c>
      <c r="AJ247" s="28">
        <v>1</v>
      </c>
      <c r="AK247" s="28">
        <v>0</v>
      </c>
      <c r="AL247" s="28">
        <v>1</v>
      </c>
      <c r="AM247" s="28"/>
      <c r="AN247" s="28">
        <v>1</v>
      </c>
      <c r="AO247" s="28">
        <v>0</v>
      </c>
      <c r="AP247" s="28">
        <v>1</v>
      </c>
      <c r="AQ247" s="28"/>
      <c r="AR247" s="28">
        <v>0</v>
      </c>
      <c r="AS247" s="38">
        <v>0</v>
      </c>
      <c r="AT247" s="44">
        <v>0</v>
      </c>
      <c r="AU247" s="28">
        <v>1</v>
      </c>
      <c r="AV247" s="28">
        <v>1</v>
      </c>
    </row>
    <row r="248" spans="31:48" x14ac:dyDescent="0.35">
      <c r="AE248" s="19" t="s">
        <v>371</v>
      </c>
      <c r="AF248" s="28"/>
      <c r="AG248" s="28">
        <v>0</v>
      </c>
      <c r="AH248" s="28">
        <v>1</v>
      </c>
      <c r="AI248" s="28">
        <v>1</v>
      </c>
      <c r="AJ248" s="28">
        <v>1</v>
      </c>
      <c r="AK248" s="28">
        <v>0</v>
      </c>
      <c r="AL248" s="28">
        <v>1</v>
      </c>
      <c r="AM248" s="28"/>
      <c r="AN248" s="28">
        <v>1</v>
      </c>
      <c r="AO248" s="28">
        <v>1</v>
      </c>
      <c r="AP248" s="28">
        <v>1</v>
      </c>
      <c r="AQ248" s="28"/>
      <c r="AR248" s="28">
        <v>1</v>
      </c>
      <c r="AS248" s="38">
        <v>0</v>
      </c>
      <c r="AT248" s="44">
        <v>0</v>
      </c>
      <c r="AU248" s="28">
        <v>1</v>
      </c>
      <c r="AV248" s="28">
        <v>1</v>
      </c>
    </row>
    <row r="249" spans="31:48" x14ac:dyDescent="0.35">
      <c r="AE249" s="19" t="s">
        <v>372</v>
      </c>
      <c r="AF249" s="28"/>
      <c r="AG249" s="28">
        <v>0</v>
      </c>
      <c r="AH249" s="28">
        <v>0</v>
      </c>
      <c r="AI249" s="28">
        <v>0</v>
      </c>
      <c r="AJ249" s="28">
        <v>0</v>
      </c>
      <c r="AK249" s="28">
        <v>0</v>
      </c>
      <c r="AL249" s="28">
        <v>0</v>
      </c>
      <c r="AM249" s="28"/>
      <c r="AN249" s="28">
        <v>0</v>
      </c>
      <c r="AO249" s="28">
        <v>0</v>
      </c>
      <c r="AP249" s="28">
        <v>0</v>
      </c>
      <c r="AQ249" s="28"/>
      <c r="AR249" s="28">
        <v>0</v>
      </c>
      <c r="AS249" s="38">
        <v>0</v>
      </c>
      <c r="AT249" s="44">
        <v>0</v>
      </c>
      <c r="AU249" s="28">
        <v>1</v>
      </c>
      <c r="AV249" s="28">
        <v>1</v>
      </c>
    </row>
    <row r="250" spans="31:48" x14ac:dyDescent="0.35">
      <c r="AE250" s="19" t="s">
        <v>373</v>
      </c>
      <c r="AF250" s="28"/>
      <c r="AG250" s="28">
        <v>0</v>
      </c>
      <c r="AH250" s="28">
        <v>1</v>
      </c>
      <c r="AI250" s="28">
        <v>1</v>
      </c>
      <c r="AJ250" s="28">
        <v>1</v>
      </c>
      <c r="AK250" s="28">
        <v>0</v>
      </c>
      <c r="AL250" s="28">
        <v>1</v>
      </c>
      <c r="AM250" s="28"/>
      <c r="AN250" s="28">
        <v>1</v>
      </c>
      <c r="AO250" s="28">
        <v>1</v>
      </c>
      <c r="AP250" s="28">
        <v>1</v>
      </c>
      <c r="AQ250" s="28"/>
      <c r="AR250" s="28">
        <v>1</v>
      </c>
      <c r="AS250" s="38">
        <v>0</v>
      </c>
      <c r="AT250" s="44">
        <v>0</v>
      </c>
      <c r="AU250" s="28">
        <v>1</v>
      </c>
      <c r="AV250" s="28">
        <v>1</v>
      </c>
    </row>
    <row r="251" spans="31:48" x14ac:dyDescent="0.35">
      <c r="AE251" s="20" t="s">
        <v>136</v>
      </c>
      <c r="AF251" s="22">
        <f>SUM(AF246:AF250)/5</f>
        <v>0</v>
      </c>
      <c r="AG251" s="22">
        <f>SUM(AG246:AG250)/5</f>
        <v>0</v>
      </c>
      <c r="AH251" s="22">
        <f t="shared" ref="AH251:AS251" si="79">SUM(AH246:AH250)/5</f>
        <v>0.4</v>
      </c>
      <c r="AI251" s="22">
        <f t="shared" si="79"/>
        <v>0.4</v>
      </c>
      <c r="AJ251" s="22">
        <f t="shared" si="79"/>
        <v>0.6</v>
      </c>
      <c r="AK251" s="22">
        <f t="shared" si="79"/>
        <v>0</v>
      </c>
      <c r="AL251" s="22">
        <f t="shared" si="79"/>
        <v>0.6</v>
      </c>
      <c r="AM251" s="22">
        <f t="shared" si="79"/>
        <v>0</v>
      </c>
      <c r="AN251" s="22">
        <f t="shared" si="79"/>
        <v>0.6</v>
      </c>
      <c r="AO251" s="22">
        <f t="shared" si="79"/>
        <v>0.4</v>
      </c>
      <c r="AP251" s="22">
        <f t="shared" si="79"/>
        <v>0.6</v>
      </c>
      <c r="AQ251" s="22">
        <f t="shared" si="79"/>
        <v>0</v>
      </c>
      <c r="AR251" s="22">
        <f t="shared" si="79"/>
        <v>0.4</v>
      </c>
      <c r="AS251" s="39">
        <f t="shared" si="79"/>
        <v>0</v>
      </c>
      <c r="AT251" s="45"/>
      <c r="AU251" s="22"/>
      <c r="AV251" s="22"/>
    </row>
    <row r="252" spans="31:48" x14ac:dyDescent="0.35">
      <c r="AE252" s="23" t="s">
        <v>81</v>
      </c>
      <c r="AF252" s="24"/>
      <c r="AG252" s="24">
        <f>SUM(AG246:AG250)</f>
        <v>0</v>
      </c>
      <c r="AH252" s="24">
        <f t="shared" ref="AH252:AS252" si="80">SUM(AH246:AH250)</f>
        <v>2</v>
      </c>
      <c r="AI252" s="24">
        <f t="shared" si="80"/>
        <v>2</v>
      </c>
      <c r="AJ252" s="24">
        <f t="shared" si="80"/>
        <v>3</v>
      </c>
      <c r="AK252" s="24">
        <f t="shared" si="80"/>
        <v>0</v>
      </c>
      <c r="AL252" s="24">
        <f t="shared" si="80"/>
        <v>3</v>
      </c>
      <c r="AM252" s="24">
        <f t="shared" si="80"/>
        <v>0</v>
      </c>
      <c r="AN252" s="24">
        <f t="shared" si="80"/>
        <v>3</v>
      </c>
      <c r="AO252" s="24">
        <f t="shared" si="80"/>
        <v>2</v>
      </c>
      <c r="AP252" s="24">
        <f t="shared" si="80"/>
        <v>3</v>
      </c>
      <c r="AQ252" s="24">
        <f t="shared" si="80"/>
        <v>0</v>
      </c>
      <c r="AR252" s="24">
        <f t="shared" si="80"/>
        <v>2</v>
      </c>
      <c r="AS252" s="40">
        <f t="shared" si="80"/>
        <v>0</v>
      </c>
      <c r="AT252" s="46"/>
      <c r="AU252" s="24"/>
      <c r="AV252" s="24"/>
    </row>
    <row r="253" spans="31:48" x14ac:dyDescent="0.35">
      <c r="AE253" s="18" t="s">
        <v>130</v>
      </c>
      <c r="AF253" s="2">
        <v>0</v>
      </c>
      <c r="AG253" s="2">
        <v>1</v>
      </c>
      <c r="AH253" s="2">
        <v>0</v>
      </c>
      <c r="AI253" s="2">
        <v>1</v>
      </c>
      <c r="AJ253" s="2">
        <v>1</v>
      </c>
      <c r="AK253" s="2">
        <v>1</v>
      </c>
      <c r="AL253" s="2">
        <v>1</v>
      </c>
      <c r="AM253" s="2">
        <v>1</v>
      </c>
      <c r="AN253" s="2">
        <v>1</v>
      </c>
      <c r="AO253" s="2">
        <v>1</v>
      </c>
      <c r="AP253" s="6">
        <v>1</v>
      </c>
      <c r="AQ253" s="2">
        <v>1</v>
      </c>
      <c r="AR253" s="27"/>
      <c r="AS253" s="37"/>
      <c r="AT253" s="43"/>
      <c r="AU253" s="27"/>
      <c r="AV253" s="27"/>
    </row>
    <row r="254" spans="31:48" x14ac:dyDescent="0.35">
      <c r="AE254" s="19" t="s">
        <v>374</v>
      </c>
      <c r="AF254" s="28"/>
      <c r="AG254" s="28">
        <v>0</v>
      </c>
      <c r="AH254" s="28"/>
      <c r="AI254" s="28">
        <v>0</v>
      </c>
      <c r="AJ254" s="28">
        <v>1</v>
      </c>
      <c r="AK254" s="28">
        <v>1</v>
      </c>
      <c r="AL254" s="28">
        <v>1</v>
      </c>
      <c r="AM254" s="28">
        <v>0</v>
      </c>
      <c r="AN254" s="28">
        <v>1</v>
      </c>
      <c r="AO254" s="28">
        <v>0</v>
      </c>
      <c r="AP254" s="28">
        <v>1</v>
      </c>
      <c r="AQ254" s="28">
        <v>0</v>
      </c>
      <c r="AR254" s="28">
        <v>0</v>
      </c>
      <c r="AS254" s="38">
        <v>0</v>
      </c>
      <c r="AT254" s="44">
        <v>0</v>
      </c>
      <c r="AU254" s="28">
        <v>1</v>
      </c>
      <c r="AV254" s="28">
        <v>1</v>
      </c>
    </row>
    <row r="255" spans="31:48" x14ac:dyDescent="0.35">
      <c r="AE255" s="19" t="s">
        <v>375</v>
      </c>
      <c r="AF255" s="28"/>
      <c r="AG255" s="28">
        <v>1</v>
      </c>
      <c r="AH255" s="28"/>
      <c r="AI255" s="28">
        <v>1</v>
      </c>
      <c r="AJ255" s="28">
        <v>1</v>
      </c>
      <c r="AK255" s="28">
        <v>1</v>
      </c>
      <c r="AL255" s="28">
        <v>1</v>
      </c>
      <c r="AM255" s="28">
        <v>1</v>
      </c>
      <c r="AN255" s="28">
        <v>1</v>
      </c>
      <c r="AO255" s="28">
        <v>1</v>
      </c>
      <c r="AP255" s="28">
        <v>1</v>
      </c>
      <c r="AQ255" s="28">
        <v>1</v>
      </c>
      <c r="AR255" s="28">
        <v>1</v>
      </c>
      <c r="AS255" s="38">
        <v>1</v>
      </c>
      <c r="AT255" s="44" t="s">
        <v>215</v>
      </c>
      <c r="AU255" s="28">
        <v>1</v>
      </c>
      <c r="AV255" s="28">
        <v>1</v>
      </c>
    </row>
    <row r="256" spans="31:48" x14ac:dyDescent="0.35">
      <c r="AE256" s="19" t="s">
        <v>376</v>
      </c>
      <c r="AF256" s="28"/>
      <c r="AG256" s="28">
        <v>0</v>
      </c>
      <c r="AH256" s="28"/>
      <c r="AI256" s="28">
        <v>0</v>
      </c>
      <c r="AJ256" s="28">
        <v>1</v>
      </c>
      <c r="AK256" s="28">
        <v>0</v>
      </c>
      <c r="AL256" s="28">
        <v>1</v>
      </c>
      <c r="AM256" s="28">
        <v>0</v>
      </c>
      <c r="AN256" s="28">
        <v>1</v>
      </c>
      <c r="AO256" s="28">
        <v>0</v>
      </c>
      <c r="AP256" s="28">
        <v>1</v>
      </c>
      <c r="AQ256" s="28">
        <v>0</v>
      </c>
      <c r="AR256" s="28">
        <v>1</v>
      </c>
      <c r="AS256" s="38">
        <v>0</v>
      </c>
      <c r="AT256" s="44">
        <v>0</v>
      </c>
      <c r="AU256" s="28">
        <v>1</v>
      </c>
      <c r="AV256" s="28">
        <v>1</v>
      </c>
    </row>
    <row r="257" spans="21:48" x14ac:dyDescent="0.35">
      <c r="AE257" s="19" t="s">
        <v>377</v>
      </c>
      <c r="AF257" s="28"/>
      <c r="AG257" s="28">
        <v>1</v>
      </c>
      <c r="AH257" s="28"/>
      <c r="AI257" s="28">
        <v>1</v>
      </c>
      <c r="AJ257" s="28">
        <v>1</v>
      </c>
      <c r="AK257" s="28">
        <v>0</v>
      </c>
      <c r="AL257" s="28">
        <v>1</v>
      </c>
      <c r="AM257" s="28">
        <v>1</v>
      </c>
      <c r="AN257" s="28">
        <v>1</v>
      </c>
      <c r="AO257" s="28">
        <v>1</v>
      </c>
      <c r="AP257" s="28">
        <v>1</v>
      </c>
      <c r="AQ257" s="28">
        <v>1</v>
      </c>
      <c r="AR257" s="28">
        <v>0</v>
      </c>
      <c r="AS257" s="38">
        <v>1</v>
      </c>
      <c r="AT257" s="44">
        <v>0</v>
      </c>
      <c r="AU257" s="28">
        <v>1</v>
      </c>
      <c r="AV257" s="28">
        <v>1</v>
      </c>
    </row>
    <row r="258" spans="21:48" x14ac:dyDescent="0.35">
      <c r="AE258" s="19" t="s">
        <v>378</v>
      </c>
      <c r="AF258" s="28"/>
      <c r="AG258" s="28">
        <v>1</v>
      </c>
      <c r="AH258" s="28"/>
      <c r="AI258" s="28">
        <v>1</v>
      </c>
      <c r="AJ258" s="28">
        <v>1</v>
      </c>
      <c r="AK258" s="28">
        <v>0</v>
      </c>
      <c r="AL258" s="28">
        <v>1</v>
      </c>
      <c r="AM258" s="28">
        <v>1</v>
      </c>
      <c r="AN258" s="28">
        <v>1</v>
      </c>
      <c r="AO258" s="28">
        <v>1</v>
      </c>
      <c r="AP258" s="28">
        <v>1</v>
      </c>
      <c r="AQ258" s="28">
        <v>1</v>
      </c>
      <c r="AR258" s="28">
        <v>0</v>
      </c>
      <c r="AS258" s="38">
        <v>0</v>
      </c>
      <c r="AT258" s="44">
        <v>0</v>
      </c>
      <c r="AU258" s="28">
        <v>1</v>
      </c>
      <c r="AV258" s="28">
        <v>1</v>
      </c>
    </row>
    <row r="259" spans="21:48" x14ac:dyDescent="0.35">
      <c r="AE259" s="20" t="s">
        <v>136</v>
      </c>
      <c r="AF259" s="22">
        <f>SUM(AF254:AF258)/5</f>
        <v>0</v>
      </c>
      <c r="AG259" s="22">
        <f>SUM(AG254:AG258)/5</f>
        <v>0.6</v>
      </c>
      <c r="AH259" s="22">
        <f t="shared" ref="AH259:AS259" si="81">SUM(AH254:AH258)/5</f>
        <v>0</v>
      </c>
      <c r="AI259" s="22">
        <f t="shared" si="81"/>
        <v>0.6</v>
      </c>
      <c r="AJ259" s="22">
        <f t="shared" si="81"/>
        <v>1</v>
      </c>
      <c r="AK259" s="22">
        <f t="shared" si="81"/>
        <v>0.4</v>
      </c>
      <c r="AL259" s="22">
        <f t="shared" si="81"/>
        <v>1</v>
      </c>
      <c r="AM259" s="22">
        <f t="shared" si="81"/>
        <v>0.6</v>
      </c>
      <c r="AN259" s="22">
        <f t="shared" si="81"/>
        <v>1</v>
      </c>
      <c r="AO259" s="22">
        <f t="shared" si="81"/>
        <v>0.6</v>
      </c>
      <c r="AP259" s="22">
        <f t="shared" si="81"/>
        <v>1</v>
      </c>
      <c r="AQ259" s="22">
        <f t="shared" si="81"/>
        <v>0.6</v>
      </c>
      <c r="AR259" s="22">
        <f t="shared" si="81"/>
        <v>0.4</v>
      </c>
      <c r="AS259" s="39">
        <f t="shared" si="81"/>
        <v>0.4</v>
      </c>
      <c r="AT259" s="45"/>
      <c r="AU259" s="22"/>
      <c r="AV259" s="22"/>
    </row>
    <row r="260" spans="21:48" x14ac:dyDescent="0.35">
      <c r="AE260" s="23" t="s">
        <v>81</v>
      </c>
      <c r="AF260" s="24"/>
      <c r="AG260" s="24">
        <f>SUM(AG254:AG258)</f>
        <v>3</v>
      </c>
      <c r="AH260" s="24">
        <f t="shared" ref="AH260:AS260" si="82">SUM(AH254:AH258)</f>
        <v>0</v>
      </c>
      <c r="AI260" s="24">
        <f t="shared" si="82"/>
        <v>3</v>
      </c>
      <c r="AJ260" s="24">
        <f t="shared" si="82"/>
        <v>5</v>
      </c>
      <c r="AK260" s="24">
        <f t="shared" si="82"/>
        <v>2</v>
      </c>
      <c r="AL260" s="24">
        <f t="shared" si="82"/>
        <v>5</v>
      </c>
      <c r="AM260" s="24">
        <f t="shared" si="82"/>
        <v>3</v>
      </c>
      <c r="AN260" s="24">
        <f t="shared" si="82"/>
        <v>5</v>
      </c>
      <c r="AO260" s="24">
        <f t="shared" si="82"/>
        <v>3</v>
      </c>
      <c r="AP260" s="24">
        <f t="shared" si="82"/>
        <v>5</v>
      </c>
      <c r="AQ260" s="24">
        <f t="shared" si="82"/>
        <v>3</v>
      </c>
      <c r="AR260" s="24">
        <f t="shared" si="82"/>
        <v>2</v>
      </c>
      <c r="AS260" s="40">
        <f t="shared" si="82"/>
        <v>2</v>
      </c>
      <c r="AT260" s="46"/>
      <c r="AU260" s="24"/>
      <c r="AV260" s="24"/>
    </row>
    <row r="261" spans="21:48" x14ac:dyDescent="0.35">
      <c r="AE261" s="18" t="s">
        <v>131</v>
      </c>
      <c r="AF261" s="2">
        <v>0</v>
      </c>
      <c r="AG261" s="2">
        <v>1</v>
      </c>
      <c r="AH261" s="2">
        <v>1</v>
      </c>
      <c r="AI261" s="2">
        <v>1</v>
      </c>
      <c r="AJ261" s="2">
        <v>1</v>
      </c>
      <c r="AK261" s="2">
        <v>1</v>
      </c>
      <c r="AL261" s="2">
        <v>1</v>
      </c>
      <c r="AM261" s="2">
        <v>1</v>
      </c>
      <c r="AN261" s="2">
        <v>1</v>
      </c>
      <c r="AO261" s="2">
        <v>1</v>
      </c>
      <c r="AP261" s="6">
        <v>1</v>
      </c>
      <c r="AQ261" s="2">
        <v>1</v>
      </c>
      <c r="AR261" s="27"/>
      <c r="AS261" s="37"/>
      <c r="AT261" s="43"/>
      <c r="AU261" s="27"/>
      <c r="AV261" s="27"/>
    </row>
    <row r="262" spans="21:48" x14ac:dyDescent="0.35">
      <c r="AE262" s="19" t="s">
        <v>379</v>
      </c>
      <c r="AF262" s="28"/>
      <c r="AG262" s="28">
        <v>1</v>
      </c>
      <c r="AH262" s="28">
        <v>1</v>
      </c>
      <c r="AI262" s="28">
        <v>1</v>
      </c>
      <c r="AJ262" s="28">
        <v>1</v>
      </c>
      <c r="AK262" s="28">
        <v>0</v>
      </c>
      <c r="AL262" s="28">
        <v>1</v>
      </c>
      <c r="AM262" s="28">
        <v>1</v>
      </c>
      <c r="AN262" s="28">
        <v>0</v>
      </c>
      <c r="AO262" s="28">
        <v>1</v>
      </c>
      <c r="AP262" s="28">
        <v>1</v>
      </c>
      <c r="AQ262" s="28">
        <v>1</v>
      </c>
      <c r="AR262" s="28">
        <v>1</v>
      </c>
      <c r="AS262" s="38">
        <v>0</v>
      </c>
      <c r="AT262" s="44">
        <v>0</v>
      </c>
      <c r="AU262" s="28">
        <v>0</v>
      </c>
      <c r="AV262" s="28">
        <v>1</v>
      </c>
    </row>
    <row r="263" spans="21:48" x14ac:dyDescent="0.35">
      <c r="AE263" s="19" t="s">
        <v>380</v>
      </c>
      <c r="AF263" s="28"/>
      <c r="AG263" s="28">
        <v>1</v>
      </c>
      <c r="AH263" s="28">
        <v>1</v>
      </c>
      <c r="AI263" s="28">
        <v>1</v>
      </c>
      <c r="AJ263" s="28">
        <v>1</v>
      </c>
      <c r="AK263" s="28">
        <v>1</v>
      </c>
      <c r="AL263" s="28">
        <v>1</v>
      </c>
      <c r="AM263" s="28">
        <v>1</v>
      </c>
      <c r="AN263" s="28">
        <v>1</v>
      </c>
      <c r="AO263" s="28">
        <v>1</v>
      </c>
      <c r="AP263" s="28">
        <v>1</v>
      </c>
      <c r="AQ263" s="28">
        <v>1</v>
      </c>
      <c r="AR263" s="28">
        <v>1</v>
      </c>
      <c r="AS263" s="38">
        <v>1</v>
      </c>
      <c r="AT263" s="44" t="s">
        <v>216</v>
      </c>
      <c r="AU263" s="28">
        <v>1</v>
      </c>
      <c r="AV263" s="28">
        <v>1</v>
      </c>
    </row>
    <row r="264" spans="21:48" x14ac:dyDescent="0.35">
      <c r="AE264" s="19" t="s">
        <v>381</v>
      </c>
      <c r="AF264" s="28"/>
      <c r="AG264" s="28">
        <v>0</v>
      </c>
      <c r="AH264" s="28">
        <v>0</v>
      </c>
      <c r="AI264" s="28">
        <v>0</v>
      </c>
      <c r="AJ264" s="28">
        <v>0</v>
      </c>
      <c r="AK264" s="28">
        <v>0</v>
      </c>
      <c r="AL264" s="28">
        <v>0</v>
      </c>
      <c r="AM264" s="28">
        <v>0</v>
      </c>
      <c r="AN264" s="28">
        <v>0</v>
      </c>
      <c r="AO264" s="28">
        <v>0</v>
      </c>
      <c r="AP264" s="28">
        <v>0</v>
      </c>
      <c r="AQ264" s="28">
        <v>0</v>
      </c>
      <c r="AR264" s="28">
        <v>0</v>
      </c>
      <c r="AS264" s="38">
        <v>0</v>
      </c>
      <c r="AT264" s="44">
        <v>0</v>
      </c>
      <c r="AU264" s="28">
        <v>1</v>
      </c>
      <c r="AV264" s="28">
        <v>1</v>
      </c>
    </row>
    <row r="265" spans="21:48" x14ac:dyDescent="0.35">
      <c r="AE265" s="19" t="s">
        <v>382</v>
      </c>
      <c r="AF265" s="28"/>
      <c r="AG265" s="28">
        <v>0</v>
      </c>
      <c r="AH265" s="28">
        <v>0</v>
      </c>
      <c r="AI265" s="28">
        <v>0</v>
      </c>
      <c r="AJ265" s="28">
        <v>0</v>
      </c>
      <c r="AK265" s="28">
        <v>0</v>
      </c>
      <c r="AL265" s="28">
        <v>0</v>
      </c>
      <c r="AM265" s="28">
        <v>0</v>
      </c>
      <c r="AN265" s="28">
        <v>0</v>
      </c>
      <c r="AO265" s="28">
        <v>0</v>
      </c>
      <c r="AP265" s="28">
        <v>0</v>
      </c>
      <c r="AQ265" s="28">
        <v>0</v>
      </c>
      <c r="AR265" s="28">
        <v>0</v>
      </c>
      <c r="AS265" s="38">
        <v>0</v>
      </c>
      <c r="AT265" s="44">
        <v>0</v>
      </c>
      <c r="AU265" s="28">
        <v>1</v>
      </c>
      <c r="AV265" s="28">
        <v>0</v>
      </c>
    </row>
    <row r="266" spans="21:48" x14ac:dyDescent="0.35">
      <c r="U266" s="2"/>
      <c r="V266" s="85"/>
      <c r="AE266" s="19" t="s">
        <v>383</v>
      </c>
      <c r="AF266" s="28"/>
      <c r="AG266" s="28">
        <v>1</v>
      </c>
      <c r="AH266" s="28">
        <v>1</v>
      </c>
      <c r="AI266" s="28">
        <v>1</v>
      </c>
      <c r="AJ266" s="28">
        <v>1</v>
      </c>
      <c r="AK266" s="28">
        <v>0</v>
      </c>
      <c r="AL266" s="28">
        <v>1</v>
      </c>
      <c r="AM266" s="28">
        <v>1</v>
      </c>
      <c r="AN266" s="28">
        <v>0</v>
      </c>
      <c r="AO266" s="28">
        <v>1</v>
      </c>
      <c r="AP266" s="28">
        <v>1</v>
      </c>
      <c r="AQ266" s="28">
        <v>1</v>
      </c>
      <c r="AR266" s="28">
        <v>1</v>
      </c>
      <c r="AS266" s="38">
        <v>0</v>
      </c>
      <c r="AT266" s="44">
        <v>0</v>
      </c>
      <c r="AU266" s="28">
        <v>0</v>
      </c>
      <c r="AV266" s="28">
        <v>1</v>
      </c>
    </row>
    <row r="267" spans="21:48" x14ac:dyDescent="0.35">
      <c r="U267" s="2"/>
      <c r="V267" s="85"/>
      <c r="AE267" s="20" t="s">
        <v>136</v>
      </c>
      <c r="AF267" s="22">
        <f>SUM(AF262:AF266)/5</f>
        <v>0</v>
      </c>
      <c r="AG267" s="22">
        <f>SUM(AG262:AG266)/5</f>
        <v>0.6</v>
      </c>
      <c r="AH267" s="22">
        <f t="shared" ref="AH267:AS267" si="83">SUM(AH262:AH266)/5</f>
        <v>0.6</v>
      </c>
      <c r="AI267" s="22">
        <f t="shared" si="83"/>
        <v>0.6</v>
      </c>
      <c r="AJ267" s="22">
        <f t="shared" si="83"/>
        <v>0.6</v>
      </c>
      <c r="AK267" s="22">
        <f t="shared" si="83"/>
        <v>0.2</v>
      </c>
      <c r="AL267" s="22">
        <f t="shared" si="83"/>
        <v>0.6</v>
      </c>
      <c r="AM267" s="22">
        <f t="shared" si="83"/>
        <v>0.6</v>
      </c>
      <c r="AN267" s="22">
        <f t="shared" si="83"/>
        <v>0.2</v>
      </c>
      <c r="AO267" s="22">
        <f t="shared" si="83"/>
        <v>0.6</v>
      </c>
      <c r="AP267" s="22">
        <f t="shared" si="83"/>
        <v>0.6</v>
      </c>
      <c r="AQ267" s="22">
        <f t="shared" si="83"/>
        <v>0.6</v>
      </c>
      <c r="AR267" s="22">
        <f t="shared" si="83"/>
        <v>0.6</v>
      </c>
      <c r="AS267" s="39">
        <f t="shared" si="83"/>
        <v>0.2</v>
      </c>
      <c r="AT267" s="45"/>
      <c r="AU267" s="22"/>
      <c r="AV267" s="22"/>
    </row>
    <row r="268" spans="21:48" x14ac:dyDescent="0.35">
      <c r="U268" s="86"/>
      <c r="V268" s="87"/>
      <c r="AE268" s="23" t="s">
        <v>81</v>
      </c>
      <c r="AF268" s="24"/>
      <c r="AG268" s="24">
        <f>SUM(AG262:AG266)</f>
        <v>3</v>
      </c>
      <c r="AH268" s="24">
        <f t="shared" ref="AH268:AS268" si="84">SUM(AH262:AH266)</f>
        <v>3</v>
      </c>
      <c r="AI268" s="24">
        <f t="shared" si="84"/>
        <v>3</v>
      </c>
      <c r="AJ268" s="24">
        <f t="shared" si="84"/>
        <v>3</v>
      </c>
      <c r="AK268" s="24">
        <f t="shared" si="84"/>
        <v>1</v>
      </c>
      <c r="AL268" s="24">
        <f t="shared" si="84"/>
        <v>3</v>
      </c>
      <c r="AM268" s="24">
        <f t="shared" si="84"/>
        <v>3</v>
      </c>
      <c r="AN268" s="24">
        <f t="shared" si="84"/>
        <v>1</v>
      </c>
      <c r="AO268" s="24">
        <f t="shared" si="84"/>
        <v>3</v>
      </c>
      <c r="AP268" s="24">
        <f t="shared" si="84"/>
        <v>3</v>
      </c>
      <c r="AQ268" s="24">
        <f t="shared" si="84"/>
        <v>3</v>
      </c>
      <c r="AR268" s="24">
        <f t="shared" si="84"/>
        <v>3</v>
      </c>
      <c r="AS268" s="40">
        <f t="shared" si="84"/>
        <v>1</v>
      </c>
      <c r="AT268" s="46"/>
      <c r="AU268" s="24"/>
      <c r="AV268" s="24"/>
    </row>
    <row r="269" spans="21:48" x14ac:dyDescent="0.35">
      <c r="U269" s="2"/>
      <c r="V269" s="85"/>
      <c r="AE269" s="18" t="s">
        <v>132</v>
      </c>
      <c r="AF269" s="2">
        <v>1</v>
      </c>
      <c r="AG269" s="2">
        <v>1</v>
      </c>
      <c r="AH269" s="2">
        <v>1</v>
      </c>
      <c r="AI269" s="2">
        <v>0</v>
      </c>
      <c r="AJ269" s="2">
        <v>1</v>
      </c>
      <c r="AK269" s="2">
        <v>1</v>
      </c>
      <c r="AL269" s="2">
        <v>1</v>
      </c>
      <c r="AM269" s="2">
        <v>0</v>
      </c>
      <c r="AN269" s="2">
        <v>1</v>
      </c>
      <c r="AO269" s="2">
        <v>1</v>
      </c>
      <c r="AP269" s="7">
        <v>1</v>
      </c>
      <c r="AQ269" s="2">
        <v>0</v>
      </c>
      <c r="AR269" s="27"/>
      <c r="AS269" s="37"/>
      <c r="AT269" s="43"/>
      <c r="AU269" s="27"/>
      <c r="AV269" s="27"/>
    </row>
    <row r="270" spans="21:48" x14ac:dyDescent="0.35">
      <c r="U270" s="2"/>
      <c r="V270" s="85"/>
      <c r="AE270" s="19" t="s">
        <v>384</v>
      </c>
      <c r="AF270" s="28">
        <v>1</v>
      </c>
      <c r="AG270" s="28">
        <v>1</v>
      </c>
      <c r="AH270" s="28">
        <v>1</v>
      </c>
      <c r="AI270" s="28"/>
      <c r="AJ270" s="28">
        <v>1</v>
      </c>
      <c r="AK270" s="28">
        <v>1</v>
      </c>
      <c r="AL270" s="28">
        <v>1</v>
      </c>
      <c r="AM270" s="28"/>
      <c r="AN270" s="28">
        <v>1</v>
      </c>
      <c r="AO270" s="28">
        <v>1</v>
      </c>
      <c r="AP270" s="28">
        <v>1</v>
      </c>
      <c r="AQ270" s="28"/>
      <c r="AR270" s="28">
        <v>1</v>
      </c>
      <c r="AS270" s="38">
        <v>1</v>
      </c>
      <c r="AT270" s="44" t="s">
        <v>217</v>
      </c>
      <c r="AU270" s="28">
        <v>1</v>
      </c>
      <c r="AV270" s="28">
        <v>1</v>
      </c>
    </row>
    <row r="271" spans="21:48" x14ac:dyDescent="0.35">
      <c r="U271" s="2"/>
      <c r="V271" s="85"/>
      <c r="AE271" s="19" t="s">
        <v>385</v>
      </c>
      <c r="AF271" s="28">
        <v>1</v>
      </c>
      <c r="AG271" s="28">
        <v>1</v>
      </c>
      <c r="AH271" s="28">
        <v>1</v>
      </c>
      <c r="AI271" s="28"/>
      <c r="AJ271" s="28">
        <v>1</v>
      </c>
      <c r="AK271" s="28">
        <v>1</v>
      </c>
      <c r="AL271" s="28">
        <v>1</v>
      </c>
      <c r="AM271" s="28"/>
      <c r="AN271" s="28">
        <v>1</v>
      </c>
      <c r="AO271" s="28">
        <v>1</v>
      </c>
      <c r="AP271" s="28">
        <v>1</v>
      </c>
      <c r="AQ271" s="28"/>
      <c r="AR271" s="28">
        <v>1</v>
      </c>
      <c r="AS271" s="38">
        <v>1</v>
      </c>
      <c r="AT271" s="44" t="s">
        <v>218</v>
      </c>
      <c r="AU271" s="28">
        <v>1</v>
      </c>
      <c r="AV271" s="28">
        <v>1</v>
      </c>
    </row>
    <row r="272" spans="21:48" x14ac:dyDescent="0.35">
      <c r="U272" s="2"/>
      <c r="V272" s="85"/>
      <c r="AE272" s="19" t="s">
        <v>386</v>
      </c>
      <c r="AF272" s="28">
        <v>0</v>
      </c>
      <c r="AG272" s="28">
        <v>0</v>
      </c>
      <c r="AH272" s="28">
        <v>0</v>
      </c>
      <c r="AI272" s="28"/>
      <c r="AJ272" s="28">
        <v>0</v>
      </c>
      <c r="AK272" s="28">
        <v>0</v>
      </c>
      <c r="AL272" s="28">
        <v>0</v>
      </c>
      <c r="AM272" s="28"/>
      <c r="AN272" s="28">
        <v>0</v>
      </c>
      <c r="AO272" s="28">
        <v>0</v>
      </c>
      <c r="AP272" s="28">
        <v>0</v>
      </c>
      <c r="AQ272" s="28"/>
      <c r="AR272" s="28">
        <v>0</v>
      </c>
      <c r="AS272" s="38">
        <v>0</v>
      </c>
      <c r="AT272" s="44">
        <v>0</v>
      </c>
      <c r="AU272" s="28">
        <v>1</v>
      </c>
      <c r="AV272" s="28">
        <v>0</v>
      </c>
    </row>
    <row r="273" spans="21:48" x14ac:dyDescent="0.35">
      <c r="U273" s="2"/>
      <c r="V273" s="85"/>
      <c r="AE273" s="19" t="s">
        <v>387</v>
      </c>
      <c r="AF273" s="28">
        <v>0</v>
      </c>
      <c r="AG273" s="28">
        <v>1</v>
      </c>
      <c r="AH273" s="28">
        <v>1</v>
      </c>
      <c r="AI273" s="28"/>
      <c r="AJ273" s="28">
        <v>1</v>
      </c>
      <c r="AK273" s="28">
        <v>1</v>
      </c>
      <c r="AL273" s="28">
        <v>1</v>
      </c>
      <c r="AM273" s="28"/>
      <c r="AN273" s="28">
        <v>1</v>
      </c>
      <c r="AO273" s="28">
        <v>1</v>
      </c>
      <c r="AP273" s="28">
        <v>1</v>
      </c>
      <c r="AQ273" s="28"/>
      <c r="AR273" s="28">
        <v>1</v>
      </c>
      <c r="AS273" s="38">
        <v>0</v>
      </c>
      <c r="AT273" s="44">
        <v>0</v>
      </c>
      <c r="AU273" s="28">
        <v>1</v>
      </c>
      <c r="AV273" s="28">
        <v>1</v>
      </c>
    </row>
    <row r="274" spans="21:48" x14ac:dyDescent="0.35">
      <c r="U274" s="2"/>
      <c r="V274" s="85"/>
      <c r="AE274" s="19" t="s">
        <v>388</v>
      </c>
      <c r="AF274" s="28">
        <v>1</v>
      </c>
      <c r="AG274" s="28">
        <v>1</v>
      </c>
      <c r="AH274" s="28">
        <v>1</v>
      </c>
      <c r="AI274" s="28"/>
      <c r="AJ274" s="28">
        <v>1</v>
      </c>
      <c r="AK274" s="28">
        <v>1</v>
      </c>
      <c r="AL274" s="28">
        <v>1</v>
      </c>
      <c r="AM274" s="28"/>
      <c r="AN274" s="28">
        <v>1</v>
      </c>
      <c r="AO274" s="28">
        <v>1</v>
      </c>
      <c r="AP274" s="28">
        <v>1</v>
      </c>
      <c r="AQ274" s="28"/>
      <c r="AR274" s="28">
        <v>1</v>
      </c>
      <c r="AS274" s="38">
        <v>1</v>
      </c>
      <c r="AT274" s="53" t="s">
        <v>219</v>
      </c>
      <c r="AU274" s="28">
        <v>1</v>
      </c>
      <c r="AV274" s="28">
        <v>1</v>
      </c>
    </row>
    <row r="275" spans="21:48" x14ac:dyDescent="0.35">
      <c r="U275" s="2"/>
      <c r="V275" s="85"/>
      <c r="AE275" s="20" t="s">
        <v>136</v>
      </c>
      <c r="AF275" s="22">
        <f>SUM(AF270:AF274)/5</f>
        <v>0.6</v>
      </c>
      <c r="AG275" s="22">
        <f>SUM(AG270:AG274)/5</f>
        <v>0.8</v>
      </c>
      <c r="AH275" s="22">
        <f t="shared" ref="AH275:AS275" si="85">SUM(AH270:AH274)/5</f>
        <v>0.8</v>
      </c>
      <c r="AI275" s="22">
        <f t="shared" si="85"/>
        <v>0</v>
      </c>
      <c r="AJ275" s="22">
        <f t="shared" si="85"/>
        <v>0.8</v>
      </c>
      <c r="AK275" s="22">
        <f t="shared" si="85"/>
        <v>0.8</v>
      </c>
      <c r="AL275" s="22">
        <f t="shared" si="85"/>
        <v>0.8</v>
      </c>
      <c r="AM275" s="22">
        <f t="shared" si="85"/>
        <v>0</v>
      </c>
      <c r="AN275" s="22">
        <f t="shared" si="85"/>
        <v>0.8</v>
      </c>
      <c r="AO275" s="22">
        <f t="shared" si="85"/>
        <v>0.8</v>
      </c>
      <c r="AP275" s="22">
        <f t="shared" si="85"/>
        <v>0.8</v>
      </c>
      <c r="AQ275" s="22">
        <f t="shared" si="85"/>
        <v>0</v>
      </c>
      <c r="AR275" s="22">
        <f t="shared" si="85"/>
        <v>0.8</v>
      </c>
      <c r="AS275" s="39">
        <f t="shared" si="85"/>
        <v>0.6</v>
      </c>
      <c r="AT275" s="45"/>
      <c r="AU275" s="22"/>
      <c r="AV275" s="22"/>
    </row>
    <row r="276" spans="21:48" x14ac:dyDescent="0.35">
      <c r="U276" s="2"/>
      <c r="V276" s="85"/>
      <c r="AE276" s="23" t="s">
        <v>81</v>
      </c>
      <c r="AF276" s="24">
        <f>SUM(AF270:AF274)</f>
        <v>3</v>
      </c>
      <c r="AG276" s="24">
        <f>SUM(AG270:AG274)</f>
        <v>4</v>
      </c>
      <c r="AH276" s="24">
        <f t="shared" ref="AH276:AS276" si="86">SUM(AH270:AH274)</f>
        <v>4</v>
      </c>
      <c r="AI276" s="24">
        <f t="shared" si="86"/>
        <v>0</v>
      </c>
      <c r="AJ276" s="24">
        <f t="shared" si="86"/>
        <v>4</v>
      </c>
      <c r="AK276" s="24">
        <f t="shared" si="86"/>
        <v>4</v>
      </c>
      <c r="AL276" s="24">
        <f t="shared" si="86"/>
        <v>4</v>
      </c>
      <c r="AM276" s="24">
        <f t="shared" si="86"/>
        <v>0</v>
      </c>
      <c r="AN276" s="24">
        <f t="shared" si="86"/>
        <v>4</v>
      </c>
      <c r="AO276" s="24">
        <f t="shared" si="86"/>
        <v>4</v>
      </c>
      <c r="AP276" s="24">
        <f t="shared" si="86"/>
        <v>4</v>
      </c>
      <c r="AQ276" s="24">
        <f t="shared" si="86"/>
        <v>0</v>
      </c>
      <c r="AR276" s="24">
        <f t="shared" si="86"/>
        <v>4</v>
      </c>
      <c r="AS276" s="40">
        <f t="shared" si="86"/>
        <v>3</v>
      </c>
      <c r="AT276" s="46"/>
      <c r="AU276" s="24"/>
      <c r="AV276" s="24"/>
    </row>
    <row r="277" spans="21:48" x14ac:dyDescent="0.35">
      <c r="U277" s="2"/>
      <c r="V277" s="85"/>
    </row>
    <row r="278" spans="21:48" x14ac:dyDescent="0.35">
      <c r="U278" s="2"/>
      <c r="V278" s="85"/>
    </row>
  </sheetData>
  <mergeCells count="6">
    <mergeCell ref="BV19:BW19"/>
    <mergeCell ref="AF4:AQ4"/>
    <mergeCell ref="AR4:AV4"/>
    <mergeCell ref="AW4:BA4"/>
    <mergeCell ref="BD4:BO4"/>
    <mergeCell ref="BV4:BW4"/>
  </mergeCells>
  <phoneticPr fontId="11" type="noConversion"/>
  <conditionalFormatting sqref="AF45:AQ45">
    <cfRule type="colorScale" priority="7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8" priority="72"/>
  </conditionalFormatting>
  <conditionalFormatting sqref="AF53:AQ53">
    <cfRule type="colorScale" priority="6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7" priority="70"/>
  </conditionalFormatting>
  <conditionalFormatting sqref="AF61:AQ61">
    <cfRule type="colorScale" priority="6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6" priority="68"/>
  </conditionalFormatting>
  <conditionalFormatting sqref="AF69:AQ69">
    <cfRule type="colorScale" priority="10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5" priority="108"/>
  </conditionalFormatting>
  <conditionalFormatting sqref="AF77:AQ77">
    <cfRule type="colorScale" priority="10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4" priority="102"/>
  </conditionalFormatting>
  <conditionalFormatting sqref="AF85:AQ85">
    <cfRule type="colorScale" priority="9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3" priority="100"/>
  </conditionalFormatting>
  <conditionalFormatting sqref="AF93:AQ93">
    <cfRule type="colorScale" priority="9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2" priority="94"/>
  </conditionalFormatting>
  <conditionalFormatting sqref="AF101:AQ101">
    <cfRule type="colorScale" priority="9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1" priority="92"/>
  </conditionalFormatting>
  <conditionalFormatting sqref="AF109:AQ109">
    <cfRule type="colorScale" priority="8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0" priority="86"/>
  </conditionalFormatting>
  <conditionalFormatting sqref="AF117:AQ117">
    <cfRule type="colorScale" priority="8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9" priority="82"/>
  </conditionalFormatting>
  <conditionalFormatting sqref="AF125:AQ125">
    <cfRule type="colorScale" priority="7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8" priority="76"/>
  </conditionalFormatting>
  <conditionalFormatting sqref="AF133:AQ133">
    <cfRule type="colorScale" priority="7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7" priority="74"/>
  </conditionalFormatting>
  <conditionalFormatting sqref="AF141:AQ141">
    <cfRule type="colorScale" priority="6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6" priority="62"/>
  </conditionalFormatting>
  <conditionalFormatting sqref="AF149:AQ149">
    <cfRule type="colorScale" priority="5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5" priority="60"/>
  </conditionalFormatting>
  <conditionalFormatting sqref="AF157:AQ157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4" priority="54"/>
  </conditionalFormatting>
  <conditionalFormatting sqref="AF165:AQ165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3" priority="52"/>
  </conditionalFormatting>
  <conditionalFormatting sqref="AF173:AQ173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2" priority="46"/>
  </conditionalFormatting>
  <conditionalFormatting sqref="AF181:AQ181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1" priority="44"/>
  </conditionalFormatting>
  <conditionalFormatting sqref="AF189:AQ189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0" priority="42"/>
  </conditionalFormatting>
  <conditionalFormatting sqref="AF197:AQ197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9" priority="38"/>
  </conditionalFormatting>
  <conditionalFormatting sqref="AF205:AQ205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8" priority="32"/>
  </conditionalFormatting>
  <conditionalFormatting sqref="AF213:AQ213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7" priority="30"/>
  </conditionalFormatting>
  <conditionalFormatting sqref="AF221:AQ22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6" priority="24"/>
  </conditionalFormatting>
  <conditionalFormatting sqref="AF229:AQ22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5" priority="22"/>
  </conditionalFormatting>
  <conditionalFormatting sqref="AF237:AQ23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4" priority="16"/>
  </conditionalFormatting>
  <conditionalFormatting sqref="AF245:AQ245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3" priority="14"/>
  </conditionalFormatting>
  <conditionalFormatting sqref="AF253:AQ253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2" priority="8"/>
  </conditionalFormatting>
  <conditionalFormatting sqref="AF261:AQ26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1" priority="6"/>
  </conditionalFormatting>
  <conditionalFormatting sqref="AF269:AQ26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0" priority="2"/>
  </conditionalFormatting>
  <conditionalFormatting sqref="BD6:BO34">
    <cfRule type="colorScale" priority="11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9" priority="118"/>
  </conditionalFormatting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2FB00-2D69-45DE-B3BE-32B1DB2A4E28}">
  <dimension ref="A1:E31"/>
  <sheetViews>
    <sheetView workbookViewId="0">
      <selection activeCell="G36" sqref="G36"/>
    </sheetView>
  </sheetViews>
  <sheetFormatPr baseColWidth="10" defaultRowHeight="14.5" x14ac:dyDescent="0.35"/>
  <sheetData>
    <row r="1" spans="1:5" x14ac:dyDescent="0.35">
      <c r="A1" t="s">
        <v>13</v>
      </c>
      <c r="B1" t="s">
        <v>92</v>
      </c>
      <c r="C1" t="s">
        <v>92</v>
      </c>
      <c r="D1" t="s">
        <v>79</v>
      </c>
      <c r="E1" t="s">
        <v>222</v>
      </c>
    </row>
    <row r="2" spans="1:5" x14ac:dyDescent="0.35">
      <c r="A2" t="s">
        <v>263</v>
      </c>
      <c r="B2" t="s">
        <v>92</v>
      </c>
      <c r="C2" t="s">
        <v>245</v>
      </c>
      <c r="D2" t="s">
        <v>93</v>
      </c>
      <c r="E2" t="s">
        <v>389</v>
      </c>
    </row>
    <row r="3" spans="1:5" x14ac:dyDescent="0.35">
      <c r="A3" t="s">
        <v>109</v>
      </c>
      <c r="B3">
        <v>5</v>
      </c>
      <c r="C3">
        <v>3</v>
      </c>
      <c r="D3">
        <v>1</v>
      </c>
      <c r="E3">
        <v>2</v>
      </c>
    </row>
    <row r="4" spans="1:5" x14ac:dyDescent="0.35">
      <c r="A4" t="s">
        <v>110</v>
      </c>
      <c r="B4">
        <v>5</v>
      </c>
      <c r="C4">
        <v>3</v>
      </c>
      <c r="D4">
        <v>0</v>
      </c>
      <c r="E4">
        <v>3</v>
      </c>
    </row>
    <row r="5" spans="1:5" x14ac:dyDescent="0.35">
      <c r="A5" t="s">
        <v>73</v>
      </c>
      <c r="B5">
        <v>5</v>
      </c>
      <c r="C5">
        <v>4</v>
      </c>
      <c r="D5">
        <v>1</v>
      </c>
      <c r="E5">
        <v>3</v>
      </c>
    </row>
    <row r="6" spans="1:5" x14ac:dyDescent="0.35">
      <c r="A6" t="s">
        <v>107</v>
      </c>
      <c r="B6">
        <v>5</v>
      </c>
      <c r="C6">
        <v>4</v>
      </c>
      <c r="D6">
        <v>0</v>
      </c>
      <c r="E6">
        <v>2</v>
      </c>
    </row>
    <row r="7" spans="1:5" x14ac:dyDescent="0.35">
      <c r="A7" t="s">
        <v>111</v>
      </c>
      <c r="B7">
        <v>5</v>
      </c>
      <c r="C7">
        <v>4</v>
      </c>
      <c r="D7">
        <v>1</v>
      </c>
      <c r="E7">
        <v>3</v>
      </c>
    </row>
    <row r="8" spans="1:5" x14ac:dyDescent="0.35">
      <c r="A8" t="s">
        <v>113</v>
      </c>
      <c r="B8">
        <v>5</v>
      </c>
      <c r="C8">
        <v>4</v>
      </c>
      <c r="D8">
        <v>4</v>
      </c>
      <c r="E8">
        <v>4</v>
      </c>
    </row>
    <row r="9" spans="1:5" x14ac:dyDescent="0.35">
      <c r="A9" t="s">
        <v>116</v>
      </c>
      <c r="B9">
        <v>5</v>
      </c>
      <c r="C9">
        <v>4</v>
      </c>
      <c r="D9">
        <v>3</v>
      </c>
      <c r="E9">
        <v>4</v>
      </c>
    </row>
    <row r="10" spans="1:5" x14ac:dyDescent="0.35">
      <c r="A10" t="s">
        <v>117</v>
      </c>
      <c r="B10">
        <v>5</v>
      </c>
      <c r="C10">
        <v>4</v>
      </c>
      <c r="D10">
        <v>2</v>
      </c>
      <c r="E10">
        <v>3</v>
      </c>
    </row>
    <row r="11" spans="1:5" x14ac:dyDescent="0.35">
      <c r="A11" t="s">
        <v>118</v>
      </c>
      <c r="B11">
        <v>5</v>
      </c>
      <c r="C11">
        <v>4</v>
      </c>
      <c r="D11">
        <v>1</v>
      </c>
      <c r="E11">
        <v>1</v>
      </c>
    </row>
    <row r="12" spans="1:5" x14ac:dyDescent="0.35">
      <c r="A12" t="s">
        <v>124</v>
      </c>
      <c r="B12">
        <v>5</v>
      </c>
      <c r="C12">
        <v>4</v>
      </c>
      <c r="D12">
        <v>0</v>
      </c>
      <c r="E12">
        <v>1</v>
      </c>
    </row>
    <row r="13" spans="1:5" x14ac:dyDescent="0.35">
      <c r="A13" t="s">
        <v>125</v>
      </c>
      <c r="B13">
        <v>5</v>
      </c>
      <c r="C13">
        <v>4</v>
      </c>
      <c r="D13">
        <v>1</v>
      </c>
      <c r="E13">
        <v>4</v>
      </c>
    </row>
    <row r="14" spans="1:5" x14ac:dyDescent="0.35">
      <c r="A14" t="s">
        <v>126</v>
      </c>
      <c r="B14">
        <v>5</v>
      </c>
      <c r="C14">
        <v>4</v>
      </c>
      <c r="D14">
        <v>1</v>
      </c>
      <c r="E14">
        <v>2</v>
      </c>
    </row>
    <row r="15" spans="1:5" x14ac:dyDescent="0.35">
      <c r="A15" t="s">
        <v>108</v>
      </c>
      <c r="B15">
        <v>5</v>
      </c>
      <c r="C15">
        <v>5</v>
      </c>
      <c r="D15">
        <v>2</v>
      </c>
      <c r="E15">
        <v>2</v>
      </c>
    </row>
    <row r="16" spans="1:5" x14ac:dyDescent="0.35">
      <c r="A16" t="s">
        <v>127</v>
      </c>
      <c r="B16">
        <v>5</v>
      </c>
      <c r="C16">
        <v>5</v>
      </c>
      <c r="D16">
        <v>0</v>
      </c>
      <c r="E16">
        <v>2</v>
      </c>
    </row>
    <row r="17" spans="1:5" x14ac:dyDescent="0.35">
      <c r="A17" t="s">
        <v>106</v>
      </c>
      <c r="B17">
        <v>5</v>
      </c>
      <c r="C17">
        <v>6</v>
      </c>
      <c r="D17">
        <v>4</v>
      </c>
      <c r="E17">
        <v>4</v>
      </c>
    </row>
    <row r="18" spans="1:5" x14ac:dyDescent="0.35">
      <c r="A18" t="s">
        <v>112</v>
      </c>
      <c r="B18">
        <v>5</v>
      </c>
      <c r="C18">
        <v>6</v>
      </c>
      <c r="D18">
        <v>5</v>
      </c>
      <c r="E18">
        <v>5</v>
      </c>
    </row>
    <row r="19" spans="1:5" x14ac:dyDescent="0.35">
      <c r="A19" t="s">
        <v>114</v>
      </c>
      <c r="B19">
        <v>5</v>
      </c>
      <c r="C19">
        <v>6</v>
      </c>
      <c r="D19">
        <v>2</v>
      </c>
      <c r="E19">
        <v>4</v>
      </c>
    </row>
    <row r="20" spans="1:5" x14ac:dyDescent="0.35">
      <c r="A20" t="s">
        <v>115</v>
      </c>
      <c r="B20">
        <v>5</v>
      </c>
      <c r="C20">
        <v>6</v>
      </c>
      <c r="D20">
        <v>0</v>
      </c>
      <c r="E20">
        <v>0</v>
      </c>
    </row>
    <row r="21" spans="1:5" x14ac:dyDescent="0.35">
      <c r="A21" t="s">
        <v>123</v>
      </c>
      <c r="B21">
        <v>5</v>
      </c>
      <c r="C21">
        <v>6</v>
      </c>
      <c r="D21">
        <v>4</v>
      </c>
      <c r="E21">
        <v>5</v>
      </c>
    </row>
    <row r="22" spans="1:5" x14ac:dyDescent="0.35">
      <c r="A22" t="s">
        <v>82</v>
      </c>
      <c r="B22">
        <v>5</v>
      </c>
      <c r="C22">
        <v>7</v>
      </c>
      <c r="D22">
        <v>1</v>
      </c>
      <c r="E22">
        <v>1</v>
      </c>
    </row>
    <row r="23" spans="1:5" x14ac:dyDescent="0.35">
      <c r="A23" t="s">
        <v>119</v>
      </c>
      <c r="B23">
        <v>5</v>
      </c>
      <c r="C23">
        <v>7</v>
      </c>
      <c r="D23">
        <v>0</v>
      </c>
      <c r="E23">
        <v>0</v>
      </c>
    </row>
    <row r="24" spans="1:5" x14ac:dyDescent="0.35">
      <c r="A24" t="s">
        <v>120</v>
      </c>
      <c r="B24">
        <v>5</v>
      </c>
      <c r="C24">
        <v>7</v>
      </c>
      <c r="D24">
        <v>0</v>
      </c>
      <c r="E24">
        <v>0</v>
      </c>
    </row>
    <row r="25" spans="1:5" x14ac:dyDescent="0.35">
      <c r="A25" t="s">
        <v>121</v>
      </c>
      <c r="B25">
        <v>5</v>
      </c>
      <c r="C25">
        <v>7</v>
      </c>
      <c r="D25">
        <v>0</v>
      </c>
      <c r="E25">
        <v>3</v>
      </c>
    </row>
    <row r="26" spans="1:5" x14ac:dyDescent="0.35">
      <c r="A26" t="s">
        <v>122</v>
      </c>
      <c r="B26">
        <v>5</v>
      </c>
      <c r="C26">
        <v>7</v>
      </c>
      <c r="D26">
        <v>0</v>
      </c>
      <c r="E26">
        <v>2</v>
      </c>
    </row>
    <row r="27" spans="1:5" x14ac:dyDescent="0.35">
      <c r="A27" t="s">
        <v>128</v>
      </c>
      <c r="B27">
        <v>5</v>
      </c>
      <c r="C27">
        <v>9</v>
      </c>
      <c r="D27">
        <v>1</v>
      </c>
      <c r="E27">
        <v>1</v>
      </c>
    </row>
    <row r="28" spans="1:5" x14ac:dyDescent="0.35">
      <c r="A28" t="s">
        <v>129</v>
      </c>
      <c r="B28">
        <v>5</v>
      </c>
      <c r="C28">
        <v>9</v>
      </c>
      <c r="D28">
        <v>0</v>
      </c>
      <c r="E28">
        <v>2</v>
      </c>
    </row>
    <row r="29" spans="1:5" x14ac:dyDescent="0.35">
      <c r="A29" t="s">
        <v>132</v>
      </c>
      <c r="B29">
        <v>5</v>
      </c>
      <c r="C29">
        <v>9</v>
      </c>
      <c r="D29">
        <v>3</v>
      </c>
      <c r="E29">
        <v>4</v>
      </c>
    </row>
    <row r="30" spans="1:5" x14ac:dyDescent="0.35">
      <c r="A30" t="s">
        <v>130</v>
      </c>
      <c r="B30">
        <v>5</v>
      </c>
      <c r="C30">
        <v>10</v>
      </c>
      <c r="D30">
        <v>2</v>
      </c>
      <c r="E30">
        <v>2</v>
      </c>
    </row>
    <row r="31" spans="1:5" x14ac:dyDescent="0.35">
      <c r="A31" t="s">
        <v>131</v>
      </c>
      <c r="B31">
        <v>5</v>
      </c>
      <c r="C31">
        <v>11</v>
      </c>
      <c r="D31">
        <v>1</v>
      </c>
      <c r="E31">
        <v>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8161F-0380-48EA-822B-6EE2FD073D2F}">
  <dimension ref="A1:R236"/>
  <sheetViews>
    <sheetView topLeftCell="A196" zoomScale="70" zoomScaleNormal="70" workbookViewId="0">
      <selection activeCell="A205" sqref="A205:R236"/>
    </sheetView>
  </sheetViews>
  <sheetFormatPr baseColWidth="10" defaultRowHeight="14.5" x14ac:dyDescent="0.35"/>
  <sheetData>
    <row r="1" spans="1:18" ht="18.5" x14ac:dyDescent="0.45">
      <c r="A1" s="31" t="s">
        <v>90</v>
      </c>
    </row>
    <row r="2" spans="1:18" x14ac:dyDescent="0.35">
      <c r="A2" t="s">
        <v>134</v>
      </c>
    </row>
    <row r="3" spans="1:18" x14ac:dyDescent="0.35">
      <c r="A3" s="16" t="s">
        <v>13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41" t="s">
        <v>243</v>
      </c>
      <c r="Q3" s="16"/>
      <c r="R3" s="16"/>
    </row>
    <row r="4" spans="1:18" x14ac:dyDescent="0.35">
      <c r="A4" s="16"/>
      <c r="B4" s="25" t="s">
        <v>147</v>
      </c>
      <c r="C4" s="25" t="s">
        <v>148</v>
      </c>
      <c r="D4" s="25" t="s">
        <v>149</v>
      </c>
      <c r="E4" s="25" t="s">
        <v>150</v>
      </c>
      <c r="F4" s="25" t="s">
        <v>151</v>
      </c>
      <c r="G4" s="25" t="s">
        <v>152</v>
      </c>
      <c r="H4" s="25" t="s">
        <v>153</v>
      </c>
      <c r="I4" s="25" t="s">
        <v>154</v>
      </c>
      <c r="J4" s="25" t="s">
        <v>155</v>
      </c>
      <c r="K4" s="25" t="s">
        <v>156</v>
      </c>
      <c r="L4" s="25" t="s">
        <v>157</v>
      </c>
      <c r="M4" s="25" t="s">
        <v>158</v>
      </c>
      <c r="N4" s="26" t="s">
        <v>135</v>
      </c>
      <c r="O4" s="26" t="s">
        <v>79</v>
      </c>
      <c r="P4" s="42" t="s">
        <v>173</v>
      </c>
      <c r="Q4" s="26" t="s">
        <v>174</v>
      </c>
      <c r="R4" s="26" t="s">
        <v>175</v>
      </c>
    </row>
    <row r="5" spans="1:18" x14ac:dyDescent="0.35">
      <c r="A5" s="18" t="s">
        <v>73</v>
      </c>
      <c r="B5" s="2">
        <v>0</v>
      </c>
      <c r="C5" s="6">
        <v>1</v>
      </c>
      <c r="D5" s="2">
        <v>0</v>
      </c>
      <c r="E5" s="6">
        <v>1</v>
      </c>
      <c r="F5" s="2">
        <v>0</v>
      </c>
      <c r="G5" s="2">
        <v>0</v>
      </c>
      <c r="H5" s="2">
        <v>0</v>
      </c>
      <c r="I5" s="6">
        <v>1</v>
      </c>
      <c r="J5" s="6">
        <v>1</v>
      </c>
      <c r="K5" s="2">
        <v>0</v>
      </c>
      <c r="L5" s="2">
        <v>0</v>
      </c>
      <c r="M5" s="2">
        <v>0</v>
      </c>
      <c r="N5" s="27"/>
      <c r="O5" s="27"/>
      <c r="P5" s="43"/>
      <c r="Q5" s="27"/>
      <c r="R5" s="27"/>
    </row>
    <row r="6" spans="1:18" x14ac:dyDescent="0.35">
      <c r="A6" s="19" t="s">
        <v>74</v>
      </c>
      <c r="B6" s="28"/>
      <c r="C6" s="28">
        <v>0</v>
      </c>
      <c r="D6" s="28"/>
      <c r="E6" s="28">
        <v>0</v>
      </c>
      <c r="F6" s="28"/>
      <c r="G6" s="28"/>
      <c r="H6" s="28"/>
      <c r="I6" s="28">
        <v>0</v>
      </c>
      <c r="J6" s="28">
        <v>0</v>
      </c>
      <c r="K6" s="28"/>
      <c r="L6" s="28"/>
      <c r="M6" s="28"/>
      <c r="N6" s="28">
        <v>0</v>
      </c>
      <c r="O6" s="28">
        <v>0</v>
      </c>
      <c r="P6" s="44">
        <v>0</v>
      </c>
      <c r="Q6" s="28">
        <v>1</v>
      </c>
      <c r="R6" s="28">
        <v>0</v>
      </c>
    </row>
    <row r="7" spans="1:18" x14ac:dyDescent="0.35">
      <c r="A7" s="19" t="s">
        <v>75</v>
      </c>
      <c r="B7" s="28"/>
      <c r="C7" s="28">
        <v>0</v>
      </c>
      <c r="D7" s="28"/>
      <c r="E7" s="28">
        <v>0</v>
      </c>
      <c r="F7" s="28"/>
      <c r="G7" s="28"/>
      <c r="H7" s="28"/>
      <c r="I7" s="28">
        <v>0</v>
      </c>
      <c r="J7" s="28">
        <v>0</v>
      </c>
      <c r="K7" s="28"/>
      <c r="L7" s="28"/>
      <c r="M7" s="28"/>
      <c r="N7" s="28">
        <v>0</v>
      </c>
      <c r="O7" s="28">
        <v>0</v>
      </c>
      <c r="P7" s="44">
        <v>0</v>
      </c>
      <c r="Q7" s="28">
        <v>1</v>
      </c>
      <c r="R7" s="28">
        <v>0</v>
      </c>
    </row>
    <row r="8" spans="1:18" x14ac:dyDescent="0.35">
      <c r="A8" s="19" t="s">
        <v>76</v>
      </c>
      <c r="B8" s="28"/>
      <c r="C8" s="28">
        <v>0</v>
      </c>
      <c r="D8" s="28"/>
      <c r="E8" s="28">
        <v>0</v>
      </c>
      <c r="F8" s="28"/>
      <c r="G8" s="28"/>
      <c r="H8" s="28"/>
      <c r="I8" s="28">
        <v>0</v>
      </c>
      <c r="J8" s="28">
        <v>0</v>
      </c>
      <c r="K8" s="28"/>
      <c r="L8" s="28"/>
      <c r="M8" s="28"/>
      <c r="N8" s="28">
        <v>1</v>
      </c>
      <c r="O8" s="28">
        <v>0</v>
      </c>
      <c r="P8" s="44">
        <v>0</v>
      </c>
      <c r="Q8" s="28">
        <v>1</v>
      </c>
      <c r="R8" s="28">
        <v>0</v>
      </c>
    </row>
    <row r="9" spans="1:18" x14ac:dyDescent="0.35">
      <c r="A9" s="19" t="s">
        <v>77</v>
      </c>
      <c r="B9" s="28"/>
      <c r="C9" s="28">
        <v>0</v>
      </c>
      <c r="D9" s="28"/>
      <c r="E9" s="28">
        <v>0</v>
      </c>
      <c r="F9" s="28"/>
      <c r="G9" s="28"/>
      <c r="H9" s="28"/>
      <c r="I9" s="28">
        <v>0</v>
      </c>
      <c r="J9" s="28">
        <v>0</v>
      </c>
      <c r="K9" s="28"/>
      <c r="L9" s="28"/>
      <c r="M9" s="28"/>
      <c r="N9" s="28">
        <v>1</v>
      </c>
      <c r="O9" s="28">
        <v>0</v>
      </c>
      <c r="P9" s="44">
        <v>0</v>
      </c>
      <c r="Q9" s="28">
        <v>1</v>
      </c>
      <c r="R9" s="28">
        <v>0</v>
      </c>
    </row>
    <row r="10" spans="1:18" x14ac:dyDescent="0.35">
      <c r="A10" s="19" t="s">
        <v>78</v>
      </c>
      <c r="B10" s="28"/>
      <c r="C10" s="28">
        <v>1</v>
      </c>
      <c r="D10" s="28"/>
      <c r="E10" s="28">
        <v>1</v>
      </c>
      <c r="F10" s="28"/>
      <c r="G10" s="28"/>
      <c r="H10" s="28"/>
      <c r="I10" s="28">
        <v>1</v>
      </c>
      <c r="J10" s="28">
        <v>1</v>
      </c>
      <c r="K10" s="28"/>
      <c r="L10" s="28"/>
      <c r="M10" s="28"/>
      <c r="N10" s="28">
        <v>1</v>
      </c>
      <c r="O10" s="28">
        <v>1</v>
      </c>
      <c r="P10" s="44" t="s">
        <v>181</v>
      </c>
      <c r="Q10" s="28">
        <v>1</v>
      </c>
      <c r="R10" s="28">
        <v>0</v>
      </c>
    </row>
    <row r="11" spans="1:18" x14ac:dyDescent="0.35">
      <c r="A11" s="20" t="s">
        <v>136</v>
      </c>
      <c r="B11" s="22">
        <f>SUM(B6:B10)/5</f>
        <v>0</v>
      </c>
      <c r="C11" s="22">
        <f>SUM(C6:C10)/5</f>
        <v>0.2</v>
      </c>
      <c r="D11" s="22">
        <f t="shared" ref="D11:O11" si="0">SUM(D6:D10)/5</f>
        <v>0</v>
      </c>
      <c r="E11" s="22">
        <f t="shared" si="0"/>
        <v>0.2</v>
      </c>
      <c r="F11" s="22">
        <f t="shared" si="0"/>
        <v>0</v>
      </c>
      <c r="G11" s="22">
        <f t="shared" si="0"/>
        <v>0</v>
      </c>
      <c r="H11" s="22">
        <f t="shared" si="0"/>
        <v>0</v>
      </c>
      <c r="I11" s="22">
        <f t="shared" si="0"/>
        <v>0.2</v>
      </c>
      <c r="J11" s="22">
        <f t="shared" si="0"/>
        <v>0.2</v>
      </c>
      <c r="K11" s="22">
        <f t="shared" si="0"/>
        <v>0</v>
      </c>
      <c r="L11" s="22">
        <f t="shared" si="0"/>
        <v>0</v>
      </c>
      <c r="M11" s="22">
        <f t="shared" si="0"/>
        <v>0</v>
      </c>
      <c r="N11" s="22">
        <f t="shared" si="0"/>
        <v>0.6</v>
      </c>
      <c r="O11" s="22">
        <f t="shared" si="0"/>
        <v>0.2</v>
      </c>
      <c r="P11" s="45"/>
      <c r="Q11" s="22"/>
      <c r="R11" s="22"/>
    </row>
    <row r="12" spans="1:18" x14ac:dyDescent="0.35">
      <c r="A12" s="23" t="s">
        <v>81</v>
      </c>
      <c r="B12" s="24"/>
      <c r="C12" s="24">
        <f t="shared" ref="C12:O12" si="1">SUM(C6:C10)</f>
        <v>1</v>
      </c>
      <c r="D12" s="24">
        <f t="shared" si="1"/>
        <v>0</v>
      </c>
      <c r="E12" s="24">
        <f t="shared" si="1"/>
        <v>1</v>
      </c>
      <c r="F12" s="24">
        <f t="shared" si="1"/>
        <v>0</v>
      </c>
      <c r="G12" s="24">
        <f t="shared" si="1"/>
        <v>0</v>
      </c>
      <c r="H12" s="24">
        <f t="shared" si="1"/>
        <v>0</v>
      </c>
      <c r="I12" s="24">
        <f t="shared" si="1"/>
        <v>1</v>
      </c>
      <c r="J12" s="24">
        <f t="shared" si="1"/>
        <v>1</v>
      </c>
      <c r="K12" s="24">
        <f t="shared" si="1"/>
        <v>0</v>
      </c>
      <c r="L12" s="24">
        <f t="shared" si="1"/>
        <v>0</v>
      </c>
      <c r="M12" s="24">
        <f t="shared" si="1"/>
        <v>0</v>
      </c>
      <c r="N12" s="24">
        <f t="shared" si="1"/>
        <v>3</v>
      </c>
      <c r="O12" s="24">
        <f t="shared" si="1"/>
        <v>1</v>
      </c>
      <c r="P12" s="46"/>
      <c r="Q12" s="24"/>
      <c r="R12" s="24"/>
    </row>
    <row r="13" spans="1:18" x14ac:dyDescent="0.35">
      <c r="A13" s="18" t="s">
        <v>82</v>
      </c>
      <c r="B13" s="2">
        <v>0</v>
      </c>
      <c r="C13" s="2">
        <v>0</v>
      </c>
      <c r="D13" s="6">
        <v>1</v>
      </c>
      <c r="E13" s="6">
        <v>1</v>
      </c>
      <c r="F13" s="2">
        <v>0</v>
      </c>
      <c r="G13" s="6">
        <v>1</v>
      </c>
      <c r="H13" s="2">
        <v>0</v>
      </c>
      <c r="I13" s="6">
        <v>1</v>
      </c>
      <c r="J13" s="6">
        <v>1</v>
      </c>
      <c r="K13" s="6">
        <v>1</v>
      </c>
      <c r="L13" s="2">
        <v>0</v>
      </c>
      <c r="M13" s="6">
        <v>1</v>
      </c>
      <c r="N13" s="27"/>
      <c r="O13" s="27"/>
      <c r="P13" s="43"/>
      <c r="Q13" s="27"/>
      <c r="R13" s="27"/>
    </row>
    <row r="14" spans="1:18" x14ac:dyDescent="0.35">
      <c r="A14" s="19" t="s">
        <v>83</v>
      </c>
      <c r="B14" s="28"/>
      <c r="C14" s="28"/>
      <c r="D14" s="28">
        <v>0</v>
      </c>
      <c r="E14" s="28">
        <v>0</v>
      </c>
      <c r="F14" s="28"/>
      <c r="G14" s="28">
        <v>0</v>
      </c>
      <c r="H14" s="28"/>
      <c r="I14" s="28">
        <v>0</v>
      </c>
      <c r="J14" s="28">
        <v>0</v>
      </c>
      <c r="K14" s="28">
        <v>0</v>
      </c>
      <c r="L14" s="28"/>
      <c r="M14" s="28">
        <v>0</v>
      </c>
      <c r="N14" s="28">
        <v>0</v>
      </c>
      <c r="O14" s="28">
        <v>0</v>
      </c>
      <c r="P14" s="44">
        <v>0</v>
      </c>
      <c r="Q14" s="28">
        <v>1</v>
      </c>
      <c r="R14" s="28">
        <v>1</v>
      </c>
    </row>
    <row r="15" spans="1:18" x14ac:dyDescent="0.35">
      <c r="A15" s="19" t="s">
        <v>84</v>
      </c>
      <c r="B15" s="28"/>
      <c r="C15" s="28"/>
      <c r="D15" s="28">
        <v>1</v>
      </c>
      <c r="E15" s="28">
        <v>1</v>
      </c>
      <c r="F15" s="28"/>
      <c r="G15" s="28">
        <v>1</v>
      </c>
      <c r="H15" s="28"/>
      <c r="I15" s="28">
        <v>1</v>
      </c>
      <c r="J15" s="28">
        <v>1</v>
      </c>
      <c r="K15" s="28">
        <v>1</v>
      </c>
      <c r="L15" s="28"/>
      <c r="M15" s="28">
        <v>1</v>
      </c>
      <c r="N15" s="28">
        <v>1</v>
      </c>
      <c r="O15" s="28">
        <v>1</v>
      </c>
      <c r="P15" s="44" t="s">
        <v>182</v>
      </c>
      <c r="Q15" s="28">
        <v>1</v>
      </c>
      <c r="R15" s="28">
        <v>1</v>
      </c>
    </row>
    <row r="16" spans="1:18" x14ac:dyDescent="0.35">
      <c r="A16" s="19" t="s">
        <v>85</v>
      </c>
      <c r="B16" s="28"/>
      <c r="C16" s="28"/>
      <c r="D16" s="28">
        <v>0</v>
      </c>
      <c r="E16" s="28">
        <v>0</v>
      </c>
      <c r="F16" s="28"/>
      <c r="G16" s="28">
        <v>0</v>
      </c>
      <c r="H16" s="28"/>
      <c r="I16" s="28">
        <v>0</v>
      </c>
      <c r="J16" s="28">
        <v>0</v>
      </c>
      <c r="K16" s="28">
        <v>0</v>
      </c>
      <c r="L16" s="28"/>
      <c r="M16" s="28">
        <v>0</v>
      </c>
      <c r="N16" s="28">
        <v>0</v>
      </c>
      <c r="O16" s="28">
        <v>0</v>
      </c>
      <c r="P16" s="44">
        <v>0</v>
      </c>
      <c r="Q16" s="28">
        <v>1</v>
      </c>
      <c r="R16" s="28">
        <v>0</v>
      </c>
    </row>
    <row r="17" spans="1:18" x14ac:dyDescent="0.35">
      <c r="A17" s="19" t="s">
        <v>86</v>
      </c>
      <c r="B17" s="28"/>
      <c r="C17" s="28"/>
      <c r="D17" s="28">
        <v>0</v>
      </c>
      <c r="E17" s="28">
        <v>0</v>
      </c>
      <c r="F17" s="28"/>
      <c r="G17" s="28">
        <v>0</v>
      </c>
      <c r="H17" s="28"/>
      <c r="I17" s="28">
        <v>0</v>
      </c>
      <c r="J17" s="28">
        <v>0</v>
      </c>
      <c r="K17" s="28">
        <v>0</v>
      </c>
      <c r="L17" s="28"/>
      <c r="M17" s="28">
        <v>0</v>
      </c>
      <c r="N17" s="28">
        <v>0</v>
      </c>
      <c r="O17" s="28">
        <v>0</v>
      </c>
      <c r="P17" s="44">
        <v>0</v>
      </c>
      <c r="Q17" s="28">
        <v>1</v>
      </c>
      <c r="R17" s="28">
        <v>0</v>
      </c>
    </row>
    <row r="18" spans="1:18" x14ac:dyDescent="0.35">
      <c r="A18" s="19" t="s">
        <v>87</v>
      </c>
      <c r="B18" s="28"/>
      <c r="C18" s="28"/>
      <c r="D18" s="28">
        <v>0</v>
      </c>
      <c r="E18" s="28">
        <v>0</v>
      </c>
      <c r="F18" s="28"/>
      <c r="G18" s="28">
        <v>0</v>
      </c>
      <c r="H18" s="28"/>
      <c r="I18" s="28">
        <v>0</v>
      </c>
      <c r="J18" s="28">
        <v>0</v>
      </c>
      <c r="K18" s="28">
        <v>0</v>
      </c>
      <c r="L18" s="28"/>
      <c r="M18" s="28">
        <v>0</v>
      </c>
      <c r="N18" s="28">
        <v>0</v>
      </c>
      <c r="O18" s="28">
        <v>0</v>
      </c>
      <c r="P18" s="44">
        <v>0</v>
      </c>
      <c r="Q18" s="28">
        <v>1</v>
      </c>
      <c r="R18" s="28">
        <v>1</v>
      </c>
    </row>
    <row r="19" spans="1:18" x14ac:dyDescent="0.35">
      <c r="A19" s="20" t="s">
        <v>80</v>
      </c>
      <c r="B19" s="22">
        <f>SUM(B14:B18)/5</f>
        <v>0</v>
      </c>
      <c r="C19" s="22">
        <f t="shared" ref="C19:O19" si="2">SUM(C14:C18)/5</f>
        <v>0</v>
      </c>
      <c r="D19" s="22">
        <f t="shared" si="2"/>
        <v>0.2</v>
      </c>
      <c r="E19" s="22">
        <f t="shared" si="2"/>
        <v>0.2</v>
      </c>
      <c r="F19" s="22">
        <f t="shared" si="2"/>
        <v>0</v>
      </c>
      <c r="G19" s="22">
        <f t="shared" si="2"/>
        <v>0.2</v>
      </c>
      <c r="H19" s="22">
        <f t="shared" si="2"/>
        <v>0</v>
      </c>
      <c r="I19" s="22">
        <f t="shared" si="2"/>
        <v>0.2</v>
      </c>
      <c r="J19" s="22">
        <f t="shared" si="2"/>
        <v>0.2</v>
      </c>
      <c r="K19" s="22">
        <f t="shared" si="2"/>
        <v>0.2</v>
      </c>
      <c r="L19" s="22">
        <f t="shared" si="2"/>
        <v>0</v>
      </c>
      <c r="M19" s="22">
        <f t="shared" si="2"/>
        <v>0.2</v>
      </c>
      <c r="N19" s="22">
        <f t="shared" si="2"/>
        <v>0.2</v>
      </c>
      <c r="O19" s="22">
        <f t="shared" si="2"/>
        <v>0.2</v>
      </c>
      <c r="P19" s="45"/>
      <c r="Q19" s="22"/>
      <c r="R19" s="22"/>
    </row>
    <row r="20" spans="1:18" x14ac:dyDescent="0.35">
      <c r="A20" s="23" t="s">
        <v>81</v>
      </c>
      <c r="B20" s="24"/>
      <c r="C20" s="24">
        <f t="shared" ref="C20:O20" si="3">SUM(C14:C18)</f>
        <v>0</v>
      </c>
      <c r="D20" s="24">
        <f t="shared" si="3"/>
        <v>1</v>
      </c>
      <c r="E20" s="24">
        <f t="shared" si="3"/>
        <v>1</v>
      </c>
      <c r="F20" s="24">
        <f t="shared" si="3"/>
        <v>0</v>
      </c>
      <c r="G20" s="24">
        <f t="shared" si="3"/>
        <v>1</v>
      </c>
      <c r="H20" s="24">
        <f t="shared" si="3"/>
        <v>0</v>
      </c>
      <c r="I20" s="24">
        <f t="shared" si="3"/>
        <v>1</v>
      </c>
      <c r="J20" s="24">
        <f t="shared" si="3"/>
        <v>1</v>
      </c>
      <c r="K20" s="24">
        <f t="shared" si="3"/>
        <v>1</v>
      </c>
      <c r="L20" s="24">
        <f t="shared" si="3"/>
        <v>0</v>
      </c>
      <c r="M20" s="24">
        <f t="shared" si="3"/>
        <v>1</v>
      </c>
      <c r="N20" s="24">
        <f t="shared" si="3"/>
        <v>1</v>
      </c>
      <c r="O20" s="24">
        <f t="shared" si="3"/>
        <v>1</v>
      </c>
      <c r="P20" s="46"/>
      <c r="Q20" s="24"/>
      <c r="R20" s="24"/>
    </row>
    <row r="21" spans="1:18" x14ac:dyDescent="0.35">
      <c r="A21" s="18" t="s">
        <v>106</v>
      </c>
      <c r="B21" s="2">
        <v>0</v>
      </c>
      <c r="C21" s="6">
        <v>1</v>
      </c>
      <c r="D21" s="2">
        <v>0</v>
      </c>
      <c r="E21" s="6">
        <v>1</v>
      </c>
      <c r="F21" s="2">
        <v>0</v>
      </c>
      <c r="G21" s="6">
        <v>1</v>
      </c>
      <c r="H21" s="2">
        <v>0</v>
      </c>
      <c r="I21" s="6">
        <v>1</v>
      </c>
      <c r="J21" s="6">
        <v>1</v>
      </c>
      <c r="K21" s="6">
        <v>1</v>
      </c>
      <c r="L21" s="2">
        <v>0</v>
      </c>
      <c r="M21" s="2">
        <v>0</v>
      </c>
      <c r="N21" s="27"/>
      <c r="O21" s="27"/>
      <c r="P21" s="43"/>
      <c r="Q21" s="27"/>
      <c r="R21" s="27"/>
    </row>
    <row r="22" spans="1:18" x14ac:dyDescent="0.35">
      <c r="A22" s="19" t="s">
        <v>142</v>
      </c>
      <c r="B22" s="28"/>
      <c r="C22" s="28">
        <v>0</v>
      </c>
      <c r="D22" s="28"/>
      <c r="E22" s="28">
        <v>0</v>
      </c>
      <c r="F22" s="28"/>
      <c r="G22" s="28">
        <v>0</v>
      </c>
      <c r="H22" s="28"/>
      <c r="I22" s="28">
        <v>0</v>
      </c>
      <c r="J22" s="28">
        <v>0</v>
      </c>
      <c r="K22" s="28">
        <v>0</v>
      </c>
      <c r="L22" s="28"/>
      <c r="M22" s="28"/>
      <c r="N22" s="28">
        <v>0</v>
      </c>
      <c r="O22" s="28">
        <v>0</v>
      </c>
      <c r="P22" s="44">
        <v>0</v>
      </c>
      <c r="Q22" s="28">
        <v>1</v>
      </c>
      <c r="R22" s="28">
        <v>0</v>
      </c>
    </row>
    <row r="23" spans="1:18" x14ac:dyDescent="0.35">
      <c r="A23" s="19" t="s">
        <v>143</v>
      </c>
      <c r="B23" s="28"/>
      <c r="C23" s="28">
        <v>1</v>
      </c>
      <c r="D23" s="28"/>
      <c r="E23" s="28">
        <v>1</v>
      </c>
      <c r="F23" s="28"/>
      <c r="G23" s="28">
        <v>1</v>
      </c>
      <c r="H23" s="28"/>
      <c r="I23" s="28">
        <v>1</v>
      </c>
      <c r="J23" s="28">
        <v>1</v>
      </c>
      <c r="K23" s="28">
        <v>1</v>
      </c>
      <c r="L23" s="28"/>
      <c r="M23" s="28"/>
      <c r="N23" s="28">
        <v>1</v>
      </c>
      <c r="O23" s="28">
        <v>1</v>
      </c>
      <c r="P23" s="44" t="s">
        <v>183</v>
      </c>
      <c r="Q23" s="28">
        <v>1</v>
      </c>
      <c r="R23" s="28">
        <v>0</v>
      </c>
    </row>
    <row r="24" spans="1:18" x14ac:dyDescent="0.35">
      <c r="A24" s="19" t="s">
        <v>144</v>
      </c>
      <c r="B24" s="28"/>
      <c r="C24" s="28">
        <v>1</v>
      </c>
      <c r="D24" s="28"/>
      <c r="E24" s="28">
        <v>1</v>
      </c>
      <c r="F24" s="28"/>
      <c r="G24" s="28">
        <v>1</v>
      </c>
      <c r="H24" s="28"/>
      <c r="I24" s="28">
        <v>1</v>
      </c>
      <c r="J24" s="28">
        <v>1</v>
      </c>
      <c r="K24" s="28">
        <v>1</v>
      </c>
      <c r="L24" s="28"/>
      <c r="M24" s="28"/>
      <c r="N24" s="28">
        <v>1</v>
      </c>
      <c r="O24" s="28">
        <v>1</v>
      </c>
      <c r="P24" s="44" t="s">
        <v>184</v>
      </c>
      <c r="Q24" s="28">
        <v>1</v>
      </c>
      <c r="R24" s="28">
        <v>0</v>
      </c>
    </row>
    <row r="25" spans="1:18" x14ac:dyDescent="0.35">
      <c r="A25" s="19" t="s">
        <v>145</v>
      </c>
      <c r="B25" s="28"/>
      <c r="C25" s="28">
        <v>1</v>
      </c>
      <c r="D25" s="28"/>
      <c r="E25" s="28">
        <v>1</v>
      </c>
      <c r="F25" s="28"/>
      <c r="G25" s="28">
        <v>1</v>
      </c>
      <c r="H25" s="28"/>
      <c r="I25" s="28">
        <v>1</v>
      </c>
      <c r="J25" s="28">
        <v>1</v>
      </c>
      <c r="K25" s="28">
        <v>1</v>
      </c>
      <c r="L25" s="28"/>
      <c r="M25" s="28"/>
      <c r="N25" s="28">
        <v>1</v>
      </c>
      <c r="O25" s="28">
        <v>1</v>
      </c>
      <c r="P25" s="44" t="s">
        <v>185</v>
      </c>
      <c r="Q25" s="28">
        <v>1</v>
      </c>
      <c r="R25" s="28">
        <v>0</v>
      </c>
    </row>
    <row r="26" spans="1:18" x14ac:dyDescent="0.35">
      <c r="A26" s="19" t="s">
        <v>146</v>
      </c>
      <c r="B26" s="28"/>
      <c r="C26" s="28">
        <v>1</v>
      </c>
      <c r="D26" s="28"/>
      <c r="E26" s="28">
        <v>1</v>
      </c>
      <c r="F26" s="28"/>
      <c r="G26" s="28">
        <v>1</v>
      </c>
      <c r="H26" s="28"/>
      <c r="I26" s="28">
        <v>1</v>
      </c>
      <c r="J26" s="28">
        <v>1</v>
      </c>
      <c r="K26" s="28">
        <v>1</v>
      </c>
      <c r="L26" s="28"/>
      <c r="M26" s="28"/>
      <c r="N26" s="28">
        <v>1</v>
      </c>
      <c r="O26" s="28">
        <v>1</v>
      </c>
      <c r="P26" s="44" t="s">
        <v>186</v>
      </c>
      <c r="Q26" s="28">
        <v>1</v>
      </c>
      <c r="R26" s="28">
        <v>1</v>
      </c>
    </row>
    <row r="27" spans="1:18" x14ac:dyDescent="0.35">
      <c r="A27" s="20" t="s">
        <v>136</v>
      </c>
      <c r="B27" s="22">
        <f>SUM(B22:B26)/5</f>
        <v>0</v>
      </c>
      <c r="C27" s="22">
        <f t="shared" ref="C27:O27" si="4">SUM(C22:C26)/5</f>
        <v>0.8</v>
      </c>
      <c r="D27" s="22">
        <f t="shared" si="4"/>
        <v>0</v>
      </c>
      <c r="E27" s="22">
        <f t="shared" si="4"/>
        <v>0.8</v>
      </c>
      <c r="F27" s="22">
        <f t="shared" si="4"/>
        <v>0</v>
      </c>
      <c r="G27" s="22">
        <f t="shared" si="4"/>
        <v>0.8</v>
      </c>
      <c r="H27" s="22">
        <f t="shared" si="4"/>
        <v>0</v>
      </c>
      <c r="I27" s="22">
        <f t="shared" si="4"/>
        <v>0.8</v>
      </c>
      <c r="J27" s="22">
        <f t="shared" si="4"/>
        <v>0.8</v>
      </c>
      <c r="K27" s="22">
        <f t="shared" si="4"/>
        <v>0.8</v>
      </c>
      <c r="L27" s="22">
        <f t="shared" si="4"/>
        <v>0</v>
      </c>
      <c r="M27" s="22">
        <f t="shared" si="4"/>
        <v>0</v>
      </c>
      <c r="N27" s="22">
        <f t="shared" si="4"/>
        <v>0.8</v>
      </c>
      <c r="O27" s="22">
        <f t="shared" si="4"/>
        <v>0.8</v>
      </c>
      <c r="P27" s="45"/>
      <c r="Q27" s="22"/>
      <c r="R27" s="22"/>
    </row>
    <row r="28" spans="1:18" x14ac:dyDescent="0.35">
      <c r="A28" s="23" t="s">
        <v>81</v>
      </c>
      <c r="B28" s="24"/>
      <c r="C28" s="24">
        <f t="shared" ref="C28:O28" si="5">SUM(C22:C26)</f>
        <v>4</v>
      </c>
      <c r="D28" s="24">
        <f t="shared" si="5"/>
        <v>0</v>
      </c>
      <c r="E28" s="24">
        <f t="shared" si="5"/>
        <v>4</v>
      </c>
      <c r="F28" s="24">
        <f t="shared" si="5"/>
        <v>0</v>
      </c>
      <c r="G28" s="24">
        <f t="shared" si="5"/>
        <v>4</v>
      </c>
      <c r="H28" s="24">
        <f t="shared" si="5"/>
        <v>0</v>
      </c>
      <c r="I28" s="24">
        <f t="shared" si="5"/>
        <v>4</v>
      </c>
      <c r="J28" s="24">
        <f t="shared" si="5"/>
        <v>4</v>
      </c>
      <c r="K28" s="24">
        <f t="shared" si="5"/>
        <v>4</v>
      </c>
      <c r="L28" s="24">
        <f t="shared" si="5"/>
        <v>0</v>
      </c>
      <c r="M28" s="24">
        <f t="shared" si="5"/>
        <v>0</v>
      </c>
      <c r="N28" s="24">
        <f t="shared" si="5"/>
        <v>4</v>
      </c>
      <c r="O28" s="24">
        <f t="shared" si="5"/>
        <v>4</v>
      </c>
      <c r="P28" s="46"/>
      <c r="Q28" s="24"/>
      <c r="R28" s="24"/>
    </row>
    <row r="29" spans="1:18" x14ac:dyDescent="0.35">
      <c r="A29" s="18" t="s">
        <v>107</v>
      </c>
      <c r="B29" s="2">
        <v>0</v>
      </c>
      <c r="C29" s="6">
        <v>1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6">
        <v>1</v>
      </c>
      <c r="J29" s="6">
        <v>1</v>
      </c>
      <c r="K29" s="2">
        <v>0</v>
      </c>
      <c r="L29" s="2">
        <v>0</v>
      </c>
      <c r="M29" s="6">
        <v>1</v>
      </c>
      <c r="N29" s="27"/>
      <c r="O29" s="27"/>
      <c r="P29" s="43"/>
      <c r="Q29" s="27"/>
      <c r="R29" s="27"/>
    </row>
    <row r="30" spans="1:18" x14ac:dyDescent="0.35">
      <c r="A30" s="19" t="s">
        <v>137</v>
      </c>
      <c r="B30" s="28"/>
      <c r="C30" s="28">
        <v>1</v>
      </c>
      <c r="D30" s="28"/>
      <c r="E30" s="28"/>
      <c r="F30" s="28"/>
      <c r="G30" s="28"/>
      <c r="H30" s="28"/>
      <c r="I30" s="28">
        <v>1</v>
      </c>
      <c r="J30" s="28">
        <v>1</v>
      </c>
      <c r="K30" s="28"/>
      <c r="L30" s="28"/>
      <c r="M30" s="28">
        <v>0</v>
      </c>
      <c r="N30" s="28">
        <v>1</v>
      </c>
      <c r="O30" s="28">
        <v>0</v>
      </c>
      <c r="P30" s="44">
        <v>0</v>
      </c>
      <c r="Q30" s="28">
        <v>1</v>
      </c>
      <c r="R30" s="28">
        <v>1</v>
      </c>
    </row>
    <row r="31" spans="1:18" x14ac:dyDescent="0.35">
      <c r="A31" s="19" t="s">
        <v>138</v>
      </c>
      <c r="B31" s="28"/>
      <c r="C31" s="28">
        <v>0</v>
      </c>
      <c r="D31" s="28"/>
      <c r="E31" s="28"/>
      <c r="F31" s="28"/>
      <c r="G31" s="28"/>
      <c r="H31" s="28"/>
      <c r="I31" s="28">
        <v>0</v>
      </c>
      <c r="J31" s="28">
        <v>0</v>
      </c>
      <c r="K31" s="28"/>
      <c r="L31" s="28"/>
      <c r="M31" s="28">
        <v>0</v>
      </c>
      <c r="N31" s="28">
        <v>0</v>
      </c>
      <c r="O31" s="28">
        <v>0</v>
      </c>
      <c r="P31" s="44">
        <v>0</v>
      </c>
      <c r="Q31" s="28">
        <v>1</v>
      </c>
      <c r="R31" s="28">
        <v>0</v>
      </c>
    </row>
    <row r="32" spans="1:18" x14ac:dyDescent="0.35">
      <c r="A32" s="19" t="s">
        <v>139</v>
      </c>
      <c r="B32" s="28"/>
      <c r="C32" s="28">
        <v>0</v>
      </c>
      <c r="D32" s="28"/>
      <c r="E32" s="28"/>
      <c r="F32" s="28"/>
      <c r="G32" s="28"/>
      <c r="H32" s="28"/>
      <c r="I32" s="28">
        <v>0</v>
      </c>
      <c r="J32" s="28">
        <v>0</v>
      </c>
      <c r="K32" s="28"/>
      <c r="L32" s="28"/>
      <c r="M32" s="28">
        <v>0</v>
      </c>
      <c r="N32" s="28">
        <v>0</v>
      </c>
      <c r="O32" s="28">
        <v>0</v>
      </c>
      <c r="P32" s="44">
        <v>0</v>
      </c>
      <c r="Q32" s="28">
        <v>1</v>
      </c>
      <c r="R32" s="28">
        <v>0</v>
      </c>
    </row>
    <row r="33" spans="1:18" x14ac:dyDescent="0.35">
      <c r="A33" s="19" t="s">
        <v>140</v>
      </c>
      <c r="B33" s="28"/>
      <c r="C33" s="28">
        <v>1</v>
      </c>
      <c r="D33" s="28"/>
      <c r="E33" s="28"/>
      <c r="F33" s="28"/>
      <c r="G33" s="28"/>
      <c r="H33" s="28"/>
      <c r="I33" s="28">
        <v>1</v>
      </c>
      <c r="J33" s="28">
        <v>1</v>
      </c>
      <c r="K33" s="28"/>
      <c r="L33" s="28"/>
      <c r="M33" s="28">
        <v>0</v>
      </c>
      <c r="N33" s="28">
        <v>1</v>
      </c>
      <c r="O33" s="28">
        <v>0</v>
      </c>
      <c r="P33" s="44">
        <v>0</v>
      </c>
      <c r="Q33" s="28">
        <v>1</v>
      </c>
      <c r="R33" s="28">
        <v>1</v>
      </c>
    </row>
    <row r="34" spans="1:18" x14ac:dyDescent="0.35">
      <c r="A34" s="19" t="s">
        <v>141</v>
      </c>
      <c r="B34" s="28"/>
      <c r="C34" s="28">
        <v>0</v>
      </c>
      <c r="D34" s="28"/>
      <c r="E34" s="28"/>
      <c r="F34" s="28"/>
      <c r="G34" s="28"/>
      <c r="H34" s="28"/>
      <c r="I34" s="28">
        <v>0</v>
      </c>
      <c r="J34" s="28">
        <v>0</v>
      </c>
      <c r="K34" s="28"/>
      <c r="L34" s="28"/>
      <c r="M34" s="28">
        <v>0</v>
      </c>
      <c r="N34" s="28">
        <v>0</v>
      </c>
      <c r="O34" s="28">
        <v>0</v>
      </c>
      <c r="P34" s="44">
        <v>0</v>
      </c>
      <c r="Q34" s="28">
        <v>1</v>
      </c>
      <c r="R34" s="28">
        <v>0</v>
      </c>
    </row>
    <row r="35" spans="1:18" x14ac:dyDescent="0.35">
      <c r="A35" s="20" t="s">
        <v>136</v>
      </c>
      <c r="B35" s="22">
        <f>SUM(B30:B34)/5</f>
        <v>0</v>
      </c>
      <c r="C35" s="22">
        <f t="shared" ref="C35:O35" si="6">SUM(C30:C34)/5</f>
        <v>0.4</v>
      </c>
      <c r="D35" s="22">
        <f t="shared" si="6"/>
        <v>0</v>
      </c>
      <c r="E35" s="22">
        <f t="shared" si="6"/>
        <v>0</v>
      </c>
      <c r="F35" s="22">
        <f t="shared" si="6"/>
        <v>0</v>
      </c>
      <c r="G35" s="22">
        <f t="shared" si="6"/>
        <v>0</v>
      </c>
      <c r="H35" s="22">
        <f t="shared" si="6"/>
        <v>0</v>
      </c>
      <c r="I35" s="22">
        <f t="shared" si="6"/>
        <v>0.4</v>
      </c>
      <c r="J35" s="22">
        <f t="shared" si="6"/>
        <v>0.4</v>
      </c>
      <c r="K35" s="22">
        <f t="shared" si="6"/>
        <v>0</v>
      </c>
      <c r="L35" s="22">
        <f t="shared" si="6"/>
        <v>0</v>
      </c>
      <c r="M35" s="22">
        <f t="shared" si="6"/>
        <v>0</v>
      </c>
      <c r="N35" s="22">
        <f t="shared" si="6"/>
        <v>0.4</v>
      </c>
      <c r="O35" s="22">
        <f t="shared" si="6"/>
        <v>0</v>
      </c>
      <c r="P35" s="45"/>
      <c r="Q35" s="22"/>
      <c r="R35" s="22"/>
    </row>
    <row r="36" spans="1:18" x14ac:dyDescent="0.35">
      <c r="A36" s="23" t="s">
        <v>81</v>
      </c>
      <c r="B36" s="24"/>
      <c r="C36" s="24">
        <f t="shared" ref="C36:O36" si="7">SUM(C30:C34)</f>
        <v>2</v>
      </c>
      <c r="D36" s="24">
        <f t="shared" si="7"/>
        <v>0</v>
      </c>
      <c r="E36" s="24">
        <f t="shared" si="7"/>
        <v>0</v>
      </c>
      <c r="F36" s="24">
        <f t="shared" si="7"/>
        <v>0</v>
      </c>
      <c r="G36" s="24">
        <f t="shared" si="7"/>
        <v>0</v>
      </c>
      <c r="H36" s="24">
        <f t="shared" si="7"/>
        <v>0</v>
      </c>
      <c r="I36" s="24">
        <f t="shared" si="7"/>
        <v>2</v>
      </c>
      <c r="J36" s="24">
        <f t="shared" si="7"/>
        <v>2</v>
      </c>
      <c r="K36" s="24">
        <f t="shared" si="7"/>
        <v>0</v>
      </c>
      <c r="L36" s="24">
        <f t="shared" si="7"/>
        <v>0</v>
      </c>
      <c r="M36" s="24">
        <f t="shared" si="7"/>
        <v>0</v>
      </c>
      <c r="N36" s="24">
        <f t="shared" si="7"/>
        <v>2</v>
      </c>
      <c r="O36" s="24">
        <f t="shared" si="7"/>
        <v>0</v>
      </c>
      <c r="P36" s="46"/>
      <c r="Q36" s="24"/>
      <c r="R36" s="24"/>
    </row>
    <row r="37" spans="1:18" x14ac:dyDescent="0.35">
      <c r="A37" s="18" t="s">
        <v>108</v>
      </c>
      <c r="B37" s="2">
        <v>0</v>
      </c>
      <c r="C37" s="6">
        <v>1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7">
        <v>1</v>
      </c>
      <c r="J37" s="7">
        <v>1</v>
      </c>
      <c r="K37" s="6">
        <v>1</v>
      </c>
      <c r="L37" s="2">
        <v>0</v>
      </c>
      <c r="M37" s="6">
        <v>1</v>
      </c>
      <c r="N37" s="27"/>
      <c r="O37" s="27"/>
      <c r="P37" s="43"/>
      <c r="Q37" s="27"/>
      <c r="R37" s="27"/>
    </row>
    <row r="38" spans="1:18" x14ac:dyDescent="0.35">
      <c r="A38" s="19" t="s">
        <v>264</v>
      </c>
      <c r="B38" s="28"/>
      <c r="C38" s="28">
        <v>1</v>
      </c>
      <c r="D38" s="28"/>
      <c r="E38" s="28"/>
      <c r="F38" s="28"/>
      <c r="G38" s="28"/>
      <c r="H38" s="28"/>
      <c r="I38" s="28">
        <v>1</v>
      </c>
      <c r="J38" s="28">
        <v>1</v>
      </c>
      <c r="K38" s="28">
        <v>1</v>
      </c>
      <c r="L38" s="28"/>
      <c r="M38" s="28">
        <v>1</v>
      </c>
      <c r="N38" s="28">
        <v>1</v>
      </c>
      <c r="O38" s="28">
        <v>1</v>
      </c>
      <c r="P38" s="44" t="s">
        <v>188</v>
      </c>
      <c r="Q38" s="28">
        <v>1</v>
      </c>
      <c r="R38" s="28">
        <v>1</v>
      </c>
    </row>
    <row r="39" spans="1:18" x14ac:dyDescent="0.35">
      <c r="A39" s="19" t="s">
        <v>265</v>
      </c>
      <c r="B39" s="28"/>
      <c r="C39" s="28">
        <v>0</v>
      </c>
      <c r="D39" s="28"/>
      <c r="E39" s="28"/>
      <c r="F39" s="28"/>
      <c r="G39" s="28"/>
      <c r="H39" s="28"/>
      <c r="I39" s="28">
        <v>0</v>
      </c>
      <c r="J39" s="28">
        <v>0</v>
      </c>
      <c r="K39" s="28">
        <v>0</v>
      </c>
      <c r="L39" s="28"/>
      <c r="M39" s="28">
        <v>0</v>
      </c>
      <c r="N39" s="28">
        <v>0</v>
      </c>
      <c r="O39" s="28">
        <v>0</v>
      </c>
      <c r="P39" s="44">
        <v>0</v>
      </c>
      <c r="Q39" s="28">
        <v>1</v>
      </c>
      <c r="R39" s="28">
        <v>1</v>
      </c>
    </row>
    <row r="40" spans="1:18" x14ac:dyDescent="0.35">
      <c r="A40" s="19" t="s">
        <v>266</v>
      </c>
      <c r="B40" s="28"/>
      <c r="C40" s="28">
        <v>0</v>
      </c>
      <c r="D40" s="28"/>
      <c r="E40" s="28"/>
      <c r="F40" s="28"/>
      <c r="G40" s="28"/>
      <c r="H40" s="28"/>
      <c r="I40" s="28">
        <v>0</v>
      </c>
      <c r="J40" s="28">
        <v>0</v>
      </c>
      <c r="K40" s="28">
        <v>0</v>
      </c>
      <c r="L40" s="28"/>
      <c r="M40" s="28">
        <v>0</v>
      </c>
      <c r="N40" s="28">
        <v>0</v>
      </c>
      <c r="O40" s="28">
        <v>0</v>
      </c>
      <c r="P40" s="44">
        <v>0</v>
      </c>
      <c r="Q40" s="28">
        <v>1</v>
      </c>
      <c r="R40" s="28">
        <v>1</v>
      </c>
    </row>
    <row r="41" spans="1:18" x14ac:dyDescent="0.35">
      <c r="A41" s="19" t="s">
        <v>267</v>
      </c>
      <c r="B41" s="28"/>
      <c r="C41" s="28">
        <v>0</v>
      </c>
      <c r="D41" s="28"/>
      <c r="E41" s="28"/>
      <c r="F41" s="28"/>
      <c r="G41" s="28"/>
      <c r="H41" s="28"/>
      <c r="I41" s="28">
        <v>0</v>
      </c>
      <c r="J41" s="28">
        <v>1</v>
      </c>
      <c r="K41" s="28">
        <v>0</v>
      </c>
      <c r="L41" s="28"/>
      <c r="M41" s="28">
        <v>0</v>
      </c>
      <c r="N41" s="28">
        <v>0</v>
      </c>
      <c r="O41" s="28">
        <v>0</v>
      </c>
      <c r="P41" s="44">
        <v>0</v>
      </c>
      <c r="Q41" s="28">
        <v>1</v>
      </c>
      <c r="R41" s="28">
        <v>1</v>
      </c>
    </row>
    <row r="42" spans="1:18" x14ac:dyDescent="0.35">
      <c r="A42" s="19" t="s">
        <v>268</v>
      </c>
      <c r="B42" s="28"/>
      <c r="C42" s="28">
        <v>1</v>
      </c>
      <c r="D42" s="28"/>
      <c r="E42" s="28"/>
      <c r="F42" s="28"/>
      <c r="G42" s="28"/>
      <c r="H42" s="28"/>
      <c r="I42" s="28">
        <v>1</v>
      </c>
      <c r="J42" s="28">
        <v>1</v>
      </c>
      <c r="K42" s="28">
        <v>1</v>
      </c>
      <c r="L42" s="28"/>
      <c r="M42" s="28">
        <v>1</v>
      </c>
      <c r="N42" s="28">
        <v>1</v>
      </c>
      <c r="O42" s="28">
        <v>1</v>
      </c>
      <c r="P42" s="44" t="s">
        <v>187</v>
      </c>
      <c r="Q42" s="28">
        <v>1</v>
      </c>
      <c r="R42" s="28">
        <v>1</v>
      </c>
    </row>
    <row r="43" spans="1:18" x14ac:dyDescent="0.35">
      <c r="A43" s="20" t="s">
        <v>136</v>
      </c>
      <c r="B43" s="22">
        <f>SUM(B38:B42)/5</f>
        <v>0</v>
      </c>
      <c r="C43" s="22">
        <f t="shared" ref="C43:O43" si="8">SUM(C38:C42)/5</f>
        <v>0.4</v>
      </c>
      <c r="D43" s="22">
        <f t="shared" si="8"/>
        <v>0</v>
      </c>
      <c r="E43" s="22">
        <f t="shared" si="8"/>
        <v>0</v>
      </c>
      <c r="F43" s="22">
        <f t="shared" si="8"/>
        <v>0</v>
      </c>
      <c r="G43" s="22">
        <f t="shared" si="8"/>
        <v>0</v>
      </c>
      <c r="H43" s="22">
        <f t="shared" si="8"/>
        <v>0</v>
      </c>
      <c r="I43" s="22">
        <f t="shared" si="8"/>
        <v>0.4</v>
      </c>
      <c r="J43" s="22">
        <f t="shared" si="8"/>
        <v>0.6</v>
      </c>
      <c r="K43" s="22">
        <f t="shared" si="8"/>
        <v>0.4</v>
      </c>
      <c r="L43" s="22">
        <f t="shared" si="8"/>
        <v>0</v>
      </c>
      <c r="M43" s="22">
        <f t="shared" si="8"/>
        <v>0.4</v>
      </c>
      <c r="N43" s="22">
        <f t="shared" si="8"/>
        <v>0.4</v>
      </c>
      <c r="O43" s="22">
        <f t="shared" si="8"/>
        <v>0.4</v>
      </c>
      <c r="P43" s="45"/>
      <c r="Q43" s="22"/>
      <c r="R43" s="22"/>
    </row>
    <row r="44" spans="1:18" x14ac:dyDescent="0.35">
      <c r="A44" s="23" t="s">
        <v>81</v>
      </c>
      <c r="B44" s="24"/>
      <c r="C44" s="24">
        <f t="shared" ref="C44:O44" si="9">SUM(C38:C42)</f>
        <v>2</v>
      </c>
      <c r="D44" s="24">
        <f t="shared" si="9"/>
        <v>0</v>
      </c>
      <c r="E44" s="24">
        <f t="shared" si="9"/>
        <v>0</v>
      </c>
      <c r="F44" s="24">
        <f t="shared" si="9"/>
        <v>0</v>
      </c>
      <c r="G44" s="24">
        <f t="shared" si="9"/>
        <v>0</v>
      </c>
      <c r="H44" s="24">
        <f t="shared" si="9"/>
        <v>0</v>
      </c>
      <c r="I44" s="24">
        <f t="shared" si="9"/>
        <v>2</v>
      </c>
      <c r="J44" s="24">
        <f t="shared" si="9"/>
        <v>3</v>
      </c>
      <c r="K44" s="24">
        <f t="shared" si="9"/>
        <v>2</v>
      </c>
      <c r="L44" s="24">
        <f t="shared" si="9"/>
        <v>0</v>
      </c>
      <c r="M44" s="24">
        <f t="shared" si="9"/>
        <v>2</v>
      </c>
      <c r="N44" s="24">
        <f t="shared" si="9"/>
        <v>2</v>
      </c>
      <c r="O44" s="24">
        <f t="shared" si="9"/>
        <v>2</v>
      </c>
      <c r="P44" s="46"/>
      <c r="Q44" s="24"/>
      <c r="R44" s="24"/>
    </row>
    <row r="45" spans="1:18" x14ac:dyDescent="0.35">
      <c r="A45" s="18" t="s">
        <v>109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1</v>
      </c>
      <c r="J45" s="2">
        <v>1</v>
      </c>
      <c r="K45" s="2">
        <v>0</v>
      </c>
      <c r="L45" s="2">
        <v>0</v>
      </c>
      <c r="M45" s="6">
        <v>1</v>
      </c>
      <c r="N45" s="27"/>
      <c r="O45" s="27"/>
      <c r="P45" s="43"/>
      <c r="Q45" s="27"/>
      <c r="R45" s="27"/>
    </row>
    <row r="46" spans="1:18" x14ac:dyDescent="0.35">
      <c r="A46" s="19" t="s">
        <v>269</v>
      </c>
      <c r="B46" s="28"/>
      <c r="C46" s="28"/>
      <c r="D46" s="28"/>
      <c r="E46" s="28"/>
      <c r="F46" s="28"/>
      <c r="G46" s="28"/>
      <c r="H46" s="28"/>
      <c r="I46" s="28">
        <v>0</v>
      </c>
      <c r="J46" s="28">
        <v>0</v>
      </c>
      <c r="K46" s="28"/>
      <c r="L46" s="28"/>
      <c r="M46" s="28">
        <v>0</v>
      </c>
      <c r="N46" s="28">
        <v>0</v>
      </c>
      <c r="O46" s="28">
        <v>0</v>
      </c>
      <c r="P46" s="44">
        <v>0</v>
      </c>
      <c r="Q46" s="28">
        <v>1</v>
      </c>
      <c r="R46" s="28">
        <v>0</v>
      </c>
    </row>
    <row r="47" spans="1:18" x14ac:dyDescent="0.35">
      <c r="A47" s="19" t="s">
        <v>270</v>
      </c>
      <c r="B47" s="28"/>
      <c r="C47" s="28"/>
      <c r="D47" s="28"/>
      <c r="E47" s="28"/>
      <c r="F47" s="28"/>
      <c r="G47" s="28"/>
      <c r="H47" s="28"/>
      <c r="I47" s="28">
        <v>0</v>
      </c>
      <c r="J47" s="28">
        <v>0</v>
      </c>
      <c r="K47" s="28"/>
      <c r="L47" s="28"/>
      <c r="M47" s="28">
        <v>0</v>
      </c>
      <c r="N47" s="28">
        <v>0</v>
      </c>
      <c r="O47" s="28">
        <v>0</v>
      </c>
      <c r="P47" s="44">
        <v>0</v>
      </c>
      <c r="Q47" s="28">
        <v>1</v>
      </c>
      <c r="R47" s="28">
        <v>1</v>
      </c>
    </row>
    <row r="48" spans="1:18" x14ac:dyDescent="0.35">
      <c r="A48" s="19" t="s">
        <v>271</v>
      </c>
      <c r="B48" s="28"/>
      <c r="C48" s="28"/>
      <c r="D48" s="28"/>
      <c r="E48" s="28"/>
      <c r="F48" s="28"/>
      <c r="G48" s="28"/>
      <c r="H48" s="28"/>
      <c r="I48" s="28">
        <v>1</v>
      </c>
      <c r="J48" s="28">
        <v>1</v>
      </c>
      <c r="K48" s="28"/>
      <c r="L48" s="28"/>
      <c r="M48" s="28">
        <v>1</v>
      </c>
      <c r="N48" s="28">
        <v>1</v>
      </c>
      <c r="O48" s="28">
        <v>1</v>
      </c>
      <c r="P48" s="44" t="s">
        <v>189</v>
      </c>
      <c r="Q48" s="28">
        <v>1</v>
      </c>
      <c r="R48" s="28">
        <v>1</v>
      </c>
    </row>
    <row r="49" spans="1:18" x14ac:dyDescent="0.35">
      <c r="A49" s="19" t="s">
        <v>272</v>
      </c>
      <c r="B49" s="28"/>
      <c r="C49" s="28"/>
      <c r="D49" s="28"/>
      <c r="E49" s="28"/>
      <c r="F49" s="28"/>
      <c r="G49" s="28"/>
      <c r="H49" s="28"/>
      <c r="I49" s="28">
        <v>0</v>
      </c>
      <c r="J49" s="28">
        <v>0</v>
      </c>
      <c r="K49" s="28"/>
      <c r="L49" s="28"/>
      <c r="M49" s="28">
        <v>0</v>
      </c>
      <c r="N49" s="28">
        <v>0</v>
      </c>
      <c r="O49" s="28">
        <v>0</v>
      </c>
      <c r="P49" s="44">
        <v>0</v>
      </c>
      <c r="Q49" s="28">
        <v>1</v>
      </c>
      <c r="R49" s="28">
        <v>1</v>
      </c>
    </row>
    <row r="50" spans="1:18" x14ac:dyDescent="0.35">
      <c r="A50" s="19" t="s">
        <v>273</v>
      </c>
      <c r="B50" s="28"/>
      <c r="C50" s="28"/>
      <c r="D50" s="28"/>
      <c r="E50" s="28"/>
      <c r="F50" s="28"/>
      <c r="G50" s="28"/>
      <c r="H50" s="28"/>
      <c r="I50" s="28">
        <v>1</v>
      </c>
      <c r="J50" s="28">
        <v>1</v>
      </c>
      <c r="K50" s="28"/>
      <c r="L50" s="28"/>
      <c r="M50" s="28">
        <v>1</v>
      </c>
      <c r="N50" s="28">
        <v>1</v>
      </c>
      <c r="O50" s="28">
        <v>0</v>
      </c>
      <c r="P50" s="44" t="s">
        <v>190</v>
      </c>
      <c r="Q50" s="28">
        <v>1</v>
      </c>
      <c r="R50" s="28">
        <v>1</v>
      </c>
    </row>
    <row r="51" spans="1:18" x14ac:dyDescent="0.35">
      <c r="A51" s="20" t="s">
        <v>136</v>
      </c>
      <c r="B51" s="22">
        <f>SUM(B46:B50)/5</f>
        <v>0</v>
      </c>
      <c r="C51" s="22">
        <f t="shared" ref="C51:O51" si="10">SUM(C46:C50)/5</f>
        <v>0</v>
      </c>
      <c r="D51" s="22">
        <f t="shared" si="10"/>
        <v>0</v>
      </c>
      <c r="E51" s="22">
        <f t="shared" si="10"/>
        <v>0</v>
      </c>
      <c r="F51" s="22">
        <f t="shared" si="10"/>
        <v>0</v>
      </c>
      <c r="G51" s="22">
        <f t="shared" si="10"/>
        <v>0</v>
      </c>
      <c r="H51" s="22">
        <f t="shared" si="10"/>
        <v>0</v>
      </c>
      <c r="I51" s="22">
        <f t="shared" si="10"/>
        <v>0.4</v>
      </c>
      <c r="J51" s="22">
        <f t="shared" si="10"/>
        <v>0.4</v>
      </c>
      <c r="K51" s="22">
        <f t="shared" si="10"/>
        <v>0</v>
      </c>
      <c r="L51" s="22">
        <f t="shared" si="10"/>
        <v>0</v>
      </c>
      <c r="M51" s="22">
        <f t="shared" si="10"/>
        <v>0.4</v>
      </c>
      <c r="N51" s="22">
        <f t="shared" si="10"/>
        <v>0.4</v>
      </c>
      <c r="O51" s="22">
        <f t="shared" si="10"/>
        <v>0.2</v>
      </c>
      <c r="P51" s="45"/>
      <c r="Q51" s="22"/>
      <c r="R51" s="22"/>
    </row>
    <row r="52" spans="1:18" x14ac:dyDescent="0.35">
      <c r="A52" s="23" t="s">
        <v>81</v>
      </c>
      <c r="B52" s="24"/>
      <c r="C52" s="24">
        <f t="shared" ref="C52:O52" si="11">SUM(C46:C50)</f>
        <v>0</v>
      </c>
      <c r="D52" s="24">
        <f t="shared" si="11"/>
        <v>0</v>
      </c>
      <c r="E52" s="24">
        <f t="shared" si="11"/>
        <v>0</v>
      </c>
      <c r="F52" s="24">
        <f t="shared" si="11"/>
        <v>0</v>
      </c>
      <c r="G52" s="24">
        <f t="shared" si="11"/>
        <v>0</v>
      </c>
      <c r="H52" s="24">
        <f t="shared" si="11"/>
        <v>0</v>
      </c>
      <c r="I52" s="24">
        <f t="shared" si="11"/>
        <v>2</v>
      </c>
      <c r="J52" s="24">
        <f t="shared" si="11"/>
        <v>2</v>
      </c>
      <c r="K52" s="24">
        <f t="shared" si="11"/>
        <v>0</v>
      </c>
      <c r="L52" s="24">
        <f t="shared" si="11"/>
        <v>0</v>
      </c>
      <c r="M52" s="24">
        <f t="shared" si="11"/>
        <v>2</v>
      </c>
      <c r="N52" s="24">
        <f t="shared" si="11"/>
        <v>2</v>
      </c>
      <c r="O52" s="24">
        <f t="shared" si="11"/>
        <v>1</v>
      </c>
      <c r="P52" s="46"/>
      <c r="Q52" s="24"/>
      <c r="R52" s="24"/>
    </row>
    <row r="53" spans="1:18" x14ac:dyDescent="0.35">
      <c r="A53" s="18" t="s">
        <v>110</v>
      </c>
      <c r="B53" s="2">
        <v>0</v>
      </c>
      <c r="C53" s="2">
        <v>0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1</v>
      </c>
      <c r="J53" s="2">
        <v>1</v>
      </c>
      <c r="K53" s="2">
        <v>0</v>
      </c>
      <c r="L53" s="2">
        <v>0</v>
      </c>
      <c r="M53" s="7">
        <v>1</v>
      </c>
      <c r="N53" s="27"/>
      <c r="O53" s="27"/>
      <c r="P53" s="43"/>
      <c r="Q53" s="27"/>
      <c r="R53" s="27"/>
    </row>
    <row r="54" spans="1:18" x14ac:dyDescent="0.35">
      <c r="A54" s="19" t="s">
        <v>274</v>
      </c>
      <c r="B54" s="28"/>
      <c r="C54" s="28"/>
      <c r="D54" s="28"/>
      <c r="E54" s="28"/>
      <c r="F54" s="28"/>
      <c r="G54" s="28"/>
      <c r="H54" s="28"/>
      <c r="I54" s="28">
        <v>0</v>
      </c>
      <c r="J54" s="28">
        <v>0</v>
      </c>
      <c r="K54" s="28"/>
      <c r="L54" s="28"/>
      <c r="M54" s="28">
        <v>0</v>
      </c>
      <c r="N54" s="28">
        <v>0</v>
      </c>
      <c r="O54" s="28">
        <v>0</v>
      </c>
      <c r="P54" s="44">
        <v>0</v>
      </c>
      <c r="Q54" s="28">
        <v>1</v>
      </c>
      <c r="R54" s="28">
        <v>0</v>
      </c>
    </row>
    <row r="55" spans="1:18" x14ac:dyDescent="0.35">
      <c r="A55" s="19" t="s">
        <v>275</v>
      </c>
      <c r="B55" s="28"/>
      <c r="C55" s="28"/>
      <c r="D55" s="28"/>
      <c r="E55" s="28"/>
      <c r="F55" s="28"/>
      <c r="G55" s="28"/>
      <c r="H55" s="28"/>
      <c r="I55" s="28">
        <v>0</v>
      </c>
      <c r="J55" s="28">
        <v>1</v>
      </c>
      <c r="K55" s="28"/>
      <c r="L55" s="28"/>
      <c r="M55" s="28">
        <v>0</v>
      </c>
      <c r="N55" s="28">
        <v>1</v>
      </c>
      <c r="O55" s="28">
        <v>0</v>
      </c>
      <c r="P55" s="44">
        <v>0</v>
      </c>
      <c r="Q55" s="28">
        <v>1</v>
      </c>
      <c r="R55" s="28">
        <v>0</v>
      </c>
    </row>
    <row r="56" spans="1:18" x14ac:dyDescent="0.35">
      <c r="A56" s="19" t="s">
        <v>276</v>
      </c>
      <c r="B56" s="28"/>
      <c r="C56" s="28"/>
      <c r="D56" s="28"/>
      <c r="E56" s="28"/>
      <c r="F56" s="28"/>
      <c r="G56" s="28"/>
      <c r="H56" s="28"/>
      <c r="I56" s="28">
        <v>0</v>
      </c>
      <c r="J56" s="28">
        <v>0</v>
      </c>
      <c r="K56" s="28"/>
      <c r="L56" s="28"/>
      <c r="M56" s="28">
        <v>0</v>
      </c>
      <c r="N56" s="28">
        <v>0</v>
      </c>
      <c r="O56" s="28">
        <v>0</v>
      </c>
      <c r="P56" s="44">
        <v>0</v>
      </c>
      <c r="Q56" s="28">
        <v>1</v>
      </c>
      <c r="R56" s="28">
        <v>0</v>
      </c>
    </row>
    <row r="57" spans="1:18" x14ac:dyDescent="0.35">
      <c r="A57" s="19" t="s">
        <v>277</v>
      </c>
      <c r="B57" s="28"/>
      <c r="C57" s="28"/>
      <c r="D57" s="28"/>
      <c r="E57" s="28"/>
      <c r="F57" s="28"/>
      <c r="G57" s="28"/>
      <c r="H57" s="28"/>
      <c r="I57" s="28">
        <v>0</v>
      </c>
      <c r="J57" s="28">
        <v>1</v>
      </c>
      <c r="K57" s="28"/>
      <c r="L57" s="28"/>
      <c r="M57" s="28">
        <v>0</v>
      </c>
      <c r="N57" s="28">
        <v>1</v>
      </c>
      <c r="O57" s="28">
        <v>0</v>
      </c>
      <c r="P57" s="44">
        <v>0</v>
      </c>
      <c r="Q57" s="28">
        <v>1</v>
      </c>
      <c r="R57" s="28">
        <v>1</v>
      </c>
    </row>
    <row r="58" spans="1:18" x14ac:dyDescent="0.35">
      <c r="A58" s="19" t="s">
        <v>278</v>
      </c>
      <c r="B58" s="28"/>
      <c r="C58" s="28"/>
      <c r="D58" s="28"/>
      <c r="E58" s="28"/>
      <c r="F58" s="28"/>
      <c r="G58" s="28"/>
      <c r="H58" s="28"/>
      <c r="I58" s="28">
        <v>0</v>
      </c>
      <c r="J58" s="28">
        <v>1</v>
      </c>
      <c r="K58" s="28"/>
      <c r="L58" s="28"/>
      <c r="M58" s="28">
        <v>0</v>
      </c>
      <c r="N58" s="28">
        <v>1</v>
      </c>
      <c r="O58" s="28">
        <v>0</v>
      </c>
      <c r="P58" s="44">
        <v>0</v>
      </c>
      <c r="Q58" s="28">
        <v>1</v>
      </c>
      <c r="R58" s="28">
        <v>1</v>
      </c>
    </row>
    <row r="59" spans="1:18" x14ac:dyDescent="0.35">
      <c r="A59" s="20" t="s">
        <v>136</v>
      </c>
      <c r="B59" s="22">
        <f>SUM(B54:B58)/5</f>
        <v>0</v>
      </c>
      <c r="C59" s="22">
        <f t="shared" ref="C59:O59" si="12">SUM(C54:C58)/5</f>
        <v>0</v>
      </c>
      <c r="D59" s="22">
        <f t="shared" si="12"/>
        <v>0</v>
      </c>
      <c r="E59" s="22">
        <f t="shared" si="12"/>
        <v>0</v>
      </c>
      <c r="F59" s="22">
        <f t="shared" si="12"/>
        <v>0</v>
      </c>
      <c r="G59" s="22">
        <f t="shared" si="12"/>
        <v>0</v>
      </c>
      <c r="H59" s="22">
        <f t="shared" si="12"/>
        <v>0</v>
      </c>
      <c r="I59" s="22">
        <f t="shared" si="12"/>
        <v>0</v>
      </c>
      <c r="J59" s="22">
        <f t="shared" si="12"/>
        <v>0.6</v>
      </c>
      <c r="K59" s="22">
        <f t="shared" si="12"/>
        <v>0</v>
      </c>
      <c r="L59" s="22">
        <f t="shared" si="12"/>
        <v>0</v>
      </c>
      <c r="M59" s="22">
        <f t="shared" si="12"/>
        <v>0</v>
      </c>
      <c r="N59" s="22">
        <f t="shared" si="12"/>
        <v>0.6</v>
      </c>
      <c r="O59" s="22">
        <f t="shared" si="12"/>
        <v>0</v>
      </c>
      <c r="P59" s="45"/>
      <c r="Q59" s="22"/>
      <c r="R59" s="22"/>
    </row>
    <row r="60" spans="1:18" x14ac:dyDescent="0.35">
      <c r="A60" s="23" t="s">
        <v>81</v>
      </c>
      <c r="B60" s="24"/>
      <c r="C60" s="24">
        <f t="shared" ref="C60:O60" si="13">SUM(C54:C58)</f>
        <v>0</v>
      </c>
      <c r="D60" s="24">
        <f t="shared" si="13"/>
        <v>0</v>
      </c>
      <c r="E60" s="24">
        <f t="shared" si="13"/>
        <v>0</v>
      </c>
      <c r="F60" s="24">
        <f t="shared" si="13"/>
        <v>0</v>
      </c>
      <c r="G60" s="24">
        <f t="shared" si="13"/>
        <v>0</v>
      </c>
      <c r="H60" s="24">
        <f t="shared" si="13"/>
        <v>0</v>
      </c>
      <c r="I60" s="24">
        <f t="shared" si="13"/>
        <v>0</v>
      </c>
      <c r="J60" s="24">
        <f t="shared" si="13"/>
        <v>3</v>
      </c>
      <c r="K60" s="24">
        <f t="shared" si="13"/>
        <v>0</v>
      </c>
      <c r="L60" s="24">
        <f t="shared" si="13"/>
        <v>0</v>
      </c>
      <c r="M60" s="24">
        <f t="shared" si="13"/>
        <v>0</v>
      </c>
      <c r="N60" s="24">
        <f t="shared" si="13"/>
        <v>3</v>
      </c>
      <c r="O60" s="24">
        <f t="shared" si="13"/>
        <v>0</v>
      </c>
      <c r="P60" s="46"/>
      <c r="Q60" s="24"/>
      <c r="R60" s="24"/>
    </row>
    <row r="61" spans="1:18" x14ac:dyDescent="0.35">
      <c r="A61" s="18" t="s">
        <v>111</v>
      </c>
      <c r="B61" s="2">
        <v>0</v>
      </c>
      <c r="C61" s="7">
        <v>1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1</v>
      </c>
      <c r="J61" s="2">
        <v>1</v>
      </c>
      <c r="K61" s="2">
        <v>0</v>
      </c>
      <c r="L61" s="2">
        <v>0</v>
      </c>
      <c r="M61" s="2">
        <v>1</v>
      </c>
      <c r="N61" s="27"/>
      <c r="O61" s="27"/>
      <c r="P61" s="43"/>
      <c r="Q61" s="27"/>
      <c r="R61" s="27"/>
    </row>
    <row r="62" spans="1:18" x14ac:dyDescent="0.35">
      <c r="A62" s="19" t="s">
        <v>279</v>
      </c>
      <c r="B62" s="28"/>
      <c r="C62" s="28">
        <v>0</v>
      </c>
      <c r="D62" s="28"/>
      <c r="E62" s="28"/>
      <c r="F62" s="28"/>
      <c r="G62" s="28"/>
      <c r="H62" s="28"/>
      <c r="I62" s="28">
        <v>0</v>
      </c>
      <c r="J62" s="28">
        <v>1</v>
      </c>
      <c r="K62" s="28"/>
      <c r="L62" s="28"/>
      <c r="M62" s="28">
        <v>0</v>
      </c>
      <c r="N62" s="28">
        <v>1</v>
      </c>
      <c r="O62" s="28">
        <v>0</v>
      </c>
      <c r="P62" s="44">
        <v>0</v>
      </c>
      <c r="Q62" s="28">
        <v>1</v>
      </c>
      <c r="R62" s="28">
        <v>1</v>
      </c>
    </row>
    <row r="63" spans="1:18" x14ac:dyDescent="0.35">
      <c r="A63" s="19" t="s">
        <v>280</v>
      </c>
      <c r="B63" s="28"/>
      <c r="C63" s="28">
        <v>0</v>
      </c>
      <c r="D63" s="28"/>
      <c r="E63" s="28"/>
      <c r="F63" s="28"/>
      <c r="G63" s="28"/>
      <c r="H63" s="28"/>
      <c r="I63" s="28">
        <v>0</v>
      </c>
      <c r="J63" s="28">
        <v>0</v>
      </c>
      <c r="K63" s="28"/>
      <c r="L63" s="28"/>
      <c r="M63" s="28">
        <v>0</v>
      </c>
      <c r="N63" s="28">
        <v>0</v>
      </c>
      <c r="O63" s="28">
        <v>0</v>
      </c>
      <c r="P63" s="44">
        <v>0</v>
      </c>
      <c r="Q63" s="28">
        <v>1</v>
      </c>
      <c r="R63" s="28">
        <v>1</v>
      </c>
    </row>
    <row r="64" spans="1:18" x14ac:dyDescent="0.35">
      <c r="A64" s="19" t="s">
        <v>281</v>
      </c>
      <c r="B64" s="28"/>
      <c r="C64" s="28">
        <v>1</v>
      </c>
      <c r="D64" s="28"/>
      <c r="E64" s="28"/>
      <c r="F64" s="28"/>
      <c r="G64" s="28"/>
      <c r="H64" s="28"/>
      <c r="I64" s="28">
        <v>1</v>
      </c>
      <c r="J64" s="28">
        <v>1</v>
      </c>
      <c r="K64" s="28"/>
      <c r="L64" s="28"/>
      <c r="M64" s="28">
        <v>1</v>
      </c>
      <c r="N64" s="28">
        <v>1</v>
      </c>
      <c r="O64" s="28">
        <v>1</v>
      </c>
      <c r="P64" s="44" t="s">
        <v>191</v>
      </c>
      <c r="Q64" s="28">
        <v>1</v>
      </c>
      <c r="R64" s="28">
        <v>1</v>
      </c>
    </row>
    <row r="65" spans="1:18" x14ac:dyDescent="0.35">
      <c r="A65" s="19" t="s">
        <v>282</v>
      </c>
      <c r="B65" s="28"/>
      <c r="C65" s="28">
        <v>1</v>
      </c>
      <c r="D65" s="28"/>
      <c r="E65" s="28"/>
      <c r="F65" s="28"/>
      <c r="G65" s="28"/>
      <c r="H65" s="28"/>
      <c r="I65" s="28">
        <v>1</v>
      </c>
      <c r="J65" s="28">
        <v>1</v>
      </c>
      <c r="K65" s="28"/>
      <c r="L65" s="28"/>
      <c r="M65" s="28">
        <v>0</v>
      </c>
      <c r="N65" s="28">
        <v>1</v>
      </c>
      <c r="O65" s="28">
        <v>0</v>
      </c>
      <c r="P65" s="44">
        <v>0</v>
      </c>
      <c r="Q65" s="28">
        <v>1</v>
      </c>
      <c r="R65" s="28">
        <v>1</v>
      </c>
    </row>
    <row r="66" spans="1:18" x14ac:dyDescent="0.35">
      <c r="A66" s="19" t="s">
        <v>283</v>
      </c>
      <c r="B66" s="28"/>
      <c r="C66" s="28">
        <v>0</v>
      </c>
      <c r="D66" s="28"/>
      <c r="E66" s="28"/>
      <c r="F66" s="28"/>
      <c r="G66" s="28"/>
      <c r="H66" s="28"/>
      <c r="I66" s="28">
        <v>0</v>
      </c>
      <c r="J66" s="28">
        <v>0</v>
      </c>
      <c r="K66" s="28"/>
      <c r="L66" s="28"/>
      <c r="M66" s="28">
        <v>0</v>
      </c>
      <c r="N66" s="28">
        <v>0</v>
      </c>
      <c r="O66" s="28">
        <v>0</v>
      </c>
      <c r="P66" s="44">
        <v>0</v>
      </c>
      <c r="Q66" s="28">
        <v>1</v>
      </c>
      <c r="R66" s="28">
        <v>1</v>
      </c>
    </row>
    <row r="67" spans="1:18" x14ac:dyDescent="0.35">
      <c r="A67" s="20" t="s">
        <v>136</v>
      </c>
      <c r="B67" s="22">
        <f>SUM(B62:B66)/5</f>
        <v>0</v>
      </c>
      <c r="C67" s="22">
        <f>SUM(C62:C66)/5</f>
        <v>0.4</v>
      </c>
      <c r="D67" s="22">
        <f t="shared" ref="D67:O67" si="14">SUM(D62:D66)/5</f>
        <v>0</v>
      </c>
      <c r="E67" s="22">
        <f t="shared" si="14"/>
        <v>0</v>
      </c>
      <c r="F67" s="22">
        <f t="shared" si="14"/>
        <v>0</v>
      </c>
      <c r="G67" s="22">
        <f t="shared" si="14"/>
        <v>0</v>
      </c>
      <c r="H67" s="22">
        <f t="shared" si="14"/>
        <v>0</v>
      </c>
      <c r="I67" s="22">
        <f t="shared" si="14"/>
        <v>0.4</v>
      </c>
      <c r="J67" s="22">
        <f t="shared" si="14"/>
        <v>0.6</v>
      </c>
      <c r="K67" s="22">
        <f t="shared" si="14"/>
        <v>0</v>
      </c>
      <c r="L67" s="22">
        <f t="shared" si="14"/>
        <v>0</v>
      </c>
      <c r="M67" s="22">
        <f t="shared" si="14"/>
        <v>0.2</v>
      </c>
      <c r="N67" s="22">
        <f t="shared" si="14"/>
        <v>0.6</v>
      </c>
      <c r="O67" s="22">
        <f t="shared" si="14"/>
        <v>0.2</v>
      </c>
      <c r="P67" s="45"/>
      <c r="Q67" s="22"/>
      <c r="R67" s="22"/>
    </row>
    <row r="68" spans="1:18" x14ac:dyDescent="0.35">
      <c r="A68" s="23" t="s">
        <v>81</v>
      </c>
      <c r="B68" s="24"/>
      <c r="C68" s="24">
        <f>SUM(C62:C66)</f>
        <v>2</v>
      </c>
      <c r="D68" s="24">
        <f t="shared" ref="D68:O68" si="15">SUM(D62:D66)</f>
        <v>0</v>
      </c>
      <c r="E68" s="24">
        <f t="shared" si="15"/>
        <v>0</v>
      </c>
      <c r="F68" s="24">
        <f t="shared" si="15"/>
        <v>0</v>
      </c>
      <c r="G68" s="24">
        <f t="shared" si="15"/>
        <v>0</v>
      </c>
      <c r="H68" s="24">
        <f t="shared" si="15"/>
        <v>0</v>
      </c>
      <c r="I68" s="24">
        <f t="shared" si="15"/>
        <v>2</v>
      </c>
      <c r="J68" s="24">
        <f t="shared" si="15"/>
        <v>3</v>
      </c>
      <c r="K68" s="24">
        <f t="shared" si="15"/>
        <v>0</v>
      </c>
      <c r="L68" s="24">
        <f t="shared" si="15"/>
        <v>0</v>
      </c>
      <c r="M68" s="24">
        <f t="shared" si="15"/>
        <v>1</v>
      </c>
      <c r="N68" s="24">
        <f t="shared" si="15"/>
        <v>3</v>
      </c>
      <c r="O68" s="24">
        <f t="shared" si="15"/>
        <v>1</v>
      </c>
      <c r="P68" s="46"/>
      <c r="Q68" s="24"/>
      <c r="R68" s="24"/>
    </row>
    <row r="69" spans="1:18" x14ac:dyDescent="0.35">
      <c r="A69" s="18" t="s">
        <v>112</v>
      </c>
      <c r="B69" s="2">
        <v>0</v>
      </c>
      <c r="C69" s="2">
        <v>1</v>
      </c>
      <c r="D69" s="2">
        <v>0</v>
      </c>
      <c r="E69" s="6">
        <v>1</v>
      </c>
      <c r="F69" s="2">
        <v>0</v>
      </c>
      <c r="G69" s="6">
        <v>1</v>
      </c>
      <c r="H69" s="2">
        <v>0</v>
      </c>
      <c r="I69" s="2">
        <v>1</v>
      </c>
      <c r="J69" s="2">
        <v>1</v>
      </c>
      <c r="K69" s="6">
        <v>1</v>
      </c>
      <c r="L69" s="2">
        <v>0</v>
      </c>
      <c r="M69" s="2">
        <v>0</v>
      </c>
      <c r="N69" s="27"/>
      <c r="O69" s="27"/>
      <c r="P69" s="43"/>
      <c r="Q69" s="27"/>
      <c r="R69" s="27"/>
    </row>
    <row r="70" spans="1:18" x14ac:dyDescent="0.35">
      <c r="A70" s="19" t="s">
        <v>284</v>
      </c>
      <c r="B70" s="28"/>
      <c r="C70" s="28">
        <v>1</v>
      </c>
      <c r="D70" s="28"/>
      <c r="E70" s="28">
        <v>1</v>
      </c>
      <c r="F70" s="28"/>
      <c r="G70" s="28">
        <v>1</v>
      </c>
      <c r="H70" s="28"/>
      <c r="I70" s="28">
        <v>1</v>
      </c>
      <c r="J70" s="28">
        <v>1</v>
      </c>
      <c r="K70" s="28">
        <v>1</v>
      </c>
      <c r="L70" s="28"/>
      <c r="M70" s="28"/>
      <c r="N70" s="28">
        <v>1</v>
      </c>
      <c r="O70" s="28">
        <v>1</v>
      </c>
      <c r="P70" s="44" t="s">
        <v>192</v>
      </c>
      <c r="Q70" s="28">
        <v>1</v>
      </c>
      <c r="R70" s="28">
        <v>1</v>
      </c>
    </row>
    <row r="71" spans="1:18" x14ac:dyDescent="0.35">
      <c r="A71" s="19" t="s">
        <v>285</v>
      </c>
      <c r="B71" s="28"/>
      <c r="C71" s="28">
        <v>1</v>
      </c>
      <c r="D71" s="28"/>
      <c r="E71" s="28">
        <v>1</v>
      </c>
      <c r="F71" s="28"/>
      <c r="G71" s="28">
        <v>1</v>
      </c>
      <c r="H71" s="28"/>
      <c r="I71" s="28">
        <v>1</v>
      </c>
      <c r="J71" s="28">
        <v>1</v>
      </c>
      <c r="K71" s="28">
        <v>1</v>
      </c>
      <c r="L71" s="28"/>
      <c r="M71" s="28"/>
      <c r="N71" s="28">
        <v>1</v>
      </c>
      <c r="O71" s="28">
        <v>1</v>
      </c>
      <c r="P71" s="44" t="s">
        <v>193</v>
      </c>
      <c r="Q71" s="28">
        <v>1</v>
      </c>
      <c r="R71" s="28">
        <v>1</v>
      </c>
    </row>
    <row r="72" spans="1:18" x14ac:dyDescent="0.35">
      <c r="A72" s="19" t="s">
        <v>286</v>
      </c>
      <c r="B72" s="28"/>
      <c r="C72" s="28">
        <v>1</v>
      </c>
      <c r="D72" s="28"/>
      <c r="E72" s="28">
        <v>1</v>
      </c>
      <c r="F72" s="28"/>
      <c r="G72" s="28">
        <v>1</v>
      </c>
      <c r="H72" s="28"/>
      <c r="I72" s="28">
        <v>1</v>
      </c>
      <c r="J72" s="28">
        <v>1</v>
      </c>
      <c r="K72" s="28">
        <v>1</v>
      </c>
      <c r="L72" s="28"/>
      <c r="M72" s="28"/>
      <c r="N72" s="28">
        <v>1</v>
      </c>
      <c r="O72" s="28">
        <v>1</v>
      </c>
      <c r="P72" s="44" t="s">
        <v>194</v>
      </c>
      <c r="Q72" s="28">
        <v>1</v>
      </c>
      <c r="R72" s="28">
        <v>1</v>
      </c>
    </row>
    <row r="73" spans="1:18" x14ac:dyDescent="0.35">
      <c r="A73" s="19" t="s">
        <v>287</v>
      </c>
      <c r="B73" s="28"/>
      <c r="C73" s="28">
        <v>1</v>
      </c>
      <c r="D73" s="28"/>
      <c r="E73" s="28">
        <v>1</v>
      </c>
      <c r="F73" s="28"/>
      <c r="G73" s="28">
        <v>1</v>
      </c>
      <c r="H73" s="28"/>
      <c r="I73" s="28">
        <v>1</v>
      </c>
      <c r="J73" s="28">
        <v>1</v>
      </c>
      <c r="K73" s="28">
        <v>1</v>
      </c>
      <c r="L73" s="28"/>
      <c r="M73" s="28"/>
      <c r="N73" s="28">
        <v>1</v>
      </c>
      <c r="O73" s="28">
        <v>1</v>
      </c>
      <c r="P73" s="44" t="s">
        <v>195</v>
      </c>
      <c r="Q73" s="28">
        <v>1</v>
      </c>
      <c r="R73" s="28">
        <v>0</v>
      </c>
    </row>
    <row r="74" spans="1:18" x14ac:dyDescent="0.35">
      <c r="A74" s="19" t="s">
        <v>288</v>
      </c>
      <c r="B74" s="28"/>
      <c r="C74" s="28">
        <v>1</v>
      </c>
      <c r="D74" s="28"/>
      <c r="E74" s="28">
        <v>1</v>
      </c>
      <c r="F74" s="28"/>
      <c r="G74" s="28">
        <v>1</v>
      </c>
      <c r="H74" s="28"/>
      <c r="I74" s="28">
        <v>1</v>
      </c>
      <c r="J74" s="28">
        <v>1</v>
      </c>
      <c r="K74" s="28">
        <v>1</v>
      </c>
      <c r="L74" s="28"/>
      <c r="M74" s="28"/>
      <c r="N74" s="28">
        <v>1</v>
      </c>
      <c r="O74" s="28">
        <v>1</v>
      </c>
      <c r="P74" s="44" t="s">
        <v>196</v>
      </c>
      <c r="Q74" s="28">
        <v>1</v>
      </c>
      <c r="R74" s="28">
        <v>0</v>
      </c>
    </row>
    <row r="75" spans="1:18" x14ac:dyDescent="0.35">
      <c r="A75" s="20" t="s">
        <v>136</v>
      </c>
      <c r="B75" s="21"/>
      <c r="C75" s="22">
        <f t="shared" ref="C75:O75" si="16">SUM(C70:C74)/5</f>
        <v>1</v>
      </c>
      <c r="D75" s="22">
        <f t="shared" si="16"/>
        <v>0</v>
      </c>
      <c r="E75" s="22">
        <f t="shared" si="16"/>
        <v>1</v>
      </c>
      <c r="F75" s="22">
        <f t="shared" si="16"/>
        <v>0</v>
      </c>
      <c r="G75" s="22">
        <f t="shared" si="16"/>
        <v>1</v>
      </c>
      <c r="H75" s="22">
        <f t="shared" si="16"/>
        <v>0</v>
      </c>
      <c r="I75" s="22">
        <f t="shared" si="16"/>
        <v>1</v>
      </c>
      <c r="J75" s="22">
        <f t="shared" si="16"/>
        <v>1</v>
      </c>
      <c r="K75" s="22">
        <f t="shared" si="16"/>
        <v>1</v>
      </c>
      <c r="L75" s="22">
        <f t="shared" si="16"/>
        <v>0</v>
      </c>
      <c r="M75" s="22">
        <f t="shared" si="16"/>
        <v>0</v>
      </c>
      <c r="N75" s="22">
        <f t="shared" si="16"/>
        <v>1</v>
      </c>
      <c r="O75" s="22">
        <f t="shared" si="16"/>
        <v>1</v>
      </c>
      <c r="P75" s="45"/>
      <c r="Q75" s="22"/>
      <c r="R75" s="22"/>
    </row>
    <row r="76" spans="1:18" x14ac:dyDescent="0.35">
      <c r="A76" s="23" t="s">
        <v>81</v>
      </c>
      <c r="B76" s="24"/>
      <c r="C76" s="24">
        <f t="shared" ref="C76:O76" si="17">SUM(C70:C74)</f>
        <v>5</v>
      </c>
      <c r="D76" s="24">
        <f t="shared" si="17"/>
        <v>0</v>
      </c>
      <c r="E76" s="24">
        <f t="shared" si="17"/>
        <v>5</v>
      </c>
      <c r="F76" s="24">
        <f t="shared" si="17"/>
        <v>0</v>
      </c>
      <c r="G76" s="24">
        <f t="shared" si="17"/>
        <v>5</v>
      </c>
      <c r="H76" s="24">
        <f t="shared" si="17"/>
        <v>0</v>
      </c>
      <c r="I76" s="24">
        <f t="shared" si="17"/>
        <v>5</v>
      </c>
      <c r="J76" s="24">
        <f t="shared" si="17"/>
        <v>5</v>
      </c>
      <c r="K76" s="24">
        <f t="shared" si="17"/>
        <v>5</v>
      </c>
      <c r="L76" s="24">
        <f t="shared" si="17"/>
        <v>0</v>
      </c>
      <c r="M76" s="24">
        <f t="shared" si="17"/>
        <v>0</v>
      </c>
      <c r="N76" s="24">
        <f t="shared" si="17"/>
        <v>5</v>
      </c>
      <c r="O76" s="24">
        <f t="shared" si="17"/>
        <v>5</v>
      </c>
      <c r="P76" s="46"/>
      <c r="Q76" s="24"/>
      <c r="R76" s="24"/>
    </row>
    <row r="77" spans="1:18" x14ac:dyDescent="0.35">
      <c r="A77" s="18" t="s">
        <v>113</v>
      </c>
      <c r="B77" s="2">
        <v>0</v>
      </c>
      <c r="C77" s="2">
        <v>0</v>
      </c>
      <c r="D77" s="2">
        <v>0</v>
      </c>
      <c r="E77" s="2">
        <v>0</v>
      </c>
      <c r="F77" s="2">
        <v>0</v>
      </c>
      <c r="G77" s="2">
        <v>0</v>
      </c>
      <c r="H77" s="2">
        <v>0</v>
      </c>
      <c r="I77" s="2">
        <v>1</v>
      </c>
      <c r="J77" s="2">
        <v>1</v>
      </c>
      <c r="K77" s="7">
        <v>1</v>
      </c>
      <c r="L77" s="2">
        <v>0</v>
      </c>
      <c r="M77" s="2">
        <v>1</v>
      </c>
      <c r="N77" s="27"/>
      <c r="O77" s="27"/>
      <c r="P77" s="43"/>
      <c r="Q77" s="27"/>
      <c r="R77" s="27"/>
    </row>
    <row r="78" spans="1:18" x14ac:dyDescent="0.35">
      <c r="A78" s="19" t="s">
        <v>289</v>
      </c>
      <c r="B78" s="28"/>
      <c r="C78" s="28"/>
      <c r="D78" s="28"/>
      <c r="E78" s="28"/>
      <c r="F78" s="28"/>
      <c r="G78" s="28"/>
      <c r="H78" s="28"/>
      <c r="I78" s="28">
        <v>1</v>
      </c>
      <c r="J78" s="28">
        <v>1</v>
      </c>
      <c r="K78" s="28">
        <v>1</v>
      </c>
      <c r="L78" s="28"/>
      <c r="M78" s="28">
        <v>1</v>
      </c>
      <c r="N78" s="28">
        <v>1</v>
      </c>
      <c r="O78" s="28">
        <v>1</v>
      </c>
      <c r="P78" s="44" t="s">
        <v>197</v>
      </c>
      <c r="Q78" s="28">
        <v>1</v>
      </c>
      <c r="R78" s="28">
        <v>1</v>
      </c>
    </row>
    <row r="79" spans="1:18" x14ac:dyDescent="0.35">
      <c r="A79" s="19" t="s">
        <v>290</v>
      </c>
      <c r="B79" s="28"/>
      <c r="C79" s="28"/>
      <c r="D79" s="28"/>
      <c r="E79" s="28"/>
      <c r="F79" s="28"/>
      <c r="G79" s="28"/>
      <c r="H79" s="28"/>
      <c r="I79" s="28">
        <v>1</v>
      </c>
      <c r="J79" s="28">
        <v>1</v>
      </c>
      <c r="K79" s="28">
        <v>1</v>
      </c>
      <c r="L79" s="28"/>
      <c r="M79" s="28">
        <v>1</v>
      </c>
      <c r="N79" s="28">
        <v>1</v>
      </c>
      <c r="O79" s="28">
        <v>1</v>
      </c>
      <c r="P79" s="44" t="s">
        <v>198</v>
      </c>
      <c r="Q79" s="28">
        <v>1</v>
      </c>
      <c r="R79" s="28">
        <v>1</v>
      </c>
    </row>
    <row r="80" spans="1:18" x14ac:dyDescent="0.35">
      <c r="A80" s="19" t="s">
        <v>291</v>
      </c>
      <c r="B80" s="28"/>
      <c r="C80" s="28"/>
      <c r="D80" s="28"/>
      <c r="E80" s="28"/>
      <c r="F80" s="28"/>
      <c r="G80" s="28"/>
      <c r="H80" s="28"/>
      <c r="I80" s="28">
        <v>1</v>
      </c>
      <c r="J80" s="28">
        <v>1</v>
      </c>
      <c r="K80" s="28">
        <v>1</v>
      </c>
      <c r="L80" s="28"/>
      <c r="M80" s="28">
        <v>1</v>
      </c>
      <c r="N80" s="28">
        <v>1</v>
      </c>
      <c r="O80" s="28">
        <v>1</v>
      </c>
      <c r="P80" s="44" t="s">
        <v>200</v>
      </c>
      <c r="Q80" s="28">
        <v>1</v>
      </c>
      <c r="R80" s="28">
        <v>1</v>
      </c>
    </row>
    <row r="81" spans="1:18" x14ac:dyDescent="0.35">
      <c r="A81" s="19" t="s">
        <v>292</v>
      </c>
      <c r="B81" s="28"/>
      <c r="C81" s="28"/>
      <c r="D81" s="28"/>
      <c r="E81" s="28"/>
      <c r="F81" s="28"/>
      <c r="G81" s="28"/>
      <c r="H81" s="28"/>
      <c r="I81" s="28">
        <v>0</v>
      </c>
      <c r="J81" s="28">
        <v>0</v>
      </c>
      <c r="K81" s="28">
        <v>0</v>
      </c>
      <c r="L81" s="28"/>
      <c r="M81" s="28">
        <v>0</v>
      </c>
      <c r="N81" s="28">
        <v>0</v>
      </c>
      <c r="O81" s="28">
        <v>0</v>
      </c>
      <c r="P81" s="44">
        <v>0</v>
      </c>
      <c r="Q81" s="28">
        <v>1</v>
      </c>
      <c r="R81" s="28">
        <v>0</v>
      </c>
    </row>
    <row r="82" spans="1:18" x14ac:dyDescent="0.35">
      <c r="A82" s="19" t="s">
        <v>293</v>
      </c>
      <c r="B82" s="28"/>
      <c r="C82" s="28"/>
      <c r="D82" s="28"/>
      <c r="E82" s="28"/>
      <c r="F82" s="28"/>
      <c r="G82" s="28"/>
      <c r="H82" s="28"/>
      <c r="I82" s="28">
        <v>1</v>
      </c>
      <c r="J82" s="28">
        <v>1</v>
      </c>
      <c r="K82" s="28">
        <v>1</v>
      </c>
      <c r="L82" s="28"/>
      <c r="M82" s="28">
        <v>1</v>
      </c>
      <c r="N82" s="28">
        <v>1</v>
      </c>
      <c r="O82" s="28">
        <v>1</v>
      </c>
      <c r="P82" s="44" t="s">
        <v>199</v>
      </c>
      <c r="Q82" s="28">
        <v>1</v>
      </c>
      <c r="R82" s="28">
        <v>1</v>
      </c>
    </row>
    <row r="83" spans="1:18" x14ac:dyDescent="0.35">
      <c r="A83" s="20" t="s">
        <v>136</v>
      </c>
      <c r="B83" s="22">
        <f>SUM(B78:B82)/5</f>
        <v>0</v>
      </c>
      <c r="C83" s="22">
        <f>SUM(C78:C82)/5</f>
        <v>0</v>
      </c>
      <c r="D83" s="22">
        <f t="shared" ref="D83:O83" si="18">SUM(D78:D82)/5</f>
        <v>0</v>
      </c>
      <c r="E83" s="22">
        <f t="shared" si="18"/>
        <v>0</v>
      </c>
      <c r="F83" s="22">
        <f t="shared" si="18"/>
        <v>0</v>
      </c>
      <c r="G83" s="22">
        <f t="shared" si="18"/>
        <v>0</v>
      </c>
      <c r="H83" s="22">
        <f t="shared" si="18"/>
        <v>0</v>
      </c>
      <c r="I83" s="22">
        <f t="shared" si="18"/>
        <v>0.8</v>
      </c>
      <c r="J83" s="22">
        <f t="shared" si="18"/>
        <v>0.8</v>
      </c>
      <c r="K83" s="22">
        <f t="shared" si="18"/>
        <v>0.8</v>
      </c>
      <c r="L83" s="22">
        <f t="shared" si="18"/>
        <v>0</v>
      </c>
      <c r="M83" s="22">
        <f t="shared" si="18"/>
        <v>0.8</v>
      </c>
      <c r="N83" s="22">
        <f t="shared" si="18"/>
        <v>0.8</v>
      </c>
      <c r="O83" s="22">
        <f t="shared" si="18"/>
        <v>0.8</v>
      </c>
      <c r="P83" s="45"/>
      <c r="Q83" s="22"/>
      <c r="R83" s="22"/>
    </row>
    <row r="84" spans="1:18" x14ac:dyDescent="0.35">
      <c r="A84" s="23" t="s">
        <v>81</v>
      </c>
      <c r="B84" s="24"/>
      <c r="C84" s="24">
        <f>SUM(C78:C82)</f>
        <v>0</v>
      </c>
      <c r="D84" s="24">
        <f t="shared" ref="D84:O84" si="19">SUM(D78:D82)</f>
        <v>0</v>
      </c>
      <c r="E84" s="24">
        <f t="shared" si="19"/>
        <v>0</v>
      </c>
      <c r="F84" s="24">
        <f t="shared" si="19"/>
        <v>0</v>
      </c>
      <c r="G84" s="24">
        <f t="shared" si="19"/>
        <v>0</v>
      </c>
      <c r="H84" s="24">
        <f t="shared" si="19"/>
        <v>0</v>
      </c>
      <c r="I84" s="24">
        <f t="shared" si="19"/>
        <v>4</v>
      </c>
      <c r="J84" s="24">
        <f t="shared" si="19"/>
        <v>4</v>
      </c>
      <c r="K84" s="24">
        <f t="shared" si="19"/>
        <v>4</v>
      </c>
      <c r="L84" s="24">
        <f t="shared" si="19"/>
        <v>0</v>
      </c>
      <c r="M84" s="24">
        <f t="shared" si="19"/>
        <v>4</v>
      </c>
      <c r="N84" s="24">
        <f t="shared" si="19"/>
        <v>4</v>
      </c>
      <c r="O84" s="24">
        <f t="shared" si="19"/>
        <v>4</v>
      </c>
      <c r="P84" s="46"/>
      <c r="Q84" s="24"/>
      <c r="R84" s="24"/>
    </row>
    <row r="85" spans="1:18" x14ac:dyDescent="0.35">
      <c r="A85" s="18" t="s">
        <v>114</v>
      </c>
      <c r="B85" s="2">
        <v>0</v>
      </c>
      <c r="C85" s="2">
        <v>1</v>
      </c>
      <c r="D85" s="2">
        <v>0</v>
      </c>
      <c r="E85" s="7">
        <v>1</v>
      </c>
      <c r="F85" s="2">
        <v>0</v>
      </c>
      <c r="G85" s="6">
        <v>1</v>
      </c>
      <c r="H85" s="2">
        <v>0</v>
      </c>
      <c r="I85" s="2">
        <v>1</v>
      </c>
      <c r="J85" s="2">
        <v>1</v>
      </c>
      <c r="K85" s="2">
        <v>0</v>
      </c>
      <c r="L85" s="2">
        <v>0</v>
      </c>
      <c r="M85" s="2">
        <v>1</v>
      </c>
      <c r="N85" s="27"/>
      <c r="O85" s="27"/>
      <c r="P85" s="43"/>
      <c r="Q85" s="27"/>
      <c r="R85" s="27"/>
    </row>
    <row r="86" spans="1:18" x14ac:dyDescent="0.35">
      <c r="A86" s="19" t="s">
        <v>294</v>
      </c>
      <c r="B86" s="28"/>
      <c r="C86" s="28">
        <v>0</v>
      </c>
      <c r="D86" s="28"/>
      <c r="E86" s="28">
        <v>0</v>
      </c>
      <c r="F86" s="28"/>
      <c r="G86" s="28">
        <v>0</v>
      </c>
      <c r="H86" s="28"/>
      <c r="I86" s="28">
        <v>0</v>
      </c>
      <c r="J86" s="28">
        <v>0</v>
      </c>
      <c r="K86" s="28"/>
      <c r="L86" s="28"/>
      <c r="M86" s="28">
        <v>0</v>
      </c>
      <c r="N86" s="28">
        <v>0</v>
      </c>
      <c r="O86" s="28">
        <v>0</v>
      </c>
      <c r="P86" s="44">
        <v>0</v>
      </c>
      <c r="Q86" s="28">
        <v>1</v>
      </c>
      <c r="R86" s="28">
        <v>0</v>
      </c>
    </row>
    <row r="87" spans="1:18" x14ac:dyDescent="0.35">
      <c r="A87" s="19" t="s">
        <v>295</v>
      </c>
      <c r="B87" s="28"/>
      <c r="C87" s="28">
        <v>0</v>
      </c>
      <c r="D87" s="28"/>
      <c r="E87" s="28">
        <v>1</v>
      </c>
      <c r="F87" s="28"/>
      <c r="G87" s="28">
        <v>1</v>
      </c>
      <c r="H87" s="28"/>
      <c r="I87" s="28">
        <v>1</v>
      </c>
      <c r="J87" s="28">
        <v>1</v>
      </c>
      <c r="K87" s="28"/>
      <c r="L87" s="28"/>
      <c r="M87" s="28">
        <v>1</v>
      </c>
      <c r="N87" s="28">
        <v>1</v>
      </c>
      <c r="O87" s="28">
        <v>0</v>
      </c>
      <c r="P87" s="44">
        <v>0</v>
      </c>
      <c r="Q87" s="28">
        <v>1</v>
      </c>
      <c r="R87" s="28">
        <v>1</v>
      </c>
    </row>
    <row r="88" spans="1:18" x14ac:dyDescent="0.35">
      <c r="A88" s="19" t="s">
        <v>296</v>
      </c>
      <c r="B88" s="28"/>
      <c r="C88" s="28">
        <v>1</v>
      </c>
      <c r="D88" s="28"/>
      <c r="E88" s="28">
        <v>1</v>
      </c>
      <c r="F88" s="28"/>
      <c r="G88" s="28">
        <v>1</v>
      </c>
      <c r="H88" s="28"/>
      <c r="I88" s="28">
        <v>1</v>
      </c>
      <c r="J88" s="28">
        <v>1</v>
      </c>
      <c r="K88" s="28"/>
      <c r="L88" s="28"/>
      <c r="M88" s="28">
        <v>1</v>
      </c>
      <c r="N88" s="28">
        <v>1</v>
      </c>
      <c r="O88" s="28">
        <v>1</v>
      </c>
      <c r="P88" s="44" t="s">
        <v>201</v>
      </c>
      <c r="Q88" s="28">
        <v>1</v>
      </c>
      <c r="R88" s="28">
        <v>1</v>
      </c>
    </row>
    <row r="89" spans="1:18" x14ac:dyDescent="0.35">
      <c r="A89" s="19" t="s">
        <v>297</v>
      </c>
      <c r="B89" s="28"/>
      <c r="C89" s="28">
        <v>0</v>
      </c>
      <c r="D89" s="28"/>
      <c r="E89" s="28">
        <v>1</v>
      </c>
      <c r="F89" s="28"/>
      <c r="G89" s="28">
        <v>1</v>
      </c>
      <c r="H89" s="28"/>
      <c r="I89" s="28">
        <v>1</v>
      </c>
      <c r="J89" s="28">
        <v>1</v>
      </c>
      <c r="K89" s="28"/>
      <c r="L89" s="28"/>
      <c r="M89" s="28">
        <v>1</v>
      </c>
      <c r="N89" s="28">
        <v>1</v>
      </c>
      <c r="O89" s="28">
        <v>0</v>
      </c>
      <c r="P89" s="44">
        <v>0</v>
      </c>
      <c r="Q89" s="28">
        <v>1</v>
      </c>
      <c r="R89" s="28">
        <v>1</v>
      </c>
    </row>
    <row r="90" spans="1:18" x14ac:dyDescent="0.35">
      <c r="A90" s="19" t="s">
        <v>298</v>
      </c>
      <c r="B90" s="28"/>
      <c r="C90" s="28">
        <v>1</v>
      </c>
      <c r="D90" s="28"/>
      <c r="E90" s="28">
        <v>1</v>
      </c>
      <c r="F90" s="28"/>
      <c r="G90" s="28">
        <v>1</v>
      </c>
      <c r="H90" s="28"/>
      <c r="I90" s="28">
        <v>1</v>
      </c>
      <c r="J90" s="28">
        <v>1</v>
      </c>
      <c r="K90" s="28"/>
      <c r="L90" s="28"/>
      <c r="M90" s="28">
        <v>1</v>
      </c>
      <c r="N90" s="28">
        <v>1</v>
      </c>
      <c r="O90" s="28">
        <v>1</v>
      </c>
      <c r="P90" s="44" t="s">
        <v>202</v>
      </c>
      <c r="Q90" s="28">
        <v>1</v>
      </c>
      <c r="R90" s="28">
        <v>1</v>
      </c>
    </row>
    <row r="91" spans="1:18" x14ac:dyDescent="0.35">
      <c r="A91" s="20" t="s">
        <v>136</v>
      </c>
      <c r="B91" s="22">
        <f>SUM(B86:B90)/5</f>
        <v>0</v>
      </c>
      <c r="C91" s="22">
        <f t="shared" ref="C91:O91" si="20">SUM(C86:C90)/5</f>
        <v>0.4</v>
      </c>
      <c r="D91" s="22">
        <f t="shared" si="20"/>
        <v>0</v>
      </c>
      <c r="E91" s="22">
        <f t="shared" si="20"/>
        <v>0.8</v>
      </c>
      <c r="F91" s="22">
        <f t="shared" si="20"/>
        <v>0</v>
      </c>
      <c r="G91" s="22">
        <f t="shared" si="20"/>
        <v>0.8</v>
      </c>
      <c r="H91" s="22">
        <f t="shared" si="20"/>
        <v>0</v>
      </c>
      <c r="I91" s="22">
        <f t="shared" si="20"/>
        <v>0.8</v>
      </c>
      <c r="J91" s="22">
        <f t="shared" si="20"/>
        <v>0.8</v>
      </c>
      <c r="K91" s="22">
        <f t="shared" si="20"/>
        <v>0</v>
      </c>
      <c r="L91" s="22">
        <f t="shared" si="20"/>
        <v>0</v>
      </c>
      <c r="M91" s="22">
        <f t="shared" si="20"/>
        <v>0.8</v>
      </c>
      <c r="N91" s="22">
        <f t="shared" si="20"/>
        <v>0.8</v>
      </c>
      <c r="O91" s="22">
        <f t="shared" si="20"/>
        <v>0.4</v>
      </c>
      <c r="P91" s="45"/>
      <c r="Q91" s="22"/>
      <c r="R91" s="22"/>
    </row>
    <row r="92" spans="1:18" x14ac:dyDescent="0.35">
      <c r="A92" s="23" t="s">
        <v>81</v>
      </c>
      <c r="B92" s="24"/>
      <c r="C92" s="24">
        <f t="shared" ref="C92:O92" si="21">SUM(C86:C90)</f>
        <v>2</v>
      </c>
      <c r="D92" s="24">
        <f t="shared" si="21"/>
        <v>0</v>
      </c>
      <c r="E92" s="24">
        <f t="shared" si="21"/>
        <v>4</v>
      </c>
      <c r="F92" s="24">
        <f t="shared" si="21"/>
        <v>0</v>
      </c>
      <c r="G92" s="24">
        <f t="shared" si="21"/>
        <v>4</v>
      </c>
      <c r="H92" s="24">
        <f t="shared" si="21"/>
        <v>0</v>
      </c>
      <c r="I92" s="24">
        <f t="shared" si="21"/>
        <v>4</v>
      </c>
      <c r="J92" s="24">
        <f t="shared" si="21"/>
        <v>4</v>
      </c>
      <c r="K92" s="24">
        <f t="shared" si="21"/>
        <v>0</v>
      </c>
      <c r="L92" s="24">
        <f t="shared" si="21"/>
        <v>0</v>
      </c>
      <c r="M92" s="24">
        <f t="shared" si="21"/>
        <v>4</v>
      </c>
      <c r="N92" s="24">
        <f t="shared" si="21"/>
        <v>4</v>
      </c>
      <c r="O92" s="24">
        <f t="shared" si="21"/>
        <v>2</v>
      </c>
      <c r="P92" s="46"/>
      <c r="Q92" s="24"/>
      <c r="R92" s="24"/>
    </row>
    <row r="93" spans="1:18" x14ac:dyDescent="0.35">
      <c r="A93" s="18" t="s">
        <v>115</v>
      </c>
      <c r="B93" s="2">
        <v>0</v>
      </c>
      <c r="C93" s="2">
        <v>1</v>
      </c>
      <c r="D93" s="2">
        <v>0</v>
      </c>
      <c r="E93" s="2">
        <v>1</v>
      </c>
      <c r="F93" s="2">
        <v>0</v>
      </c>
      <c r="G93" s="7">
        <v>1</v>
      </c>
      <c r="H93" s="2">
        <v>0</v>
      </c>
      <c r="I93" s="2">
        <v>1</v>
      </c>
      <c r="J93" s="2">
        <v>1</v>
      </c>
      <c r="K93" s="2">
        <v>0</v>
      </c>
      <c r="L93" s="2">
        <v>0</v>
      </c>
      <c r="M93" s="2">
        <v>1</v>
      </c>
      <c r="N93" s="27"/>
      <c r="O93" s="27"/>
      <c r="P93" s="43"/>
      <c r="Q93" s="27"/>
      <c r="R93" s="27"/>
    </row>
    <row r="94" spans="1:18" x14ac:dyDescent="0.35">
      <c r="A94" s="19" t="s">
        <v>299</v>
      </c>
      <c r="B94" s="28"/>
      <c r="C94" s="28">
        <v>0</v>
      </c>
      <c r="D94" s="28"/>
      <c r="E94" s="28">
        <v>0</v>
      </c>
      <c r="F94" s="28"/>
      <c r="G94" s="28">
        <v>0</v>
      </c>
      <c r="H94" s="28"/>
      <c r="I94" s="28">
        <v>0</v>
      </c>
      <c r="J94" s="28">
        <v>0</v>
      </c>
      <c r="K94" s="28"/>
      <c r="L94" s="28"/>
      <c r="M94" s="28">
        <v>0</v>
      </c>
      <c r="N94" s="28">
        <v>0</v>
      </c>
      <c r="O94" s="28">
        <v>0</v>
      </c>
      <c r="P94" s="44">
        <v>0</v>
      </c>
      <c r="Q94" s="28">
        <v>1</v>
      </c>
      <c r="R94" s="28">
        <v>0</v>
      </c>
    </row>
    <row r="95" spans="1:18" x14ac:dyDescent="0.35">
      <c r="A95" s="19" t="s">
        <v>300</v>
      </c>
      <c r="B95" s="28"/>
      <c r="C95" s="28">
        <v>0</v>
      </c>
      <c r="D95" s="28"/>
      <c r="E95" s="28">
        <v>0</v>
      </c>
      <c r="F95" s="28"/>
      <c r="G95" s="28">
        <v>0</v>
      </c>
      <c r="H95" s="28"/>
      <c r="I95" s="28">
        <v>0</v>
      </c>
      <c r="J95" s="28">
        <v>0</v>
      </c>
      <c r="K95" s="28"/>
      <c r="L95" s="28"/>
      <c r="M95" s="28">
        <v>0</v>
      </c>
      <c r="N95" s="28">
        <v>0</v>
      </c>
      <c r="O95" s="28">
        <v>0</v>
      </c>
      <c r="P95" s="44">
        <v>0</v>
      </c>
      <c r="Q95" s="28">
        <v>1</v>
      </c>
      <c r="R95" s="28">
        <v>0</v>
      </c>
    </row>
    <row r="96" spans="1:18" x14ac:dyDescent="0.35">
      <c r="A96" s="19" t="s">
        <v>301</v>
      </c>
      <c r="B96" s="28"/>
      <c r="C96" s="28">
        <v>0</v>
      </c>
      <c r="D96" s="28"/>
      <c r="E96" s="28">
        <v>0</v>
      </c>
      <c r="F96" s="28"/>
      <c r="G96" s="28">
        <v>0</v>
      </c>
      <c r="H96" s="28"/>
      <c r="I96" s="28">
        <v>0</v>
      </c>
      <c r="J96" s="28">
        <v>0</v>
      </c>
      <c r="K96" s="28"/>
      <c r="L96" s="28"/>
      <c r="M96" s="28">
        <v>0</v>
      </c>
      <c r="N96" s="28">
        <v>0</v>
      </c>
      <c r="O96" s="28">
        <v>0</v>
      </c>
      <c r="P96" s="44">
        <v>0</v>
      </c>
      <c r="Q96" s="28">
        <v>1</v>
      </c>
      <c r="R96" s="28">
        <v>0</v>
      </c>
    </row>
    <row r="97" spans="1:18" x14ac:dyDescent="0.35">
      <c r="A97" s="19" t="s">
        <v>302</v>
      </c>
      <c r="B97" s="28"/>
      <c r="C97" s="28">
        <v>0</v>
      </c>
      <c r="D97" s="28"/>
      <c r="E97" s="28">
        <v>0</v>
      </c>
      <c r="F97" s="28"/>
      <c r="G97" s="28">
        <v>0</v>
      </c>
      <c r="H97" s="28"/>
      <c r="I97" s="28">
        <v>0</v>
      </c>
      <c r="J97" s="28">
        <v>0</v>
      </c>
      <c r="K97" s="28"/>
      <c r="L97" s="28"/>
      <c r="M97" s="28">
        <v>0</v>
      </c>
      <c r="N97" s="28">
        <v>0</v>
      </c>
      <c r="O97" s="28">
        <v>0</v>
      </c>
      <c r="P97" s="44">
        <v>0</v>
      </c>
      <c r="Q97" s="28">
        <v>1</v>
      </c>
      <c r="R97" s="28">
        <v>1</v>
      </c>
    </row>
    <row r="98" spans="1:18" x14ac:dyDescent="0.35">
      <c r="A98" s="19" t="s">
        <v>303</v>
      </c>
      <c r="B98" s="28"/>
      <c r="C98" s="28">
        <v>1</v>
      </c>
      <c r="D98" s="28"/>
      <c r="E98" s="28">
        <v>1</v>
      </c>
      <c r="F98" s="28"/>
      <c r="G98" s="28">
        <v>1</v>
      </c>
      <c r="H98" s="28"/>
      <c r="I98" s="28">
        <v>1</v>
      </c>
      <c r="J98" s="28">
        <v>1</v>
      </c>
      <c r="K98" s="28"/>
      <c r="L98" s="28"/>
      <c r="M98" s="28">
        <v>1</v>
      </c>
      <c r="N98" s="28">
        <v>0</v>
      </c>
      <c r="O98" s="28">
        <v>0</v>
      </c>
      <c r="P98" s="44">
        <v>0</v>
      </c>
      <c r="Q98" s="28">
        <v>1</v>
      </c>
      <c r="R98" s="28">
        <v>1</v>
      </c>
    </row>
    <row r="99" spans="1:18" x14ac:dyDescent="0.35">
      <c r="A99" s="20" t="s">
        <v>136</v>
      </c>
      <c r="B99" s="22">
        <f>SUM(B94:B98)/5</f>
        <v>0</v>
      </c>
      <c r="C99" s="22">
        <f>SUM(C94:C98)/5</f>
        <v>0.2</v>
      </c>
      <c r="D99" s="22">
        <f t="shared" ref="D99:O99" si="22">SUM(D94:D98)/5</f>
        <v>0</v>
      </c>
      <c r="E99" s="22">
        <f t="shared" si="22"/>
        <v>0.2</v>
      </c>
      <c r="F99" s="22">
        <f t="shared" si="22"/>
        <v>0</v>
      </c>
      <c r="G99" s="22">
        <f t="shared" si="22"/>
        <v>0.2</v>
      </c>
      <c r="H99" s="22">
        <f t="shared" si="22"/>
        <v>0</v>
      </c>
      <c r="I99" s="22">
        <f t="shared" si="22"/>
        <v>0.2</v>
      </c>
      <c r="J99" s="22">
        <f t="shared" si="22"/>
        <v>0.2</v>
      </c>
      <c r="K99" s="22">
        <f t="shared" si="22"/>
        <v>0</v>
      </c>
      <c r="L99" s="22">
        <f t="shared" si="22"/>
        <v>0</v>
      </c>
      <c r="M99" s="22">
        <f t="shared" si="22"/>
        <v>0.2</v>
      </c>
      <c r="N99" s="22">
        <f t="shared" si="22"/>
        <v>0</v>
      </c>
      <c r="O99" s="22">
        <f t="shared" si="22"/>
        <v>0</v>
      </c>
      <c r="P99" s="45"/>
      <c r="Q99" s="22"/>
      <c r="R99" s="22"/>
    </row>
    <row r="100" spans="1:18" x14ac:dyDescent="0.35">
      <c r="A100" s="23" t="s">
        <v>81</v>
      </c>
      <c r="B100" s="24"/>
      <c r="C100" s="24">
        <f>SUM(C94:C98)</f>
        <v>1</v>
      </c>
      <c r="D100" s="24">
        <f t="shared" ref="D100:O100" si="23">SUM(D94:D98)</f>
        <v>0</v>
      </c>
      <c r="E100" s="24">
        <f t="shared" si="23"/>
        <v>1</v>
      </c>
      <c r="F100" s="24">
        <f t="shared" si="23"/>
        <v>0</v>
      </c>
      <c r="G100" s="24">
        <f t="shared" si="23"/>
        <v>1</v>
      </c>
      <c r="H100" s="24">
        <f t="shared" si="23"/>
        <v>0</v>
      </c>
      <c r="I100" s="24">
        <f t="shared" si="23"/>
        <v>1</v>
      </c>
      <c r="J100" s="24">
        <f t="shared" si="23"/>
        <v>1</v>
      </c>
      <c r="K100" s="24">
        <f t="shared" si="23"/>
        <v>0</v>
      </c>
      <c r="L100" s="24">
        <f t="shared" si="23"/>
        <v>0</v>
      </c>
      <c r="M100" s="24">
        <f t="shared" si="23"/>
        <v>1</v>
      </c>
      <c r="N100" s="24">
        <f t="shared" si="23"/>
        <v>0</v>
      </c>
      <c r="O100" s="24">
        <f t="shared" si="23"/>
        <v>0</v>
      </c>
      <c r="P100" s="46"/>
      <c r="Q100" s="24"/>
      <c r="R100" s="24"/>
    </row>
    <row r="101" spans="1:18" x14ac:dyDescent="0.35">
      <c r="A101" s="18" t="s">
        <v>116</v>
      </c>
      <c r="B101" s="6">
        <v>1</v>
      </c>
      <c r="C101" s="2">
        <v>0</v>
      </c>
      <c r="D101" s="2">
        <v>0</v>
      </c>
      <c r="E101" s="2">
        <v>0</v>
      </c>
      <c r="F101" s="6">
        <v>1</v>
      </c>
      <c r="G101" s="2">
        <v>0</v>
      </c>
      <c r="H101" s="2">
        <v>0</v>
      </c>
      <c r="I101" s="2">
        <v>1</v>
      </c>
      <c r="J101" s="2">
        <v>1</v>
      </c>
      <c r="K101" s="2">
        <v>0</v>
      </c>
      <c r="L101" s="2">
        <v>0</v>
      </c>
      <c r="M101" s="2">
        <v>0</v>
      </c>
      <c r="N101" s="27"/>
      <c r="O101" s="27"/>
      <c r="P101" s="43"/>
      <c r="Q101" s="27"/>
      <c r="R101" s="27"/>
    </row>
    <row r="102" spans="1:18" x14ac:dyDescent="0.35">
      <c r="A102" s="19" t="s">
        <v>304</v>
      </c>
      <c r="B102" s="28">
        <v>1</v>
      </c>
      <c r="C102" s="28"/>
      <c r="D102" s="28"/>
      <c r="E102" s="28"/>
      <c r="F102" s="28">
        <v>1</v>
      </c>
      <c r="G102" s="28"/>
      <c r="H102" s="28"/>
      <c r="I102" s="28">
        <v>1</v>
      </c>
      <c r="J102" s="28">
        <v>1</v>
      </c>
      <c r="K102" s="28"/>
      <c r="L102" s="28"/>
      <c r="M102" s="28"/>
      <c r="N102" s="28">
        <v>1</v>
      </c>
      <c r="O102" s="28">
        <v>1</v>
      </c>
      <c r="P102" s="44" t="s">
        <v>203</v>
      </c>
      <c r="Q102" s="28">
        <v>1</v>
      </c>
      <c r="R102" s="28">
        <v>1</v>
      </c>
    </row>
    <row r="103" spans="1:18" x14ac:dyDescent="0.35">
      <c r="A103" s="19" t="s">
        <v>305</v>
      </c>
      <c r="B103" s="28">
        <v>1</v>
      </c>
      <c r="C103" s="28"/>
      <c r="D103" s="28"/>
      <c r="E103" s="28"/>
      <c r="F103" s="28">
        <v>0</v>
      </c>
      <c r="G103" s="28"/>
      <c r="H103" s="28"/>
      <c r="I103" s="28">
        <v>1</v>
      </c>
      <c r="J103" s="28">
        <v>1</v>
      </c>
      <c r="K103" s="28"/>
      <c r="L103" s="28"/>
      <c r="M103" s="28"/>
      <c r="N103" s="28">
        <v>1</v>
      </c>
      <c r="O103" s="28">
        <v>0</v>
      </c>
      <c r="P103" s="44">
        <v>0</v>
      </c>
      <c r="Q103" s="28">
        <v>1</v>
      </c>
      <c r="R103" s="28">
        <v>1</v>
      </c>
    </row>
    <row r="104" spans="1:18" x14ac:dyDescent="0.35">
      <c r="A104" s="19" t="s">
        <v>306</v>
      </c>
      <c r="B104" s="28">
        <v>1</v>
      </c>
      <c r="C104" s="28"/>
      <c r="D104" s="28"/>
      <c r="E104" s="28"/>
      <c r="F104" s="28">
        <v>1</v>
      </c>
      <c r="G104" s="28"/>
      <c r="H104" s="28"/>
      <c r="I104" s="28">
        <v>1</v>
      </c>
      <c r="J104" s="28">
        <v>1</v>
      </c>
      <c r="K104" s="28"/>
      <c r="L104" s="28"/>
      <c r="M104" s="28"/>
      <c r="N104" s="28">
        <v>1</v>
      </c>
      <c r="O104" s="28">
        <v>1</v>
      </c>
      <c r="P104" s="44" t="s">
        <v>205</v>
      </c>
      <c r="Q104" s="28">
        <v>1</v>
      </c>
      <c r="R104" s="28">
        <v>1</v>
      </c>
    </row>
    <row r="105" spans="1:18" x14ac:dyDescent="0.35">
      <c r="A105" s="19" t="s">
        <v>307</v>
      </c>
      <c r="B105" s="28">
        <v>1</v>
      </c>
      <c r="C105" s="28"/>
      <c r="D105" s="28"/>
      <c r="E105" s="28"/>
      <c r="F105" s="28">
        <v>1</v>
      </c>
      <c r="G105" s="28"/>
      <c r="H105" s="28"/>
      <c r="I105" s="28">
        <v>1</v>
      </c>
      <c r="J105" s="28">
        <v>1</v>
      </c>
      <c r="K105" s="28"/>
      <c r="L105" s="28"/>
      <c r="M105" s="28"/>
      <c r="N105" s="28">
        <v>1</v>
      </c>
      <c r="O105" s="28">
        <v>1</v>
      </c>
      <c r="P105" s="44" t="s">
        <v>204</v>
      </c>
      <c r="Q105" s="28">
        <v>1</v>
      </c>
      <c r="R105" s="28">
        <v>1</v>
      </c>
    </row>
    <row r="106" spans="1:18" x14ac:dyDescent="0.35">
      <c r="A106" s="19" t="s">
        <v>308</v>
      </c>
      <c r="B106" s="28">
        <v>1</v>
      </c>
      <c r="C106" s="28"/>
      <c r="D106" s="28"/>
      <c r="E106" s="28"/>
      <c r="F106" s="28">
        <v>1</v>
      </c>
      <c r="G106" s="28"/>
      <c r="H106" s="28"/>
      <c r="I106" s="28">
        <v>1</v>
      </c>
      <c r="J106" s="28">
        <v>0</v>
      </c>
      <c r="K106" s="28"/>
      <c r="L106" s="28"/>
      <c r="M106" s="28"/>
      <c r="N106" s="28">
        <v>0</v>
      </c>
      <c r="O106" s="28">
        <v>0</v>
      </c>
      <c r="P106" s="44">
        <v>0</v>
      </c>
      <c r="Q106" s="28">
        <v>1</v>
      </c>
      <c r="R106" s="28">
        <v>1</v>
      </c>
    </row>
    <row r="107" spans="1:18" x14ac:dyDescent="0.35">
      <c r="A107" s="20" t="s">
        <v>136</v>
      </c>
      <c r="B107" s="22">
        <f>SUM(B102:B106)/5</f>
        <v>1</v>
      </c>
      <c r="C107" s="22">
        <f t="shared" ref="C107:O107" si="24">SUM(C102:C106)/5</f>
        <v>0</v>
      </c>
      <c r="D107" s="22">
        <f t="shared" si="24"/>
        <v>0</v>
      </c>
      <c r="E107" s="22">
        <f t="shared" si="24"/>
        <v>0</v>
      </c>
      <c r="F107" s="22">
        <f t="shared" si="24"/>
        <v>0.8</v>
      </c>
      <c r="G107" s="22">
        <f t="shared" si="24"/>
        <v>0</v>
      </c>
      <c r="H107" s="22">
        <f t="shared" si="24"/>
        <v>0</v>
      </c>
      <c r="I107" s="22">
        <f t="shared" si="24"/>
        <v>1</v>
      </c>
      <c r="J107" s="22">
        <f t="shared" si="24"/>
        <v>0.8</v>
      </c>
      <c r="K107" s="22">
        <f t="shared" si="24"/>
        <v>0</v>
      </c>
      <c r="L107" s="22">
        <f t="shared" si="24"/>
        <v>0</v>
      </c>
      <c r="M107" s="22">
        <f t="shared" si="24"/>
        <v>0</v>
      </c>
      <c r="N107" s="22">
        <f t="shared" si="24"/>
        <v>0.8</v>
      </c>
      <c r="O107" s="22">
        <f t="shared" si="24"/>
        <v>0.6</v>
      </c>
      <c r="P107" s="45"/>
      <c r="Q107" s="22"/>
      <c r="R107" s="22"/>
    </row>
    <row r="108" spans="1:18" x14ac:dyDescent="0.35">
      <c r="A108" s="23" t="s">
        <v>81</v>
      </c>
      <c r="B108" s="24">
        <f t="shared" ref="B108:O108" si="25">SUM(B102:B106)</f>
        <v>5</v>
      </c>
      <c r="C108" s="24">
        <f t="shared" si="25"/>
        <v>0</v>
      </c>
      <c r="D108" s="24">
        <f t="shared" si="25"/>
        <v>0</v>
      </c>
      <c r="E108" s="24">
        <f t="shared" si="25"/>
        <v>0</v>
      </c>
      <c r="F108" s="24">
        <f t="shared" si="25"/>
        <v>4</v>
      </c>
      <c r="G108" s="24">
        <f t="shared" si="25"/>
        <v>0</v>
      </c>
      <c r="H108" s="24">
        <f t="shared" si="25"/>
        <v>0</v>
      </c>
      <c r="I108" s="24">
        <f t="shared" si="25"/>
        <v>5</v>
      </c>
      <c r="J108" s="24">
        <f t="shared" si="25"/>
        <v>4</v>
      </c>
      <c r="K108" s="24">
        <f t="shared" si="25"/>
        <v>0</v>
      </c>
      <c r="L108" s="24">
        <f t="shared" si="25"/>
        <v>0</v>
      </c>
      <c r="M108" s="24">
        <f t="shared" si="25"/>
        <v>0</v>
      </c>
      <c r="N108" s="24">
        <f t="shared" si="25"/>
        <v>4</v>
      </c>
      <c r="O108" s="24">
        <f t="shared" si="25"/>
        <v>3</v>
      </c>
      <c r="P108" s="46"/>
      <c r="Q108" s="24"/>
      <c r="R108" s="24"/>
    </row>
    <row r="109" spans="1:18" x14ac:dyDescent="0.35">
      <c r="A109" s="18" t="s">
        <v>117</v>
      </c>
      <c r="B109" s="6">
        <v>1</v>
      </c>
      <c r="C109" s="2">
        <v>0</v>
      </c>
      <c r="D109" s="2">
        <v>0</v>
      </c>
      <c r="E109" s="2">
        <v>0</v>
      </c>
      <c r="F109" s="6">
        <v>1</v>
      </c>
      <c r="G109" s="2">
        <v>0</v>
      </c>
      <c r="H109" s="2">
        <v>0</v>
      </c>
      <c r="I109" s="2">
        <v>1</v>
      </c>
      <c r="J109" s="2">
        <v>1</v>
      </c>
      <c r="K109" s="2">
        <v>0</v>
      </c>
      <c r="L109" s="2">
        <v>0</v>
      </c>
      <c r="M109" s="2">
        <v>0</v>
      </c>
      <c r="N109" s="27"/>
      <c r="O109" s="27"/>
      <c r="P109" s="43"/>
      <c r="Q109" s="27"/>
      <c r="R109" s="27"/>
    </row>
    <row r="110" spans="1:18" x14ac:dyDescent="0.35">
      <c r="A110" s="19" t="s">
        <v>309</v>
      </c>
      <c r="B110" s="28">
        <v>1</v>
      </c>
      <c r="C110" s="28"/>
      <c r="D110" s="28"/>
      <c r="E110" s="28"/>
      <c r="F110" s="28">
        <v>1</v>
      </c>
      <c r="G110" s="28"/>
      <c r="H110" s="28"/>
      <c r="I110" s="28">
        <v>1</v>
      </c>
      <c r="J110" s="28">
        <v>1</v>
      </c>
      <c r="K110" s="28"/>
      <c r="L110" s="28"/>
      <c r="M110" s="28"/>
      <c r="N110" s="28">
        <v>1</v>
      </c>
      <c r="O110" s="28">
        <v>1</v>
      </c>
      <c r="P110" s="44" t="s">
        <v>206</v>
      </c>
      <c r="Q110" s="28">
        <v>1</v>
      </c>
      <c r="R110" s="28">
        <v>1</v>
      </c>
    </row>
    <row r="111" spans="1:18" x14ac:dyDescent="0.35">
      <c r="A111" s="19" t="s">
        <v>310</v>
      </c>
      <c r="B111" s="28">
        <v>0</v>
      </c>
      <c r="C111" s="28"/>
      <c r="D111" s="28"/>
      <c r="E111" s="28"/>
      <c r="F111" s="28">
        <v>0</v>
      </c>
      <c r="G111" s="28"/>
      <c r="H111" s="28"/>
      <c r="I111" s="28">
        <v>0</v>
      </c>
      <c r="J111" s="28">
        <v>0</v>
      </c>
      <c r="K111" s="28"/>
      <c r="L111" s="28"/>
      <c r="M111" s="28"/>
      <c r="N111" s="28">
        <v>0</v>
      </c>
      <c r="O111" s="28">
        <v>0</v>
      </c>
      <c r="P111" s="44">
        <v>0</v>
      </c>
      <c r="Q111" s="28">
        <v>1</v>
      </c>
      <c r="R111" s="28">
        <v>1</v>
      </c>
    </row>
    <row r="112" spans="1:18" x14ac:dyDescent="0.35">
      <c r="A112" s="19" t="s">
        <v>311</v>
      </c>
      <c r="B112" s="28">
        <v>1</v>
      </c>
      <c r="C112" s="28"/>
      <c r="D112" s="28"/>
      <c r="E112" s="28"/>
      <c r="F112" s="28">
        <v>1</v>
      </c>
      <c r="G112" s="28"/>
      <c r="H112" s="28"/>
      <c r="I112" s="28">
        <v>1</v>
      </c>
      <c r="J112" s="28">
        <v>1</v>
      </c>
      <c r="K112" s="28"/>
      <c r="L112" s="28"/>
      <c r="M112" s="28"/>
      <c r="N112" s="28">
        <v>1</v>
      </c>
      <c r="O112" s="28">
        <v>1</v>
      </c>
      <c r="P112" s="44" t="s">
        <v>207</v>
      </c>
      <c r="Q112" s="28">
        <v>1</v>
      </c>
      <c r="R112" s="28">
        <v>1</v>
      </c>
    </row>
    <row r="113" spans="1:18" x14ac:dyDescent="0.35">
      <c r="A113" s="19" t="s">
        <v>312</v>
      </c>
      <c r="B113" s="28">
        <v>0</v>
      </c>
      <c r="C113" s="28"/>
      <c r="D113" s="28"/>
      <c r="E113" s="28"/>
      <c r="F113" s="28">
        <v>0</v>
      </c>
      <c r="G113" s="28"/>
      <c r="H113" s="28"/>
      <c r="I113" s="28">
        <v>0</v>
      </c>
      <c r="J113" s="28">
        <v>0</v>
      </c>
      <c r="K113" s="28"/>
      <c r="L113" s="28"/>
      <c r="M113" s="28"/>
      <c r="N113" s="28">
        <v>0</v>
      </c>
      <c r="O113" s="28">
        <v>0</v>
      </c>
      <c r="P113" s="44">
        <v>0</v>
      </c>
      <c r="Q113" s="28">
        <v>1</v>
      </c>
      <c r="R113" s="28">
        <v>0</v>
      </c>
    </row>
    <row r="114" spans="1:18" x14ac:dyDescent="0.35">
      <c r="A114" s="19" t="s">
        <v>313</v>
      </c>
      <c r="B114" s="28">
        <v>1</v>
      </c>
      <c r="C114" s="28"/>
      <c r="D114" s="28"/>
      <c r="E114" s="28"/>
      <c r="F114" s="28">
        <v>1</v>
      </c>
      <c r="G114" s="28"/>
      <c r="H114" s="28"/>
      <c r="I114" s="28">
        <v>1</v>
      </c>
      <c r="J114" s="28">
        <v>0</v>
      </c>
      <c r="K114" s="28"/>
      <c r="L114" s="28"/>
      <c r="M114" s="28"/>
      <c r="N114" s="28">
        <v>1</v>
      </c>
      <c r="O114" s="28">
        <v>0</v>
      </c>
      <c r="P114" s="44">
        <v>0</v>
      </c>
      <c r="Q114" s="28">
        <v>1</v>
      </c>
      <c r="R114" s="28">
        <v>1</v>
      </c>
    </row>
    <row r="115" spans="1:18" x14ac:dyDescent="0.35">
      <c r="A115" s="20" t="s">
        <v>136</v>
      </c>
      <c r="B115" s="22">
        <f>SUM(B110:B114)/5</f>
        <v>0.6</v>
      </c>
      <c r="C115" s="22">
        <f>SUM(C110:C114)/5</f>
        <v>0</v>
      </c>
      <c r="D115" s="22">
        <f t="shared" ref="D115:O115" si="26">SUM(D110:D114)/5</f>
        <v>0</v>
      </c>
      <c r="E115" s="22">
        <f t="shared" si="26"/>
        <v>0</v>
      </c>
      <c r="F115" s="22">
        <f t="shared" si="26"/>
        <v>0.6</v>
      </c>
      <c r="G115" s="22">
        <f t="shared" si="26"/>
        <v>0</v>
      </c>
      <c r="H115" s="22">
        <f t="shared" si="26"/>
        <v>0</v>
      </c>
      <c r="I115" s="22">
        <f t="shared" si="26"/>
        <v>0.6</v>
      </c>
      <c r="J115" s="22">
        <f t="shared" si="26"/>
        <v>0.4</v>
      </c>
      <c r="K115" s="22">
        <f t="shared" si="26"/>
        <v>0</v>
      </c>
      <c r="L115" s="22">
        <f t="shared" si="26"/>
        <v>0</v>
      </c>
      <c r="M115" s="22">
        <f t="shared" si="26"/>
        <v>0</v>
      </c>
      <c r="N115" s="22">
        <f t="shared" si="26"/>
        <v>0.6</v>
      </c>
      <c r="O115" s="22">
        <f t="shared" si="26"/>
        <v>0.4</v>
      </c>
      <c r="P115" s="45"/>
      <c r="Q115" s="22"/>
      <c r="R115" s="22"/>
    </row>
    <row r="116" spans="1:18" x14ac:dyDescent="0.35">
      <c r="A116" s="23" t="s">
        <v>81</v>
      </c>
      <c r="B116" s="24">
        <f>SUM(B110:B114)</f>
        <v>3</v>
      </c>
      <c r="C116" s="24">
        <f>SUM(C110:C114)</f>
        <v>0</v>
      </c>
      <c r="D116" s="24">
        <f t="shared" ref="D116:O116" si="27">SUM(D110:D114)</f>
        <v>0</v>
      </c>
      <c r="E116" s="24">
        <f t="shared" si="27"/>
        <v>0</v>
      </c>
      <c r="F116" s="24">
        <f t="shared" si="27"/>
        <v>3</v>
      </c>
      <c r="G116" s="24">
        <f t="shared" si="27"/>
        <v>0</v>
      </c>
      <c r="H116" s="24">
        <f t="shared" si="27"/>
        <v>0</v>
      </c>
      <c r="I116" s="24">
        <f t="shared" si="27"/>
        <v>3</v>
      </c>
      <c r="J116" s="24">
        <f t="shared" si="27"/>
        <v>2</v>
      </c>
      <c r="K116" s="24">
        <f t="shared" si="27"/>
        <v>0</v>
      </c>
      <c r="L116" s="24">
        <f t="shared" si="27"/>
        <v>0</v>
      </c>
      <c r="M116" s="24">
        <f t="shared" si="27"/>
        <v>0</v>
      </c>
      <c r="N116" s="24">
        <f t="shared" si="27"/>
        <v>3</v>
      </c>
      <c r="O116" s="24">
        <f t="shared" si="27"/>
        <v>2</v>
      </c>
      <c r="P116" s="46"/>
      <c r="Q116" s="24"/>
      <c r="R116" s="24"/>
    </row>
    <row r="117" spans="1:18" x14ac:dyDescent="0.35">
      <c r="A117" s="18" t="s">
        <v>118</v>
      </c>
      <c r="B117" s="6">
        <v>1</v>
      </c>
      <c r="C117" s="2">
        <v>0</v>
      </c>
      <c r="D117" s="2">
        <v>0</v>
      </c>
      <c r="E117" s="2">
        <v>0</v>
      </c>
      <c r="F117" s="6">
        <v>1</v>
      </c>
      <c r="G117" s="2">
        <v>0</v>
      </c>
      <c r="H117" s="2">
        <v>0</v>
      </c>
      <c r="I117" s="2">
        <v>1</v>
      </c>
      <c r="J117" s="2">
        <v>1</v>
      </c>
      <c r="K117" s="2">
        <v>0</v>
      </c>
      <c r="L117" s="2">
        <v>0</v>
      </c>
      <c r="M117" s="2">
        <v>0</v>
      </c>
      <c r="N117" s="27"/>
      <c r="O117" s="27"/>
      <c r="P117" s="43"/>
      <c r="Q117" s="27"/>
      <c r="R117" s="27"/>
    </row>
    <row r="118" spans="1:18" x14ac:dyDescent="0.35">
      <c r="A118" s="19" t="s">
        <v>314</v>
      </c>
      <c r="B118" s="28">
        <v>0</v>
      </c>
      <c r="C118" s="28"/>
      <c r="D118" s="28"/>
      <c r="E118" s="28"/>
      <c r="F118" s="28">
        <v>0</v>
      </c>
      <c r="G118" s="28"/>
      <c r="H118" s="28"/>
      <c r="I118" s="28">
        <v>0</v>
      </c>
      <c r="J118" s="28">
        <v>0</v>
      </c>
      <c r="K118" s="28"/>
      <c r="L118" s="28"/>
      <c r="M118" s="28"/>
      <c r="N118" s="28">
        <v>0</v>
      </c>
      <c r="O118" s="28">
        <v>0</v>
      </c>
      <c r="P118" s="44">
        <v>0</v>
      </c>
      <c r="Q118" s="28">
        <v>1</v>
      </c>
      <c r="R118" s="28">
        <v>0</v>
      </c>
    </row>
    <row r="119" spans="1:18" x14ac:dyDescent="0.35">
      <c r="A119" s="19" t="s">
        <v>315</v>
      </c>
      <c r="B119" s="28">
        <v>0</v>
      </c>
      <c r="C119" s="28"/>
      <c r="D119" s="28"/>
      <c r="E119" s="28"/>
      <c r="F119" s="28">
        <v>0</v>
      </c>
      <c r="G119" s="28"/>
      <c r="H119" s="28"/>
      <c r="I119" s="28">
        <v>0</v>
      </c>
      <c r="J119" s="28">
        <v>0</v>
      </c>
      <c r="K119" s="28"/>
      <c r="L119" s="28"/>
      <c r="M119" s="28"/>
      <c r="N119" s="28">
        <v>0</v>
      </c>
      <c r="O119" s="28">
        <v>0</v>
      </c>
      <c r="P119" s="44">
        <v>0</v>
      </c>
      <c r="Q119" s="28">
        <v>1</v>
      </c>
      <c r="R119" s="28">
        <v>1</v>
      </c>
    </row>
    <row r="120" spans="1:18" x14ac:dyDescent="0.35">
      <c r="A120" s="19" t="s">
        <v>316</v>
      </c>
      <c r="B120" s="28">
        <v>1</v>
      </c>
      <c r="C120" s="28"/>
      <c r="D120" s="28"/>
      <c r="E120" s="28"/>
      <c r="F120" s="28">
        <v>1</v>
      </c>
      <c r="G120" s="28"/>
      <c r="H120" s="28"/>
      <c r="I120" s="28">
        <v>1</v>
      </c>
      <c r="J120" s="28">
        <v>1</v>
      </c>
      <c r="K120" s="28"/>
      <c r="L120" s="28"/>
      <c r="M120" s="28"/>
      <c r="N120" s="28">
        <v>1</v>
      </c>
      <c r="O120" s="28">
        <v>1</v>
      </c>
      <c r="P120" s="44" t="s">
        <v>208</v>
      </c>
      <c r="Q120" s="28">
        <v>1</v>
      </c>
      <c r="R120" s="28">
        <v>1</v>
      </c>
    </row>
    <row r="121" spans="1:18" x14ac:dyDescent="0.35">
      <c r="A121" s="19" t="s">
        <v>317</v>
      </c>
      <c r="B121" s="28">
        <v>0</v>
      </c>
      <c r="C121" s="28"/>
      <c r="D121" s="28"/>
      <c r="E121" s="28"/>
      <c r="F121" s="28">
        <v>0</v>
      </c>
      <c r="G121" s="28"/>
      <c r="H121" s="28"/>
      <c r="I121" s="28">
        <v>0</v>
      </c>
      <c r="J121" s="28">
        <v>0</v>
      </c>
      <c r="K121" s="28"/>
      <c r="L121" s="28"/>
      <c r="M121" s="28"/>
      <c r="N121" s="28">
        <v>0</v>
      </c>
      <c r="O121" s="28">
        <v>0</v>
      </c>
      <c r="P121" s="44">
        <v>0</v>
      </c>
      <c r="Q121" s="28">
        <v>1</v>
      </c>
      <c r="R121" s="28">
        <v>0</v>
      </c>
    </row>
    <row r="122" spans="1:18" x14ac:dyDescent="0.35">
      <c r="A122" s="19" t="s">
        <v>318</v>
      </c>
      <c r="B122" s="28">
        <v>0</v>
      </c>
      <c r="C122" s="28"/>
      <c r="D122" s="28"/>
      <c r="E122" s="28"/>
      <c r="F122" s="28">
        <v>0</v>
      </c>
      <c r="G122" s="28"/>
      <c r="H122" s="28"/>
      <c r="I122" s="28">
        <v>1</v>
      </c>
      <c r="J122" s="28">
        <v>0</v>
      </c>
      <c r="K122" s="28"/>
      <c r="L122" s="28"/>
      <c r="M122" s="28"/>
      <c r="N122" s="28">
        <v>0</v>
      </c>
      <c r="O122" s="28">
        <v>0</v>
      </c>
      <c r="P122" s="44">
        <v>0</v>
      </c>
      <c r="Q122" s="28">
        <v>1</v>
      </c>
      <c r="R122" s="28">
        <v>1</v>
      </c>
    </row>
    <row r="123" spans="1:18" x14ac:dyDescent="0.35">
      <c r="A123" s="20" t="s">
        <v>136</v>
      </c>
      <c r="B123" s="22">
        <f>SUM(B118:B122)/5</f>
        <v>0.2</v>
      </c>
      <c r="C123" s="22">
        <f t="shared" ref="C123:O123" si="28">SUM(C118:C122)/5</f>
        <v>0</v>
      </c>
      <c r="D123" s="22">
        <f t="shared" si="28"/>
        <v>0</v>
      </c>
      <c r="E123" s="22">
        <f t="shared" si="28"/>
        <v>0</v>
      </c>
      <c r="F123" s="22">
        <f t="shared" si="28"/>
        <v>0.2</v>
      </c>
      <c r="G123" s="22">
        <f t="shared" si="28"/>
        <v>0</v>
      </c>
      <c r="H123" s="22">
        <f t="shared" si="28"/>
        <v>0</v>
      </c>
      <c r="I123" s="22">
        <f t="shared" si="28"/>
        <v>0.4</v>
      </c>
      <c r="J123" s="22">
        <f t="shared" si="28"/>
        <v>0.2</v>
      </c>
      <c r="K123" s="22">
        <f t="shared" si="28"/>
        <v>0</v>
      </c>
      <c r="L123" s="22">
        <f t="shared" si="28"/>
        <v>0</v>
      </c>
      <c r="M123" s="22">
        <f t="shared" si="28"/>
        <v>0</v>
      </c>
      <c r="N123" s="22">
        <f t="shared" si="28"/>
        <v>0.2</v>
      </c>
      <c r="O123" s="22">
        <f t="shared" si="28"/>
        <v>0.2</v>
      </c>
      <c r="P123" s="45"/>
      <c r="Q123" s="22"/>
      <c r="R123" s="22"/>
    </row>
    <row r="124" spans="1:18" x14ac:dyDescent="0.35">
      <c r="A124" s="23" t="s">
        <v>81</v>
      </c>
      <c r="B124" s="24">
        <f t="shared" ref="B124:O124" si="29">SUM(B118:B122)</f>
        <v>1</v>
      </c>
      <c r="C124" s="24">
        <f t="shared" si="29"/>
        <v>0</v>
      </c>
      <c r="D124" s="24">
        <f t="shared" si="29"/>
        <v>0</v>
      </c>
      <c r="E124" s="24">
        <f t="shared" si="29"/>
        <v>0</v>
      </c>
      <c r="F124" s="24">
        <f t="shared" si="29"/>
        <v>1</v>
      </c>
      <c r="G124" s="24">
        <f t="shared" si="29"/>
        <v>0</v>
      </c>
      <c r="H124" s="24">
        <f t="shared" si="29"/>
        <v>0</v>
      </c>
      <c r="I124" s="24">
        <f t="shared" si="29"/>
        <v>2</v>
      </c>
      <c r="J124" s="24">
        <f t="shared" si="29"/>
        <v>1</v>
      </c>
      <c r="K124" s="24">
        <f t="shared" si="29"/>
        <v>0</v>
      </c>
      <c r="L124" s="24">
        <f t="shared" si="29"/>
        <v>0</v>
      </c>
      <c r="M124" s="24">
        <f t="shared" si="29"/>
        <v>0</v>
      </c>
      <c r="N124" s="24">
        <f t="shared" si="29"/>
        <v>1</v>
      </c>
      <c r="O124" s="24">
        <f t="shared" si="29"/>
        <v>1</v>
      </c>
      <c r="P124" s="46"/>
      <c r="Q124" s="24"/>
      <c r="R124" s="24"/>
    </row>
    <row r="125" spans="1:18" x14ac:dyDescent="0.35">
      <c r="A125" s="18" t="s">
        <v>119</v>
      </c>
      <c r="B125" s="2">
        <v>0</v>
      </c>
      <c r="C125" s="2">
        <v>1</v>
      </c>
      <c r="D125" s="6">
        <v>1</v>
      </c>
      <c r="E125" s="2">
        <v>1</v>
      </c>
      <c r="F125" s="2">
        <v>0</v>
      </c>
      <c r="G125" s="2">
        <v>1</v>
      </c>
      <c r="H125" s="2">
        <v>0</v>
      </c>
      <c r="I125" s="2">
        <v>1</v>
      </c>
      <c r="J125" s="2">
        <v>1</v>
      </c>
      <c r="K125" s="2">
        <v>1</v>
      </c>
      <c r="L125" s="2">
        <v>0</v>
      </c>
      <c r="M125" s="2">
        <v>0</v>
      </c>
      <c r="N125" s="27"/>
      <c r="O125" s="27"/>
      <c r="P125" s="43"/>
      <c r="Q125" s="27"/>
      <c r="R125" s="27"/>
    </row>
    <row r="126" spans="1:18" x14ac:dyDescent="0.35">
      <c r="A126" s="19" t="s">
        <v>319</v>
      </c>
      <c r="B126" s="28"/>
      <c r="C126" s="28">
        <v>0</v>
      </c>
      <c r="D126" s="28">
        <v>0</v>
      </c>
      <c r="E126" s="28">
        <v>0</v>
      </c>
      <c r="F126" s="28"/>
      <c r="G126" s="28">
        <v>0</v>
      </c>
      <c r="H126" s="28"/>
      <c r="I126" s="28">
        <v>0</v>
      </c>
      <c r="J126" s="28">
        <v>0</v>
      </c>
      <c r="K126" s="28">
        <v>0</v>
      </c>
      <c r="L126" s="28"/>
      <c r="M126" s="28"/>
      <c r="N126" s="28">
        <v>0</v>
      </c>
      <c r="O126" s="28">
        <v>0</v>
      </c>
      <c r="P126" s="44">
        <v>0</v>
      </c>
      <c r="Q126" s="28">
        <v>1</v>
      </c>
      <c r="R126" s="28">
        <v>1</v>
      </c>
    </row>
    <row r="127" spans="1:18" x14ac:dyDescent="0.35">
      <c r="A127" s="19" t="s">
        <v>320</v>
      </c>
      <c r="B127" s="28"/>
      <c r="C127" s="28">
        <v>0</v>
      </c>
      <c r="D127" s="28">
        <v>0</v>
      </c>
      <c r="E127" s="28">
        <v>0</v>
      </c>
      <c r="F127" s="28"/>
      <c r="G127" s="28">
        <v>0</v>
      </c>
      <c r="H127" s="28"/>
      <c r="I127" s="28">
        <v>0</v>
      </c>
      <c r="J127" s="28">
        <v>0</v>
      </c>
      <c r="K127" s="28">
        <v>0</v>
      </c>
      <c r="L127" s="28"/>
      <c r="M127" s="28"/>
      <c r="N127" s="28">
        <v>0</v>
      </c>
      <c r="O127" s="28">
        <v>0</v>
      </c>
      <c r="P127" s="44">
        <v>0</v>
      </c>
      <c r="Q127" s="28">
        <v>1</v>
      </c>
      <c r="R127" s="28">
        <v>0</v>
      </c>
    </row>
    <row r="128" spans="1:18" x14ac:dyDescent="0.35">
      <c r="A128" s="19" t="s">
        <v>321</v>
      </c>
      <c r="B128" s="28"/>
      <c r="C128" s="28">
        <v>0</v>
      </c>
      <c r="D128" s="28">
        <v>0</v>
      </c>
      <c r="E128" s="28">
        <v>0</v>
      </c>
      <c r="F128" s="28"/>
      <c r="G128" s="28">
        <v>0</v>
      </c>
      <c r="H128" s="28"/>
      <c r="I128" s="28">
        <v>0</v>
      </c>
      <c r="J128" s="28">
        <v>0</v>
      </c>
      <c r="K128" s="28">
        <v>0</v>
      </c>
      <c r="L128" s="28"/>
      <c r="M128" s="28"/>
      <c r="N128" s="28">
        <v>0</v>
      </c>
      <c r="O128" s="28">
        <v>0</v>
      </c>
      <c r="P128" s="44">
        <v>0</v>
      </c>
      <c r="Q128" s="28">
        <v>1</v>
      </c>
      <c r="R128" s="28">
        <v>0</v>
      </c>
    </row>
    <row r="129" spans="1:18" x14ac:dyDescent="0.35">
      <c r="A129" s="19" t="s">
        <v>322</v>
      </c>
      <c r="B129" s="28"/>
      <c r="C129" s="28">
        <v>0</v>
      </c>
      <c r="D129" s="28">
        <v>0</v>
      </c>
      <c r="E129" s="28">
        <v>0</v>
      </c>
      <c r="F129" s="28"/>
      <c r="G129" s="28">
        <v>0</v>
      </c>
      <c r="H129" s="28"/>
      <c r="I129" s="28">
        <v>0</v>
      </c>
      <c r="J129" s="28">
        <v>0</v>
      </c>
      <c r="K129" s="28">
        <v>0</v>
      </c>
      <c r="L129" s="28"/>
      <c r="M129" s="28"/>
      <c r="N129" s="28">
        <v>0</v>
      </c>
      <c r="O129" s="28">
        <v>0</v>
      </c>
      <c r="P129" s="44">
        <v>0</v>
      </c>
      <c r="Q129" s="28">
        <v>1</v>
      </c>
      <c r="R129" s="28">
        <v>0</v>
      </c>
    </row>
    <row r="130" spans="1:18" x14ac:dyDescent="0.35">
      <c r="A130" s="19" t="s">
        <v>323</v>
      </c>
      <c r="B130" s="28"/>
      <c r="C130" s="28">
        <v>0</v>
      </c>
      <c r="D130" s="28">
        <v>0</v>
      </c>
      <c r="E130" s="28">
        <v>0</v>
      </c>
      <c r="F130" s="28"/>
      <c r="G130" s="28">
        <v>0</v>
      </c>
      <c r="H130" s="28"/>
      <c r="I130" s="28">
        <v>0</v>
      </c>
      <c r="J130" s="28">
        <v>0</v>
      </c>
      <c r="K130" s="28">
        <v>0</v>
      </c>
      <c r="L130" s="28"/>
      <c r="M130" s="28"/>
      <c r="N130" s="28">
        <v>0</v>
      </c>
      <c r="O130" s="28">
        <v>0</v>
      </c>
      <c r="P130" s="44">
        <v>0</v>
      </c>
      <c r="Q130" s="28">
        <v>1</v>
      </c>
      <c r="R130" s="28">
        <v>1</v>
      </c>
    </row>
    <row r="131" spans="1:18" x14ac:dyDescent="0.35">
      <c r="A131" s="20" t="s">
        <v>136</v>
      </c>
      <c r="B131" s="22">
        <f>SUM(B126:B130)/5</f>
        <v>0</v>
      </c>
      <c r="C131" s="22">
        <f>SUM(C126:C130)/5</f>
        <v>0</v>
      </c>
      <c r="D131" s="22">
        <f t="shared" ref="D131:O131" si="30">SUM(D126:D130)/5</f>
        <v>0</v>
      </c>
      <c r="E131" s="22">
        <f t="shared" si="30"/>
        <v>0</v>
      </c>
      <c r="F131" s="22">
        <f t="shared" si="30"/>
        <v>0</v>
      </c>
      <c r="G131" s="22">
        <f t="shared" si="30"/>
        <v>0</v>
      </c>
      <c r="H131" s="22">
        <f t="shared" si="30"/>
        <v>0</v>
      </c>
      <c r="I131" s="22">
        <f t="shared" si="30"/>
        <v>0</v>
      </c>
      <c r="J131" s="22">
        <f t="shared" si="30"/>
        <v>0</v>
      </c>
      <c r="K131" s="22">
        <f t="shared" si="30"/>
        <v>0</v>
      </c>
      <c r="L131" s="22">
        <f t="shared" si="30"/>
        <v>0</v>
      </c>
      <c r="M131" s="22">
        <f t="shared" si="30"/>
        <v>0</v>
      </c>
      <c r="N131" s="22">
        <f t="shared" si="30"/>
        <v>0</v>
      </c>
      <c r="O131" s="22">
        <f t="shared" si="30"/>
        <v>0</v>
      </c>
      <c r="P131" s="45"/>
      <c r="Q131" s="22"/>
      <c r="R131" s="22"/>
    </row>
    <row r="132" spans="1:18" x14ac:dyDescent="0.35">
      <c r="A132" s="23" t="s">
        <v>81</v>
      </c>
      <c r="B132" s="24"/>
      <c r="C132" s="24">
        <f>SUM(C126:C130)</f>
        <v>0</v>
      </c>
      <c r="D132" s="24">
        <f t="shared" ref="D132:O132" si="31">SUM(D126:D130)</f>
        <v>0</v>
      </c>
      <c r="E132" s="24">
        <f t="shared" si="31"/>
        <v>0</v>
      </c>
      <c r="F132" s="24">
        <f t="shared" si="31"/>
        <v>0</v>
      </c>
      <c r="G132" s="24">
        <f t="shared" si="31"/>
        <v>0</v>
      </c>
      <c r="H132" s="24">
        <f t="shared" si="31"/>
        <v>0</v>
      </c>
      <c r="I132" s="24">
        <f t="shared" si="31"/>
        <v>0</v>
      </c>
      <c r="J132" s="24">
        <f t="shared" si="31"/>
        <v>0</v>
      </c>
      <c r="K132" s="24">
        <f t="shared" si="31"/>
        <v>0</v>
      </c>
      <c r="L132" s="24">
        <f t="shared" si="31"/>
        <v>0</v>
      </c>
      <c r="M132" s="24">
        <f t="shared" si="31"/>
        <v>0</v>
      </c>
      <c r="N132" s="24">
        <f t="shared" si="31"/>
        <v>0</v>
      </c>
      <c r="O132" s="24">
        <f t="shared" si="31"/>
        <v>0</v>
      </c>
      <c r="P132" s="46"/>
      <c r="Q132" s="24"/>
      <c r="R132" s="24"/>
    </row>
    <row r="133" spans="1:18" x14ac:dyDescent="0.35">
      <c r="A133" s="18" t="s">
        <v>120</v>
      </c>
      <c r="B133" s="2">
        <v>0</v>
      </c>
      <c r="C133" s="2">
        <v>1</v>
      </c>
      <c r="D133" s="6">
        <v>1</v>
      </c>
      <c r="E133" s="2">
        <v>1</v>
      </c>
      <c r="F133" s="2">
        <v>0</v>
      </c>
      <c r="G133" s="2">
        <v>1</v>
      </c>
      <c r="H133" s="2">
        <v>0</v>
      </c>
      <c r="I133" s="2">
        <v>1</v>
      </c>
      <c r="J133" s="2">
        <v>1</v>
      </c>
      <c r="K133" s="2">
        <v>1</v>
      </c>
      <c r="L133" s="2">
        <v>0</v>
      </c>
      <c r="M133" s="2">
        <v>0</v>
      </c>
      <c r="N133" s="27"/>
      <c r="O133" s="27"/>
      <c r="P133" s="43"/>
      <c r="Q133" s="27"/>
      <c r="R133" s="27"/>
    </row>
    <row r="134" spans="1:18" x14ac:dyDescent="0.35">
      <c r="A134" s="19" t="s">
        <v>324</v>
      </c>
      <c r="B134" s="28"/>
      <c r="C134" s="28">
        <v>0</v>
      </c>
      <c r="D134" s="28">
        <v>0</v>
      </c>
      <c r="E134" s="28">
        <v>0</v>
      </c>
      <c r="F134" s="28"/>
      <c r="G134" s="28">
        <v>0</v>
      </c>
      <c r="H134" s="28"/>
      <c r="I134" s="28">
        <v>0</v>
      </c>
      <c r="J134" s="28">
        <v>0</v>
      </c>
      <c r="K134" s="28">
        <v>0</v>
      </c>
      <c r="L134" s="28"/>
      <c r="M134" s="28"/>
      <c r="N134" s="28">
        <v>0</v>
      </c>
      <c r="O134" s="28">
        <v>0</v>
      </c>
      <c r="P134" s="44">
        <v>0</v>
      </c>
      <c r="Q134" s="28">
        <v>1</v>
      </c>
      <c r="R134" s="28">
        <v>0</v>
      </c>
    </row>
    <row r="135" spans="1:18" x14ac:dyDescent="0.35">
      <c r="A135" s="19" t="s">
        <v>325</v>
      </c>
      <c r="B135" s="28"/>
      <c r="C135" s="28">
        <v>0</v>
      </c>
      <c r="D135" s="28">
        <v>0</v>
      </c>
      <c r="E135" s="28">
        <v>0</v>
      </c>
      <c r="F135" s="28"/>
      <c r="G135" s="28">
        <v>0</v>
      </c>
      <c r="H135" s="28"/>
      <c r="I135" s="28">
        <v>0</v>
      </c>
      <c r="J135" s="28">
        <v>0</v>
      </c>
      <c r="K135" s="28">
        <v>0</v>
      </c>
      <c r="L135" s="28"/>
      <c r="M135" s="28"/>
      <c r="N135" s="28">
        <v>0</v>
      </c>
      <c r="O135" s="28">
        <v>0</v>
      </c>
      <c r="P135" s="44">
        <v>0</v>
      </c>
      <c r="Q135" s="28">
        <v>1</v>
      </c>
      <c r="R135" s="28">
        <v>1</v>
      </c>
    </row>
    <row r="136" spans="1:18" x14ac:dyDescent="0.35">
      <c r="A136" s="19" t="s">
        <v>326</v>
      </c>
      <c r="B136" s="28"/>
      <c r="C136" s="28">
        <v>0</v>
      </c>
      <c r="D136" s="28">
        <v>0</v>
      </c>
      <c r="E136" s="28">
        <v>0</v>
      </c>
      <c r="F136" s="28"/>
      <c r="G136" s="28">
        <v>0</v>
      </c>
      <c r="H136" s="28"/>
      <c r="I136" s="28">
        <v>0</v>
      </c>
      <c r="J136" s="28">
        <v>0</v>
      </c>
      <c r="K136" s="28">
        <v>0</v>
      </c>
      <c r="L136" s="28"/>
      <c r="M136" s="28"/>
      <c r="N136" s="28">
        <v>0</v>
      </c>
      <c r="O136" s="28">
        <v>0</v>
      </c>
      <c r="P136" s="44">
        <v>0</v>
      </c>
      <c r="Q136" s="28">
        <v>1</v>
      </c>
      <c r="R136" s="28">
        <v>0</v>
      </c>
    </row>
    <row r="137" spans="1:18" x14ac:dyDescent="0.35">
      <c r="A137" s="19" t="s">
        <v>327</v>
      </c>
      <c r="B137" s="28"/>
      <c r="C137" s="28">
        <v>0</v>
      </c>
      <c r="D137" s="28">
        <v>0</v>
      </c>
      <c r="E137" s="28">
        <v>0</v>
      </c>
      <c r="F137" s="28"/>
      <c r="G137" s="28">
        <v>0</v>
      </c>
      <c r="H137" s="28"/>
      <c r="I137" s="28">
        <v>0</v>
      </c>
      <c r="J137" s="28">
        <v>0</v>
      </c>
      <c r="K137" s="28">
        <v>0</v>
      </c>
      <c r="L137" s="28"/>
      <c r="M137" s="28"/>
      <c r="N137" s="28">
        <v>0</v>
      </c>
      <c r="O137" s="28">
        <v>0</v>
      </c>
      <c r="P137" s="44">
        <v>0</v>
      </c>
      <c r="Q137" s="28">
        <v>1</v>
      </c>
      <c r="R137" s="28">
        <v>0</v>
      </c>
    </row>
    <row r="138" spans="1:18" x14ac:dyDescent="0.35">
      <c r="A138" s="19" t="s">
        <v>328</v>
      </c>
      <c r="B138" s="28"/>
      <c r="C138" s="28">
        <v>0</v>
      </c>
      <c r="D138" s="28">
        <v>0</v>
      </c>
      <c r="E138" s="28">
        <v>0</v>
      </c>
      <c r="F138" s="28"/>
      <c r="G138" s="28">
        <v>0</v>
      </c>
      <c r="H138" s="28"/>
      <c r="I138" s="28">
        <v>0</v>
      </c>
      <c r="J138" s="28">
        <v>0</v>
      </c>
      <c r="K138" s="28">
        <v>0</v>
      </c>
      <c r="L138" s="28"/>
      <c r="M138" s="28"/>
      <c r="N138" s="28">
        <v>0</v>
      </c>
      <c r="O138" s="28">
        <v>0</v>
      </c>
      <c r="P138" s="44">
        <v>0</v>
      </c>
      <c r="Q138" s="28">
        <v>1</v>
      </c>
      <c r="R138" s="28">
        <v>0</v>
      </c>
    </row>
    <row r="139" spans="1:18" x14ac:dyDescent="0.35">
      <c r="A139" s="20" t="s">
        <v>136</v>
      </c>
      <c r="B139" s="22">
        <f>SUM(B134:B138)/5</f>
        <v>0</v>
      </c>
      <c r="C139" s="22">
        <f t="shared" ref="C139:O139" si="32">SUM(C134:C138)/5</f>
        <v>0</v>
      </c>
      <c r="D139" s="22">
        <f t="shared" si="32"/>
        <v>0</v>
      </c>
      <c r="E139" s="22">
        <f t="shared" si="32"/>
        <v>0</v>
      </c>
      <c r="F139" s="22">
        <f t="shared" si="32"/>
        <v>0</v>
      </c>
      <c r="G139" s="22">
        <f t="shared" si="32"/>
        <v>0</v>
      </c>
      <c r="H139" s="22">
        <f t="shared" si="32"/>
        <v>0</v>
      </c>
      <c r="I139" s="22">
        <f t="shared" si="32"/>
        <v>0</v>
      </c>
      <c r="J139" s="22">
        <f t="shared" si="32"/>
        <v>0</v>
      </c>
      <c r="K139" s="22">
        <f t="shared" si="32"/>
        <v>0</v>
      </c>
      <c r="L139" s="22">
        <f t="shared" si="32"/>
        <v>0</v>
      </c>
      <c r="M139" s="22">
        <f t="shared" si="32"/>
        <v>0</v>
      </c>
      <c r="N139" s="22">
        <f t="shared" si="32"/>
        <v>0</v>
      </c>
      <c r="O139" s="22">
        <f t="shared" si="32"/>
        <v>0</v>
      </c>
      <c r="P139" s="45"/>
      <c r="Q139" s="22"/>
      <c r="R139" s="22"/>
    </row>
    <row r="140" spans="1:18" x14ac:dyDescent="0.35">
      <c r="A140" s="23" t="s">
        <v>81</v>
      </c>
      <c r="B140" s="24"/>
      <c r="C140" s="24">
        <f t="shared" ref="C140:O140" si="33">SUM(C134:C138)</f>
        <v>0</v>
      </c>
      <c r="D140" s="24">
        <f t="shared" si="33"/>
        <v>0</v>
      </c>
      <c r="E140" s="24">
        <f t="shared" si="33"/>
        <v>0</v>
      </c>
      <c r="F140" s="24">
        <f t="shared" si="33"/>
        <v>0</v>
      </c>
      <c r="G140" s="24">
        <f t="shared" si="33"/>
        <v>0</v>
      </c>
      <c r="H140" s="24">
        <f t="shared" si="33"/>
        <v>0</v>
      </c>
      <c r="I140" s="24">
        <f t="shared" si="33"/>
        <v>0</v>
      </c>
      <c r="J140" s="24">
        <f t="shared" si="33"/>
        <v>0</v>
      </c>
      <c r="K140" s="24">
        <f t="shared" si="33"/>
        <v>0</v>
      </c>
      <c r="L140" s="24">
        <f t="shared" si="33"/>
        <v>0</v>
      </c>
      <c r="M140" s="24">
        <f t="shared" si="33"/>
        <v>0</v>
      </c>
      <c r="N140" s="24">
        <f t="shared" si="33"/>
        <v>0</v>
      </c>
      <c r="O140" s="24">
        <f t="shared" si="33"/>
        <v>0</v>
      </c>
      <c r="P140" s="46"/>
      <c r="Q140" s="24"/>
      <c r="R140" s="24"/>
    </row>
    <row r="141" spans="1:18" x14ac:dyDescent="0.35">
      <c r="A141" s="18" t="s">
        <v>121</v>
      </c>
      <c r="B141" s="2">
        <v>0</v>
      </c>
      <c r="C141" s="2">
        <v>1</v>
      </c>
      <c r="D141" s="6">
        <v>1</v>
      </c>
      <c r="E141" s="2">
        <v>1</v>
      </c>
      <c r="F141" s="2">
        <v>0</v>
      </c>
      <c r="G141" s="2">
        <v>1</v>
      </c>
      <c r="H141" s="2">
        <v>0</v>
      </c>
      <c r="I141" s="2">
        <v>1</v>
      </c>
      <c r="J141" s="2">
        <v>1</v>
      </c>
      <c r="K141" s="2">
        <v>1</v>
      </c>
      <c r="L141" s="2">
        <v>0</v>
      </c>
      <c r="M141" s="2">
        <v>0</v>
      </c>
      <c r="N141" s="27"/>
      <c r="O141" s="27"/>
      <c r="P141" s="43"/>
      <c r="Q141" s="27"/>
      <c r="R141" s="27"/>
    </row>
    <row r="142" spans="1:18" x14ac:dyDescent="0.35">
      <c r="A142" s="19" t="s">
        <v>329</v>
      </c>
      <c r="B142" s="28"/>
      <c r="C142" s="28">
        <v>1</v>
      </c>
      <c r="D142" s="28">
        <v>1</v>
      </c>
      <c r="E142" s="28">
        <v>1</v>
      </c>
      <c r="F142" s="28"/>
      <c r="G142" s="28">
        <v>1</v>
      </c>
      <c r="H142" s="28"/>
      <c r="I142" s="28">
        <v>1</v>
      </c>
      <c r="J142" s="28">
        <v>0</v>
      </c>
      <c r="K142" s="28">
        <v>1</v>
      </c>
      <c r="L142" s="28"/>
      <c r="M142" s="28"/>
      <c r="N142" s="28">
        <v>1</v>
      </c>
      <c r="O142" s="28">
        <v>0</v>
      </c>
      <c r="P142" s="44">
        <v>0</v>
      </c>
      <c r="Q142" s="28">
        <v>1</v>
      </c>
      <c r="R142" s="28">
        <v>1</v>
      </c>
    </row>
    <row r="143" spans="1:18" x14ac:dyDescent="0.35">
      <c r="A143" s="19" t="s">
        <v>330</v>
      </c>
      <c r="B143" s="28"/>
      <c r="C143" s="28">
        <v>0</v>
      </c>
      <c r="D143" s="28">
        <v>1</v>
      </c>
      <c r="E143" s="28">
        <v>1</v>
      </c>
      <c r="F143" s="28"/>
      <c r="G143" s="28">
        <v>1</v>
      </c>
      <c r="H143" s="28"/>
      <c r="I143" s="28">
        <v>1</v>
      </c>
      <c r="J143" s="28">
        <v>1</v>
      </c>
      <c r="K143" s="28">
        <v>1</v>
      </c>
      <c r="L143" s="28"/>
      <c r="M143" s="28"/>
      <c r="N143" s="28">
        <v>1</v>
      </c>
      <c r="O143" s="28">
        <v>0</v>
      </c>
      <c r="P143" s="44">
        <v>0</v>
      </c>
      <c r="Q143" s="28">
        <v>1</v>
      </c>
      <c r="R143" s="28">
        <v>1</v>
      </c>
    </row>
    <row r="144" spans="1:18" x14ac:dyDescent="0.35">
      <c r="A144" s="19" t="s">
        <v>331</v>
      </c>
      <c r="B144" s="28"/>
      <c r="C144" s="28">
        <v>0</v>
      </c>
      <c r="D144" s="28">
        <v>0</v>
      </c>
      <c r="E144" s="28">
        <v>0</v>
      </c>
      <c r="F144" s="28"/>
      <c r="G144" s="28">
        <v>0</v>
      </c>
      <c r="H144" s="28"/>
      <c r="I144" s="28">
        <v>0</v>
      </c>
      <c r="J144" s="28">
        <v>0</v>
      </c>
      <c r="K144" s="28">
        <v>0</v>
      </c>
      <c r="L144" s="28"/>
      <c r="M144" s="28"/>
      <c r="N144" s="28">
        <v>0</v>
      </c>
      <c r="O144" s="28">
        <v>0</v>
      </c>
      <c r="P144" s="44">
        <v>0</v>
      </c>
      <c r="Q144" s="28">
        <v>1</v>
      </c>
      <c r="R144" s="28">
        <v>0</v>
      </c>
    </row>
    <row r="145" spans="1:18" x14ac:dyDescent="0.35">
      <c r="A145" s="19" t="s">
        <v>332</v>
      </c>
      <c r="B145" s="28"/>
      <c r="C145" s="28">
        <v>0</v>
      </c>
      <c r="D145" s="28">
        <v>0</v>
      </c>
      <c r="E145" s="28">
        <v>0</v>
      </c>
      <c r="F145" s="28"/>
      <c r="G145" s="28">
        <v>0</v>
      </c>
      <c r="H145" s="28"/>
      <c r="I145" s="28">
        <v>0</v>
      </c>
      <c r="J145" s="28">
        <v>0</v>
      </c>
      <c r="K145" s="28">
        <v>0</v>
      </c>
      <c r="L145" s="28"/>
      <c r="M145" s="28"/>
      <c r="N145" s="28">
        <v>1</v>
      </c>
      <c r="O145" s="28">
        <v>0</v>
      </c>
      <c r="P145" s="44">
        <v>0</v>
      </c>
      <c r="Q145" s="28">
        <v>1</v>
      </c>
      <c r="R145" s="28">
        <v>1</v>
      </c>
    </row>
    <row r="146" spans="1:18" x14ac:dyDescent="0.35">
      <c r="A146" s="19" t="s">
        <v>333</v>
      </c>
      <c r="B146" s="28"/>
      <c r="C146" s="28">
        <v>0</v>
      </c>
      <c r="D146" s="28">
        <v>0</v>
      </c>
      <c r="E146" s="28">
        <v>0</v>
      </c>
      <c r="F146" s="28"/>
      <c r="G146" s="28">
        <v>0</v>
      </c>
      <c r="H146" s="28"/>
      <c r="I146" s="28">
        <v>0</v>
      </c>
      <c r="J146" s="28">
        <v>0</v>
      </c>
      <c r="K146" s="28">
        <v>0</v>
      </c>
      <c r="L146" s="28"/>
      <c r="M146" s="28"/>
      <c r="N146" s="28">
        <v>0</v>
      </c>
      <c r="O146" s="28">
        <v>0</v>
      </c>
      <c r="P146" s="44">
        <v>0</v>
      </c>
      <c r="Q146" s="28">
        <v>1</v>
      </c>
      <c r="R146" s="28">
        <v>0</v>
      </c>
    </row>
    <row r="147" spans="1:18" x14ac:dyDescent="0.35">
      <c r="A147" s="20" t="s">
        <v>136</v>
      </c>
      <c r="B147" s="22">
        <f>SUM(B142:B146)/5</f>
        <v>0</v>
      </c>
      <c r="C147" s="22">
        <f>SUM(C142:C146)/5</f>
        <v>0.2</v>
      </c>
      <c r="D147" s="22">
        <f t="shared" ref="D147:O147" si="34">SUM(D142:D146)/5</f>
        <v>0.4</v>
      </c>
      <c r="E147" s="22">
        <f t="shared" si="34"/>
        <v>0.4</v>
      </c>
      <c r="F147" s="22">
        <f t="shared" si="34"/>
        <v>0</v>
      </c>
      <c r="G147" s="22">
        <f t="shared" si="34"/>
        <v>0.4</v>
      </c>
      <c r="H147" s="22">
        <f t="shared" si="34"/>
        <v>0</v>
      </c>
      <c r="I147" s="22">
        <f t="shared" si="34"/>
        <v>0.4</v>
      </c>
      <c r="J147" s="22">
        <f t="shared" si="34"/>
        <v>0.2</v>
      </c>
      <c r="K147" s="22">
        <f t="shared" si="34"/>
        <v>0.4</v>
      </c>
      <c r="L147" s="22">
        <f t="shared" si="34"/>
        <v>0</v>
      </c>
      <c r="M147" s="22">
        <f t="shared" si="34"/>
        <v>0</v>
      </c>
      <c r="N147" s="22">
        <f t="shared" si="34"/>
        <v>0.6</v>
      </c>
      <c r="O147" s="22">
        <f t="shared" si="34"/>
        <v>0</v>
      </c>
      <c r="P147" s="45"/>
      <c r="Q147" s="22"/>
      <c r="R147" s="22"/>
    </row>
    <row r="148" spans="1:18" x14ac:dyDescent="0.35">
      <c r="A148" s="23" t="s">
        <v>81</v>
      </c>
      <c r="B148" s="24"/>
      <c r="C148" s="24">
        <f>SUM(C142:C146)</f>
        <v>1</v>
      </c>
      <c r="D148" s="24">
        <f t="shared" ref="D148:O148" si="35">SUM(D142:D146)</f>
        <v>2</v>
      </c>
      <c r="E148" s="24">
        <f t="shared" si="35"/>
        <v>2</v>
      </c>
      <c r="F148" s="24">
        <f t="shared" si="35"/>
        <v>0</v>
      </c>
      <c r="G148" s="24">
        <f t="shared" si="35"/>
        <v>2</v>
      </c>
      <c r="H148" s="24">
        <f t="shared" si="35"/>
        <v>0</v>
      </c>
      <c r="I148" s="24">
        <f t="shared" si="35"/>
        <v>2</v>
      </c>
      <c r="J148" s="24">
        <f t="shared" si="35"/>
        <v>1</v>
      </c>
      <c r="K148" s="24">
        <f t="shared" si="35"/>
        <v>2</v>
      </c>
      <c r="L148" s="24">
        <f t="shared" si="35"/>
        <v>0</v>
      </c>
      <c r="M148" s="24">
        <f t="shared" si="35"/>
        <v>0</v>
      </c>
      <c r="N148" s="24">
        <f t="shared" si="35"/>
        <v>3</v>
      </c>
      <c r="O148" s="24">
        <f t="shared" si="35"/>
        <v>0</v>
      </c>
      <c r="P148" s="46"/>
      <c r="Q148" s="24"/>
      <c r="R148" s="24"/>
    </row>
    <row r="149" spans="1:18" x14ac:dyDescent="0.35">
      <c r="A149" s="18" t="s">
        <v>122</v>
      </c>
      <c r="B149" s="2">
        <v>0</v>
      </c>
      <c r="C149" s="2">
        <v>1</v>
      </c>
      <c r="D149" s="6">
        <v>1</v>
      </c>
      <c r="E149" s="2">
        <v>1</v>
      </c>
      <c r="F149" s="2">
        <v>0</v>
      </c>
      <c r="G149" s="2">
        <v>1</v>
      </c>
      <c r="H149" s="2">
        <v>0</v>
      </c>
      <c r="I149" s="2">
        <v>1</v>
      </c>
      <c r="J149" s="2">
        <v>1</v>
      </c>
      <c r="K149" s="2">
        <v>1</v>
      </c>
      <c r="L149" s="2">
        <v>0</v>
      </c>
      <c r="M149" s="2">
        <v>0</v>
      </c>
      <c r="N149" s="27"/>
      <c r="O149" s="27"/>
      <c r="P149" s="43"/>
      <c r="Q149" s="27"/>
      <c r="R149" s="27"/>
    </row>
    <row r="150" spans="1:18" x14ac:dyDescent="0.35">
      <c r="A150" s="19" t="s">
        <v>334</v>
      </c>
      <c r="B150" s="28"/>
      <c r="C150" s="28">
        <v>0</v>
      </c>
      <c r="D150" s="28">
        <v>0</v>
      </c>
      <c r="E150" s="28">
        <v>0</v>
      </c>
      <c r="F150" s="28"/>
      <c r="G150" s="28"/>
      <c r="H150" s="28"/>
      <c r="I150" s="28">
        <v>0</v>
      </c>
      <c r="J150" s="28">
        <v>0</v>
      </c>
      <c r="K150" s="28">
        <v>0</v>
      </c>
      <c r="L150" s="28"/>
      <c r="M150" s="28"/>
      <c r="N150" s="28">
        <v>1</v>
      </c>
      <c r="O150" s="28">
        <v>0</v>
      </c>
      <c r="P150" s="44">
        <v>0</v>
      </c>
      <c r="Q150" s="28">
        <v>1</v>
      </c>
      <c r="R150" s="28">
        <v>1</v>
      </c>
    </row>
    <row r="151" spans="1:18" x14ac:dyDescent="0.35">
      <c r="A151" s="19" t="s">
        <v>335</v>
      </c>
      <c r="B151" s="28"/>
      <c r="C151" s="28">
        <v>0</v>
      </c>
      <c r="D151" s="28">
        <v>0</v>
      </c>
      <c r="E151" s="28">
        <v>0</v>
      </c>
      <c r="F151" s="28"/>
      <c r="G151" s="28"/>
      <c r="H151" s="28"/>
      <c r="I151" s="28">
        <v>0</v>
      </c>
      <c r="J151" s="28">
        <v>0</v>
      </c>
      <c r="K151" s="28">
        <v>0</v>
      </c>
      <c r="L151" s="28"/>
      <c r="M151" s="28"/>
      <c r="N151" s="28">
        <v>0</v>
      </c>
      <c r="O151" s="28">
        <v>0</v>
      </c>
      <c r="P151" s="44">
        <v>0</v>
      </c>
      <c r="Q151" s="28">
        <v>1</v>
      </c>
      <c r="R151" s="28">
        <v>1</v>
      </c>
    </row>
    <row r="152" spans="1:18" x14ac:dyDescent="0.35">
      <c r="A152" s="19" t="s">
        <v>336</v>
      </c>
      <c r="B152" s="28"/>
      <c r="C152" s="28">
        <v>0</v>
      </c>
      <c r="D152" s="28">
        <v>1</v>
      </c>
      <c r="E152" s="28">
        <v>1</v>
      </c>
      <c r="F152" s="28"/>
      <c r="G152" s="28"/>
      <c r="H152" s="28"/>
      <c r="I152" s="28">
        <v>1</v>
      </c>
      <c r="J152" s="28">
        <v>1</v>
      </c>
      <c r="K152" s="28">
        <v>1</v>
      </c>
      <c r="L152" s="28"/>
      <c r="M152" s="28"/>
      <c r="N152" s="28">
        <v>1</v>
      </c>
      <c r="O152" s="28">
        <v>0</v>
      </c>
      <c r="P152" s="44">
        <v>0</v>
      </c>
      <c r="Q152" s="28">
        <v>1</v>
      </c>
      <c r="R152" s="28">
        <v>1</v>
      </c>
    </row>
    <row r="153" spans="1:18" x14ac:dyDescent="0.35">
      <c r="A153" s="19" t="s">
        <v>337</v>
      </c>
      <c r="B153" s="28"/>
      <c r="C153" s="28">
        <v>0</v>
      </c>
      <c r="D153" s="28">
        <v>0</v>
      </c>
      <c r="E153" s="28">
        <v>0</v>
      </c>
      <c r="F153" s="28"/>
      <c r="G153" s="28"/>
      <c r="H153" s="28"/>
      <c r="I153" s="28">
        <v>0</v>
      </c>
      <c r="J153" s="28">
        <v>0</v>
      </c>
      <c r="K153" s="28">
        <v>0</v>
      </c>
      <c r="L153" s="28"/>
      <c r="M153" s="28"/>
      <c r="N153" s="28">
        <v>0</v>
      </c>
      <c r="O153" s="28">
        <v>0</v>
      </c>
      <c r="P153" s="44">
        <v>0</v>
      </c>
      <c r="Q153" s="28">
        <v>1</v>
      </c>
      <c r="R153" s="28">
        <v>0</v>
      </c>
    </row>
    <row r="154" spans="1:18" x14ac:dyDescent="0.35">
      <c r="A154" s="19" t="s">
        <v>338</v>
      </c>
      <c r="B154" s="28"/>
      <c r="C154" s="28">
        <v>0</v>
      </c>
      <c r="D154" s="28">
        <v>0</v>
      </c>
      <c r="E154" s="28">
        <v>0</v>
      </c>
      <c r="F154" s="28"/>
      <c r="G154" s="28"/>
      <c r="H154" s="28"/>
      <c r="I154" s="28">
        <v>0</v>
      </c>
      <c r="J154" s="28">
        <v>0</v>
      </c>
      <c r="K154" s="28">
        <v>0</v>
      </c>
      <c r="L154" s="28"/>
      <c r="M154" s="28"/>
      <c r="N154" s="28">
        <v>0</v>
      </c>
      <c r="O154" s="28">
        <v>0</v>
      </c>
      <c r="P154" s="44">
        <v>0</v>
      </c>
      <c r="Q154" s="28">
        <v>1</v>
      </c>
      <c r="R154" s="28">
        <v>1</v>
      </c>
    </row>
    <row r="155" spans="1:18" x14ac:dyDescent="0.35">
      <c r="A155" s="20" t="s">
        <v>136</v>
      </c>
      <c r="B155" s="22">
        <f>SUM(B150:B154)/5</f>
        <v>0</v>
      </c>
      <c r="C155" s="22">
        <f t="shared" ref="C155:O155" si="36">SUM(C150:C154)/5</f>
        <v>0</v>
      </c>
      <c r="D155" s="22">
        <f t="shared" si="36"/>
        <v>0.2</v>
      </c>
      <c r="E155" s="22">
        <f t="shared" si="36"/>
        <v>0.2</v>
      </c>
      <c r="F155" s="22">
        <f t="shared" si="36"/>
        <v>0</v>
      </c>
      <c r="G155" s="22">
        <f t="shared" si="36"/>
        <v>0</v>
      </c>
      <c r="H155" s="22">
        <f t="shared" si="36"/>
        <v>0</v>
      </c>
      <c r="I155" s="22">
        <f t="shared" si="36"/>
        <v>0.2</v>
      </c>
      <c r="J155" s="22">
        <f t="shared" si="36"/>
        <v>0.2</v>
      </c>
      <c r="K155" s="22">
        <f t="shared" si="36"/>
        <v>0.2</v>
      </c>
      <c r="L155" s="22">
        <f t="shared" si="36"/>
        <v>0</v>
      </c>
      <c r="M155" s="22">
        <f t="shared" si="36"/>
        <v>0</v>
      </c>
      <c r="N155" s="22">
        <f t="shared" si="36"/>
        <v>0.4</v>
      </c>
      <c r="O155" s="22">
        <f t="shared" si="36"/>
        <v>0</v>
      </c>
      <c r="P155" s="45"/>
      <c r="Q155" s="22"/>
      <c r="R155" s="22"/>
    </row>
    <row r="156" spans="1:18" x14ac:dyDescent="0.35">
      <c r="A156" s="23" t="s">
        <v>81</v>
      </c>
      <c r="B156" s="24"/>
      <c r="C156" s="24">
        <f t="shared" ref="C156:O156" si="37">SUM(C150:C154)</f>
        <v>0</v>
      </c>
      <c r="D156" s="24">
        <f t="shared" si="37"/>
        <v>1</v>
      </c>
      <c r="E156" s="24">
        <f t="shared" si="37"/>
        <v>1</v>
      </c>
      <c r="F156" s="24">
        <f t="shared" si="37"/>
        <v>0</v>
      </c>
      <c r="G156" s="24">
        <f t="shared" si="37"/>
        <v>0</v>
      </c>
      <c r="H156" s="24">
        <f t="shared" si="37"/>
        <v>0</v>
      </c>
      <c r="I156" s="24">
        <f t="shared" si="37"/>
        <v>1</v>
      </c>
      <c r="J156" s="24">
        <f t="shared" si="37"/>
        <v>1</v>
      </c>
      <c r="K156" s="24">
        <f t="shared" si="37"/>
        <v>1</v>
      </c>
      <c r="L156" s="24">
        <f t="shared" si="37"/>
        <v>0</v>
      </c>
      <c r="M156" s="24">
        <f t="shared" si="37"/>
        <v>0</v>
      </c>
      <c r="N156" s="24">
        <f t="shared" si="37"/>
        <v>2</v>
      </c>
      <c r="O156" s="24">
        <f t="shared" si="37"/>
        <v>0</v>
      </c>
      <c r="P156" s="46"/>
      <c r="Q156" s="24"/>
      <c r="R156" s="24"/>
    </row>
    <row r="157" spans="1:18" x14ac:dyDescent="0.35">
      <c r="A157" s="18" t="s">
        <v>123</v>
      </c>
      <c r="B157" s="6">
        <v>1</v>
      </c>
      <c r="C157" s="2">
        <v>0</v>
      </c>
      <c r="D157" s="2">
        <v>0</v>
      </c>
      <c r="E157" s="2">
        <v>1</v>
      </c>
      <c r="F157" s="2">
        <v>0</v>
      </c>
      <c r="G157" s="2">
        <v>1</v>
      </c>
      <c r="H157" s="2">
        <v>0</v>
      </c>
      <c r="I157" s="2">
        <v>1</v>
      </c>
      <c r="J157" s="2">
        <v>1</v>
      </c>
      <c r="K157" s="2">
        <v>1</v>
      </c>
      <c r="L157" s="2">
        <v>0</v>
      </c>
      <c r="M157" s="2">
        <v>0</v>
      </c>
      <c r="N157" s="27"/>
      <c r="O157" s="27"/>
      <c r="P157" s="43"/>
      <c r="Q157" s="27"/>
      <c r="R157" s="27"/>
    </row>
    <row r="158" spans="1:18" x14ac:dyDescent="0.35">
      <c r="A158" s="19" t="s">
        <v>339</v>
      </c>
      <c r="B158" s="28">
        <v>1</v>
      </c>
      <c r="C158" s="28"/>
      <c r="D158" s="28"/>
      <c r="E158" s="28">
        <v>1</v>
      </c>
      <c r="F158" s="28"/>
      <c r="G158" s="28">
        <v>1</v>
      </c>
      <c r="H158" s="28"/>
      <c r="I158" s="28">
        <v>1</v>
      </c>
      <c r="J158" s="28">
        <v>1</v>
      </c>
      <c r="K158" s="28">
        <v>1</v>
      </c>
      <c r="L158" s="28"/>
      <c r="M158" s="28"/>
      <c r="N158" s="28">
        <v>1</v>
      </c>
      <c r="O158" s="28">
        <v>1</v>
      </c>
      <c r="P158" s="44" t="s">
        <v>209</v>
      </c>
      <c r="Q158" s="28">
        <v>1</v>
      </c>
      <c r="R158" s="28">
        <v>1</v>
      </c>
    </row>
    <row r="159" spans="1:18" x14ac:dyDescent="0.35">
      <c r="A159" s="19" t="s">
        <v>340</v>
      </c>
      <c r="B159" s="28">
        <v>1</v>
      </c>
      <c r="C159" s="28"/>
      <c r="D159" s="28"/>
      <c r="E159" s="28">
        <v>1</v>
      </c>
      <c r="F159" s="28"/>
      <c r="G159" s="28">
        <v>1</v>
      </c>
      <c r="H159" s="28"/>
      <c r="I159" s="28">
        <v>1</v>
      </c>
      <c r="J159" s="28">
        <v>1</v>
      </c>
      <c r="K159" s="28">
        <v>1</v>
      </c>
      <c r="L159" s="28"/>
      <c r="M159" s="28"/>
      <c r="N159" s="28">
        <v>1</v>
      </c>
      <c r="O159" s="28">
        <v>1</v>
      </c>
      <c r="P159" s="44" t="s">
        <v>210</v>
      </c>
      <c r="Q159" s="28">
        <v>1</v>
      </c>
      <c r="R159" s="28">
        <v>1</v>
      </c>
    </row>
    <row r="160" spans="1:18" x14ac:dyDescent="0.35">
      <c r="A160" s="19" t="s">
        <v>341</v>
      </c>
      <c r="B160" s="28">
        <v>1</v>
      </c>
      <c r="C160" s="28"/>
      <c r="D160" s="28"/>
      <c r="E160" s="28">
        <v>1</v>
      </c>
      <c r="F160" s="28"/>
      <c r="G160" s="28">
        <v>0</v>
      </c>
      <c r="H160" s="28"/>
      <c r="I160" s="28">
        <v>1</v>
      </c>
      <c r="J160" s="28">
        <v>1</v>
      </c>
      <c r="K160" s="28">
        <v>1</v>
      </c>
      <c r="L160" s="28"/>
      <c r="M160" s="28"/>
      <c r="N160" s="28">
        <v>1</v>
      </c>
      <c r="O160" s="28">
        <v>0</v>
      </c>
      <c r="P160" s="44">
        <v>0</v>
      </c>
      <c r="Q160" s="28">
        <v>1</v>
      </c>
      <c r="R160" s="28">
        <v>0</v>
      </c>
    </row>
    <row r="161" spans="1:18" x14ac:dyDescent="0.35">
      <c r="A161" s="19" t="s">
        <v>342</v>
      </c>
      <c r="B161" s="28">
        <v>1</v>
      </c>
      <c r="C161" s="28"/>
      <c r="D161" s="28"/>
      <c r="E161" s="28">
        <v>1</v>
      </c>
      <c r="F161" s="28"/>
      <c r="G161" s="28">
        <v>1</v>
      </c>
      <c r="H161" s="28"/>
      <c r="I161" s="28">
        <v>1</v>
      </c>
      <c r="J161" s="28">
        <v>1</v>
      </c>
      <c r="K161" s="28">
        <v>1</v>
      </c>
      <c r="L161" s="28"/>
      <c r="M161" s="28"/>
      <c r="N161" s="28">
        <v>1</v>
      </c>
      <c r="O161" s="28">
        <v>1</v>
      </c>
      <c r="P161" s="44" t="s">
        <v>211</v>
      </c>
      <c r="Q161" s="28">
        <v>1</v>
      </c>
      <c r="R161" s="28">
        <v>1</v>
      </c>
    </row>
    <row r="162" spans="1:18" x14ac:dyDescent="0.35">
      <c r="A162" s="19" t="s">
        <v>343</v>
      </c>
      <c r="B162" s="28">
        <v>1</v>
      </c>
      <c r="C162" s="28"/>
      <c r="D162" s="28"/>
      <c r="E162" s="28">
        <v>1</v>
      </c>
      <c r="F162" s="28"/>
      <c r="G162" s="28">
        <v>0</v>
      </c>
      <c r="H162" s="28"/>
      <c r="I162" s="28">
        <v>1</v>
      </c>
      <c r="J162" s="28">
        <v>0</v>
      </c>
      <c r="K162" s="28">
        <v>1</v>
      </c>
      <c r="L162" s="28"/>
      <c r="M162" s="28"/>
      <c r="N162" s="28">
        <v>1</v>
      </c>
      <c r="O162" s="28">
        <v>1</v>
      </c>
      <c r="P162" s="44">
        <v>0</v>
      </c>
      <c r="Q162" s="28">
        <v>1</v>
      </c>
      <c r="R162" s="28">
        <v>1</v>
      </c>
    </row>
    <row r="163" spans="1:18" x14ac:dyDescent="0.35">
      <c r="A163" s="20" t="s">
        <v>136</v>
      </c>
      <c r="B163" s="22">
        <f>SUM(B158:B162)/5</f>
        <v>1</v>
      </c>
      <c r="C163" s="22">
        <f>SUM(C158:C162)/5</f>
        <v>0</v>
      </c>
      <c r="D163" s="22">
        <f t="shared" ref="D163:O163" si="38">SUM(D158:D162)/5</f>
        <v>0</v>
      </c>
      <c r="E163" s="22">
        <f t="shared" si="38"/>
        <v>1</v>
      </c>
      <c r="F163" s="22">
        <f t="shared" si="38"/>
        <v>0</v>
      </c>
      <c r="G163" s="22">
        <f t="shared" si="38"/>
        <v>0.6</v>
      </c>
      <c r="H163" s="22">
        <f t="shared" si="38"/>
        <v>0</v>
      </c>
      <c r="I163" s="22">
        <f t="shared" si="38"/>
        <v>1</v>
      </c>
      <c r="J163" s="22">
        <f t="shared" si="38"/>
        <v>0.8</v>
      </c>
      <c r="K163" s="22">
        <f t="shared" si="38"/>
        <v>1</v>
      </c>
      <c r="L163" s="22">
        <f t="shared" si="38"/>
        <v>0</v>
      </c>
      <c r="M163" s="22">
        <f t="shared" si="38"/>
        <v>0</v>
      </c>
      <c r="N163" s="22">
        <f t="shared" si="38"/>
        <v>1</v>
      </c>
      <c r="O163" s="22">
        <f t="shared" si="38"/>
        <v>0.8</v>
      </c>
      <c r="P163" s="45"/>
      <c r="Q163" s="22"/>
      <c r="R163" s="22"/>
    </row>
    <row r="164" spans="1:18" x14ac:dyDescent="0.35">
      <c r="A164" s="23" t="s">
        <v>81</v>
      </c>
      <c r="B164" s="24">
        <f>SUM(B158:B162)</f>
        <v>5</v>
      </c>
      <c r="C164" s="24">
        <f>SUM(C158:C162)</f>
        <v>0</v>
      </c>
      <c r="D164" s="24">
        <f t="shared" ref="D164:O164" si="39">SUM(D158:D162)</f>
        <v>0</v>
      </c>
      <c r="E164" s="24">
        <f t="shared" si="39"/>
        <v>5</v>
      </c>
      <c r="F164" s="24">
        <f t="shared" si="39"/>
        <v>0</v>
      </c>
      <c r="G164" s="24">
        <f t="shared" si="39"/>
        <v>3</v>
      </c>
      <c r="H164" s="24">
        <f t="shared" si="39"/>
        <v>0</v>
      </c>
      <c r="I164" s="24">
        <f t="shared" si="39"/>
        <v>5</v>
      </c>
      <c r="J164" s="24">
        <f t="shared" si="39"/>
        <v>4</v>
      </c>
      <c r="K164" s="24">
        <f t="shared" si="39"/>
        <v>5</v>
      </c>
      <c r="L164" s="24">
        <f t="shared" si="39"/>
        <v>0</v>
      </c>
      <c r="M164" s="24">
        <f t="shared" si="39"/>
        <v>0</v>
      </c>
      <c r="N164" s="24">
        <f t="shared" si="39"/>
        <v>5</v>
      </c>
      <c r="O164" s="24">
        <f t="shared" si="39"/>
        <v>4</v>
      </c>
      <c r="P164" s="46"/>
      <c r="Q164" s="24"/>
      <c r="R164" s="24"/>
    </row>
    <row r="165" spans="1:18" x14ac:dyDescent="0.35">
      <c r="A165" s="18" t="s">
        <v>124</v>
      </c>
      <c r="B165" s="7">
        <v>1</v>
      </c>
      <c r="C165" s="2">
        <v>0</v>
      </c>
      <c r="D165" s="2">
        <v>0</v>
      </c>
      <c r="E165" s="2">
        <v>0</v>
      </c>
      <c r="F165" s="6">
        <v>1</v>
      </c>
      <c r="G165" s="2">
        <v>0</v>
      </c>
      <c r="H165" s="2">
        <v>0</v>
      </c>
      <c r="I165" s="2">
        <v>1</v>
      </c>
      <c r="J165" s="2">
        <v>1</v>
      </c>
      <c r="K165" s="2">
        <v>0</v>
      </c>
      <c r="L165" s="2">
        <v>0</v>
      </c>
      <c r="M165" s="2">
        <v>0</v>
      </c>
      <c r="N165" s="27"/>
      <c r="O165" s="27"/>
      <c r="P165" s="43"/>
      <c r="Q165" s="27"/>
      <c r="R165" s="27"/>
    </row>
    <row r="166" spans="1:18" x14ac:dyDescent="0.35">
      <c r="A166" s="19" t="s">
        <v>344</v>
      </c>
      <c r="B166" s="28">
        <v>0</v>
      </c>
      <c r="C166" s="28"/>
      <c r="D166" s="28"/>
      <c r="E166" s="28"/>
      <c r="F166" s="28">
        <v>0</v>
      </c>
      <c r="G166" s="28"/>
      <c r="H166" s="28"/>
      <c r="I166" s="28">
        <v>0</v>
      </c>
      <c r="J166" s="28">
        <v>0</v>
      </c>
      <c r="K166" s="28"/>
      <c r="L166" s="28"/>
      <c r="M166" s="28"/>
      <c r="N166" s="28">
        <v>0</v>
      </c>
      <c r="O166" s="28">
        <v>0</v>
      </c>
      <c r="P166" s="44">
        <v>0</v>
      </c>
      <c r="Q166" s="28">
        <v>1</v>
      </c>
      <c r="R166" s="28">
        <v>0</v>
      </c>
    </row>
    <row r="167" spans="1:18" x14ac:dyDescent="0.35">
      <c r="A167" s="19" t="s">
        <v>345</v>
      </c>
      <c r="B167" s="28">
        <v>1</v>
      </c>
      <c r="C167" s="28"/>
      <c r="D167" s="28"/>
      <c r="E167" s="28"/>
      <c r="F167" s="28">
        <v>1</v>
      </c>
      <c r="G167" s="28"/>
      <c r="H167" s="28"/>
      <c r="I167" s="28">
        <v>1</v>
      </c>
      <c r="J167" s="28">
        <v>0</v>
      </c>
      <c r="K167" s="28"/>
      <c r="L167" s="28"/>
      <c r="M167" s="28"/>
      <c r="N167" s="28">
        <v>1</v>
      </c>
      <c r="O167" s="28">
        <v>0</v>
      </c>
      <c r="P167" s="44">
        <v>0</v>
      </c>
      <c r="Q167" s="28">
        <v>1</v>
      </c>
      <c r="R167" s="28">
        <v>1</v>
      </c>
    </row>
    <row r="168" spans="1:18" x14ac:dyDescent="0.35">
      <c r="A168" s="19" t="s">
        <v>346</v>
      </c>
      <c r="B168" s="28">
        <v>0</v>
      </c>
      <c r="C168" s="28"/>
      <c r="D168" s="28"/>
      <c r="E168" s="28"/>
      <c r="F168" s="28">
        <v>0</v>
      </c>
      <c r="G168" s="28"/>
      <c r="H168" s="28"/>
      <c r="I168" s="28">
        <v>0</v>
      </c>
      <c r="J168" s="28">
        <v>0</v>
      </c>
      <c r="K168" s="28"/>
      <c r="L168" s="28"/>
      <c r="M168" s="28"/>
      <c r="N168" s="28">
        <v>0</v>
      </c>
      <c r="O168" s="28">
        <v>0</v>
      </c>
      <c r="P168" s="44">
        <v>0</v>
      </c>
      <c r="Q168" s="28">
        <v>1</v>
      </c>
      <c r="R168" s="28">
        <v>0</v>
      </c>
    </row>
    <row r="169" spans="1:18" x14ac:dyDescent="0.35">
      <c r="A169" s="19" t="s">
        <v>347</v>
      </c>
      <c r="B169" s="28">
        <v>0</v>
      </c>
      <c r="C169" s="28"/>
      <c r="D169" s="28"/>
      <c r="E169" s="28"/>
      <c r="F169" s="28">
        <v>0</v>
      </c>
      <c r="G169" s="28"/>
      <c r="H169" s="28"/>
      <c r="I169" s="28">
        <v>0</v>
      </c>
      <c r="J169" s="28">
        <v>0</v>
      </c>
      <c r="K169" s="28"/>
      <c r="L169" s="28"/>
      <c r="M169" s="28"/>
      <c r="N169" s="28">
        <v>0</v>
      </c>
      <c r="O169" s="28">
        <v>0</v>
      </c>
      <c r="P169" s="44">
        <v>0</v>
      </c>
      <c r="Q169" s="28">
        <v>1</v>
      </c>
      <c r="R169" s="28">
        <v>1</v>
      </c>
    </row>
    <row r="170" spans="1:18" x14ac:dyDescent="0.35">
      <c r="A170" s="19" t="s">
        <v>348</v>
      </c>
      <c r="B170" s="28">
        <v>0</v>
      </c>
      <c r="C170" s="28"/>
      <c r="D170" s="28"/>
      <c r="E170" s="28"/>
      <c r="F170" s="28">
        <v>0</v>
      </c>
      <c r="G170" s="28"/>
      <c r="H170" s="28"/>
      <c r="I170" s="28">
        <v>0</v>
      </c>
      <c r="J170" s="28">
        <v>0</v>
      </c>
      <c r="K170" s="28"/>
      <c r="L170" s="28"/>
      <c r="M170" s="28"/>
      <c r="N170" s="28">
        <v>0</v>
      </c>
      <c r="O170" s="28">
        <v>0</v>
      </c>
      <c r="P170" s="44">
        <v>0</v>
      </c>
      <c r="Q170" s="28">
        <v>1</v>
      </c>
      <c r="R170" s="28">
        <v>0</v>
      </c>
    </row>
    <row r="171" spans="1:18" x14ac:dyDescent="0.35">
      <c r="A171" s="20" t="s">
        <v>136</v>
      </c>
      <c r="B171" s="22">
        <f>SUM(B166:B170)/5</f>
        <v>0.2</v>
      </c>
      <c r="C171" s="22">
        <f t="shared" ref="C171:O171" si="40">SUM(C166:C170)/5</f>
        <v>0</v>
      </c>
      <c r="D171" s="22">
        <f t="shared" si="40"/>
        <v>0</v>
      </c>
      <c r="E171" s="22">
        <f t="shared" si="40"/>
        <v>0</v>
      </c>
      <c r="F171" s="22">
        <f t="shared" si="40"/>
        <v>0.2</v>
      </c>
      <c r="G171" s="22">
        <f t="shared" si="40"/>
        <v>0</v>
      </c>
      <c r="H171" s="22">
        <f t="shared" si="40"/>
        <v>0</v>
      </c>
      <c r="I171" s="22">
        <f t="shared" si="40"/>
        <v>0.2</v>
      </c>
      <c r="J171" s="22">
        <f t="shared" si="40"/>
        <v>0</v>
      </c>
      <c r="K171" s="22">
        <f t="shared" si="40"/>
        <v>0</v>
      </c>
      <c r="L171" s="22">
        <f t="shared" si="40"/>
        <v>0</v>
      </c>
      <c r="M171" s="22">
        <f t="shared" si="40"/>
        <v>0</v>
      </c>
      <c r="N171" s="22">
        <f t="shared" si="40"/>
        <v>0.2</v>
      </c>
      <c r="O171" s="22">
        <f t="shared" si="40"/>
        <v>0</v>
      </c>
      <c r="P171" s="45"/>
      <c r="Q171" s="22"/>
      <c r="R171" s="22"/>
    </row>
    <row r="172" spans="1:18" x14ac:dyDescent="0.35">
      <c r="A172" s="23" t="s">
        <v>81</v>
      </c>
      <c r="B172" s="24"/>
      <c r="C172" s="24">
        <f t="shared" ref="C172:O172" si="41">SUM(C166:C170)</f>
        <v>0</v>
      </c>
      <c r="D172" s="24">
        <f t="shared" si="41"/>
        <v>0</v>
      </c>
      <c r="E172" s="24">
        <f t="shared" si="41"/>
        <v>0</v>
      </c>
      <c r="F172" s="24">
        <f t="shared" si="41"/>
        <v>1</v>
      </c>
      <c r="G172" s="24">
        <f t="shared" si="41"/>
        <v>0</v>
      </c>
      <c r="H172" s="24">
        <f t="shared" si="41"/>
        <v>0</v>
      </c>
      <c r="I172" s="24">
        <f t="shared" si="41"/>
        <v>1</v>
      </c>
      <c r="J172" s="24">
        <f t="shared" si="41"/>
        <v>0</v>
      </c>
      <c r="K172" s="24">
        <f t="shared" si="41"/>
        <v>0</v>
      </c>
      <c r="L172" s="24">
        <f t="shared" si="41"/>
        <v>0</v>
      </c>
      <c r="M172" s="24">
        <f t="shared" si="41"/>
        <v>0</v>
      </c>
      <c r="N172" s="24">
        <f t="shared" si="41"/>
        <v>1</v>
      </c>
      <c r="O172" s="24">
        <f t="shared" si="41"/>
        <v>0</v>
      </c>
      <c r="P172" s="46"/>
      <c r="Q172" s="24"/>
      <c r="R172" s="24"/>
    </row>
    <row r="173" spans="1:18" x14ac:dyDescent="0.35">
      <c r="A173" s="18" t="s">
        <v>125</v>
      </c>
      <c r="B173" s="2">
        <v>0</v>
      </c>
      <c r="C173" s="2">
        <v>0</v>
      </c>
      <c r="D173" s="2">
        <v>1</v>
      </c>
      <c r="E173" s="2">
        <v>0</v>
      </c>
      <c r="F173" s="2">
        <v>0</v>
      </c>
      <c r="G173" s="2">
        <v>0</v>
      </c>
      <c r="H173" s="6">
        <v>1</v>
      </c>
      <c r="I173" s="2">
        <v>1</v>
      </c>
      <c r="J173" s="2">
        <v>0</v>
      </c>
      <c r="K173" s="2">
        <v>0</v>
      </c>
      <c r="L173" s="2">
        <v>0</v>
      </c>
      <c r="M173" s="2">
        <v>1</v>
      </c>
      <c r="N173" s="27"/>
      <c r="O173" s="27"/>
      <c r="P173" s="43"/>
      <c r="Q173" s="27"/>
      <c r="R173" s="27"/>
    </row>
    <row r="174" spans="1:18" x14ac:dyDescent="0.35">
      <c r="A174" s="19" t="s">
        <v>349</v>
      </c>
      <c r="B174" s="28"/>
      <c r="C174" s="28"/>
      <c r="D174" s="28">
        <v>1</v>
      </c>
      <c r="E174" s="28"/>
      <c r="F174" s="28"/>
      <c r="G174" s="28"/>
      <c r="H174" s="28">
        <v>1</v>
      </c>
      <c r="I174" s="28">
        <v>1</v>
      </c>
      <c r="J174" s="28"/>
      <c r="K174" s="28"/>
      <c r="L174" s="28"/>
      <c r="M174" s="28">
        <v>1</v>
      </c>
      <c r="N174" s="28">
        <v>1</v>
      </c>
      <c r="O174" s="28">
        <v>1</v>
      </c>
      <c r="P174" s="44" t="s">
        <v>213</v>
      </c>
      <c r="Q174" s="28">
        <v>1</v>
      </c>
      <c r="R174" s="28">
        <v>1</v>
      </c>
    </row>
    <row r="175" spans="1:18" x14ac:dyDescent="0.35">
      <c r="A175" s="19" t="s">
        <v>350</v>
      </c>
      <c r="B175" s="28"/>
      <c r="C175" s="28"/>
      <c r="D175" s="28">
        <v>0</v>
      </c>
      <c r="E175" s="28"/>
      <c r="F175" s="28"/>
      <c r="G175" s="28"/>
      <c r="H175" s="28">
        <v>0</v>
      </c>
      <c r="I175" s="28">
        <v>0</v>
      </c>
      <c r="J175" s="28"/>
      <c r="K175" s="28"/>
      <c r="L175" s="28"/>
      <c r="M175" s="28">
        <v>0</v>
      </c>
      <c r="N175" s="28">
        <v>1</v>
      </c>
      <c r="O175" s="28">
        <v>0</v>
      </c>
      <c r="P175" s="44">
        <v>0</v>
      </c>
      <c r="Q175" s="28">
        <v>1</v>
      </c>
      <c r="R175" s="28">
        <v>0</v>
      </c>
    </row>
    <row r="176" spans="1:18" x14ac:dyDescent="0.35">
      <c r="A176" s="19" t="s">
        <v>351</v>
      </c>
      <c r="B176" s="28"/>
      <c r="C176" s="28"/>
      <c r="D176" s="28">
        <v>1</v>
      </c>
      <c r="E176" s="28"/>
      <c r="F176" s="28"/>
      <c r="G176" s="28"/>
      <c r="H176" s="28">
        <v>1</v>
      </c>
      <c r="I176" s="28">
        <v>0</v>
      </c>
      <c r="J176" s="28"/>
      <c r="K176" s="28"/>
      <c r="L176" s="28"/>
      <c r="M176" s="28">
        <v>1</v>
      </c>
      <c r="N176" s="28">
        <v>1</v>
      </c>
      <c r="O176" s="28">
        <v>0</v>
      </c>
      <c r="P176" s="44">
        <v>0</v>
      </c>
      <c r="Q176" s="28">
        <v>1</v>
      </c>
      <c r="R176" s="28">
        <v>1</v>
      </c>
    </row>
    <row r="177" spans="1:18" x14ac:dyDescent="0.35">
      <c r="A177" s="19" t="s">
        <v>352</v>
      </c>
      <c r="B177" s="28"/>
      <c r="C177" s="28"/>
      <c r="D177" s="28">
        <v>0</v>
      </c>
      <c r="E177" s="28"/>
      <c r="F177" s="28"/>
      <c r="G177" s="28"/>
      <c r="H177" s="28">
        <v>0</v>
      </c>
      <c r="I177" s="28">
        <v>0</v>
      </c>
      <c r="J177" s="28"/>
      <c r="K177" s="28"/>
      <c r="L177" s="28"/>
      <c r="M177" s="28">
        <v>0</v>
      </c>
      <c r="N177" s="28">
        <v>0</v>
      </c>
      <c r="O177" s="28">
        <v>0</v>
      </c>
      <c r="P177" s="44">
        <v>0</v>
      </c>
      <c r="Q177" s="28">
        <v>1</v>
      </c>
      <c r="R177" s="28">
        <v>1</v>
      </c>
    </row>
    <row r="178" spans="1:18" x14ac:dyDescent="0.35">
      <c r="A178" s="19" t="s">
        <v>353</v>
      </c>
      <c r="B178" s="28"/>
      <c r="C178" s="28"/>
      <c r="D178" s="28">
        <v>1</v>
      </c>
      <c r="E178" s="28"/>
      <c r="F178" s="28"/>
      <c r="G178" s="28"/>
      <c r="H178" s="28">
        <v>1</v>
      </c>
      <c r="I178" s="28">
        <v>0</v>
      </c>
      <c r="J178" s="28"/>
      <c r="K178" s="28"/>
      <c r="L178" s="28"/>
      <c r="M178" s="28">
        <v>1</v>
      </c>
      <c r="N178" s="28">
        <v>1</v>
      </c>
      <c r="O178" s="28">
        <v>0</v>
      </c>
      <c r="P178" s="44">
        <v>0</v>
      </c>
      <c r="Q178" s="28">
        <v>1</v>
      </c>
      <c r="R178" s="28">
        <v>1</v>
      </c>
    </row>
    <row r="179" spans="1:18" x14ac:dyDescent="0.35">
      <c r="A179" s="20" t="s">
        <v>136</v>
      </c>
      <c r="B179" s="22">
        <f>SUM(B174:B178)/5</f>
        <v>0</v>
      </c>
      <c r="C179" s="22">
        <f>SUM(C174:C178)/5</f>
        <v>0</v>
      </c>
      <c r="D179" s="22">
        <f t="shared" ref="D179:O179" si="42">SUM(D174:D178)/5</f>
        <v>0.6</v>
      </c>
      <c r="E179" s="22">
        <f t="shared" si="42"/>
        <v>0</v>
      </c>
      <c r="F179" s="22">
        <f t="shared" si="42"/>
        <v>0</v>
      </c>
      <c r="G179" s="22">
        <f t="shared" si="42"/>
        <v>0</v>
      </c>
      <c r="H179" s="22">
        <f t="shared" si="42"/>
        <v>0.6</v>
      </c>
      <c r="I179" s="22">
        <f t="shared" si="42"/>
        <v>0.2</v>
      </c>
      <c r="J179" s="22">
        <f t="shared" si="42"/>
        <v>0</v>
      </c>
      <c r="K179" s="22">
        <f t="shared" si="42"/>
        <v>0</v>
      </c>
      <c r="L179" s="22">
        <f t="shared" si="42"/>
        <v>0</v>
      </c>
      <c r="M179" s="22">
        <f t="shared" si="42"/>
        <v>0.6</v>
      </c>
      <c r="N179" s="22">
        <f t="shared" si="42"/>
        <v>0.8</v>
      </c>
      <c r="O179" s="22">
        <f t="shared" si="42"/>
        <v>0.2</v>
      </c>
      <c r="P179" s="45"/>
      <c r="Q179" s="22"/>
      <c r="R179" s="22"/>
    </row>
    <row r="180" spans="1:18" x14ac:dyDescent="0.35">
      <c r="A180" s="23" t="s">
        <v>81</v>
      </c>
      <c r="B180" s="24"/>
      <c r="C180" s="24">
        <f>SUM(C174:C178)</f>
        <v>0</v>
      </c>
      <c r="D180" s="24">
        <f t="shared" ref="D180:O180" si="43">SUM(D174:D178)</f>
        <v>3</v>
      </c>
      <c r="E180" s="24">
        <f t="shared" si="43"/>
        <v>0</v>
      </c>
      <c r="F180" s="24">
        <f t="shared" si="43"/>
        <v>0</v>
      </c>
      <c r="G180" s="24">
        <f t="shared" si="43"/>
        <v>0</v>
      </c>
      <c r="H180" s="24">
        <f t="shared" si="43"/>
        <v>3</v>
      </c>
      <c r="I180" s="24">
        <f t="shared" si="43"/>
        <v>1</v>
      </c>
      <c r="J180" s="24">
        <f t="shared" si="43"/>
        <v>0</v>
      </c>
      <c r="K180" s="24">
        <f t="shared" si="43"/>
        <v>0</v>
      </c>
      <c r="L180" s="24">
        <f t="shared" si="43"/>
        <v>0</v>
      </c>
      <c r="M180" s="24">
        <f t="shared" si="43"/>
        <v>3</v>
      </c>
      <c r="N180" s="24">
        <f t="shared" si="43"/>
        <v>4</v>
      </c>
      <c r="O180" s="24">
        <f t="shared" si="43"/>
        <v>1</v>
      </c>
      <c r="P180" s="46"/>
      <c r="Q180" s="24"/>
      <c r="R180" s="24"/>
    </row>
    <row r="181" spans="1:18" x14ac:dyDescent="0.35">
      <c r="A181" s="18" t="s">
        <v>126</v>
      </c>
      <c r="B181" s="2">
        <v>0</v>
      </c>
      <c r="C181" s="2">
        <v>0</v>
      </c>
      <c r="D181" s="2">
        <v>1</v>
      </c>
      <c r="E181" s="2">
        <v>0</v>
      </c>
      <c r="F181" s="2">
        <v>0</v>
      </c>
      <c r="G181" s="2">
        <v>0</v>
      </c>
      <c r="H181" s="6">
        <v>1</v>
      </c>
      <c r="I181" s="2">
        <v>1</v>
      </c>
      <c r="J181" s="2">
        <v>0</v>
      </c>
      <c r="K181" s="2">
        <v>0</v>
      </c>
      <c r="L181" s="2">
        <v>0</v>
      </c>
      <c r="M181" s="2">
        <v>1</v>
      </c>
      <c r="N181" s="27"/>
      <c r="O181" s="27"/>
      <c r="P181" s="43"/>
      <c r="Q181" s="27"/>
      <c r="R181" s="27"/>
    </row>
    <row r="182" spans="1:18" x14ac:dyDescent="0.35">
      <c r="A182" s="19" t="s">
        <v>354</v>
      </c>
      <c r="B182" s="28"/>
      <c r="C182" s="28"/>
      <c r="D182" s="28">
        <v>0</v>
      </c>
      <c r="E182" s="28"/>
      <c r="F182" s="28"/>
      <c r="G182" s="28"/>
      <c r="H182" s="28">
        <v>0</v>
      </c>
      <c r="I182" s="28">
        <v>0</v>
      </c>
      <c r="J182" s="28"/>
      <c r="K182" s="28"/>
      <c r="L182" s="28"/>
      <c r="M182" s="28">
        <v>0</v>
      </c>
      <c r="N182" s="28">
        <v>0</v>
      </c>
      <c r="O182" s="28">
        <v>0</v>
      </c>
      <c r="P182" s="44">
        <v>0</v>
      </c>
      <c r="Q182" s="28">
        <v>1</v>
      </c>
      <c r="R182" s="28">
        <v>1</v>
      </c>
    </row>
    <row r="183" spans="1:18" x14ac:dyDescent="0.35">
      <c r="A183" s="19" t="s">
        <v>355</v>
      </c>
      <c r="B183" s="28"/>
      <c r="C183" s="28"/>
      <c r="D183" s="28">
        <v>0</v>
      </c>
      <c r="E183" s="28"/>
      <c r="F183" s="28"/>
      <c r="G183" s="28"/>
      <c r="H183" s="28">
        <v>0</v>
      </c>
      <c r="I183" s="28">
        <v>0</v>
      </c>
      <c r="J183" s="28"/>
      <c r="K183" s="28"/>
      <c r="L183" s="28"/>
      <c r="M183" s="28">
        <v>0</v>
      </c>
      <c r="N183" s="28">
        <v>0</v>
      </c>
      <c r="O183" s="28">
        <v>0</v>
      </c>
      <c r="P183" s="44">
        <v>0</v>
      </c>
      <c r="Q183" s="28">
        <v>1</v>
      </c>
      <c r="R183" s="28">
        <v>1</v>
      </c>
    </row>
    <row r="184" spans="1:18" x14ac:dyDescent="0.35">
      <c r="A184" s="19" t="s">
        <v>356</v>
      </c>
      <c r="B184" s="28"/>
      <c r="C184" s="28"/>
      <c r="D184" s="28">
        <v>1</v>
      </c>
      <c r="E184" s="28"/>
      <c r="F184" s="28"/>
      <c r="G184" s="28"/>
      <c r="H184" s="28">
        <v>1</v>
      </c>
      <c r="I184" s="28">
        <v>0</v>
      </c>
      <c r="J184" s="28"/>
      <c r="K184" s="28"/>
      <c r="L184" s="28"/>
      <c r="M184" s="28">
        <v>1</v>
      </c>
      <c r="N184" s="28">
        <v>1</v>
      </c>
      <c r="O184" s="28">
        <v>0</v>
      </c>
      <c r="P184" s="44">
        <v>0</v>
      </c>
      <c r="Q184" s="28">
        <v>1</v>
      </c>
      <c r="R184" s="28">
        <v>1</v>
      </c>
    </row>
    <row r="185" spans="1:18" x14ac:dyDescent="0.35">
      <c r="A185" s="19" t="s">
        <v>357</v>
      </c>
      <c r="B185" s="28"/>
      <c r="C185" s="28"/>
      <c r="D185" s="28">
        <v>1</v>
      </c>
      <c r="E185" s="28"/>
      <c r="F185" s="28"/>
      <c r="G185" s="28"/>
      <c r="H185" s="28">
        <v>1</v>
      </c>
      <c r="I185" s="28">
        <v>1</v>
      </c>
      <c r="J185" s="28"/>
      <c r="K185" s="28"/>
      <c r="L185" s="28"/>
      <c r="M185" s="28">
        <v>1</v>
      </c>
      <c r="N185" s="28">
        <v>1</v>
      </c>
      <c r="O185" s="28">
        <v>1</v>
      </c>
      <c r="P185" s="44" t="s">
        <v>212</v>
      </c>
      <c r="Q185" s="28">
        <v>1</v>
      </c>
      <c r="R185" s="28">
        <v>1</v>
      </c>
    </row>
    <row r="186" spans="1:18" x14ac:dyDescent="0.35">
      <c r="A186" s="19" t="s">
        <v>358</v>
      </c>
      <c r="B186" s="28"/>
      <c r="C186" s="28"/>
      <c r="D186" s="28">
        <v>0</v>
      </c>
      <c r="E186" s="28"/>
      <c r="F186" s="28"/>
      <c r="G186" s="28"/>
      <c r="H186" s="28">
        <v>0</v>
      </c>
      <c r="I186" s="28">
        <v>0</v>
      </c>
      <c r="J186" s="28"/>
      <c r="K186" s="28"/>
      <c r="L186" s="28"/>
      <c r="M186" s="28">
        <v>0</v>
      </c>
      <c r="N186" s="28">
        <v>0</v>
      </c>
      <c r="O186" s="28">
        <v>0</v>
      </c>
      <c r="P186" s="44">
        <v>0</v>
      </c>
      <c r="Q186" s="28">
        <v>1</v>
      </c>
      <c r="R186" s="28">
        <v>1</v>
      </c>
    </row>
    <row r="187" spans="1:18" x14ac:dyDescent="0.35">
      <c r="A187" s="20" t="s">
        <v>136</v>
      </c>
      <c r="B187" s="22">
        <f>SUM(B182:B186)/5</f>
        <v>0</v>
      </c>
      <c r="C187" s="22">
        <f t="shared" ref="C187:O187" si="44">SUM(C182:C186)/5</f>
        <v>0</v>
      </c>
      <c r="D187" s="22">
        <f t="shared" si="44"/>
        <v>0.4</v>
      </c>
      <c r="E187" s="22">
        <f t="shared" si="44"/>
        <v>0</v>
      </c>
      <c r="F187" s="22">
        <f t="shared" si="44"/>
        <v>0</v>
      </c>
      <c r="G187" s="22">
        <f t="shared" si="44"/>
        <v>0</v>
      </c>
      <c r="H187" s="22">
        <f t="shared" si="44"/>
        <v>0.4</v>
      </c>
      <c r="I187" s="22">
        <f t="shared" si="44"/>
        <v>0.2</v>
      </c>
      <c r="J187" s="22">
        <f t="shared" si="44"/>
        <v>0</v>
      </c>
      <c r="K187" s="22">
        <f t="shared" si="44"/>
        <v>0</v>
      </c>
      <c r="L187" s="22">
        <f t="shared" si="44"/>
        <v>0</v>
      </c>
      <c r="M187" s="22">
        <f t="shared" si="44"/>
        <v>0.4</v>
      </c>
      <c r="N187" s="22">
        <f t="shared" si="44"/>
        <v>0.4</v>
      </c>
      <c r="O187" s="22">
        <f t="shared" si="44"/>
        <v>0.2</v>
      </c>
      <c r="P187" s="45"/>
      <c r="Q187" s="22"/>
      <c r="R187" s="22"/>
    </row>
    <row r="188" spans="1:18" x14ac:dyDescent="0.35">
      <c r="A188" s="23" t="s">
        <v>81</v>
      </c>
      <c r="B188" s="24"/>
      <c r="C188" s="24">
        <f t="shared" ref="C188:O188" si="45">SUM(C182:C186)</f>
        <v>0</v>
      </c>
      <c r="D188" s="24">
        <f t="shared" si="45"/>
        <v>2</v>
      </c>
      <c r="E188" s="24">
        <f t="shared" si="45"/>
        <v>0</v>
      </c>
      <c r="F188" s="24">
        <f t="shared" si="45"/>
        <v>0</v>
      </c>
      <c r="G188" s="24">
        <f t="shared" si="45"/>
        <v>0</v>
      </c>
      <c r="H188" s="24">
        <f t="shared" si="45"/>
        <v>2</v>
      </c>
      <c r="I188" s="24">
        <f t="shared" si="45"/>
        <v>1</v>
      </c>
      <c r="J188" s="24">
        <f t="shared" si="45"/>
        <v>0</v>
      </c>
      <c r="K188" s="24">
        <f t="shared" si="45"/>
        <v>0</v>
      </c>
      <c r="L188" s="24">
        <f t="shared" si="45"/>
        <v>0</v>
      </c>
      <c r="M188" s="24">
        <f t="shared" si="45"/>
        <v>2</v>
      </c>
      <c r="N188" s="24">
        <f t="shared" si="45"/>
        <v>2</v>
      </c>
      <c r="O188" s="24">
        <f t="shared" si="45"/>
        <v>1</v>
      </c>
      <c r="P188" s="46"/>
      <c r="Q188" s="24"/>
      <c r="R188" s="24"/>
    </row>
    <row r="189" spans="1:18" x14ac:dyDescent="0.35">
      <c r="A189" s="18" t="s">
        <v>127</v>
      </c>
      <c r="B189" s="2">
        <v>0</v>
      </c>
      <c r="C189" s="2">
        <v>0</v>
      </c>
      <c r="D189" s="2">
        <v>0</v>
      </c>
      <c r="E189" s="2">
        <v>0</v>
      </c>
      <c r="F189" s="2">
        <v>0</v>
      </c>
      <c r="G189" s="2">
        <v>0</v>
      </c>
      <c r="H189" s="6">
        <v>1</v>
      </c>
      <c r="I189" s="2">
        <v>1</v>
      </c>
      <c r="J189" s="2">
        <v>1</v>
      </c>
      <c r="K189" s="2">
        <v>1</v>
      </c>
      <c r="L189" s="2">
        <v>0</v>
      </c>
      <c r="M189" s="2">
        <v>1</v>
      </c>
      <c r="N189" s="27"/>
      <c r="O189" s="27"/>
      <c r="P189" s="43"/>
      <c r="Q189" s="27"/>
      <c r="R189" s="27"/>
    </row>
    <row r="190" spans="1:18" x14ac:dyDescent="0.35">
      <c r="A190" s="19" t="s">
        <v>359</v>
      </c>
      <c r="B190" s="28"/>
      <c r="C190" s="28"/>
      <c r="D190" s="28"/>
      <c r="E190" s="28"/>
      <c r="F190" s="28"/>
      <c r="G190" s="28"/>
      <c r="H190" s="28">
        <v>1</v>
      </c>
      <c r="I190" s="28">
        <v>0</v>
      </c>
      <c r="J190" s="28">
        <v>0</v>
      </c>
      <c r="K190" s="28">
        <v>1</v>
      </c>
      <c r="L190" s="28"/>
      <c r="M190" s="28">
        <v>0</v>
      </c>
      <c r="N190" s="28">
        <v>0</v>
      </c>
      <c r="O190" s="28">
        <v>0</v>
      </c>
      <c r="P190" s="44">
        <v>0</v>
      </c>
      <c r="Q190" s="28">
        <v>1</v>
      </c>
      <c r="R190" s="28">
        <v>1</v>
      </c>
    </row>
    <row r="191" spans="1:18" x14ac:dyDescent="0.35">
      <c r="A191" s="19" t="s">
        <v>360</v>
      </c>
      <c r="B191" s="28"/>
      <c r="C191" s="28"/>
      <c r="D191" s="28"/>
      <c r="E191" s="28"/>
      <c r="F191" s="28"/>
      <c r="G191" s="28"/>
      <c r="H191" s="28">
        <v>0</v>
      </c>
      <c r="I191" s="28">
        <v>0</v>
      </c>
      <c r="J191" s="28">
        <v>0</v>
      </c>
      <c r="K191" s="28">
        <v>0</v>
      </c>
      <c r="L191" s="28"/>
      <c r="M191" s="28">
        <v>0</v>
      </c>
      <c r="N191" s="28">
        <v>0</v>
      </c>
      <c r="O191" s="28">
        <v>0</v>
      </c>
      <c r="P191" s="44">
        <v>0</v>
      </c>
      <c r="Q191" s="28">
        <v>1</v>
      </c>
      <c r="R191" s="28">
        <v>0</v>
      </c>
    </row>
    <row r="192" spans="1:18" x14ac:dyDescent="0.35">
      <c r="A192" s="19" t="s">
        <v>361</v>
      </c>
      <c r="B192" s="28"/>
      <c r="C192" s="28"/>
      <c r="D192" s="28"/>
      <c r="E192" s="28"/>
      <c r="F192" s="28"/>
      <c r="G192" s="28"/>
      <c r="H192" s="28">
        <v>1</v>
      </c>
      <c r="I192" s="28">
        <v>1</v>
      </c>
      <c r="J192" s="28">
        <v>0</v>
      </c>
      <c r="K192" s="28">
        <v>1</v>
      </c>
      <c r="L192" s="28"/>
      <c r="M192" s="28">
        <v>1</v>
      </c>
      <c r="N192" s="28">
        <v>1</v>
      </c>
      <c r="O192" s="28">
        <v>0</v>
      </c>
      <c r="P192" s="44">
        <v>0</v>
      </c>
      <c r="Q192" s="28">
        <v>1</v>
      </c>
      <c r="R192" s="28">
        <v>1</v>
      </c>
    </row>
    <row r="193" spans="1:18" x14ac:dyDescent="0.35">
      <c r="A193" s="19" t="s">
        <v>362</v>
      </c>
      <c r="B193" s="28"/>
      <c r="C193" s="28"/>
      <c r="D193" s="28"/>
      <c r="E193" s="28"/>
      <c r="F193" s="28"/>
      <c r="G193" s="28"/>
      <c r="H193" s="28">
        <v>1</v>
      </c>
      <c r="I193" s="28">
        <v>0</v>
      </c>
      <c r="J193" s="28">
        <v>0</v>
      </c>
      <c r="K193" s="28">
        <v>0</v>
      </c>
      <c r="L193" s="28"/>
      <c r="M193" s="28">
        <v>0</v>
      </c>
      <c r="N193" s="28">
        <v>0</v>
      </c>
      <c r="O193" s="28">
        <v>0</v>
      </c>
      <c r="P193" s="44">
        <v>0</v>
      </c>
      <c r="Q193" s="28">
        <v>1</v>
      </c>
      <c r="R193" s="28">
        <v>1</v>
      </c>
    </row>
    <row r="194" spans="1:18" x14ac:dyDescent="0.35">
      <c r="A194" s="19" t="s">
        <v>363</v>
      </c>
      <c r="B194" s="28"/>
      <c r="C194" s="28"/>
      <c r="D194" s="28"/>
      <c r="E194" s="28"/>
      <c r="F194" s="28"/>
      <c r="G194" s="28"/>
      <c r="H194" s="28">
        <v>1</v>
      </c>
      <c r="I194" s="28">
        <v>1</v>
      </c>
      <c r="J194" s="28">
        <v>1</v>
      </c>
      <c r="K194" s="28">
        <v>1</v>
      </c>
      <c r="L194" s="28"/>
      <c r="M194" s="28">
        <v>0</v>
      </c>
      <c r="N194" s="28">
        <v>1</v>
      </c>
      <c r="O194" s="28">
        <v>0</v>
      </c>
      <c r="P194" s="44">
        <v>0</v>
      </c>
      <c r="Q194" s="28">
        <v>1</v>
      </c>
      <c r="R194" s="28">
        <v>1</v>
      </c>
    </row>
    <row r="195" spans="1:18" x14ac:dyDescent="0.35">
      <c r="A195" s="20" t="s">
        <v>136</v>
      </c>
      <c r="B195" s="22">
        <f>SUM(B190:B194)/5</f>
        <v>0</v>
      </c>
      <c r="C195" s="22">
        <f>SUM(C190:C194)/5</f>
        <v>0</v>
      </c>
      <c r="D195" s="22">
        <f t="shared" ref="D195:O195" si="46">SUM(D190:D194)/5</f>
        <v>0</v>
      </c>
      <c r="E195" s="22">
        <f t="shared" si="46"/>
        <v>0</v>
      </c>
      <c r="F195" s="22">
        <f t="shared" si="46"/>
        <v>0</v>
      </c>
      <c r="G195" s="22">
        <f t="shared" si="46"/>
        <v>0</v>
      </c>
      <c r="H195" s="22">
        <f t="shared" si="46"/>
        <v>0.8</v>
      </c>
      <c r="I195" s="22">
        <f t="shared" si="46"/>
        <v>0.4</v>
      </c>
      <c r="J195" s="22">
        <f t="shared" si="46"/>
        <v>0.2</v>
      </c>
      <c r="K195" s="22">
        <f t="shared" si="46"/>
        <v>0.6</v>
      </c>
      <c r="L195" s="22">
        <f t="shared" si="46"/>
        <v>0</v>
      </c>
      <c r="M195" s="22">
        <f t="shared" si="46"/>
        <v>0.2</v>
      </c>
      <c r="N195" s="22">
        <f t="shared" si="46"/>
        <v>0.4</v>
      </c>
      <c r="O195" s="22">
        <f t="shared" si="46"/>
        <v>0</v>
      </c>
      <c r="P195" s="45"/>
      <c r="Q195" s="22"/>
      <c r="R195" s="22"/>
    </row>
    <row r="196" spans="1:18" x14ac:dyDescent="0.35">
      <c r="A196" s="23" t="s">
        <v>81</v>
      </c>
      <c r="B196" s="24"/>
      <c r="C196" s="24">
        <f>SUM(C190:C194)</f>
        <v>0</v>
      </c>
      <c r="D196" s="24">
        <f t="shared" ref="D196:O196" si="47">SUM(D190:D194)</f>
        <v>0</v>
      </c>
      <c r="E196" s="24">
        <f t="shared" si="47"/>
        <v>0</v>
      </c>
      <c r="F196" s="24">
        <f t="shared" si="47"/>
        <v>0</v>
      </c>
      <c r="G196" s="24">
        <f t="shared" si="47"/>
        <v>0</v>
      </c>
      <c r="H196" s="24">
        <f t="shared" si="47"/>
        <v>4</v>
      </c>
      <c r="I196" s="24">
        <f t="shared" si="47"/>
        <v>2</v>
      </c>
      <c r="J196" s="24">
        <f t="shared" si="47"/>
        <v>1</v>
      </c>
      <c r="K196" s="24">
        <f t="shared" si="47"/>
        <v>3</v>
      </c>
      <c r="L196" s="24">
        <f t="shared" si="47"/>
        <v>0</v>
      </c>
      <c r="M196" s="24">
        <f t="shared" si="47"/>
        <v>1</v>
      </c>
      <c r="N196" s="24">
        <f t="shared" si="47"/>
        <v>2</v>
      </c>
      <c r="O196" s="24">
        <f t="shared" si="47"/>
        <v>0</v>
      </c>
      <c r="P196" s="46"/>
      <c r="Q196" s="24"/>
      <c r="R196" s="24"/>
    </row>
    <row r="197" spans="1:18" x14ac:dyDescent="0.35">
      <c r="A197" s="18" t="s">
        <v>128</v>
      </c>
      <c r="B197" s="2">
        <v>0</v>
      </c>
      <c r="C197" s="2">
        <v>1</v>
      </c>
      <c r="D197" s="2">
        <v>1</v>
      </c>
      <c r="E197" s="2">
        <v>1</v>
      </c>
      <c r="F197" s="7">
        <v>1</v>
      </c>
      <c r="G197" s="2">
        <v>1</v>
      </c>
      <c r="H197" s="7">
        <v>1</v>
      </c>
      <c r="I197" s="2">
        <v>0</v>
      </c>
      <c r="J197" s="2">
        <v>1</v>
      </c>
      <c r="K197" s="2">
        <v>1</v>
      </c>
      <c r="L197" s="6">
        <v>1</v>
      </c>
      <c r="M197" s="2">
        <v>0</v>
      </c>
      <c r="N197" s="27"/>
      <c r="O197" s="27"/>
      <c r="P197" s="43"/>
      <c r="Q197" s="27"/>
      <c r="R197" s="27"/>
    </row>
    <row r="198" spans="1:18" x14ac:dyDescent="0.35">
      <c r="A198" s="19" t="s">
        <v>364</v>
      </c>
      <c r="B198" s="28"/>
      <c r="C198" s="28">
        <v>0</v>
      </c>
      <c r="D198" s="28">
        <v>0</v>
      </c>
      <c r="E198" s="28">
        <v>0</v>
      </c>
      <c r="F198" s="28">
        <v>0</v>
      </c>
      <c r="G198" s="28">
        <v>0</v>
      </c>
      <c r="H198" s="28">
        <v>0</v>
      </c>
      <c r="I198" s="28"/>
      <c r="J198" s="28">
        <v>0</v>
      </c>
      <c r="K198" s="28">
        <v>0</v>
      </c>
      <c r="L198" s="28">
        <v>0</v>
      </c>
      <c r="M198" s="28"/>
      <c r="N198" s="28">
        <v>0</v>
      </c>
      <c r="O198" s="28">
        <v>0</v>
      </c>
      <c r="P198" s="44">
        <v>0</v>
      </c>
      <c r="Q198" s="28">
        <v>1</v>
      </c>
      <c r="R198" s="28">
        <v>0</v>
      </c>
    </row>
    <row r="199" spans="1:18" x14ac:dyDescent="0.35">
      <c r="A199" s="19" t="s">
        <v>365</v>
      </c>
      <c r="B199" s="28"/>
      <c r="C199" s="28">
        <v>1</v>
      </c>
      <c r="D199" s="28">
        <v>1</v>
      </c>
      <c r="E199" s="28">
        <v>1</v>
      </c>
      <c r="F199" s="28">
        <v>1</v>
      </c>
      <c r="G199" s="28">
        <v>1</v>
      </c>
      <c r="H199" s="28">
        <v>1</v>
      </c>
      <c r="I199" s="28"/>
      <c r="J199" s="28">
        <v>1</v>
      </c>
      <c r="K199" s="28">
        <v>1</v>
      </c>
      <c r="L199" s="28">
        <v>1</v>
      </c>
      <c r="M199" s="28"/>
      <c r="N199" s="28">
        <v>1</v>
      </c>
      <c r="O199" s="28">
        <v>1</v>
      </c>
      <c r="P199" s="44" t="s">
        <v>214</v>
      </c>
      <c r="Q199" s="28">
        <v>1</v>
      </c>
      <c r="R199" s="28">
        <v>1</v>
      </c>
    </row>
    <row r="200" spans="1:18" x14ac:dyDescent="0.35">
      <c r="A200" s="19" t="s">
        <v>366</v>
      </c>
      <c r="B200" s="28"/>
      <c r="C200" s="28">
        <v>0</v>
      </c>
      <c r="D200" s="28">
        <v>0</v>
      </c>
      <c r="E200" s="28">
        <v>0</v>
      </c>
      <c r="F200" s="28">
        <v>0</v>
      </c>
      <c r="G200" s="28">
        <v>0</v>
      </c>
      <c r="H200" s="28">
        <v>0</v>
      </c>
      <c r="I200" s="28"/>
      <c r="J200" s="28">
        <v>0</v>
      </c>
      <c r="K200" s="28">
        <v>0</v>
      </c>
      <c r="L200" s="28">
        <v>0</v>
      </c>
      <c r="M200" s="28"/>
      <c r="N200" s="28">
        <v>0</v>
      </c>
      <c r="O200" s="28">
        <v>0</v>
      </c>
      <c r="P200" s="44">
        <v>0</v>
      </c>
      <c r="Q200" s="28">
        <v>1</v>
      </c>
      <c r="R200" s="28">
        <v>0</v>
      </c>
    </row>
    <row r="201" spans="1:18" x14ac:dyDescent="0.35">
      <c r="A201" s="19" t="s">
        <v>367</v>
      </c>
      <c r="B201" s="28"/>
      <c r="C201" s="28">
        <v>0</v>
      </c>
      <c r="D201" s="28">
        <v>0</v>
      </c>
      <c r="E201" s="28">
        <v>0</v>
      </c>
      <c r="F201" s="28">
        <v>0</v>
      </c>
      <c r="G201" s="28">
        <v>0</v>
      </c>
      <c r="H201" s="28">
        <v>0</v>
      </c>
      <c r="I201" s="28"/>
      <c r="J201" s="28">
        <v>0</v>
      </c>
      <c r="K201" s="28">
        <v>0</v>
      </c>
      <c r="L201" s="28">
        <v>0</v>
      </c>
      <c r="M201" s="28"/>
      <c r="N201" s="28">
        <v>0</v>
      </c>
      <c r="O201" s="28">
        <v>0</v>
      </c>
      <c r="P201" s="44">
        <v>0</v>
      </c>
      <c r="Q201" s="28">
        <v>1</v>
      </c>
      <c r="R201" s="28">
        <v>0</v>
      </c>
    </row>
    <row r="202" spans="1:18" x14ac:dyDescent="0.35">
      <c r="A202" s="19" t="s">
        <v>368</v>
      </c>
      <c r="B202" s="28"/>
      <c r="C202" s="28">
        <v>0</v>
      </c>
      <c r="D202" s="28">
        <v>0</v>
      </c>
      <c r="E202" s="28">
        <v>0</v>
      </c>
      <c r="F202" s="28">
        <v>0</v>
      </c>
      <c r="G202" s="28">
        <v>0</v>
      </c>
      <c r="H202" s="28">
        <v>0</v>
      </c>
      <c r="I202" s="28"/>
      <c r="J202" s="28">
        <v>0</v>
      </c>
      <c r="K202" s="28">
        <v>0</v>
      </c>
      <c r="L202" s="28">
        <v>0</v>
      </c>
      <c r="M202" s="28"/>
      <c r="N202" s="28">
        <v>0</v>
      </c>
      <c r="O202" s="28">
        <v>0</v>
      </c>
      <c r="P202" s="44">
        <v>0</v>
      </c>
      <c r="Q202" s="28">
        <v>1</v>
      </c>
      <c r="R202" s="28">
        <v>0</v>
      </c>
    </row>
    <row r="203" spans="1:18" x14ac:dyDescent="0.35">
      <c r="A203" s="20" t="s">
        <v>136</v>
      </c>
      <c r="B203" s="22">
        <f>SUM(B198:B202)/5</f>
        <v>0</v>
      </c>
      <c r="C203" s="22">
        <f t="shared" ref="C203:O203" si="48">SUM(C198:C202)/5</f>
        <v>0.2</v>
      </c>
      <c r="D203" s="22">
        <f t="shared" si="48"/>
        <v>0.2</v>
      </c>
      <c r="E203" s="22">
        <f t="shared" si="48"/>
        <v>0.2</v>
      </c>
      <c r="F203" s="22">
        <f t="shared" si="48"/>
        <v>0.2</v>
      </c>
      <c r="G203" s="22">
        <f t="shared" si="48"/>
        <v>0.2</v>
      </c>
      <c r="H203" s="22">
        <f t="shared" si="48"/>
        <v>0.2</v>
      </c>
      <c r="I203" s="22">
        <f t="shared" si="48"/>
        <v>0</v>
      </c>
      <c r="J203" s="22">
        <f t="shared" si="48"/>
        <v>0.2</v>
      </c>
      <c r="K203" s="22">
        <f t="shared" si="48"/>
        <v>0.2</v>
      </c>
      <c r="L203" s="22">
        <f t="shared" si="48"/>
        <v>0.2</v>
      </c>
      <c r="M203" s="22">
        <f t="shared" si="48"/>
        <v>0</v>
      </c>
      <c r="N203" s="22">
        <f t="shared" si="48"/>
        <v>0.2</v>
      </c>
      <c r="O203" s="22">
        <f t="shared" si="48"/>
        <v>0.2</v>
      </c>
      <c r="P203" s="45"/>
      <c r="Q203" s="22"/>
      <c r="R203" s="22"/>
    </row>
    <row r="204" spans="1:18" x14ac:dyDescent="0.35">
      <c r="A204" s="23" t="s">
        <v>81</v>
      </c>
      <c r="B204" s="24"/>
      <c r="C204" s="24">
        <f t="shared" ref="C204:O204" si="49">SUM(C198:C202)</f>
        <v>1</v>
      </c>
      <c r="D204" s="24">
        <f t="shared" si="49"/>
        <v>1</v>
      </c>
      <c r="E204" s="24">
        <f t="shared" si="49"/>
        <v>1</v>
      </c>
      <c r="F204" s="24">
        <f t="shared" si="49"/>
        <v>1</v>
      </c>
      <c r="G204" s="24">
        <f t="shared" si="49"/>
        <v>1</v>
      </c>
      <c r="H204" s="24">
        <f t="shared" si="49"/>
        <v>1</v>
      </c>
      <c r="I204" s="24">
        <f t="shared" si="49"/>
        <v>0</v>
      </c>
      <c r="J204" s="24">
        <f t="shared" si="49"/>
        <v>1</v>
      </c>
      <c r="K204" s="24">
        <f t="shared" si="49"/>
        <v>1</v>
      </c>
      <c r="L204" s="24">
        <f t="shared" si="49"/>
        <v>1</v>
      </c>
      <c r="M204" s="24">
        <f t="shared" si="49"/>
        <v>0</v>
      </c>
      <c r="N204" s="24">
        <f t="shared" si="49"/>
        <v>1</v>
      </c>
      <c r="O204" s="24">
        <f t="shared" si="49"/>
        <v>1</v>
      </c>
      <c r="P204" s="46"/>
      <c r="Q204" s="24"/>
      <c r="R204" s="24"/>
    </row>
    <row r="205" spans="1:18" x14ac:dyDescent="0.35">
      <c r="A205" s="18" t="s">
        <v>129</v>
      </c>
      <c r="B205" s="2">
        <v>0</v>
      </c>
      <c r="C205" s="2">
        <v>1</v>
      </c>
      <c r="D205" s="2">
        <v>1</v>
      </c>
      <c r="E205" s="2">
        <v>1</v>
      </c>
      <c r="F205" s="7">
        <v>1</v>
      </c>
      <c r="G205" s="2">
        <v>1</v>
      </c>
      <c r="H205" s="7">
        <v>1</v>
      </c>
      <c r="I205" s="2">
        <v>0</v>
      </c>
      <c r="J205" s="2">
        <v>1</v>
      </c>
      <c r="K205" s="2">
        <v>1</v>
      </c>
      <c r="L205" s="6">
        <v>1</v>
      </c>
      <c r="M205" s="2">
        <v>0</v>
      </c>
      <c r="N205" s="27"/>
      <c r="O205" s="27"/>
      <c r="P205" s="43"/>
      <c r="Q205" s="27"/>
      <c r="R205" s="27"/>
    </row>
    <row r="206" spans="1:18" x14ac:dyDescent="0.35">
      <c r="A206" s="19" t="s">
        <v>369</v>
      </c>
      <c r="B206" s="28"/>
      <c r="C206" s="28">
        <v>0</v>
      </c>
      <c r="D206" s="28">
        <v>0</v>
      </c>
      <c r="E206" s="28">
        <v>0</v>
      </c>
      <c r="F206" s="28">
        <v>0</v>
      </c>
      <c r="G206" s="28">
        <v>0</v>
      </c>
      <c r="H206" s="28">
        <v>0</v>
      </c>
      <c r="I206" s="28"/>
      <c r="J206" s="28">
        <v>0</v>
      </c>
      <c r="K206" s="28">
        <v>0</v>
      </c>
      <c r="L206" s="28">
        <v>0</v>
      </c>
      <c r="M206" s="28"/>
      <c r="N206" s="28">
        <v>0</v>
      </c>
      <c r="O206" s="28">
        <v>0</v>
      </c>
      <c r="P206" s="44">
        <v>0</v>
      </c>
      <c r="Q206" s="28">
        <v>1</v>
      </c>
      <c r="R206" s="28">
        <v>1</v>
      </c>
    </row>
    <row r="207" spans="1:18" x14ac:dyDescent="0.35">
      <c r="A207" s="19" t="s">
        <v>370</v>
      </c>
      <c r="B207" s="28"/>
      <c r="C207" s="28">
        <v>0</v>
      </c>
      <c r="D207" s="28">
        <v>0</v>
      </c>
      <c r="E207" s="28">
        <v>0</v>
      </c>
      <c r="F207" s="28">
        <v>1</v>
      </c>
      <c r="G207" s="28">
        <v>0</v>
      </c>
      <c r="H207" s="28">
        <v>1</v>
      </c>
      <c r="I207" s="28"/>
      <c r="J207" s="28">
        <v>1</v>
      </c>
      <c r="K207" s="28">
        <v>0</v>
      </c>
      <c r="L207" s="28">
        <v>1</v>
      </c>
      <c r="M207" s="28"/>
      <c r="N207" s="28">
        <v>0</v>
      </c>
      <c r="O207" s="28">
        <v>0</v>
      </c>
      <c r="P207" s="44">
        <v>0</v>
      </c>
      <c r="Q207" s="28">
        <v>1</v>
      </c>
      <c r="R207" s="28">
        <v>1</v>
      </c>
    </row>
    <row r="208" spans="1:18" x14ac:dyDescent="0.35">
      <c r="A208" s="19" t="s">
        <v>371</v>
      </c>
      <c r="B208" s="28"/>
      <c r="C208" s="28">
        <v>0</v>
      </c>
      <c r="D208" s="28">
        <v>1</v>
      </c>
      <c r="E208" s="28">
        <v>1</v>
      </c>
      <c r="F208" s="28">
        <v>1</v>
      </c>
      <c r="G208" s="28">
        <v>0</v>
      </c>
      <c r="H208" s="28">
        <v>1</v>
      </c>
      <c r="I208" s="28"/>
      <c r="J208" s="28">
        <v>1</v>
      </c>
      <c r="K208" s="28">
        <v>1</v>
      </c>
      <c r="L208" s="28">
        <v>1</v>
      </c>
      <c r="M208" s="28"/>
      <c r="N208" s="28">
        <v>1</v>
      </c>
      <c r="O208" s="28">
        <v>0</v>
      </c>
      <c r="P208" s="44">
        <v>0</v>
      </c>
      <c r="Q208" s="28">
        <v>1</v>
      </c>
      <c r="R208" s="28">
        <v>1</v>
      </c>
    </row>
    <row r="209" spans="1:18" x14ac:dyDescent="0.35">
      <c r="A209" s="19" t="s">
        <v>372</v>
      </c>
      <c r="B209" s="28"/>
      <c r="C209" s="28">
        <v>0</v>
      </c>
      <c r="D209" s="28">
        <v>0</v>
      </c>
      <c r="E209" s="28">
        <v>0</v>
      </c>
      <c r="F209" s="28">
        <v>0</v>
      </c>
      <c r="G209" s="28">
        <v>0</v>
      </c>
      <c r="H209" s="28">
        <v>0</v>
      </c>
      <c r="I209" s="28"/>
      <c r="J209" s="28">
        <v>0</v>
      </c>
      <c r="K209" s="28">
        <v>0</v>
      </c>
      <c r="L209" s="28">
        <v>0</v>
      </c>
      <c r="M209" s="28"/>
      <c r="N209" s="28">
        <v>0</v>
      </c>
      <c r="O209" s="28">
        <v>0</v>
      </c>
      <c r="P209" s="44">
        <v>0</v>
      </c>
      <c r="Q209" s="28">
        <v>1</v>
      </c>
      <c r="R209" s="28">
        <v>1</v>
      </c>
    </row>
    <row r="210" spans="1:18" x14ac:dyDescent="0.35">
      <c r="A210" s="19" t="s">
        <v>373</v>
      </c>
      <c r="B210" s="28"/>
      <c r="C210" s="28">
        <v>0</v>
      </c>
      <c r="D210" s="28">
        <v>1</v>
      </c>
      <c r="E210" s="28">
        <v>1</v>
      </c>
      <c r="F210" s="28">
        <v>1</v>
      </c>
      <c r="G210" s="28">
        <v>0</v>
      </c>
      <c r="H210" s="28">
        <v>1</v>
      </c>
      <c r="I210" s="28"/>
      <c r="J210" s="28">
        <v>1</v>
      </c>
      <c r="K210" s="28">
        <v>1</v>
      </c>
      <c r="L210" s="28">
        <v>1</v>
      </c>
      <c r="M210" s="28"/>
      <c r="N210" s="28">
        <v>1</v>
      </c>
      <c r="O210" s="28">
        <v>0</v>
      </c>
      <c r="P210" s="44">
        <v>0</v>
      </c>
      <c r="Q210" s="28">
        <v>1</v>
      </c>
      <c r="R210" s="28">
        <v>1</v>
      </c>
    </row>
    <row r="211" spans="1:18" x14ac:dyDescent="0.35">
      <c r="A211" s="20" t="s">
        <v>136</v>
      </c>
      <c r="B211" s="22">
        <f>SUM(B206:B210)/5</f>
        <v>0</v>
      </c>
      <c r="C211" s="22">
        <f>SUM(C206:C210)/5</f>
        <v>0</v>
      </c>
      <c r="D211" s="22">
        <f t="shared" ref="D211:O211" si="50">SUM(D206:D210)/5</f>
        <v>0.4</v>
      </c>
      <c r="E211" s="22">
        <f t="shared" si="50"/>
        <v>0.4</v>
      </c>
      <c r="F211" s="22">
        <f t="shared" si="50"/>
        <v>0.6</v>
      </c>
      <c r="G211" s="22">
        <f t="shared" si="50"/>
        <v>0</v>
      </c>
      <c r="H211" s="22">
        <f t="shared" si="50"/>
        <v>0.6</v>
      </c>
      <c r="I211" s="22">
        <f t="shared" si="50"/>
        <v>0</v>
      </c>
      <c r="J211" s="22">
        <f t="shared" si="50"/>
        <v>0.6</v>
      </c>
      <c r="K211" s="22">
        <f t="shared" si="50"/>
        <v>0.4</v>
      </c>
      <c r="L211" s="22">
        <f t="shared" si="50"/>
        <v>0.6</v>
      </c>
      <c r="M211" s="22">
        <f t="shared" si="50"/>
        <v>0</v>
      </c>
      <c r="N211" s="22">
        <f t="shared" si="50"/>
        <v>0.4</v>
      </c>
      <c r="O211" s="22">
        <f t="shared" si="50"/>
        <v>0</v>
      </c>
      <c r="P211" s="45"/>
      <c r="Q211" s="22"/>
      <c r="R211" s="22"/>
    </row>
    <row r="212" spans="1:18" x14ac:dyDescent="0.35">
      <c r="A212" s="23" t="s">
        <v>81</v>
      </c>
      <c r="B212" s="24"/>
      <c r="C212" s="24">
        <f>SUM(C206:C210)</f>
        <v>0</v>
      </c>
      <c r="D212" s="24">
        <f t="shared" ref="D212:O212" si="51">SUM(D206:D210)</f>
        <v>2</v>
      </c>
      <c r="E212" s="24">
        <f t="shared" si="51"/>
        <v>2</v>
      </c>
      <c r="F212" s="24">
        <f t="shared" si="51"/>
        <v>3</v>
      </c>
      <c r="G212" s="24">
        <f t="shared" si="51"/>
        <v>0</v>
      </c>
      <c r="H212" s="24">
        <f t="shared" si="51"/>
        <v>3</v>
      </c>
      <c r="I212" s="24">
        <f t="shared" si="51"/>
        <v>0</v>
      </c>
      <c r="J212" s="24">
        <f t="shared" si="51"/>
        <v>3</v>
      </c>
      <c r="K212" s="24">
        <f t="shared" si="51"/>
        <v>2</v>
      </c>
      <c r="L212" s="24">
        <f t="shared" si="51"/>
        <v>3</v>
      </c>
      <c r="M212" s="24">
        <f t="shared" si="51"/>
        <v>0</v>
      </c>
      <c r="N212" s="24">
        <f t="shared" si="51"/>
        <v>2</v>
      </c>
      <c r="O212" s="24">
        <f t="shared" si="51"/>
        <v>0</v>
      </c>
      <c r="P212" s="46"/>
      <c r="Q212" s="24"/>
      <c r="R212" s="24"/>
    </row>
    <row r="213" spans="1:18" x14ac:dyDescent="0.35">
      <c r="A213" s="18" t="s">
        <v>130</v>
      </c>
      <c r="B213" s="2">
        <v>0</v>
      </c>
      <c r="C213" s="2">
        <v>1</v>
      </c>
      <c r="D213" s="2">
        <v>0</v>
      </c>
      <c r="E213" s="2">
        <v>1</v>
      </c>
      <c r="F213" s="2">
        <v>1</v>
      </c>
      <c r="G213" s="2">
        <v>1</v>
      </c>
      <c r="H213" s="2">
        <v>1</v>
      </c>
      <c r="I213" s="2">
        <v>1</v>
      </c>
      <c r="J213" s="2">
        <v>1</v>
      </c>
      <c r="K213" s="2">
        <v>1</v>
      </c>
      <c r="L213" s="6">
        <v>1</v>
      </c>
      <c r="M213" s="2">
        <v>1</v>
      </c>
      <c r="N213" s="27"/>
      <c r="O213" s="27"/>
      <c r="P213" s="43"/>
      <c r="Q213" s="27"/>
      <c r="R213" s="27"/>
    </row>
    <row r="214" spans="1:18" x14ac:dyDescent="0.35">
      <c r="A214" s="19" t="s">
        <v>374</v>
      </c>
      <c r="B214" s="28"/>
      <c r="C214" s="28">
        <v>0</v>
      </c>
      <c r="D214" s="28"/>
      <c r="E214" s="28">
        <v>0</v>
      </c>
      <c r="F214" s="28">
        <v>1</v>
      </c>
      <c r="G214" s="28">
        <v>1</v>
      </c>
      <c r="H214" s="28">
        <v>1</v>
      </c>
      <c r="I214" s="28">
        <v>0</v>
      </c>
      <c r="J214" s="28">
        <v>1</v>
      </c>
      <c r="K214" s="28">
        <v>0</v>
      </c>
      <c r="L214" s="28">
        <v>1</v>
      </c>
      <c r="M214" s="28">
        <v>0</v>
      </c>
      <c r="N214" s="28">
        <v>0</v>
      </c>
      <c r="O214" s="28">
        <v>0</v>
      </c>
      <c r="P214" s="44">
        <v>0</v>
      </c>
      <c r="Q214" s="28">
        <v>1</v>
      </c>
      <c r="R214" s="28">
        <v>1</v>
      </c>
    </row>
    <row r="215" spans="1:18" x14ac:dyDescent="0.35">
      <c r="A215" s="19" t="s">
        <v>375</v>
      </c>
      <c r="B215" s="28"/>
      <c r="C215" s="28">
        <v>1</v>
      </c>
      <c r="D215" s="28"/>
      <c r="E215" s="28">
        <v>1</v>
      </c>
      <c r="F215" s="28">
        <v>1</v>
      </c>
      <c r="G215" s="28">
        <v>1</v>
      </c>
      <c r="H215" s="28">
        <v>1</v>
      </c>
      <c r="I215" s="28">
        <v>1</v>
      </c>
      <c r="J215" s="28">
        <v>1</v>
      </c>
      <c r="K215" s="28">
        <v>1</v>
      </c>
      <c r="L215" s="28">
        <v>1</v>
      </c>
      <c r="M215" s="28">
        <v>1</v>
      </c>
      <c r="N215" s="28">
        <v>1</v>
      </c>
      <c r="O215" s="28">
        <v>1</v>
      </c>
      <c r="P215" s="44" t="s">
        <v>215</v>
      </c>
      <c r="Q215" s="28">
        <v>1</v>
      </c>
      <c r="R215" s="28">
        <v>1</v>
      </c>
    </row>
    <row r="216" spans="1:18" x14ac:dyDescent="0.35">
      <c r="A216" s="19" t="s">
        <v>376</v>
      </c>
      <c r="B216" s="28"/>
      <c r="C216" s="28">
        <v>0</v>
      </c>
      <c r="D216" s="28"/>
      <c r="E216" s="28">
        <v>0</v>
      </c>
      <c r="F216" s="28">
        <v>1</v>
      </c>
      <c r="G216" s="28">
        <v>0</v>
      </c>
      <c r="H216" s="28">
        <v>1</v>
      </c>
      <c r="I216" s="28">
        <v>0</v>
      </c>
      <c r="J216" s="28">
        <v>1</v>
      </c>
      <c r="K216" s="28">
        <v>0</v>
      </c>
      <c r="L216" s="28">
        <v>1</v>
      </c>
      <c r="M216" s="28">
        <v>0</v>
      </c>
      <c r="N216" s="28">
        <v>1</v>
      </c>
      <c r="O216" s="28">
        <v>0</v>
      </c>
      <c r="P216" s="44">
        <v>0</v>
      </c>
      <c r="Q216" s="28">
        <v>1</v>
      </c>
      <c r="R216" s="28">
        <v>1</v>
      </c>
    </row>
    <row r="217" spans="1:18" x14ac:dyDescent="0.35">
      <c r="A217" s="19" t="s">
        <v>377</v>
      </c>
      <c r="B217" s="28"/>
      <c r="C217" s="28">
        <v>1</v>
      </c>
      <c r="D217" s="28"/>
      <c r="E217" s="28">
        <v>1</v>
      </c>
      <c r="F217" s="28">
        <v>1</v>
      </c>
      <c r="G217" s="28">
        <v>0</v>
      </c>
      <c r="H217" s="28">
        <v>1</v>
      </c>
      <c r="I217" s="28">
        <v>1</v>
      </c>
      <c r="J217" s="28">
        <v>1</v>
      </c>
      <c r="K217" s="28">
        <v>1</v>
      </c>
      <c r="L217" s="28">
        <v>1</v>
      </c>
      <c r="M217" s="28">
        <v>1</v>
      </c>
      <c r="N217" s="28">
        <v>0</v>
      </c>
      <c r="O217" s="28">
        <v>1</v>
      </c>
      <c r="P217" s="44">
        <v>0</v>
      </c>
      <c r="Q217" s="28">
        <v>1</v>
      </c>
      <c r="R217" s="28">
        <v>1</v>
      </c>
    </row>
    <row r="218" spans="1:18" x14ac:dyDescent="0.35">
      <c r="A218" s="19" t="s">
        <v>378</v>
      </c>
      <c r="B218" s="28"/>
      <c r="C218" s="28">
        <v>1</v>
      </c>
      <c r="D218" s="28"/>
      <c r="E218" s="28">
        <v>1</v>
      </c>
      <c r="F218" s="28">
        <v>1</v>
      </c>
      <c r="G218" s="28">
        <v>0</v>
      </c>
      <c r="H218" s="28">
        <v>1</v>
      </c>
      <c r="I218" s="28">
        <v>1</v>
      </c>
      <c r="J218" s="28">
        <v>1</v>
      </c>
      <c r="K218" s="28">
        <v>1</v>
      </c>
      <c r="L218" s="28">
        <v>1</v>
      </c>
      <c r="M218" s="28">
        <v>1</v>
      </c>
      <c r="N218" s="28">
        <v>0</v>
      </c>
      <c r="O218" s="28">
        <v>0</v>
      </c>
      <c r="P218" s="44">
        <v>0</v>
      </c>
      <c r="Q218" s="28">
        <v>1</v>
      </c>
      <c r="R218" s="28">
        <v>1</v>
      </c>
    </row>
    <row r="219" spans="1:18" x14ac:dyDescent="0.35">
      <c r="A219" s="20" t="s">
        <v>136</v>
      </c>
      <c r="B219" s="22">
        <f>SUM(B214:B218)/5</f>
        <v>0</v>
      </c>
      <c r="C219" s="22">
        <f>SUM(C214:C218)/5</f>
        <v>0.6</v>
      </c>
      <c r="D219" s="22">
        <f t="shared" ref="D219:O219" si="52">SUM(D214:D218)/5</f>
        <v>0</v>
      </c>
      <c r="E219" s="22">
        <f t="shared" si="52"/>
        <v>0.6</v>
      </c>
      <c r="F219" s="22">
        <f t="shared" si="52"/>
        <v>1</v>
      </c>
      <c r="G219" s="22">
        <f t="shared" si="52"/>
        <v>0.4</v>
      </c>
      <c r="H219" s="22">
        <f t="shared" si="52"/>
        <v>1</v>
      </c>
      <c r="I219" s="22">
        <f t="shared" si="52"/>
        <v>0.6</v>
      </c>
      <c r="J219" s="22">
        <f t="shared" si="52"/>
        <v>1</v>
      </c>
      <c r="K219" s="22">
        <f t="shared" si="52"/>
        <v>0.6</v>
      </c>
      <c r="L219" s="22">
        <f t="shared" si="52"/>
        <v>1</v>
      </c>
      <c r="M219" s="22">
        <f t="shared" si="52"/>
        <v>0.6</v>
      </c>
      <c r="N219" s="22">
        <f t="shared" si="52"/>
        <v>0.4</v>
      </c>
      <c r="O219" s="22">
        <f t="shared" si="52"/>
        <v>0.4</v>
      </c>
      <c r="P219" s="45"/>
      <c r="Q219" s="22"/>
      <c r="R219" s="22"/>
    </row>
    <row r="220" spans="1:18" x14ac:dyDescent="0.35">
      <c r="A220" s="23" t="s">
        <v>81</v>
      </c>
      <c r="B220" s="24"/>
      <c r="C220" s="24">
        <f>SUM(C214:C218)</f>
        <v>3</v>
      </c>
      <c r="D220" s="24">
        <f t="shared" ref="D220:O220" si="53">SUM(D214:D218)</f>
        <v>0</v>
      </c>
      <c r="E220" s="24">
        <f t="shared" si="53"/>
        <v>3</v>
      </c>
      <c r="F220" s="24">
        <f t="shared" si="53"/>
        <v>5</v>
      </c>
      <c r="G220" s="24">
        <f t="shared" si="53"/>
        <v>2</v>
      </c>
      <c r="H220" s="24">
        <f t="shared" si="53"/>
        <v>5</v>
      </c>
      <c r="I220" s="24">
        <f t="shared" si="53"/>
        <v>3</v>
      </c>
      <c r="J220" s="24">
        <f t="shared" si="53"/>
        <v>5</v>
      </c>
      <c r="K220" s="24">
        <f t="shared" si="53"/>
        <v>3</v>
      </c>
      <c r="L220" s="24">
        <f t="shared" si="53"/>
        <v>5</v>
      </c>
      <c r="M220" s="24">
        <f t="shared" si="53"/>
        <v>3</v>
      </c>
      <c r="N220" s="24">
        <f t="shared" si="53"/>
        <v>2</v>
      </c>
      <c r="O220" s="24">
        <f t="shared" si="53"/>
        <v>2</v>
      </c>
      <c r="P220" s="46"/>
      <c r="Q220" s="24"/>
      <c r="R220" s="24"/>
    </row>
    <row r="221" spans="1:18" x14ac:dyDescent="0.35">
      <c r="A221" s="18" t="s">
        <v>131</v>
      </c>
      <c r="B221" s="2">
        <v>0</v>
      </c>
      <c r="C221" s="2">
        <v>1</v>
      </c>
      <c r="D221" s="2">
        <v>1</v>
      </c>
      <c r="E221" s="2">
        <v>1</v>
      </c>
      <c r="F221" s="2">
        <v>1</v>
      </c>
      <c r="G221" s="2">
        <v>1</v>
      </c>
      <c r="H221" s="2">
        <v>1</v>
      </c>
      <c r="I221" s="2">
        <v>1</v>
      </c>
      <c r="J221" s="2">
        <v>1</v>
      </c>
      <c r="K221" s="2">
        <v>1</v>
      </c>
      <c r="L221" s="6">
        <v>1</v>
      </c>
      <c r="M221" s="2">
        <v>1</v>
      </c>
      <c r="N221" s="27"/>
      <c r="O221" s="27"/>
      <c r="P221" s="43"/>
      <c r="Q221" s="27"/>
      <c r="R221" s="27"/>
    </row>
    <row r="222" spans="1:18" x14ac:dyDescent="0.35">
      <c r="A222" s="19" t="s">
        <v>379</v>
      </c>
      <c r="B222" s="28"/>
      <c r="C222" s="28">
        <v>1</v>
      </c>
      <c r="D222" s="28">
        <v>1</v>
      </c>
      <c r="E222" s="28">
        <v>1</v>
      </c>
      <c r="F222" s="28">
        <v>1</v>
      </c>
      <c r="G222" s="28">
        <v>0</v>
      </c>
      <c r="H222" s="28">
        <v>1</v>
      </c>
      <c r="I222" s="28">
        <v>1</v>
      </c>
      <c r="J222" s="28">
        <v>0</v>
      </c>
      <c r="K222" s="28">
        <v>1</v>
      </c>
      <c r="L222" s="28">
        <v>1</v>
      </c>
      <c r="M222" s="28">
        <v>1</v>
      </c>
      <c r="N222" s="28">
        <v>1</v>
      </c>
      <c r="O222" s="28">
        <v>0</v>
      </c>
      <c r="P222" s="44">
        <v>0</v>
      </c>
      <c r="Q222" s="28">
        <v>0</v>
      </c>
      <c r="R222" s="28">
        <v>1</v>
      </c>
    </row>
    <row r="223" spans="1:18" x14ac:dyDescent="0.35">
      <c r="A223" s="19" t="s">
        <v>380</v>
      </c>
      <c r="B223" s="28"/>
      <c r="C223" s="28">
        <v>1</v>
      </c>
      <c r="D223" s="28">
        <v>1</v>
      </c>
      <c r="E223" s="28">
        <v>1</v>
      </c>
      <c r="F223" s="28">
        <v>1</v>
      </c>
      <c r="G223" s="28">
        <v>1</v>
      </c>
      <c r="H223" s="28">
        <v>1</v>
      </c>
      <c r="I223" s="28">
        <v>1</v>
      </c>
      <c r="J223" s="28">
        <v>1</v>
      </c>
      <c r="K223" s="28">
        <v>1</v>
      </c>
      <c r="L223" s="28">
        <v>1</v>
      </c>
      <c r="M223" s="28">
        <v>1</v>
      </c>
      <c r="N223" s="28">
        <v>1</v>
      </c>
      <c r="O223" s="28">
        <v>1</v>
      </c>
      <c r="P223" s="44" t="s">
        <v>216</v>
      </c>
      <c r="Q223" s="28">
        <v>1</v>
      </c>
      <c r="R223" s="28">
        <v>1</v>
      </c>
    </row>
    <row r="224" spans="1:18" x14ac:dyDescent="0.35">
      <c r="A224" s="19" t="s">
        <v>381</v>
      </c>
      <c r="B224" s="28"/>
      <c r="C224" s="28">
        <v>0</v>
      </c>
      <c r="D224" s="28">
        <v>0</v>
      </c>
      <c r="E224" s="28">
        <v>0</v>
      </c>
      <c r="F224" s="28">
        <v>0</v>
      </c>
      <c r="G224" s="28">
        <v>0</v>
      </c>
      <c r="H224" s="28">
        <v>0</v>
      </c>
      <c r="I224" s="28">
        <v>0</v>
      </c>
      <c r="J224" s="28">
        <v>0</v>
      </c>
      <c r="K224" s="28">
        <v>0</v>
      </c>
      <c r="L224" s="28">
        <v>0</v>
      </c>
      <c r="M224" s="28">
        <v>0</v>
      </c>
      <c r="N224" s="28">
        <v>0</v>
      </c>
      <c r="O224" s="28">
        <v>0</v>
      </c>
      <c r="P224" s="44">
        <v>0</v>
      </c>
      <c r="Q224" s="28">
        <v>1</v>
      </c>
      <c r="R224" s="28">
        <v>1</v>
      </c>
    </row>
    <row r="225" spans="1:18" x14ac:dyDescent="0.35">
      <c r="A225" s="19" t="s">
        <v>382</v>
      </c>
      <c r="B225" s="28"/>
      <c r="C225" s="28">
        <v>0</v>
      </c>
      <c r="D225" s="28">
        <v>0</v>
      </c>
      <c r="E225" s="28">
        <v>0</v>
      </c>
      <c r="F225" s="28">
        <v>0</v>
      </c>
      <c r="G225" s="28">
        <v>0</v>
      </c>
      <c r="H225" s="28">
        <v>0</v>
      </c>
      <c r="I225" s="28">
        <v>0</v>
      </c>
      <c r="J225" s="28">
        <v>0</v>
      </c>
      <c r="K225" s="28">
        <v>0</v>
      </c>
      <c r="L225" s="28">
        <v>0</v>
      </c>
      <c r="M225" s="28">
        <v>0</v>
      </c>
      <c r="N225" s="28">
        <v>0</v>
      </c>
      <c r="O225" s="28">
        <v>0</v>
      </c>
      <c r="P225" s="44">
        <v>0</v>
      </c>
      <c r="Q225" s="28">
        <v>1</v>
      </c>
      <c r="R225" s="28">
        <v>0</v>
      </c>
    </row>
    <row r="226" spans="1:18" x14ac:dyDescent="0.35">
      <c r="A226" s="19" t="s">
        <v>383</v>
      </c>
      <c r="B226" s="28"/>
      <c r="C226" s="28">
        <v>1</v>
      </c>
      <c r="D226" s="28">
        <v>1</v>
      </c>
      <c r="E226" s="28">
        <v>1</v>
      </c>
      <c r="F226" s="28">
        <v>1</v>
      </c>
      <c r="G226" s="28">
        <v>0</v>
      </c>
      <c r="H226" s="28">
        <v>1</v>
      </c>
      <c r="I226" s="28">
        <v>1</v>
      </c>
      <c r="J226" s="28">
        <v>0</v>
      </c>
      <c r="K226" s="28">
        <v>1</v>
      </c>
      <c r="L226" s="28">
        <v>1</v>
      </c>
      <c r="M226" s="28">
        <v>1</v>
      </c>
      <c r="N226" s="28">
        <v>1</v>
      </c>
      <c r="O226" s="28">
        <v>0</v>
      </c>
      <c r="P226" s="44">
        <v>0</v>
      </c>
      <c r="Q226" s="28">
        <v>0</v>
      </c>
      <c r="R226" s="28">
        <v>1</v>
      </c>
    </row>
    <row r="227" spans="1:18" x14ac:dyDescent="0.35">
      <c r="A227" s="20" t="s">
        <v>136</v>
      </c>
      <c r="B227" s="22">
        <f>SUM(B222:B226)/5</f>
        <v>0</v>
      </c>
      <c r="C227" s="22">
        <f>SUM(C222:C226)/5</f>
        <v>0.6</v>
      </c>
      <c r="D227" s="22">
        <f t="shared" ref="D227:O227" si="54">SUM(D222:D226)/5</f>
        <v>0.6</v>
      </c>
      <c r="E227" s="22">
        <f t="shared" si="54"/>
        <v>0.6</v>
      </c>
      <c r="F227" s="22">
        <f t="shared" si="54"/>
        <v>0.6</v>
      </c>
      <c r="G227" s="22">
        <f t="shared" si="54"/>
        <v>0.2</v>
      </c>
      <c r="H227" s="22">
        <f t="shared" si="54"/>
        <v>0.6</v>
      </c>
      <c r="I227" s="22">
        <f t="shared" si="54"/>
        <v>0.6</v>
      </c>
      <c r="J227" s="22">
        <f t="shared" si="54"/>
        <v>0.2</v>
      </c>
      <c r="K227" s="22">
        <f t="shared" si="54"/>
        <v>0.6</v>
      </c>
      <c r="L227" s="22">
        <f t="shared" si="54"/>
        <v>0.6</v>
      </c>
      <c r="M227" s="22">
        <f t="shared" si="54"/>
        <v>0.6</v>
      </c>
      <c r="N227" s="22">
        <f t="shared" si="54"/>
        <v>0.6</v>
      </c>
      <c r="O227" s="22">
        <f t="shared" si="54"/>
        <v>0.2</v>
      </c>
      <c r="P227" s="45"/>
      <c r="Q227" s="22"/>
      <c r="R227" s="22"/>
    </row>
    <row r="228" spans="1:18" x14ac:dyDescent="0.35">
      <c r="A228" s="23" t="s">
        <v>81</v>
      </c>
      <c r="B228" s="24"/>
      <c r="C228" s="24">
        <f>SUM(C222:C226)</f>
        <v>3</v>
      </c>
      <c r="D228" s="24">
        <f t="shared" ref="D228:O228" si="55">SUM(D222:D226)</f>
        <v>3</v>
      </c>
      <c r="E228" s="24">
        <f t="shared" si="55"/>
        <v>3</v>
      </c>
      <c r="F228" s="24">
        <f t="shared" si="55"/>
        <v>3</v>
      </c>
      <c r="G228" s="24">
        <f t="shared" si="55"/>
        <v>1</v>
      </c>
      <c r="H228" s="24">
        <f t="shared" si="55"/>
        <v>3</v>
      </c>
      <c r="I228" s="24">
        <f t="shared" si="55"/>
        <v>3</v>
      </c>
      <c r="J228" s="24">
        <f t="shared" si="55"/>
        <v>1</v>
      </c>
      <c r="K228" s="24">
        <f t="shared" si="55"/>
        <v>3</v>
      </c>
      <c r="L228" s="24">
        <f t="shared" si="55"/>
        <v>3</v>
      </c>
      <c r="M228" s="24">
        <f t="shared" si="55"/>
        <v>3</v>
      </c>
      <c r="N228" s="24">
        <f t="shared" si="55"/>
        <v>3</v>
      </c>
      <c r="O228" s="24">
        <f t="shared" si="55"/>
        <v>1</v>
      </c>
      <c r="P228" s="46"/>
      <c r="Q228" s="24"/>
      <c r="R228" s="24"/>
    </row>
    <row r="229" spans="1:18" x14ac:dyDescent="0.35">
      <c r="A229" s="18" t="s">
        <v>132</v>
      </c>
      <c r="B229" s="2">
        <v>1</v>
      </c>
      <c r="C229" s="2">
        <v>1</v>
      </c>
      <c r="D229" s="2">
        <v>1</v>
      </c>
      <c r="E229" s="2">
        <v>0</v>
      </c>
      <c r="F229" s="2">
        <v>1</v>
      </c>
      <c r="G229" s="2">
        <v>1</v>
      </c>
      <c r="H229" s="2">
        <v>1</v>
      </c>
      <c r="I229" s="2">
        <v>0</v>
      </c>
      <c r="J229" s="2">
        <v>1</v>
      </c>
      <c r="K229" s="2">
        <v>1</v>
      </c>
      <c r="L229" s="7">
        <v>1</v>
      </c>
      <c r="M229" s="2">
        <v>0</v>
      </c>
      <c r="N229" s="27"/>
      <c r="O229" s="27"/>
      <c r="P229" s="43"/>
      <c r="Q229" s="27"/>
      <c r="R229" s="27"/>
    </row>
    <row r="230" spans="1:18" x14ac:dyDescent="0.35">
      <c r="A230" s="19" t="s">
        <v>384</v>
      </c>
      <c r="B230" s="28">
        <v>1</v>
      </c>
      <c r="C230" s="28">
        <v>1</v>
      </c>
      <c r="D230" s="28">
        <v>1</v>
      </c>
      <c r="E230" s="28"/>
      <c r="F230" s="28">
        <v>1</v>
      </c>
      <c r="G230" s="28">
        <v>1</v>
      </c>
      <c r="H230" s="28">
        <v>1</v>
      </c>
      <c r="I230" s="28"/>
      <c r="J230" s="28">
        <v>1</v>
      </c>
      <c r="K230" s="28">
        <v>1</v>
      </c>
      <c r="L230" s="28">
        <v>1</v>
      </c>
      <c r="M230" s="28"/>
      <c r="N230" s="28">
        <v>1</v>
      </c>
      <c r="O230" s="28">
        <v>1</v>
      </c>
      <c r="P230" s="44" t="s">
        <v>217</v>
      </c>
      <c r="Q230" s="28">
        <v>1</v>
      </c>
      <c r="R230" s="28">
        <v>1</v>
      </c>
    </row>
    <row r="231" spans="1:18" x14ac:dyDescent="0.35">
      <c r="A231" s="19" t="s">
        <v>385</v>
      </c>
      <c r="B231" s="28">
        <v>1</v>
      </c>
      <c r="C231" s="28">
        <v>1</v>
      </c>
      <c r="D231" s="28">
        <v>1</v>
      </c>
      <c r="E231" s="28"/>
      <c r="F231" s="28">
        <v>1</v>
      </c>
      <c r="G231" s="28">
        <v>1</v>
      </c>
      <c r="H231" s="28">
        <v>1</v>
      </c>
      <c r="I231" s="28"/>
      <c r="J231" s="28">
        <v>1</v>
      </c>
      <c r="K231" s="28">
        <v>1</v>
      </c>
      <c r="L231" s="28">
        <v>1</v>
      </c>
      <c r="M231" s="28"/>
      <c r="N231" s="28">
        <v>1</v>
      </c>
      <c r="O231" s="28">
        <v>1</v>
      </c>
      <c r="P231" s="44" t="s">
        <v>218</v>
      </c>
      <c r="Q231" s="28">
        <v>1</v>
      </c>
      <c r="R231" s="28">
        <v>1</v>
      </c>
    </row>
    <row r="232" spans="1:18" x14ac:dyDescent="0.35">
      <c r="A232" s="19" t="s">
        <v>386</v>
      </c>
      <c r="B232" s="28">
        <v>0</v>
      </c>
      <c r="C232" s="28">
        <v>0</v>
      </c>
      <c r="D232" s="28">
        <v>0</v>
      </c>
      <c r="E232" s="28"/>
      <c r="F232" s="28">
        <v>0</v>
      </c>
      <c r="G232" s="28">
        <v>0</v>
      </c>
      <c r="H232" s="28">
        <v>0</v>
      </c>
      <c r="I232" s="28"/>
      <c r="J232" s="28">
        <v>0</v>
      </c>
      <c r="K232" s="28">
        <v>0</v>
      </c>
      <c r="L232" s="28">
        <v>0</v>
      </c>
      <c r="M232" s="28"/>
      <c r="N232" s="28">
        <v>0</v>
      </c>
      <c r="O232" s="28">
        <v>0</v>
      </c>
      <c r="P232" s="44">
        <v>0</v>
      </c>
      <c r="Q232" s="28">
        <v>1</v>
      </c>
      <c r="R232" s="28">
        <v>0</v>
      </c>
    </row>
    <row r="233" spans="1:18" x14ac:dyDescent="0.35">
      <c r="A233" s="19" t="s">
        <v>387</v>
      </c>
      <c r="B233" s="28">
        <v>0</v>
      </c>
      <c r="C233" s="28">
        <v>1</v>
      </c>
      <c r="D233" s="28">
        <v>1</v>
      </c>
      <c r="E233" s="28"/>
      <c r="F233" s="28">
        <v>1</v>
      </c>
      <c r="G233" s="28">
        <v>1</v>
      </c>
      <c r="H233" s="28">
        <v>1</v>
      </c>
      <c r="I233" s="28"/>
      <c r="J233" s="28">
        <v>1</v>
      </c>
      <c r="K233" s="28">
        <v>1</v>
      </c>
      <c r="L233" s="28">
        <v>1</v>
      </c>
      <c r="M233" s="28"/>
      <c r="N233" s="28">
        <v>1</v>
      </c>
      <c r="O233" s="28">
        <v>0</v>
      </c>
      <c r="P233" s="44">
        <v>0</v>
      </c>
      <c r="Q233" s="28">
        <v>1</v>
      </c>
      <c r="R233" s="28">
        <v>1</v>
      </c>
    </row>
    <row r="234" spans="1:18" x14ac:dyDescent="0.35">
      <c r="A234" s="19" t="s">
        <v>388</v>
      </c>
      <c r="B234" s="28">
        <v>1</v>
      </c>
      <c r="C234" s="28">
        <v>1</v>
      </c>
      <c r="D234" s="28">
        <v>1</v>
      </c>
      <c r="E234" s="28"/>
      <c r="F234" s="28">
        <v>1</v>
      </c>
      <c r="G234" s="28">
        <v>1</v>
      </c>
      <c r="H234" s="28">
        <v>1</v>
      </c>
      <c r="I234" s="28"/>
      <c r="J234" s="28">
        <v>1</v>
      </c>
      <c r="K234" s="28">
        <v>1</v>
      </c>
      <c r="L234" s="28">
        <v>1</v>
      </c>
      <c r="M234" s="28"/>
      <c r="N234" s="28">
        <v>1</v>
      </c>
      <c r="O234" s="28">
        <v>1</v>
      </c>
      <c r="P234" s="53" t="s">
        <v>219</v>
      </c>
      <c r="Q234" s="28">
        <v>1</v>
      </c>
      <c r="R234" s="28">
        <v>1</v>
      </c>
    </row>
    <row r="235" spans="1:18" x14ac:dyDescent="0.35">
      <c r="A235" s="20" t="s">
        <v>136</v>
      </c>
      <c r="B235" s="22">
        <f>SUM(B230:B234)/5</f>
        <v>0.6</v>
      </c>
      <c r="C235" s="22">
        <f>SUM(C230:C234)/5</f>
        <v>0.8</v>
      </c>
      <c r="D235" s="22">
        <f t="shared" ref="D235:O235" si="56">SUM(D230:D234)/5</f>
        <v>0.8</v>
      </c>
      <c r="E235" s="22">
        <f t="shared" si="56"/>
        <v>0</v>
      </c>
      <c r="F235" s="22">
        <f t="shared" si="56"/>
        <v>0.8</v>
      </c>
      <c r="G235" s="22">
        <f t="shared" si="56"/>
        <v>0.8</v>
      </c>
      <c r="H235" s="22">
        <f t="shared" si="56"/>
        <v>0.8</v>
      </c>
      <c r="I235" s="22">
        <f t="shared" si="56"/>
        <v>0</v>
      </c>
      <c r="J235" s="22">
        <f t="shared" si="56"/>
        <v>0.8</v>
      </c>
      <c r="K235" s="22">
        <f t="shared" si="56"/>
        <v>0.8</v>
      </c>
      <c r="L235" s="22">
        <f t="shared" si="56"/>
        <v>0.8</v>
      </c>
      <c r="M235" s="22">
        <f t="shared" si="56"/>
        <v>0</v>
      </c>
      <c r="N235" s="22">
        <f t="shared" si="56"/>
        <v>0.8</v>
      </c>
      <c r="O235" s="22">
        <f t="shared" si="56"/>
        <v>0.6</v>
      </c>
      <c r="P235" s="45"/>
      <c r="Q235" s="22"/>
      <c r="R235" s="22"/>
    </row>
    <row r="236" spans="1:18" x14ac:dyDescent="0.35">
      <c r="A236" s="23" t="s">
        <v>81</v>
      </c>
      <c r="B236" s="24">
        <f>SUM(B230:B234)</f>
        <v>3</v>
      </c>
      <c r="C236" s="24">
        <f>SUM(C230:C234)</f>
        <v>4</v>
      </c>
      <c r="D236" s="24">
        <f t="shared" ref="D236:O236" si="57">SUM(D230:D234)</f>
        <v>4</v>
      </c>
      <c r="E236" s="24">
        <f t="shared" si="57"/>
        <v>0</v>
      </c>
      <c r="F236" s="24">
        <f t="shared" si="57"/>
        <v>4</v>
      </c>
      <c r="G236" s="24">
        <f t="shared" si="57"/>
        <v>4</v>
      </c>
      <c r="H236" s="24">
        <f t="shared" si="57"/>
        <v>4</v>
      </c>
      <c r="I236" s="24">
        <f t="shared" si="57"/>
        <v>0</v>
      </c>
      <c r="J236" s="24">
        <f t="shared" si="57"/>
        <v>4</v>
      </c>
      <c r="K236" s="24">
        <f t="shared" si="57"/>
        <v>4</v>
      </c>
      <c r="L236" s="24">
        <f t="shared" si="57"/>
        <v>4</v>
      </c>
      <c r="M236" s="24">
        <f t="shared" si="57"/>
        <v>0</v>
      </c>
      <c r="N236" s="24">
        <f t="shared" si="57"/>
        <v>4</v>
      </c>
      <c r="O236" s="24">
        <f t="shared" si="57"/>
        <v>3</v>
      </c>
      <c r="P236" s="46"/>
      <c r="Q236" s="24"/>
      <c r="R236" s="24"/>
    </row>
  </sheetData>
  <conditionalFormatting sqref="B5:M5">
    <cfRule type="colorScale" priority="3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8" priority="40"/>
  </conditionalFormatting>
  <conditionalFormatting sqref="B13:M13">
    <cfRule type="colorScale" priority="3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7" priority="38"/>
  </conditionalFormatting>
  <conditionalFormatting sqref="B21:M21">
    <cfRule type="colorScale" priority="3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6" priority="36"/>
  </conditionalFormatting>
  <conditionalFormatting sqref="B29:M29">
    <cfRule type="colorScale" priority="5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5" priority="58"/>
  </conditionalFormatting>
  <conditionalFormatting sqref="B37:M37">
    <cfRule type="colorScale" priority="5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4" priority="56"/>
  </conditionalFormatting>
  <conditionalFormatting sqref="B45:M45">
    <cfRule type="colorScale" priority="5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3" priority="54"/>
  </conditionalFormatting>
  <conditionalFormatting sqref="B53:M53">
    <cfRule type="colorScale" priority="5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2" priority="52"/>
  </conditionalFormatting>
  <conditionalFormatting sqref="B61:M61">
    <cfRule type="colorScale" priority="4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1" priority="50"/>
  </conditionalFormatting>
  <conditionalFormatting sqref="B69:M69">
    <cfRule type="colorScale" priority="4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0" priority="48"/>
  </conditionalFormatting>
  <conditionalFormatting sqref="B77:M77">
    <cfRule type="colorScale" priority="4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9" priority="46"/>
  </conditionalFormatting>
  <conditionalFormatting sqref="B85:M85">
    <cfRule type="colorScale" priority="4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8" priority="44"/>
  </conditionalFormatting>
  <conditionalFormatting sqref="B93:M93">
    <cfRule type="colorScale" priority="4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7" priority="42"/>
  </conditionalFormatting>
  <conditionalFormatting sqref="B101:M101">
    <cfRule type="colorScale" priority="3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6" priority="34"/>
  </conditionalFormatting>
  <conditionalFormatting sqref="B109:M109">
    <cfRule type="colorScale" priority="3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5" priority="32"/>
  </conditionalFormatting>
  <conditionalFormatting sqref="B117:M117">
    <cfRule type="colorScale" priority="2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4" priority="30"/>
  </conditionalFormatting>
  <conditionalFormatting sqref="B125:M125">
    <cfRule type="colorScale" priority="2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3" priority="28"/>
  </conditionalFormatting>
  <conditionalFormatting sqref="B133:M133">
    <cfRule type="colorScale" priority="2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2" priority="26"/>
  </conditionalFormatting>
  <conditionalFormatting sqref="B141:M141">
    <cfRule type="colorScale" priority="2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1" priority="24"/>
  </conditionalFormatting>
  <conditionalFormatting sqref="B149:M149">
    <cfRule type="colorScale" priority="2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0" priority="22"/>
  </conditionalFormatting>
  <conditionalFormatting sqref="B157:M157">
    <cfRule type="colorScale" priority="1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9" priority="20"/>
  </conditionalFormatting>
  <conditionalFormatting sqref="B165:M165">
    <cfRule type="colorScale" priority="1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8" priority="18"/>
  </conditionalFormatting>
  <conditionalFormatting sqref="B173:M173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7" priority="16"/>
  </conditionalFormatting>
  <conditionalFormatting sqref="B181:M181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6" priority="14"/>
  </conditionalFormatting>
  <conditionalFormatting sqref="B189:M189">
    <cfRule type="colorScale" priority="1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5" priority="12"/>
  </conditionalFormatting>
  <conditionalFormatting sqref="B197:M197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4" priority="10"/>
  </conditionalFormatting>
  <conditionalFormatting sqref="B205:M205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3" priority="8"/>
  </conditionalFormatting>
  <conditionalFormatting sqref="B213:M213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2" priority="6"/>
  </conditionalFormatting>
  <conditionalFormatting sqref="B221:M22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1" priority="4"/>
  </conditionalFormatting>
  <conditionalFormatting sqref="B229:M22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  <cfRule type="uniqueValues" dxfId="0" priority="2"/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3635A-6E62-4838-A2E1-5F11B28F21BC}">
  <dimension ref="A1:I28"/>
  <sheetViews>
    <sheetView zoomScale="85" zoomScaleNormal="85" workbookViewId="0">
      <selection activeCell="G14" sqref="G14"/>
    </sheetView>
  </sheetViews>
  <sheetFormatPr baseColWidth="10" defaultRowHeight="14.5" x14ac:dyDescent="0.35"/>
  <cols>
    <col min="2" max="2" width="12.36328125" customWidth="1"/>
    <col min="3" max="3" width="14.54296875" customWidth="1"/>
    <col min="4" max="4" width="26.1796875" customWidth="1"/>
    <col min="5" max="5" width="15.1796875" customWidth="1"/>
    <col min="6" max="6" width="14.453125" customWidth="1"/>
    <col min="8" max="8" width="17.453125" bestFit="1" customWidth="1"/>
    <col min="9" max="9" width="19.453125" bestFit="1" customWidth="1"/>
  </cols>
  <sheetData>
    <row r="1" spans="1:9" x14ac:dyDescent="0.35">
      <c r="A1" s="59" t="s">
        <v>240</v>
      </c>
      <c r="E1" t="s">
        <v>237</v>
      </c>
      <c r="H1" s="96" t="s">
        <v>260</v>
      </c>
      <c r="I1" s="96"/>
    </row>
    <row r="2" spans="1:9" x14ac:dyDescent="0.35">
      <c r="A2" t="s">
        <v>390</v>
      </c>
      <c r="B2" t="s">
        <v>225</v>
      </c>
      <c r="C2" t="s">
        <v>392</v>
      </c>
      <c r="D2" t="s">
        <v>391</v>
      </c>
      <c r="E2" t="s">
        <v>223</v>
      </c>
      <c r="F2" t="s">
        <v>224</v>
      </c>
      <c r="H2" t="s">
        <v>261</v>
      </c>
      <c r="I2" t="s">
        <v>262</v>
      </c>
    </row>
    <row r="3" spans="1:9" x14ac:dyDescent="0.35">
      <c r="A3" t="s">
        <v>94</v>
      </c>
      <c r="B3">
        <v>0.27586206896551729</v>
      </c>
      <c r="C3">
        <v>0.29478221066431054</v>
      </c>
      <c r="D3">
        <v>5.4739682297888094E-2</v>
      </c>
      <c r="E3">
        <v>0.16857229166165663</v>
      </c>
      <c r="F3">
        <v>0.38315184626937793</v>
      </c>
      <c r="H3">
        <f>B3-E3</f>
        <v>0.10728977730386066</v>
      </c>
      <c r="I3">
        <f>F3-B3</f>
        <v>0.10728977730386063</v>
      </c>
    </row>
    <row r="4" spans="1:9" x14ac:dyDescent="0.35">
      <c r="A4" t="s">
        <v>95</v>
      </c>
      <c r="B4">
        <v>0.42068965517241386</v>
      </c>
      <c r="C4">
        <v>0.37261557204714324</v>
      </c>
      <c r="D4">
        <v>6.9192974661329898E-2</v>
      </c>
      <c r="E4">
        <v>0.28507142483620729</v>
      </c>
      <c r="F4">
        <v>0.55630788550862043</v>
      </c>
      <c r="H4">
        <f t="shared" ref="H4:H7" si="0">B4-E4</f>
        <v>0.13561823033620657</v>
      </c>
      <c r="I4">
        <f t="shared" ref="I4:I7" si="1">F4-B4</f>
        <v>0.13561823033620657</v>
      </c>
    </row>
    <row r="5" spans="1:9" x14ac:dyDescent="0.35">
      <c r="A5" t="s">
        <v>96</v>
      </c>
      <c r="B5">
        <v>0.51724137931034475</v>
      </c>
      <c r="C5">
        <v>0.41063449642616784</v>
      </c>
      <c r="D5">
        <v>7.6252911681020635E-2</v>
      </c>
      <c r="E5">
        <v>0.36778567241554427</v>
      </c>
      <c r="F5">
        <v>0.66669708620514523</v>
      </c>
      <c r="H5">
        <f t="shared" si="0"/>
        <v>0.14945570689480048</v>
      </c>
      <c r="I5">
        <f t="shared" si="1"/>
        <v>0.14945570689480048</v>
      </c>
    </row>
    <row r="6" spans="1:9" x14ac:dyDescent="0.35">
      <c r="A6" t="s">
        <v>97</v>
      </c>
      <c r="B6">
        <v>0.59310344827586214</v>
      </c>
      <c r="C6">
        <v>0.44555826497517109</v>
      </c>
      <c r="D6">
        <v>8.2738092692144882E-2</v>
      </c>
      <c r="E6">
        <v>0.43093678659925816</v>
      </c>
      <c r="F6">
        <v>0.75527010995246613</v>
      </c>
      <c r="H6">
        <f t="shared" si="0"/>
        <v>0.16216666167660398</v>
      </c>
      <c r="I6">
        <f t="shared" si="1"/>
        <v>0.16216666167660398</v>
      </c>
    </row>
    <row r="7" spans="1:9" x14ac:dyDescent="0.35">
      <c r="A7" t="s">
        <v>98</v>
      </c>
      <c r="B7">
        <v>0.65517241379310343</v>
      </c>
      <c r="C7">
        <v>0.4837252813149745</v>
      </c>
      <c r="D7">
        <v>8.9825529698573742E-2</v>
      </c>
      <c r="E7">
        <v>0.47911437558389891</v>
      </c>
      <c r="F7">
        <v>0.83123045200230794</v>
      </c>
      <c r="H7">
        <f t="shared" si="0"/>
        <v>0.17605803820920451</v>
      </c>
      <c r="I7">
        <f t="shared" si="1"/>
        <v>0.17605803820920451</v>
      </c>
    </row>
    <row r="8" spans="1:9" x14ac:dyDescent="0.35">
      <c r="A8" t="s">
        <v>99</v>
      </c>
      <c r="B8">
        <v>0.49655172413793103</v>
      </c>
      <c r="C8">
        <v>0.28596048505830024</v>
      </c>
      <c r="D8">
        <v>5.3101528978174856E-2</v>
      </c>
      <c r="E8">
        <v>0.39247272734070832</v>
      </c>
      <c r="F8">
        <v>0.60063072093515379</v>
      </c>
      <c r="H8">
        <f>B8-E8</f>
        <v>0.10407899679722271</v>
      </c>
      <c r="I8">
        <f>F8-B8</f>
        <v>0.10407899679722277</v>
      </c>
    </row>
    <row r="9" spans="1:9" x14ac:dyDescent="0.35">
      <c r="A9" t="s">
        <v>100</v>
      </c>
      <c r="B9">
        <v>0.71034482758620687</v>
      </c>
      <c r="C9">
        <v>0.3113612256012005</v>
      </c>
      <c r="D9">
        <v>5.7818328083236267E-2</v>
      </c>
      <c r="E9">
        <v>0.59702090454306378</v>
      </c>
      <c r="F9">
        <v>0.82366875062934997</v>
      </c>
      <c r="H9">
        <f t="shared" ref="H9:H12" si="2">B9-E9</f>
        <v>0.11332392304314309</v>
      </c>
      <c r="I9">
        <f t="shared" ref="I9:I12" si="3">F9-B9</f>
        <v>0.11332392304314309</v>
      </c>
    </row>
    <row r="10" spans="1:9" x14ac:dyDescent="0.35">
      <c r="A10" t="s">
        <v>101</v>
      </c>
      <c r="B10">
        <v>0.81379310344827582</v>
      </c>
      <c r="C10">
        <v>0.3113612256012005</v>
      </c>
      <c r="D10">
        <v>5.7818328083236267E-2</v>
      </c>
      <c r="E10">
        <v>0.70046918040513273</v>
      </c>
      <c r="F10">
        <v>0.92711702649141892</v>
      </c>
      <c r="H10">
        <f t="shared" si="2"/>
        <v>0.11332392304314309</v>
      </c>
      <c r="I10">
        <f t="shared" si="3"/>
        <v>0.11332392304314309</v>
      </c>
    </row>
    <row r="11" spans="1:9" x14ac:dyDescent="0.35">
      <c r="A11" t="s">
        <v>102</v>
      </c>
      <c r="B11">
        <v>0.86896551724137938</v>
      </c>
      <c r="C11">
        <v>0.30834054489414064</v>
      </c>
      <c r="D11">
        <v>5.7257401757813894E-2</v>
      </c>
      <c r="E11">
        <v>0.75674100979606418</v>
      </c>
      <c r="F11">
        <v>0.98119002468669458</v>
      </c>
      <c r="H11">
        <f t="shared" si="2"/>
        <v>0.1122245074453152</v>
      </c>
      <c r="I11">
        <f t="shared" si="3"/>
        <v>0.1122245074453152</v>
      </c>
    </row>
    <row r="12" spans="1:9" x14ac:dyDescent="0.35">
      <c r="A12" t="s">
        <v>103</v>
      </c>
      <c r="B12">
        <v>0.89655172413793105</v>
      </c>
      <c r="C12">
        <v>0.30993404669460345</v>
      </c>
      <c r="D12">
        <v>5.7553307613536574E-2</v>
      </c>
      <c r="E12">
        <v>0.7837472412153994</v>
      </c>
      <c r="F12">
        <v>1</v>
      </c>
      <c r="H12">
        <f t="shared" si="2"/>
        <v>0.11280448292253165</v>
      </c>
      <c r="I12">
        <f t="shared" si="3"/>
        <v>0.10344827586206895</v>
      </c>
    </row>
    <row r="15" spans="1:9" x14ac:dyDescent="0.35">
      <c r="A15" s="59" t="s">
        <v>241</v>
      </c>
      <c r="E15" t="s">
        <v>237</v>
      </c>
      <c r="H15" s="96" t="s">
        <v>260</v>
      </c>
      <c r="I15" s="96"/>
    </row>
    <row r="16" spans="1:9" x14ac:dyDescent="0.35">
      <c r="A16" t="s">
        <v>256</v>
      </c>
      <c r="B16" t="s">
        <v>92</v>
      </c>
      <c r="C16" t="s">
        <v>93</v>
      </c>
      <c r="D16" t="s">
        <v>239</v>
      </c>
      <c r="E16" t="s">
        <v>223</v>
      </c>
      <c r="F16" t="s">
        <v>224</v>
      </c>
      <c r="H16" t="s">
        <v>261</v>
      </c>
      <c r="I16" t="s">
        <v>262</v>
      </c>
    </row>
    <row r="17" spans="1:9" x14ac:dyDescent="0.35">
      <c r="A17" t="s">
        <v>149</v>
      </c>
      <c r="B17">
        <v>55</v>
      </c>
      <c r="C17">
        <v>19</v>
      </c>
      <c r="D17">
        <v>0.34545454545454546</v>
      </c>
      <c r="E17">
        <v>0.23362533364154048</v>
      </c>
      <c r="F17">
        <v>0.47746341989337354</v>
      </c>
      <c r="H17">
        <f>D17-E17</f>
        <v>0.11182921181300498</v>
      </c>
      <c r="I17">
        <f>F17-D17</f>
        <v>0.13200887443882808</v>
      </c>
    </row>
    <row r="18" spans="1:9" x14ac:dyDescent="0.35">
      <c r="A18" t="s">
        <v>148</v>
      </c>
      <c r="B18">
        <v>85</v>
      </c>
      <c r="C18">
        <v>31</v>
      </c>
      <c r="D18">
        <v>0.36470588235294116</v>
      </c>
      <c r="E18">
        <v>0.27029162752319608</v>
      </c>
      <c r="F18">
        <v>0.47082064420536357</v>
      </c>
      <c r="H18">
        <f t="shared" ref="H18:H28" si="4">D18-E18</f>
        <v>9.4414254829745081E-2</v>
      </c>
      <c r="I18">
        <f t="shared" ref="I18:I28" si="5">F18-D18</f>
        <v>0.10611476185242241</v>
      </c>
    </row>
    <row r="19" spans="1:9" x14ac:dyDescent="0.35">
      <c r="A19" t="s">
        <v>152</v>
      </c>
      <c r="B19">
        <v>75</v>
      </c>
      <c r="C19">
        <v>28</v>
      </c>
      <c r="D19">
        <v>0.37333333333333335</v>
      </c>
      <c r="E19">
        <v>0.27255803135314144</v>
      </c>
      <c r="F19">
        <v>0.48645244027604928</v>
      </c>
      <c r="H19">
        <f t="shared" si="4"/>
        <v>0.10077530198019191</v>
      </c>
      <c r="I19">
        <f t="shared" si="5"/>
        <v>0.11311910694271593</v>
      </c>
    </row>
    <row r="20" spans="1:9" x14ac:dyDescent="0.35">
      <c r="A20" t="s">
        <v>158</v>
      </c>
      <c r="B20">
        <v>70</v>
      </c>
      <c r="C20">
        <v>27</v>
      </c>
      <c r="D20">
        <v>0.38571428571428573</v>
      </c>
      <c r="E20">
        <v>0.28047517785454174</v>
      </c>
      <c r="F20">
        <v>0.50284479354369449</v>
      </c>
      <c r="H20">
        <f t="shared" si="4"/>
        <v>0.105239107859744</v>
      </c>
      <c r="I20">
        <f t="shared" si="5"/>
        <v>0.11713050782940876</v>
      </c>
    </row>
    <row r="21" spans="1:9" x14ac:dyDescent="0.35">
      <c r="A21" t="s">
        <v>154</v>
      </c>
      <c r="B21">
        <v>130</v>
      </c>
      <c r="C21">
        <v>57</v>
      </c>
      <c r="D21">
        <v>0.43846153846153846</v>
      </c>
      <c r="E21">
        <v>0.35614414245771348</v>
      </c>
      <c r="F21">
        <v>0.52431156040298155</v>
      </c>
      <c r="H21">
        <f t="shared" si="4"/>
        <v>8.2317396003824983E-2</v>
      </c>
      <c r="I21">
        <f t="shared" si="5"/>
        <v>8.5850021941443089E-2</v>
      </c>
    </row>
    <row r="22" spans="1:9" x14ac:dyDescent="0.35">
      <c r="A22" t="s">
        <v>150</v>
      </c>
      <c r="B22">
        <v>75</v>
      </c>
      <c r="C22">
        <v>33</v>
      </c>
      <c r="D22">
        <v>0.44</v>
      </c>
      <c r="E22">
        <v>0.33331275976784852</v>
      </c>
      <c r="F22">
        <v>0.55253430574071549</v>
      </c>
      <c r="H22">
        <f t="shared" si="4"/>
        <v>0.10668724023215148</v>
      </c>
      <c r="I22">
        <f t="shared" si="5"/>
        <v>0.11253430574071549</v>
      </c>
    </row>
    <row r="23" spans="1:9" x14ac:dyDescent="0.35">
      <c r="A23" t="s">
        <v>155</v>
      </c>
      <c r="B23">
        <v>135</v>
      </c>
      <c r="C23">
        <v>61</v>
      </c>
      <c r="D23">
        <v>0.45185185185185184</v>
      </c>
      <c r="E23">
        <v>0.370389938345493</v>
      </c>
      <c r="F23">
        <v>0.5359781818720788</v>
      </c>
      <c r="H23">
        <f t="shared" si="4"/>
        <v>8.1461913506358841E-2</v>
      </c>
      <c r="I23">
        <f t="shared" si="5"/>
        <v>8.4126330020226958E-2</v>
      </c>
    </row>
    <row r="24" spans="1:9" x14ac:dyDescent="0.35">
      <c r="A24" t="s">
        <v>156</v>
      </c>
      <c r="B24">
        <v>80</v>
      </c>
      <c r="C24">
        <v>40</v>
      </c>
      <c r="D24">
        <v>0.5</v>
      </c>
      <c r="E24">
        <v>0.39297227431107501</v>
      </c>
      <c r="F24">
        <v>0.60702772568892494</v>
      </c>
      <c r="H24">
        <f t="shared" si="4"/>
        <v>0.10702772568892499</v>
      </c>
      <c r="I24">
        <f t="shared" si="5"/>
        <v>0.10702772568892494</v>
      </c>
    </row>
    <row r="25" spans="1:9" x14ac:dyDescent="0.35">
      <c r="A25" t="s">
        <v>151</v>
      </c>
      <c r="B25">
        <v>45</v>
      </c>
      <c r="C25">
        <v>25</v>
      </c>
      <c r="D25">
        <v>0.55555555555555558</v>
      </c>
      <c r="E25">
        <v>0.41175883416365322</v>
      </c>
      <c r="F25">
        <v>0.69061291450960893</v>
      </c>
      <c r="H25">
        <f t="shared" si="4"/>
        <v>0.14379672139190236</v>
      </c>
      <c r="I25">
        <f t="shared" si="5"/>
        <v>0.13505735895405335</v>
      </c>
    </row>
    <row r="26" spans="1:9" x14ac:dyDescent="0.35">
      <c r="A26" t="s">
        <v>147</v>
      </c>
      <c r="B26">
        <v>30</v>
      </c>
      <c r="C26">
        <v>17</v>
      </c>
      <c r="D26">
        <v>0.56666666666666665</v>
      </c>
      <c r="E26">
        <v>0.39197009545408734</v>
      </c>
      <c r="F26">
        <v>0.72622762569384891</v>
      </c>
      <c r="H26">
        <f t="shared" si="4"/>
        <v>0.17469657121257931</v>
      </c>
      <c r="I26">
        <f t="shared" si="5"/>
        <v>0.15956095902718226</v>
      </c>
    </row>
    <row r="27" spans="1:9" x14ac:dyDescent="0.35">
      <c r="A27" t="s">
        <v>153</v>
      </c>
      <c r="B27">
        <v>40</v>
      </c>
      <c r="C27">
        <v>25</v>
      </c>
      <c r="D27">
        <v>0.625</v>
      </c>
      <c r="E27">
        <v>0.47032160054531907</v>
      </c>
      <c r="F27">
        <v>0.75777226464208292</v>
      </c>
      <c r="H27">
        <f t="shared" si="4"/>
        <v>0.15467839945468093</v>
      </c>
      <c r="I27">
        <f t="shared" si="5"/>
        <v>0.13277226464208292</v>
      </c>
    </row>
    <row r="28" spans="1:9" x14ac:dyDescent="0.35">
      <c r="A28" t="s">
        <v>157</v>
      </c>
      <c r="B28">
        <v>25</v>
      </c>
      <c r="C28">
        <v>16</v>
      </c>
      <c r="D28">
        <v>0.64</v>
      </c>
      <c r="E28">
        <v>0.44518154601046633</v>
      </c>
      <c r="F28">
        <v>0.79752343568264361</v>
      </c>
      <c r="H28">
        <f t="shared" si="4"/>
        <v>0.19481845398953368</v>
      </c>
      <c r="I28">
        <f t="shared" si="5"/>
        <v>0.1575234356826436</v>
      </c>
    </row>
  </sheetData>
  <mergeCells count="2">
    <mergeCell ref="H1:I1"/>
    <mergeCell ref="H15:I15"/>
  </mergeCells>
  <pageMargins left="0.7" right="0.7" top="0.78740157499999996" bottom="0.78740157499999996" header="0.3" footer="0.3"/>
  <drawing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719F7-CBD4-46E7-B7E6-F52A29B7DDAC}">
  <dimension ref="A1:Q146"/>
  <sheetViews>
    <sheetView workbookViewId="0">
      <selection activeCell="B146" sqref="B2:B146"/>
    </sheetView>
  </sheetViews>
  <sheetFormatPr baseColWidth="10" defaultRowHeight="14.5" x14ac:dyDescent="0.35"/>
  <cols>
    <col min="1" max="1" width="9.08984375" bestFit="1" customWidth="1"/>
    <col min="2" max="2" width="9" bestFit="1" customWidth="1"/>
    <col min="3" max="3" width="13.7265625" bestFit="1" customWidth="1"/>
    <col min="4" max="4" width="7.90625" bestFit="1" customWidth="1"/>
    <col min="5" max="5" width="6.90625" bestFit="1" customWidth="1"/>
    <col min="6" max="14" width="5.26953125" bestFit="1" customWidth="1"/>
    <col min="15" max="17" width="6.26953125" bestFit="1" customWidth="1"/>
  </cols>
  <sheetData>
    <row r="1" spans="1:17" x14ac:dyDescent="0.35">
      <c r="A1" t="s">
        <v>257</v>
      </c>
      <c r="B1" t="s">
        <v>258</v>
      </c>
      <c r="C1" t="s">
        <v>259</v>
      </c>
      <c r="D1" t="s">
        <v>222</v>
      </c>
      <c r="E1" t="s">
        <v>79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</row>
    <row r="2" spans="1:17" x14ac:dyDescent="0.35">
      <c r="A2" s="97" t="s">
        <v>74</v>
      </c>
      <c r="B2" s="97" t="s">
        <v>73</v>
      </c>
      <c r="C2">
        <v>4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1</v>
      </c>
      <c r="N2">
        <v>1</v>
      </c>
      <c r="O2">
        <v>0</v>
      </c>
      <c r="P2">
        <v>0</v>
      </c>
      <c r="Q2">
        <v>0</v>
      </c>
    </row>
    <row r="3" spans="1:17" x14ac:dyDescent="0.35">
      <c r="A3" s="97" t="s">
        <v>75</v>
      </c>
      <c r="B3" s="97" t="s">
        <v>73</v>
      </c>
      <c r="C3">
        <v>4</v>
      </c>
      <c r="D3">
        <v>0</v>
      </c>
      <c r="E3">
        <v>0</v>
      </c>
      <c r="F3">
        <v>0</v>
      </c>
      <c r="G3">
        <v>1</v>
      </c>
      <c r="H3">
        <v>0</v>
      </c>
      <c r="I3">
        <v>1</v>
      </c>
      <c r="J3">
        <v>0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35">
      <c r="A4" s="97" t="s">
        <v>76</v>
      </c>
      <c r="B4" s="97" t="s">
        <v>73</v>
      </c>
      <c r="C4">
        <v>4</v>
      </c>
      <c r="D4">
        <v>1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0</v>
      </c>
      <c r="Q4">
        <v>0</v>
      </c>
    </row>
    <row r="5" spans="1:17" x14ac:dyDescent="0.35">
      <c r="A5" s="97" t="s">
        <v>77</v>
      </c>
      <c r="B5" s="97" t="s">
        <v>73</v>
      </c>
      <c r="C5">
        <v>4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35">
      <c r="A6" s="97" t="s">
        <v>78</v>
      </c>
      <c r="B6" s="97" t="s">
        <v>73</v>
      </c>
      <c r="C6">
        <v>4</v>
      </c>
      <c r="D6">
        <v>1</v>
      </c>
      <c r="E6">
        <v>1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  <c r="Q6">
        <v>0</v>
      </c>
    </row>
    <row r="7" spans="1:17" x14ac:dyDescent="0.35">
      <c r="A7" s="97" t="s">
        <v>83</v>
      </c>
      <c r="B7" s="97" t="s">
        <v>82</v>
      </c>
      <c r="C7">
        <v>7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  <c r="L7">
        <v>0</v>
      </c>
      <c r="M7">
        <v>1</v>
      </c>
      <c r="N7">
        <v>1</v>
      </c>
      <c r="O7">
        <v>1</v>
      </c>
      <c r="P7">
        <v>0</v>
      </c>
      <c r="Q7">
        <v>1</v>
      </c>
    </row>
    <row r="8" spans="1:17" x14ac:dyDescent="0.35">
      <c r="A8" s="97" t="s">
        <v>84</v>
      </c>
      <c r="B8" s="97" t="s">
        <v>82</v>
      </c>
      <c r="C8">
        <v>7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1</v>
      </c>
      <c r="P8">
        <v>0</v>
      </c>
      <c r="Q8">
        <v>1</v>
      </c>
    </row>
    <row r="9" spans="1:17" x14ac:dyDescent="0.35">
      <c r="A9" s="97" t="s">
        <v>85</v>
      </c>
      <c r="B9" s="97" t="s">
        <v>82</v>
      </c>
      <c r="C9">
        <v>7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  <c r="Q9">
        <v>1</v>
      </c>
    </row>
    <row r="10" spans="1:17" x14ac:dyDescent="0.35">
      <c r="A10" s="97" t="s">
        <v>86</v>
      </c>
      <c r="B10" s="97" t="s">
        <v>82</v>
      </c>
      <c r="C10">
        <v>7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1</v>
      </c>
      <c r="N10">
        <v>1</v>
      </c>
      <c r="O10">
        <v>1</v>
      </c>
      <c r="P10">
        <v>0</v>
      </c>
      <c r="Q10">
        <v>1</v>
      </c>
    </row>
    <row r="11" spans="1:17" x14ac:dyDescent="0.35">
      <c r="A11" s="97" t="s">
        <v>87</v>
      </c>
      <c r="B11" s="97" t="s">
        <v>82</v>
      </c>
      <c r="C11">
        <v>7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1</v>
      </c>
      <c r="P11">
        <v>0</v>
      </c>
      <c r="Q11">
        <v>1</v>
      </c>
    </row>
    <row r="12" spans="1:17" x14ac:dyDescent="0.35">
      <c r="A12" s="97" t="s">
        <v>142</v>
      </c>
      <c r="B12" s="97" t="s">
        <v>106</v>
      </c>
      <c r="C12">
        <v>6</v>
      </c>
      <c r="D12">
        <v>0</v>
      </c>
      <c r="E12">
        <v>0</v>
      </c>
      <c r="F12">
        <v>0</v>
      </c>
      <c r="G12">
        <v>1</v>
      </c>
      <c r="H12">
        <v>0</v>
      </c>
      <c r="I12">
        <v>1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0</v>
      </c>
      <c r="Q12">
        <v>0</v>
      </c>
    </row>
    <row r="13" spans="1:17" x14ac:dyDescent="0.35">
      <c r="A13" s="97" t="s">
        <v>143</v>
      </c>
      <c r="B13" s="97" t="s">
        <v>106</v>
      </c>
      <c r="C13">
        <v>6</v>
      </c>
      <c r="D13">
        <v>1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1</v>
      </c>
      <c r="O13">
        <v>1</v>
      </c>
      <c r="P13">
        <v>0</v>
      </c>
      <c r="Q13">
        <v>0</v>
      </c>
    </row>
    <row r="14" spans="1:17" x14ac:dyDescent="0.35">
      <c r="A14" s="97" t="s">
        <v>144</v>
      </c>
      <c r="B14" s="97" t="s">
        <v>106</v>
      </c>
      <c r="C14">
        <v>6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0</v>
      </c>
      <c r="K14">
        <v>1</v>
      </c>
      <c r="L14">
        <v>0</v>
      </c>
      <c r="M14">
        <v>1</v>
      </c>
      <c r="N14">
        <v>1</v>
      </c>
      <c r="O14">
        <v>1</v>
      </c>
      <c r="P14">
        <v>0</v>
      </c>
      <c r="Q14">
        <v>0</v>
      </c>
    </row>
    <row r="15" spans="1:17" x14ac:dyDescent="0.35">
      <c r="A15" s="97" t="s">
        <v>145</v>
      </c>
      <c r="B15" s="97" t="s">
        <v>106</v>
      </c>
      <c r="C15">
        <v>6</v>
      </c>
      <c r="D15">
        <v>1</v>
      </c>
      <c r="E15">
        <v>1</v>
      </c>
      <c r="F15">
        <v>0</v>
      </c>
      <c r="G15">
        <v>1</v>
      </c>
      <c r="H15">
        <v>0</v>
      </c>
      <c r="I15">
        <v>1</v>
      </c>
      <c r="J15">
        <v>0</v>
      </c>
      <c r="K15">
        <v>1</v>
      </c>
      <c r="L15">
        <v>0</v>
      </c>
      <c r="M15">
        <v>1</v>
      </c>
      <c r="N15">
        <v>1</v>
      </c>
      <c r="O15">
        <v>1</v>
      </c>
      <c r="P15">
        <v>0</v>
      </c>
      <c r="Q15">
        <v>0</v>
      </c>
    </row>
    <row r="16" spans="1:17" x14ac:dyDescent="0.35">
      <c r="A16" s="97" t="s">
        <v>146</v>
      </c>
      <c r="B16" s="97" t="s">
        <v>106</v>
      </c>
      <c r="C16">
        <v>6</v>
      </c>
      <c r="D16">
        <v>1</v>
      </c>
      <c r="E16">
        <v>1</v>
      </c>
      <c r="F16">
        <v>0</v>
      </c>
      <c r="G16">
        <v>1</v>
      </c>
      <c r="H16">
        <v>0</v>
      </c>
      <c r="I16">
        <v>1</v>
      </c>
      <c r="J16">
        <v>0</v>
      </c>
      <c r="K16">
        <v>1</v>
      </c>
      <c r="L16">
        <v>0</v>
      </c>
      <c r="M16">
        <v>1</v>
      </c>
      <c r="N16">
        <v>1</v>
      </c>
      <c r="O16">
        <v>1</v>
      </c>
      <c r="P16">
        <v>0</v>
      </c>
      <c r="Q16">
        <v>0</v>
      </c>
    </row>
    <row r="17" spans="1:17" x14ac:dyDescent="0.35">
      <c r="A17" s="97" t="s">
        <v>137</v>
      </c>
      <c r="B17" s="97" t="s">
        <v>107</v>
      </c>
      <c r="C17">
        <v>4</v>
      </c>
      <c r="D17">
        <v>1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35">
      <c r="A18" s="97" t="s">
        <v>138</v>
      </c>
      <c r="B18" s="97" t="s">
        <v>107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35">
      <c r="A19" s="97" t="s">
        <v>139</v>
      </c>
      <c r="B19" s="97" t="s">
        <v>107</v>
      </c>
      <c r="C19">
        <v>4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35">
      <c r="A20" s="97" t="s">
        <v>140</v>
      </c>
      <c r="B20" s="97" t="s">
        <v>107</v>
      </c>
      <c r="C20">
        <v>4</v>
      </c>
      <c r="D20">
        <v>1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35">
      <c r="A21" s="97" t="s">
        <v>141</v>
      </c>
      <c r="B21" s="97" t="s">
        <v>107</v>
      </c>
      <c r="C21">
        <v>4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35">
      <c r="A22" s="97" t="s">
        <v>264</v>
      </c>
      <c r="B22" s="97" t="s">
        <v>108</v>
      </c>
      <c r="C22">
        <v>5</v>
      </c>
      <c r="D22">
        <v>1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0</v>
      </c>
      <c r="Q22">
        <v>1</v>
      </c>
    </row>
    <row r="23" spans="1:17" x14ac:dyDescent="0.35">
      <c r="A23" s="97" t="s">
        <v>265</v>
      </c>
      <c r="B23" s="97" t="s">
        <v>108</v>
      </c>
      <c r="C23">
        <v>5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0</v>
      </c>
      <c r="Q23">
        <v>1</v>
      </c>
    </row>
    <row r="24" spans="1:17" x14ac:dyDescent="0.35">
      <c r="A24" s="97" t="s">
        <v>266</v>
      </c>
      <c r="B24" s="97" t="s">
        <v>108</v>
      </c>
      <c r="C24">
        <v>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0</v>
      </c>
      <c r="Q24">
        <v>1</v>
      </c>
    </row>
    <row r="25" spans="1:17" x14ac:dyDescent="0.35">
      <c r="A25" s="97" t="s">
        <v>267</v>
      </c>
      <c r="B25" s="97" t="s">
        <v>108</v>
      </c>
      <c r="C25">
        <v>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1</v>
      </c>
      <c r="P25">
        <v>0</v>
      </c>
      <c r="Q25">
        <v>1</v>
      </c>
    </row>
    <row r="26" spans="1:17" x14ac:dyDescent="0.35">
      <c r="A26" s="97" t="s">
        <v>268</v>
      </c>
      <c r="B26" s="97" t="s">
        <v>108</v>
      </c>
      <c r="C26">
        <v>5</v>
      </c>
      <c r="D26">
        <v>1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>
        <v>1</v>
      </c>
      <c r="P26">
        <v>0</v>
      </c>
      <c r="Q26">
        <v>1</v>
      </c>
    </row>
    <row r="27" spans="1:17" x14ac:dyDescent="0.35">
      <c r="A27" s="97" t="s">
        <v>269</v>
      </c>
      <c r="B27" s="97" t="s">
        <v>109</v>
      </c>
      <c r="C27">
        <v>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35">
      <c r="A28" s="97" t="s">
        <v>270</v>
      </c>
      <c r="B28" s="97" t="s">
        <v>109</v>
      </c>
      <c r="C28">
        <v>3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35">
      <c r="A29" s="97" t="s">
        <v>271</v>
      </c>
      <c r="B29" s="97" t="s">
        <v>109</v>
      </c>
      <c r="C29">
        <v>3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35">
      <c r="A30" s="97" t="s">
        <v>272</v>
      </c>
      <c r="B30" s="97" t="s">
        <v>109</v>
      </c>
      <c r="C30">
        <v>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35">
      <c r="A31" s="97" t="s">
        <v>273</v>
      </c>
      <c r="B31" s="97" t="s">
        <v>109</v>
      </c>
      <c r="C31">
        <v>3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35">
      <c r="A32" s="97" t="s">
        <v>274</v>
      </c>
      <c r="B32" s="97" t="s">
        <v>110</v>
      </c>
      <c r="C32">
        <v>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35">
      <c r="A33" s="97" t="s">
        <v>275</v>
      </c>
      <c r="B33" s="97" t="s">
        <v>110</v>
      </c>
      <c r="C33">
        <v>3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35">
      <c r="A34" s="97" t="s">
        <v>276</v>
      </c>
      <c r="B34" s="97" t="s">
        <v>110</v>
      </c>
      <c r="C34">
        <v>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>
        <v>0</v>
      </c>
      <c r="P34">
        <v>0</v>
      </c>
      <c r="Q34">
        <v>1</v>
      </c>
    </row>
    <row r="35" spans="1:17" x14ac:dyDescent="0.35">
      <c r="A35" s="97" t="s">
        <v>277</v>
      </c>
      <c r="B35" s="97" t="s">
        <v>110</v>
      </c>
      <c r="C35">
        <v>3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35">
      <c r="A36" s="97" t="s">
        <v>278</v>
      </c>
      <c r="B36" s="97" t="s">
        <v>110</v>
      </c>
      <c r="C36">
        <v>3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35">
      <c r="A37" s="97" t="s">
        <v>279</v>
      </c>
      <c r="B37" s="97" t="s">
        <v>111</v>
      </c>
      <c r="C37">
        <v>4</v>
      </c>
      <c r="D37">
        <v>1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35">
      <c r="A38" s="97" t="s">
        <v>280</v>
      </c>
      <c r="B38" s="97" t="s">
        <v>111</v>
      </c>
      <c r="C38">
        <v>4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35">
      <c r="A39" s="97" t="s">
        <v>281</v>
      </c>
      <c r="B39" s="97" t="s">
        <v>111</v>
      </c>
      <c r="C39">
        <v>4</v>
      </c>
      <c r="D39">
        <v>1</v>
      </c>
      <c r="E39">
        <v>1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1</v>
      </c>
    </row>
    <row r="40" spans="1:17" x14ac:dyDescent="0.35">
      <c r="A40" s="97" t="s">
        <v>282</v>
      </c>
      <c r="B40" s="97" t="s">
        <v>111</v>
      </c>
      <c r="C40">
        <v>4</v>
      </c>
      <c r="D40">
        <v>1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>
        <v>0</v>
      </c>
      <c r="P40">
        <v>0</v>
      </c>
      <c r="Q40">
        <v>1</v>
      </c>
    </row>
    <row r="41" spans="1:17" x14ac:dyDescent="0.35">
      <c r="A41" s="97" t="s">
        <v>283</v>
      </c>
      <c r="B41" s="97" t="s">
        <v>111</v>
      </c>
      <c r="C41">
        <v>4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0</v>
      </c>
      <c r="Q41">
        <v>1</v>
      </c>
    </row>
    <row r="42" spans="1:17" x14ac:dyDescent="0.35">
      <c r="A42" s="97" t="s">
        <v>284</v>
      </c>
      <c r="B42" s="97" t="s">
        <v>112</v>
      </c>
      <c r="C42">
        <v>6</v>
      </c>
      <c r="D42">
        <v>1</v>
      </c>
      <c r="E42">
        <v>1</v>
      </c>
      <c r="F42">
        <v>0</v>
      </c>
      <c r="G42">
        <v>1</v>
      </c>
      <c r="H42">
        <v>0</v>
      </c>
      <c r="I42">
        <v>1</v>
      </c>
      <c r="J42">
        <v>0</v>
      </c>
      <c r="K42">
        <v>1</v>
      </c>
      <c r="L42">
        <v>0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35">
      <c r="A43" s="97" t="s">
        <v>285</v>
      </c>
      <c r="B43" s="97" t="s">
        <v>112</v>
      </c>
      <c r="C43">
        <v>6</v>
      </c>
      <c r="D43">
        <v>1</v>
      </c>
      <c r="E43">
        <v>1</v>
      </c>
      <c r="F43">
        <v>0</v>
      </c>
      <c r="G43">
        <v>1</v>
      </c>
      <c r="H43">
        <v>0</v>
      </c>
      <c r="I43">
        <v>1</v>
      </c>
      <c r="J43">
        <v>0</v>
      </c>
      <c r="K43">
        <v>1</v>
      </c>
      <c r="L43">
        <v>0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35">
      <c r="A44" s="97" t="s">
        <v>286</v>
      </c>
      <c r="B44" s="97" t="s">
        <v>112</v>
      </c>
      <c r="C44">
        <v>6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  <c r="L44">
        <v>0</v>
      </c>
      <c r="M44">
        <v>1</v>
      </c>
      <c r="N44">
        <v>1</v>
      </c>
      <c r="O44">
        <v>1</v>
      </c>
      <c r="P44">
        <v>0</v>
      </c>
      <c r="Q44">
        <v>0</v>
      </c>
    </row>
    <row r="45" spans="1:17" x14ac:dyDescent="0.35">
      <c r="A45" s="97" t="s">
        <v>287</v>
      </c>
      <c r="B45" s="97" t="s">
        <v>112</v>
      </c>
      <c r="C45">
        <v>6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N45">
        <v>1</v>
      </c>
      <c r="O45">
        <v>1</v>
      </c>
      <c r="P45">
        <v>0</v>
      </c>
      <c r="Q45">
        <v>0</v>
      </c>
    </row>
    <row r="46" spans="1:17" x14ac:dyDescent="0.35">
      <c r="A46" s="97" t="s">
        <v>288</v>
      </c>
      <c r="B46" s="97" t="s">
        <v>112</v>
      </c>
      <c r="C46">
        <v>6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1</v>
      </c>
      <c r="O46">
        <v>1</v>
      </c>
      <c r="P46">
        <v>0</v>
      </c>
      <c r="Q46">
        <v>0</v>
      </c>
    </row>
    <row r="47" spans="1:17" x14ac:dyDescent="0.35">
      <c r="A47" s="97" t="s">
        <v>289</v>
      </c>
      <c r="B47" s="97" t="s">
        <v>113</v>
      </c>
      <c r="C47">
        <v>4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>
        <v>1</v>
      </c>
      <c r="P47">
        <v>0</v>
      </c>
      <c r="Q47">
        <v>1</v>
      </c>
    </row>
    <row r="48" spans="1:17" x14ac:dyDescent="0.35">
      <c r="A48" s="97" t="s">
        <v>290</v>
      </c>
      <c r="B48" s="97" t="s">
        <v>113</v>
      </c>
      <c r="C48">
        <v>4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1</v>
      </c>
      <c r="P48">
        <v>0</v>
      </c>
      <c r="Q48">
        <v>1</v>
      </c>
    </row>
    <row r="49" spans="1:17" x14ac:dyDescent="0.35">
      <c r="A49" s="97" t="s">
        <v>291</v>
      </c>
      <c r="B49" s="97" t="s">
        <v>113</v>
      </c>
      <c r="C49">
        <v>4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>
        <v>1</v>
      </c>
      <c r="P49">
        <v>0</v>
      </c>
      <c r="Q49">
        <v>1</v>
      </c>
    </row>
    <row r="50" spans="1:17" x14ac:dyDescent="0.35">
      <c r="A50" s="97" t="s">
        <v>292</v>
      </c>
      <c r="B50" s="97" t="s">
        <v>113</v>
      </c>
      <c r="C50">
        <v>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0</v>
      </c>
      <c r="Q50">
        <v>1</v>
      </c>
    </row>
    <row r="51" spans="1:17" x14ac:dyDescent="0.35">
      <c r="A51" s="97" t="s">
        <v>293</v>
      </c>
      <c r="B51" s="97" t="s">
        <v>113</v>
      </c>
      <c r="C51">
        <v>4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0</v>
      </c>
      <c r="Q51">
        <v>1</v>
      </c>
    </row>
    <row r="52" spans="1:17" x14ac:dyDescent="0.35">
      <c r="A52" s="97" t="s">
        <v>294</v>
      </c>
      <c r="B52" s="97" t="s">
        <v>114</v>
      </c>
      <c r="C52">
        <v>6</v>
      </c>
      <c r="D52">
        <v>0</v>
      </c>
      <c r="E52">
        <v>0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1</v>
      </c>
    </row>
    <row r="53" spans="1:17" x14ac:dyDescent="0.35">
      <c r="A53" s="97" t="s">
        <v>295</v>
      </c>
      <c r="B53" s="97" t="s">
        <v>114</v>
      </c>
      <c r="C53">
        <v>6</v>
      </c>
      <c r="D53">
        <v>1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0</v>
      </c>
      <c r="Q53">
        <v>1</v>
      </c>
    </row>
    <row r="54" spans="1:17" x14ac:dyDescent="0.35">
      <c r="A54" s="97" t="s">
        <v>296</v>
      </c>
      <c r="B54" s="97" t="s">
        <v>114</v>
      </c>
      <c r="C54">
        <v>6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0</v>
      </c>
      <c r="Q54">
        <v>1</v>
      </c>
    </row>
    <row r="55" spans="1:17" x14ac:dyDescent="0.35">
      <c r="A55" s="97" t="s">
        <v>297</v>
      </c>
      <c r="B55" s="97" t="s">
        <v>114</v>
      </c>
      <c r="C55">
        <v>6</v>
      </c>
      <c r="D55">
        <v>1</v>
      </c>
      <c r="E55">
        <v>0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0</v>
      </c>
      <c r="Q55">
        <v>1</v>
      </c>
    </row>
    <row r="56" spans="1:17" x14ac:dyDescent="0.35">
      <c r="A56" s="97" t="s">
        <v>298</v>
      </c>
      <c r="B56" s="97" t="s">
        <v>114</v>
      </c>
      <c r="C56">
        <v>6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</row>
    <row r="57" spans="1:17" x14ac:dyDescent="0.35">
      <c r="A57" s="97" t="s">
        <v>299</v>
      </c>
      <c r="B57" s="97" t="s">
        <v>115</v>
      </c>
      <c r="C57">
        <v>6</v>
      </c>
      <c r="D57">
        <v>0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0</v>
      </c>
      <c r="Q57">
        <v>1</v>
      </c>
    </row>
    <row r="58" spans="1:17" x14ac:dyDescent="0.35">
      <c r="A58" s="97" t="s">
        <v>300</v>
      </c>
      <c r="B58" s="97" t="s">
        <v>115</v>
      </c>
      <c r="C58">
        <v>6</v>
      </c>
      <c r="D58">
        <v>0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0</v>
      </c>
      <c r="Q58">
        <v>1</v>
      </c>
    </row>
    <row r="59" spans="1:17" x14ac:dyDescent="0.35">
      <c r="A59" s="97" t="s">
        <v>301</v>
      </c>
      <c r="B59" s="97" t="s">
        <v>115</v>
      </c>
      <c r="C59">
        <v>6</v>
      </c>
      <c r="D59">
        <v>0</v>
      </c>
      <c r="E59">
        <v>0</v>
      </c>
      <c r="F59">
        <v>0</v>
      </c>
      <c r="G59">
        <v>1</v>
      </c>
      <c r="H59">
        <v>0</v>
      </c>
      <c r="I59">
        <v>1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</row>
    <row r="60" spans="1:17" x14ac:dyDescent="0.35">
      <c r="A60" s="97" t="s">
        <v>302</v>
      </c>
      <c r="B60" s="97" t="s">
        <v>115</v>
      </c>
      <c r="C60">
        <v>6</v>
      </c>
      <c r="D60">
        <v>0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0</v>
      </c>
      <c r="Q60">
        <v>1</v>
      </c>
    </row>
    <row r="61" spans="1:17" x14ac:dyDescent="0.35">
      <c r="A61" s="97" t="s">
        <v>303</v>
      </c>
      <c r="B61" s="97" t="s">
        <v>115</v>
      </c>
      <c r="C61">
        <v>6</v>
      </c>
      <c r="D61">
        <v>0</v>
      </c>
      <c r="E61">
        <v>0</v>
      </c>
      <c r="F61">
        <v>0</v>
      </c>
      <c r="G61">
        <v>1</v>
      </c>
      <c r="H61">
        <v>0</v>
      </c>
      <c r="I61">
        <v>1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0</v>
      </c>
      <c r="Q61">
        <v>1</v>
      </c>
    </row>
    <row r="62" spans="1:17" x14ac:dyDescent="0.35">
      <c r="A62" s="97" t="s">
        <v>304</v>
      </c>
      <c r="B62" s="97" t="s">
        <v>116</v>
      </c>
      <c r="C62">
        <v>4</v>
      </c>
      <c r="D62">
        <v>1</v>
      </c>
      <c r="E62">
        <v>1</v>
      </c>
      <c r="F62">
        <v>1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</row>
    <row r="63" spans="1:17" x14ac:dyDescent="0.35">
      <c r="A63" s="97" t="s">
        <v>305</v>
      </c>
      <c r="B63" s="97" t="s">
        <v>116</v>
      </c>
      <c r="C63">
        <v>4</v>
      </c>
      <c r="D63">
        <v>1</v>
      </c>
      <c r="E63">
        <v>0</v>
      </c>
      <c r="F63">
        <v>1</v>
      </c>
      <c r="G63">
        <v>0</v>
      </c>
      <c r="H63">
        <v>0</v>
      </c>
      <c r="I63">
        <v>0</v>
      </c>
      <c r="J63">
        <v>1</v>
      </c>
      <c r="K63">
        <v>0</v>
      </c>
      <c r="L63">
        <v>0</v>
      </c>
      <c r="M63">
        <v>1</v>
      </c>
      <c r="N63">
        <v>1</v>
      </c>
      <c r="O63">
        <v>0</v>
      </c>
      <c r="P63">
        <v>0</v>
      </c>
      <c r="Q63">
        <v>0</v>
      </c>
    </row>
    <row r="64" spans="1:17" x14ac:dyDescent="0.35">
      <c r="A64" s="97" t="s">
        <v>306</v>
      </c>
      <c r="B64" s="97" t="s">
        <v>116</v>
      </c>
      <c r="C64">
        <v>4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</row>
    <row r="65" spans="1:17" x14ac:dyDescent="0.35">
      <c r="A65" s="97" t="s">
        <v>307</v>
      </c>
      <c r="B65" s="97" t="s">
        <v>116</v>
      </c>
      <c r="C65">
        <v>4</v>
      </c>
      <c r="D65">
        <v>1</v>
      </c>
      <c r="E65">
        <v>1</v>
      </c>
      <c r="F65">
        <v>1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0</v>
      </c>
      <c r="Q65">
        <v>0</v>
      </c>
    </row>
    <row r="66" spans="1:17" x14ac:dyDescent="0.35">
      <c r="A66" s="97" t="s">
        <v>308</v>
      </c>
      <c r="B66" s="97" t="s">
        <v>116</v>
      </c>
      <c r="C66">
        <v>4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1</v>
      </c>
      <c r="O66">
        <v>0</v>
      </c>
      <c r="P66">
        <v>0</v>
      </c>
      <c r="Q66">
        <v>0</v>
      </c>
    </row>
    <row r="67" spans="1:17" x14ac:dyDescent="0.35">
      <c r="A67" s="97" t="s">
        <v>309</v>
      </c>
      <c r="B67" s="97" t="s">
        <v>117</v>
      </c>
      <c r="C67">
        <v>4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1</v>
      </c>
      <c r="N67">
        <v>1</v>
      </c>
      <c r="O67">
        <v>0</v>
      </c>
      <c r="P67">
        <v>0</v>
      </c>
      <c r="Q67">
        <v>0</v>
      </c>
    </row>
    <row r="68" spans="1:17" x14ac:dyDescent="0.35">
      <c r="A68" s="97" t="s">
        <v>310</v>
      </c>
      <c r="B68" s="97" t="s">
        <v>117</v>
      </c>
      <c r="C68">
        <v>4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0</v>
      </c>
      <c r="Q68">
        <v>0</v>
      </c>
    </row>
    <row r="69" spans="1:17" x14ac:dyDescent="0.35">
      <c r="A69" s="97" t="s">
        <v>311</v>
      </c>
      <c r="B69" s="97" t="s">
        <v>117</v>
      </c>
      <c r="C69">
        <v>4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0</v>
      </c>
      <c r="Q69">
        <v>0</v>
      </c>
    </row>
    <row r="70" spans="1:17" x14ac:dyDescent="0.35">
      <c r="A70" s="97" t="s">
        <v>312</v>
      </c>
      <c r="B70" s="97" t="s">
        <v>117</v>
      </c>
      <c r="C70">
        <v>4</v>
      </c>
      <c r="D70">
        <v>0</v>
      </c>
      <c r="E70">
        <v>0</v>
      </c>
      <c r="F70">
        <v>1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</row>
    <row r="71" spans="1:17" x14ac:dyDescent="0.35">
      <c r="A71" s="97" t="s">
        <v>313</v>
      </c>
      <c r="B71" s="97" t="s">
        <v>117</v>
      </c>
      <c r="C71">
        <v>4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0</v>
      </c>
      <c r="Q71">
        <v>0</v>
      </c>
    </row>
    <row r="72" spans="1:17" x14ac:dyDescent="0.35">
      <c r="A72" s="97" t="s">
        <v>314</v>
      </c>
      <c r="B72" s="97" t="s">
        <v>118</v>
      </c>
      <c r="C72">
        <v>4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0</v>
      </c>
      <c r="Q72">
        <v>0</v>
      </c>
    </row>
    <row r="73" spans="1:17" x14ac:dyDescent="0.35">
      <c r="A73" s="97" t="s">
        <v>315</v>
      </c>
      <c r="B73" s="97" t="s">
        <v>118</v>
      </c>
      <c r="C73">
        <v>4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1</v>
      </c>
      <c r="O73">
        <v>0</v>
      </c>
      <c r="P73">
        <v>0</v>
      </c>
      <c r="Q73">
        <v>0</v>
      </c>
    </row>
    <row r="74" spans="1:17" x14ac:dyDescent="0.35">
      <c r="A74" s="97" t="s">
        <v>316</v>
      </c>
      <c r="B74" s="97" t="s">
        <v>118</v>
      </c>
      <c r="C74">
        <v>4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</row>
    <row r="75" spans="1:17" x14ac:dyDescent="0.35">
      <c r="A75" s="97" t="s">
        <v>317</v>
      </c>
      <c r="B75" s="97" t="s">
        <v>118</v>
      </c>
      <c r="C75">
        <v>4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0</v>
      </c>
      <c r="Q75">
        <v>0</v>
      </c>
    </row>
    <row r="76" spans="1:17" x14ac:dyDescent="0.35">
      <c r="A76" s="97" t="s">
        <v>318</v>
      </c>
      <c r="B76" s="97" t="s">
        <v>118</v>
      </c>
      <c r="C76">
        <v>4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0</v>
      </c>
    </row>
    <row r="77" spans="1:17" x14ac:dyDescent="0.35">
      <c r="A77" s="97" t="s">
        <v>319</v>
      </c>
      <c r="B77" s="97" t="s">
        <v>119</v>
      </c>
      <c r="C77">
        <v>7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0</v>
      </c>
      <c r="Q77">
        <v>0</v>
      </c>
    </row>
    <row r="78" spans="1:17" x14ac:dyDescent="0.35">
      <c r="A78" s="97" t="s">
        <v>320</v>
      </c>
      <c r="B78" s="97" t="s">
        <v>119</v>
      </c>
      <c r="C78">
        <v>7</v>
      </c>
      <c r="D78">
        <v>0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1</v>
      </c>
      <c r="L78">
        <v>0</v>
      </c>
      <c r="M78">
        <v>1</v>
      </c>
      <c r="N78">
        <v>1</v>
      </c>
      <c r="O78">
        <v>1</v>
      </c>
      <c r="P78">
        <v>0</v>
      </c>
      <c r="Q78">
        <v>0</v>
      </c>
    </row>
    <row r="79" spans="1:17" x14ac:dyDescent="0.35">
      <c r="A79" s="97" t="s">
        <v>321</v>
      </c>
      <c r="B79" s="97" t="s">
        <v>119</v>
      </c>
      <c r="C79">
        <v>7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0</v>
      </c>
      <c r="K79">
        <v>1</v>
      </c>
      <c r="L79">
        <v>0</v>
      </c>
      <c r="M79">
        <v>1</v>
      </c>
      <c r="N79">
        <v>1</v>
      </c>
      <c r="O79">
        <v>1</v>
      </c>
      <c r="P79">
        <v>0</v>
      </c>
      <c r="Q79">
        <v>0</v>
      </c>
    </row>
    <row r="80" spans="1:17" x14ac:dyDescent="0.35">
      <c r="A80" s="97" t="s">
        <v>322</v>
      </c>
      <c r="B80" s="97" t="s">
        <v>119</v>
      </c>
      <c r="C80">
        <v>7</v>
      </c>
      <c r="D80">
        <v>0</v>
      </c>
      <c r="E80">
        <v>0</v>
      </c>
      <c r="F80">
        <v>0</v>
      </c>
      <c r="G80">
        <v>1</v>
      </c>
      <c r="H80">
        <v>1</v>
      </c>
      <c r="I80">
        <v>1</v>
      </c>
      <c r="J80">
        <v>0</v>
      </c>
      <c r="K80">
        <v>1</v>
      </c>
      <c r="L80">
        <v>0</v>
      </c>
      <c r="M80">
        <v>1</v>
      </c>
      <c r="N80">
        <v>1</v>
      </c>
      <c r="O80">
        <v>1</v>
      </c>
      <c r="P80">
        <v>0</v>
      </c>
      <c r="Q80">
        <v>0</v>
      </c>
    </row>
    <row r="81" spans="1:17" x14ac:dyDescent="0.35">
      <c r="A81" s="97" t="s">
        <v>323</v>
      </c>
      <c r="B81" s="97" t="s">
        <v>119</v>
      </c>
      <c r="C81">
        <v>7</v>
      </c>
      <c r="D81">
        <v>0</v>
      </c>
      <c r="E81">
        <v>0</v>
      </c>
      <c r="F81">
        <v>0</v>
      </c>
      <c r="G81">
        <v>1</v>
      </c>
      <c r="H81">
        <v>1</v>
      </c>
      <c r="I81">
        <v>1</v>
      </c>
      <c r="J81">
        <v>0</v>
      </c>
      <c r="K81">
        <v>1</v>
      </c>
      <c r="L81">
        <v>0</v>
      </c>
      <c r="M81">
        <v>1</v>
      </c>
      <c r="N81">
        <v>1</v>
      </c>
      <c r="O81">
        <v>1</v>
      </c>
      <c r="P81">
        <v>0</v>
      </c>
      <c r="Q81">
        <v>0</v>
      </c>
    </row>
    <row r="82" spans="1:17" x14ac:dyDescent="0.35">
      <c r="A82" s="97" t="s">
        <v>324</v>
      </c>
      <c r="B82" s="97" t="s">
        <v>120</v>
      </c>
      <c r="C82">
        <v>7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1</v>
      </c>
      <c r="L82">
        <v>0</v>
      </c>
      <c r="M82">
        <v>1</v>
      </c>
      <c r="N82">
        <v>1</v>
      </c>
      <c r="O82">
        <v>1</v>
      </c>
      <c r="P82">
        <v>0</v>
      </c>
      <c r="Q82">
        <v>0</v>
      </c>
    </row>
    <row r="83" spans="1:17" x14ac:dyDescent="0.35">
      <c r="A83" s="97" t="s">
        <v>325</v>
      </c>
      <c r="B83" s="97" t="s">
        <v>120</v>
      </c>
      <c r="C83">
        <v>7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0</v>
      </c>
      <c r="K83">
        <v>1</v>
      </c>
      <c r="L83">
        <v>0</v>
      </c>
      <c r="M83">
        <v>1</v>
      </c>
      <c r="N83">
        <v>1</v>
      </c>
      <c r="O83">
        <v>1</v>
      </c>
      <c r="P83">
        <v>0</v>
      </c>
      <c r="Q83">
        <v>0</v>
      </c>
    </row>
    <row r="84" spans="1:17" x14ac:dyDescent="0.35">
      <c r="A84" s="97" t="s">
        <v>326</v>
      </c>
      <c r="B84" s="97" t="s">
        <v>120</v>
      </c>
      <c r="C84">
        <v>7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1</v>
      </c>
      <c r="L84">
        <v>0</v>
      </c>
      <c r="M84">
        <v>1</v>
      </c>
      <c r="N84">
        <v>1</v>
      </c>
      <c r="O84">
        <v>1</v>
      </c>
      <c r="P84">
        <v>0</v>
      </c>
      <c r="Q84">
        <v>0</v>
      </c>
    </row>
    <row r="85" spans="1:17" x14ac:dyDescent="0.35">
      <c r="A85" s="97" t="s">
        <v>327</v>
      </c>
      <c r="B85" s="97" t="s">
        <v>120</v>
      </c>
      <c r="C85">
        <v>7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0</v>
      </c>
      <c r="K85">
        <v>1</v>
      </c>
      <c r="L85">
        <v>0</v>
      </c>
      <c r="M85">
        <v>1</v>
      </c>
      <c r="N85">
        <v>1</v>
      </c>
      <c r="O85">
        <v>1</v>
      </c>
      <c r="P85">
        <v>0</v>
      </c>
      <c r="Q85">
        <v>0</v>
      </c>
    </row>
    <row r="86" spans="1:17" x14ac:dyDescent="0.35">
      <c r="A86" s="97" t="s">
        <v>328</v>
      </c>
      <c r="B86" s="97" t="s">
        <v>120</v>
      </c>
      <c r="C86">
        <v>7</v>
      </c>
      <c r="D86">
        <v>0</v>
      </c>
      <c r="E86">
        <v>0</v>
      </c>
      <c r="F86">
        <v>0</v>
      </c>
      <c r="G86">
        <v>1</v>
      </c>
      <c r="H86">
        <v>1</v>
      </c>
      <c r="I86">
        <v>1</v>
      </c>
      <c r="J86">
        <v>0</v>
      </c>
      <c r="K86">
        <v>1</v>
      </c>
      <c r="L86">
        <v>0</v>
      </c>
      <c r="M86">
        <v>1</v>
      </c>
      <c r="N86">
        <v>1</v>
      </c>
      <c r="O86">
        <v>1</v>
      </c>
      <c r="P86">
        <v>0</v>
      </c>
      <c r="Q86">
        <v>0</v>
      </c>
    </row>
    <row r="87" spans="1:17" x14ac:dyDescent="0.35">
      <c r="A87" s="97" t="s">
        <v>329</v>
      </c>
      <c r="B87" s="97" t="s">
        <v>121</v>
      </c>
      <c r="C87">
        <v>7</v>
      </c>
      <c r="D87">
        <v>1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1</v>
      </c>
      <c r="L87">
        <v>0</v>
      </c>
      <c r="M87">
        <v>1</v>
      </c>
      <c r="N87">
        <v>1</v>
      </c>
      <c r="O87">
        <v>1</v>
      </c>
      <c r="P87">
        <v>0</v>
      </c>
      <c r="Q87">
        <v>0</v>
      </c>
    </row>
    <row r="88" spans="1:17" x14ac:dyDescent="0.35">
      <c r="A88" s="97" t="s">
        <v>330</v>
      </c>
      <c r="B88" s="97" t="s">
        <v>121</v>
      </c>
      <c r="C88">
        <v>7</v>
      </c>
      <c r="D88">
        <v>1</v>
      </c>
      <c r="E88">
        <v>0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1</v>
      </c>
      <c r="O88">
        <v>1</v>
      </c>
      <c r="P88">
        <v>0</v>
      </c>
      <c r="Q88">
        <v>0</v>
      </c>
    </row>
    <row r="89" spans="1:17" x14ac:dyDescent="0.35">
      <c r="A89" s="97" t="s">
        <v>331</v>
      </c>
      <c r="B89" s="97" t="s">
        <v>121</v>
      </c>
      <c r="C89">
        <v>7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0</v>
      </c>
      <c r="Q89">
        <v>0</v>
      </c>
    </row>
    <row r="90" spans="1:17" x14ac:dyDescent="0.35">
      <c r="A90" s="97" t="s">
        <v>332</v>
      </c>
      <c r="B90" s="97" t="s">
        <v>121</v>
      </c>
      <c r="C90">
        <v>7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0</v>
      </c>
      <c r="K90">
        <v>1</v>
      </c>
      <c r="L90">
        <v>0</v>
      </c>
      <c r="M90">
        <v>1</v>
      </c>
      <c r="N90">
        <v>1</v>
      </c>
      <c r="O90">
        <v>1</v>
      </c>
      <c r="P90">
        <v>0</v>
      </c>
      <c r="Q90">
        <v>0</v>
      </c>
    </row>
    <row r="91" spans="1:17" x14ac:dyDescent="0.35">
      <c r="A91" s="97" t="s">
        <v>333</v>
      </c>
      <c r="B91" s="97" t="s">
        <v>121</v>
      </c>
      <c r="C91">
        <v>7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0</v>
      </c>
      <c r="K91">
        <v>1</v>
      </c>
      <c r="L91">
        <v>0</v>
      </c>
      <c r="M91">
        <v>1</v>
      </c>
      <c r="N91">
        <v>1</v>
      </c>
      <c r="O91">
        <v>1</v>
      </c>
      <c r="P91">
        <v>0</v>
      </c>
      <c r="Q91">
        <v>0</v>
      </c>
    </row>
    <row r="92" spans="1:17" x14ac:dyDescent="0.35">
      <c r="A92" s="97" t="s">
        <v>334</v>
      </c>
      <c r="B92" s="97" t="s">
        <v>122</v>
      </c>
      <c r="C92">
        <v>7</v>
      </c>
      <c r="D92">
        <v>1</v>
      </c>
      <c r="E92">
        <v>0</v>
      </c>
      <c r="F92">
        <v>0</v>
      </c>
      <c r="G92">
        <v>1</v>
      </c>
      <c r="H92">
        <v>1</v>
      </c>
      <c r="I92">
        <v>1</v>
      </c>
      <c r="J92">
        <v>0</v>
      </c>
      <c r="K92">
        <v>1</v>
      </c>
      <c r="L92">
        <v>0</v>
      </c>
      <c r="M92">
        <v>1</v>
      </c>
      <c r="N92">
        <v>1</v>
      </c>
      <c r="O92">
        <v>1</v>
      </c>
      <c r="P92">
        <v>0</v>
      </c>
      <c r="Q92">
        <v>0</v>
      </c>
    </row>
    <row r="93" spans="1:17" x14ac:dyDescent="0.35">
      <c r="A93" s="97" t="s">
        <v>335</v>
      </c>
      <c r="B93" s="97" t="s">
        <v>122</v>
      </c>
      <c r="C93">
        <v>7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0</v>
      </c>
      <c r="K93">
        <v>1</v>
      </c>
      <c r="L93">
        <v>0</v>
      </c>
      <c r="M93">
        <v>1</v>
      </c>
      <c r="N93">
        <v>1</v>
      </c>
      <c r="O93">
        <v>1</v>
      </c>
      <c r="P93">
        <v>0</v>
      </c>
      <c r="Q93">
        <v>0</v>
      </c>
    </row>
    <row r="94" spans="1:17" x14ac:dyDescent="0.35">
      <c r="A94" s="97" t="s">
        <v>336</v>
      </c>
      <c r="B94" s="97" t="s">
        <v>122</v>
      </c>
      <c r="C94">
        <v>7</v>
      </c>
      <c r="D94">
        <v>1</v>
      </c>
      <c r="E94">
        <v>0</v>
      </c>
      <c r="F94">
        <v>0</v>
      </c>
      <c r="G94">
        <v>1</v>
      </c>
      <c r="H94">
        <v>1</v>
      </c>
      <c r="I94">
        <v>1</v>
      </c>
      <c r="J94">
        <v>0</v>
      </c>
      <c r="K94">
        <v>1</v>
      </c>
      <c r="L94">
        <v>0</v>
      </c>
      <c r="M94">
        <v>1</v>
      </c>
      <c r="N94">
        <v>1</v>
      </c>
      <c r="O94">
        <v>1</v>
      </c>
      <c r="P94">
        <v>0</v>
      </c>
      <c r="Q94">
        <v>0</v>
      </c>
    </row>
    <row r="95" spans="1:17" x14ac:dyDescent="0.35">
      <c r="A95" s="97" t="s">
        <v>337</v>
      </c>
      <c r="B95" s="97" t="s">
        <v>122</v>
      </c>
      <c r="C95">
        <v>7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  <c r="O95">
        <v>1</v>
      </c>
      <c r="P95">
        <v>0</v>
      </c>
      <c r="Q95">
        <v>0</v>
      </c>
    </row>
    <row r="96" spans="1:17" x14ac:dyDescent="0.35">
      <c r="A96" s="97" t="s">
        <v>338</v>
      </c>
      <c r="B96" s="97" t="s">
        <v>122</v>
      </c>
      <c r="C96">
        <v>7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0</v>
      </c>
      <c r="K96">
        <v>1</v>
      </c>
      <c r="L96">
        <v>0</v>
      </c>
      <c r="M96">
        <v>1</v>
      </c>
      <c r="N96">
        <v>1</v>
      </c>
      <c r="O96">
        <v>1</v>
      </c>
      <c r="P96">
        <v>0</v>
      </c>
      <c r="Q96">
        <v>0</v>
      </c>
    </row>
    <row r="97" spans="1:17" x14ac:dyDescent="0.35">
      <c r="A97" s="97" t="s">
        <v>339</v>
      </c>
      <c r="B97" s="97" t="s">
        <v>123</v>
      </c>
      <c r="C97">
        <v>6</v>
      </c>
      <c r="D97">
        <v>1</v>
      </c>
      <c r="E97">
        <v>1</v>
      </c>
      <c r="F97">
        <v>1</v>
      </c>
      <c r="G97">
        <v>0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1</v>
      </c>
      <c r="O97">
        <v>1</v>
      </c>
      <c r="P97">
        <v>0</v>
      </c>
      <c r="Q97">
        <v>0</v>
      </c>
    </row>
    <row r="98" spans="1:17" x14ac:dyDescent="0.35">
      <c r="A98" s="97" t="s">
        <v>340</v>
      </c>
      <c r="B98" s="97" t="s">
        <v>123</v>
      </c>
      <c r="C98">
        <v>6</v>
      </c>
      <c r="D98">
        <v>1</v>
      </c>
      <c r="E98">
        <v>1</v>
      </c>
      <c r="F98">
        <v>1</v>
      </c>
      <c r="G98">
        <v>0</v>
      </c>
      <c r="H98">
        <v>0</v>
      </c>
      <c r="I98">
        <v>1</v>
      </c>
      <c r="J98">
        <v>0</v>
      </c>
      <c r="K98">
        <v>1</v>
      </c>
      <c r="L98">
        <v>0</v>
      </c>
      <c r="M98">
        <v>1</v>
      </c>
      <c r="N98">
        <v>1</v>
      </c>
      <c r="O98">
        <v>1</v>
      </c>
      <c r="P98">
        <v>0</v>
      </c>
      <c r="Q98">
        <v>0</v>
      </c>
    </row>
    <row r="99" spans="1:17" x14ac:dyDescent="0.35">
      <c r="A99" s="97" t="s">
        <v>341</v>
      </c>
      <c r="B99" s="97" t="s">
        <v>123</v>
      </c>
      <c r="C99">
        <v>6</v>
      </c>
      <c r="D99">
        <v>1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1</v>
      </c>
      <c r="L99">
        <v>0</v>
      </c>
      <c r="M99">
        <v>1</v>
      </c>
      <c r="N99">
        <v>1</v>
      </c>
      <c r="O99">
        <v>1</v>
      </c>
      <c r="P99">
        <v>0</v>
      </c>
      <c r="Q99">
        <v>0</v>
      </c>
    </row>
    <row r="100" spans="1:17" x14ac:dyDescent="0.35">
      <c r="A100" s="97" t="s">
        <v>342</v>
      </c>
      <c r="B100" s="97" t="s">
        <v>123</v>
      </c>
      <c r="C100">
        <v>6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1</v>
      </c>
      <c r="J100">
        <v>0</v>
      </c>
      <c r="K100">
        <v>1</v>
      </c>
      <c r="L100">
        <v>0</v>
      </c>
      <c r="M100">
        <v>1</v>
      </c>
      <c r="N100">
        <v>1</v>
      </c>
      <c r="O100">
        <v>1</v>
      </c>
      <c r="P100">
        <v>0</v>
      </c>
      <c r="Q100">
        <v>0</v>
      </c>
    </row>
    <row r="101" spans="1:17" x14ac:dyDescent="0.35">
      <c r="A101" s="97" t="s">
        <v>343</v>
      </c>
      <c r="B101" s="97" t="s">
        <v>123</v>
      </c>
      <c r="C101">
        <v>6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1</v>
      </c>
      <c r="J101">
        <v>0</v>
      </c>
      <c r="K101">
        <v>1</v>
      </c>
      <c r="L101">
        <v>0</v>
      </c>
      <c r="M101">
        <v>1</v>
      </c>
      <c r="N101">
        <v>1</v>
      </c>
      <c r="O101">
        <v>1</v>
      </c>
      <c r="P101">
        <v>0</v>
      </c>
      <c r="Q101">
        <v>0</v>
      </c>
    </row>
    <row r="102" spans="1:17" x14ac:dyDescent="0.35">
      <c r="A102" s="97" t="s">
        <v>344</v>
      </c>
      <c r="B102" s="97" t="s">
        <v>124</v>
      </c>
      <c r="C102">
        <v>4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</row>
    <row r="103" spans="1:17" x14ac:dyDescent="0.35">
      <c r="A103" s="97" t="s">
        <v>345</v>
      </c>
      <c r="B103" s="97" t="s">
        <v>124</v>
      </c>
      <c r="C103">
        <v>4</v>
      </c>
      <c r="D103">
        <v>1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</row>
    <row r="104" spans="1:17" x14ac:dyDescent="0.35">
      <c r="A104" s="97" t="s">
        <v>346</v>
      </c>
      <c r="B104" s="97" t="s">
        <v>124</v>
      </c>
      <c r="C104">
        <v>4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</row>
    <row r="105" spans="1:17" x14ac:dyDescent="0.35">
      <c r="A105" s="97" t="s">
        <v>347</v>
      </c>
      <c r="B105" s="97" t="s">
        <v>124</v>
      </c>
      <c r="C105">
        <v>4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1</v>
      </c>
      <c r="N105">
        <v>1</v>
      </c>
      <c r="O105">
        <v>0</v>
      </c>
      <c r="P105">
        <v>0</v>
      </c>
      <c r="Q105">
        <v>0</v>
      </c>
    </row>
    <row r="106" spans="1:17" x14ac:dyDescent="0.35">
      <c r="A106" s="97" t="s">
        <v>348</v>
      </c>
      <c r="B106" s="97" t="s">
        <v>124</v>
      </c>
      <c r="C106">
        <v>4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</row>
    <row r="107" spans="1:17" x14ac:dyDescent="0.35">
      <c r="A107" s="97" t="s">
        <v>349</v>
      </c>
      <c r="B107" s="97" t="s">
        <v>125</v>
      </c>
      <c r="C107">
        <v>4</v>
      </c>
      <c r="D107">
        <v>1</v>
      </c>
      <c r="E107">
        <v>1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1</v>
      </c>
    </row>
    <row r="108" spans="1:17" x14ac:dyDescent="0.35">
      <c r="A108" s="97" t="s">
        <v>350</v>
      </c>
      <c r="B108" s="97" t="s">
        <v>125</v>
      </c>
      <c r="C108">
        <v>4</v>
      </c>
      <c r="D108">
        <v>1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1</v>
      </c>
    </row>
    <row r="109" spans="1:17" x14ac:dyDescent="0.35">
      <c r="A109" s="97" t="s">
        <v>351</v>
      </c>
      <c r="B109" s="97" t="s">
        <v>125</v>
      </c>
      <c r="C109">
        <v>4</v>
      </c>
      <c r="D109">
        <v>1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1</v>
      </c>
    </row>
    <row r="110" spans="1:17" x14ac:dyDescent="0.35">
      <c r="A110" s="97" t="s">
        <v>352</v>
      </c>
      <c r="B110" s="97" t="s">
        <v>125</v>
      </c>
      <c r="C110">
        <v>4</v>
      </c>
      <c r="D110">
        <v>0</v>
      </c>
      <c r="E110">
        <v>0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1</v>
      </c>
    </row>
    <row r="111" spans="1:17" x14ac:dyDescent="0.35">
      <c r="A111" s="97" t="s">
        <v>353</v>
      </c>
      <c r="B111" s="97" t="s">
        <v>125</v>
      </c>
      <c r="C111">
        <v>4</v>
      </c>
      <c r="D111">
        <v>1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1</v>
      </c>
    </row>
    <row r="112" spans="1:17" x14ac:dyDescent="0.35">
      <c r="A112" s="97" t="s">
        <v>354</v>
      </c>
      <c r="B112" s="97" t="s">
        <v>126</v>
      </c>
      <c r="C112">
        <v>4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1</v>
      </c>
    </row>
    <row r="113" spans="1:17" x14ac:dyDescent="0.35">
      <c r="A113" s="97" t="s">
        <v>355</v>
      </c>
      <c r="B113" s="97" t="s">
        <v>126</v>
      </c>
      <c r="C113">
        <v>4</v>
      </c>
      <c r="D113">
        <v>0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</row>
    <row r="114" spans="1:17" x14ac:dyDescent="0.35">
      <c r="A114" s="97" t="s">
        <v>356</v>
      </c>
      <c r="B114" s="97" t="s">
        <v>126</v>
      </c>
      <c r="C114">
        <v>4</v>
      </c>
      <c r="D114">
        <v>1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1</v>
      </c>
    </row>
    <row r="115" spans="1:17" x14ac:dyDescent="0.35">
      <c r="A115" s="97" t="s">
        <v>357</v>
      </c>
      <c r="B115" s="97" t="s">
        <v>126</v>
      </c>
      <c r="C115">
        <v>4</v>
      </c>
      <c r="D115">
        <v>1</v>
      </c>
      <c r="E115">
        <v>1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</row>
    <row r="116" spans="1:17" x14ac:dyDescent="0.35">
      <c r="A116" s="97" t="s">
        <v>358</v>
      </c>
      <c r="B116" s="97" t="s">
        <v>126</v>
      </c>
      <c r="C116">
        <v>4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1</v>
      </c>
    </row>
    <row r="117" spans="1:17" x14ac:dyDescent="0.35">
      <c r="A117" s="97" t="s">
        <v>359</v>
      </c>
      <c r="B117" s="97" t="s">
        <v>127</v>
      </c>
      <c r="C117">
        <v>5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1</v>
      </c>
    </row>
    <row r="118" spans="1:17" x14ac:dyDescent="0.35">
      <c r="A118" s="97" t="s">
        <v>360</v>
      </c>
      <c r="B118" s="97" t="s">
        <v>127</v>
      </c>
      <c r="C118">
        <v>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1</v>
      </c>
    </row>
    <row r="119" spans="1:17" x14ac:dyDescent="0.35">
      <c r="A119" s="97" t="s">
        <v>361</v>
      </c>
      <c r="B119" s="97" t="s">
        <v>127</v>
      </c>
      <c r="C119">
        <v>5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0</v>
      </c>
      <c r="Q119">
        <v>1</v>
      </c>
    </row>
    <row r="120" spans="1:17" x14ac:dyDescent="0.35">
      <c r="A120" s="97" t="s">
        <v>362</v>
      </c>
      <c r="B120" s="97" t="s">
        <v>127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1</v>
      </c>
      <c r="P120">
        <v>0</v>
      </c>
      <c r="Q120">
        <v>1</v>
      </c>
    </row>
    <row r="121" spans="1:17" x14ac:dyDescent="0.35">
      <c r="A121" s="97" t="s">
        <v>363</v>
      </c>
      <c r="B121" s="97" t="s">
        <v>127</v>
      </c>
      <c r="C121">
        <v>5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1</v>
      </c>
      <c r="P121">
        <v>0</v>
      </c>
      <c r="Q121">
        <v>1</v>
      </c>
    </row>
    <row r="122" spans="1:17" x14ac:dyDescent="0.35">
      <c r="A122" s="97" t="s">
        <v>364</v>
      </c>
      <c r="B122" s="97" t="s">
        <v>128</v>
      </c>
      <c r="C122">
        <v>9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0</v>
      </c>
      <c r="N122">
        <v>1</v>
      </c>
      <c r="O122">
        <v>1</v>
      </c>
      <c r="P122">
        <v>1</v>
      </c>
      <c r="Q122">
        <v>0</v>
      </c>
    </row>
    <row r="123" spans="1:17" x14ac:dyDescent="0.35">
      <c r="A123" s="97" t="s">
        <v>365</v>
      </c>
      <c r="B123" s="97" t="s">
        <v>128</v>
      </c>
      <c r="C123">
        <v>9</v>
      </c>
      <c r="D123">
        <v>1</v>
      </c>
      <c r="E123">
        <v>1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1</v>
      </c>
      <c r="P123">
        <v>1</v>
      </c>
      <c r="Q123">
        <v>0</v>
      </c>
    </row>
    <row r="124" spans="1:17" x14ac:dyDescent="0.35">
      <c r="A124" s="97" t="s">
        <v>366</v>
      </c>
      <c r="B124" s="97" t="s">
        <v>128</v>
      </c>
      <c r="C124">
        <v>9</v>
      </c>
      <c r="D124">
        <v>0</v>
      </c>
      <c r="E124">
        <v>0</v>
      </c>
      <c r="F124">
        <v>0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0</v>
      </c>
      <c r="N124">
        <v>1</v>
      </c>
      <c r="O124">
        <v>1</v>
      </c>
      <c r="P124">
        <v>1</v>
      </c>
      <c r="Q124">
        <v>0</v>
      </c>
    </row>
    <row r="125" spans="1:17" x14ac:dyDescent="0.35">
      <c r="A125" s="97" t="s">
        <v>367</v>
      </c>
      <c r="B125" s="97" t="s">
        <v>128</v>
      </c>
      <c r="C125">
        <v>9</v>
      </c>
      <c r="D125">
        <v>0</v>
      </c>
      <c r="E125">
        <v>0</v>
      </c>
      <c r="F125">
        <v>0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1</v>
      </c>
      <c r="P125">
        <v>1</v>
      </c>
      <c r="Q125">
        <v>0</v>
      </c>
    </row>
    <row r="126" spans="1:17" x14ac:dyDescent="0.35">
      <c r="A126" s="97" t="s">
        <v>368</v>
      </c>
      <c r="B126" s="97" t="s">
        <v>128</v>
      </c>
      <c r="C126">
        <v>9</v>
      </c>
      <c r="D126">
        <v>0</v>
      </c>
      <c r="E126">
        <v>0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0</v>
      </c>
      <c r="N126">
        <v>1</v>
      </c>
      <c r="O126">
        <v>1</v>
      </c>
      <c r="P126">
        <v>1</v>
      </c>
      <c r="Q126">
        <v>0</v>
      </c>
    </row>
    <row r="127" spans="1:17" x14ac:dyDescent="0.35">
      <c r="A127" s="97" t="s">
        <v>369</v>
      </c>
      <c r="B127" s="97" t="s">
        <v>129</v>
      </c>
      <c r="C127">
        <v>9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0</v>
      </c>
      <c r="N127">
        <v>1</v>
      </c>
      <c r="O127">
        <v>1</v>
      </c>
      <c r="P127">
        <v>1</v>
      </c>
      <c r="Q127">
        <v>0</v>
      </c>
    </row>
    <row r="128" spans="1:17" x14ac:dyDescent="0.35">
      <c r="A128" s="97" t="s">
        <v>370</v>
      </c>
      <c r="B128" s="97" t="s">
        <v>129</v>
      </c>
      <c r="C128">
        <v>9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1</v>
      </c>
      <c r="P128">
        <v>1</v>
      </c>
      <c r="Q128">
        <v>0</v>
      </c>
    </row>
    <row r="129" spans="1:17" x14ac:dyDescent="0.35">
      <c r="A129" s="97" t="s">
        <v>371</v>
      </c>
      <c r="B129" s="97" t="s">
        <v>129</v>
      </c>
      <c r="C129">
        <v>9</v>
      </c>
      <c r="D129">
        <v>1</v>
      </c>
      <c r="E129">
        <v>0</v>
      </c>
      <c r="F129">
        <v>0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1</v>
      </c>
      <c r="P129">
        <v>1</v>
      </c>
      <c r="Q129">
        <v>0</v>
      </c>
    </row>
    <row r="130" spans="1:17" x14ac:dyDescent="0.35">
      <c r="A130" s="97" t="s">
        <v>372</v>
      </c>
      <c r="B130" s="97" t="s">
        <v>129</v>
      </c>
      <c r="C130">
        <v>9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0</v>
      </c>
      <c r="N130">
        <v>1</v>
      </c>
      <c r="O130">
        <v>1</v>
      </c>
      <c r="P130">
        <v>1</v>
      </c>
      <c r="Q130">
        <v>0</v>
      </c>
    </row>
    <row r="131" spans="1:17" x14ac:dyDescent="0.35">
      <c r="A131" s="97" t="s">
        <v>373</v>
      </c>
      <c r="B131" s="97" t="s">
        <v>129</v>
      </c>
      <c r="C131">
        <v>9</v>
      </c>
      <c r="D131">
        <v>1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1</v>
      </c>
      <c r="P131">
        <v>1</v>
      </c>
      <c r="Q131">
        <v>0</v>
      </c>
    </row>
    <row r="132" spans="1:17" x14ac:dyDescent="0.35">
      <c r="A132" s="97" t="s">
        <v>374</v>
      </c>
      <c r="B132" s="97" t="s">
        <v>130</v>
      </c>
      <c r="C132">
        <v>10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</row>
    <row r="133" spans="1:17" x14ac:dyDescent="0.35">
      <c r="A133" s="97" t="s">
        <v>375</v>
      </c>
      <c r="B133" s="97" t="s">
        <v>130</v>
      </c>
      <c r="C133">
        <v>10</v>
      </c>
      <c r="D133">
        <v>1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</row>
    <row r="134" spans="1:17" x14ac:dyDescent="0.35">
      <c r="A134" s="97" t="s">
        <v>376</v>
      </c>
      <c r="B134" s="97" t="s">
        <v>130</v>
      </c>
      <c r="C134">
        <v>10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</row>
    <row r="135" spans="1:17" x14ac:dyDescent="0.35">
      <c r="A135" s="97" t="s">
        <v>377</v>
      </c>
      <c r="B135" s="97" t="s">
        <v>130</v>
      </c>
      <c r="C135">
        <v>10</v>
      </c>
      <c r="D135">
        <v>0</v>
      </c>
      <c r="E135">
        <v>1</v>
      </c>
      <c r="F135">
        <v>0</v>
      </c>
      <c r="G135">
        <v>1</v>
      </c>
      <c r="H135">
        <v>0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</row>
    <row r="136" spans="1:17" x14ac:dyDescent="0.35">
      <c r="A136" s="97" t="s">
        <v>378</v>
      </c>
      <c r="B136" s="97" t="s">
        <v>130</v>
      </c>
      <c r="C136">
        <v>10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</row>
    <row r="137" spans="1:17" x14ac:dyDescent="0.35">
      <c r="A137" s="97" t="s">
        <v>379</v>
      </c>
      <c r="B137" s="97" t="s">
        <v>131</v>
      </c>
      <c r="C137">
        <v>11</v>
      </c>
      <c r="D137">
        <v>1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</row>
    <row r="138" spans="1:17" x14ac:dyDescent="0.35">
      <c r="A138" s="97" t="s">
        <v>380</v>
      </c>
      <c r="B138" s="97" t="s">
        <v>131</v>
      </c>
      <c r="C138">
        <v>11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</row>
    <row r="139" spans="1:17" x14ac:dyDescent="0.35">
      <c r="A139" s="97" t="s">
        <v>381</v>
      </c>
      <c r="B139" s="97" t="s">
        <v>131</v>
      </c>
      <c r="C139">
        <v>11</v>
      </c>
      <c r="D139">
        <v>0</v>
      </c>
      <c r="E139">
        <v>0</v>
      </c>
      <c r="F139">
        <v>0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</row>
    <row r="140" spans="1:17" x14ac:dyDescent="0.35">
      <c r="A140" s="97" t="s">
        <v>382</v>
      </c>
      <c r="B140" s="97" t="s">
        <v>131</v>
      </c>
      <c r="C140">
        <v>11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</row>
    <row r="141" spans="1:17" x14ac:dyDescent="0.35">
      <c r="A141" s="97" t="s">
        <v>383</v>
      </c>
      <c r="B141" s="97" t="s">
        <v>131</v>
      </c>
      <c r="C141">
        <v>11</v>
      </c>
      <c r="D141">
        <v>1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</row>
    <row r="142" spans="1:17" x14ac:dyDescent="0.35">
      <c r="A142" s="97" t="s">
        <v>384</v>
      </c>
      <c r="B142" s="97" t="s">
        <v>132</v>
      </c>
      <c r="C142">
        <v>9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1</v>
      </c>
      <c r="P142">
        <v>1</v>
      </c>
      <c r="Q142">
        <v>0</v>
      </c>
    </row>
    <row r="143" spans="1:17" x14ac:dyDescent="0.35">
      <c r="A143" s="97" t="s">
        <v>385</v>
      </c>
      <c r="B143" s="97" t="s">
        <v>132</v>
      </c>
      <c r="C143">
        <v>9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1</v>
      </c>
      <c r="P143">
        <v>1</v>
      </c>
      <c r="Q143">
        <v>0</v>
      </c>
    </row>
    <row r="144" spans="1:17" x14ac:dyDescent="0.35">
      <c r="A144" s="97" t="s">
        <v>386</v>
      </c>
      <c r="B144" s="97" t="s">
        <v>132</v>
      </c>
      <c r="C144">
        <v>9</v>
      </c>
      <c r="D144">
        <v>0</v>
      </c>
      <c r="E144">
        <v>0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1</v>
      </c>
      <c r="P144">
        <v>1</v>
      </c>
      <c r="Q144">
        <v>0</v>
      </c>
    </row>
    <row r="145" spans="1:17" x14ac:dyDescent="0.35">
      <c r="A145" s="97" t="s">
        <v>387</v>
      </c>
      <c r="B145" s="97" t="s">
        <v>132</v>
      </c>
      <c r="C145">
        <v>9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1</v>
      </c>
      <c r="P145">
        <v>1</v>
      </c>
      <c r="Q145">
        <v>0</v>
      </c>
    </row>
    <row r="146" spans="1:17" x14ac:dyDescent="0.35">
      <c r="A146" s="97" t="s">
        <v>388</v>
      </c>
      <c r="B146" s="97" t="s">
        <v>132</v>
      </c>
      <c r="C146">
        <v>9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  <c r="L146">
        <v>1</v>
      </c>
      <c r="M146">
        <v>0</v>
      </c>
      <c r="N146">
        <v>1</v>
      </c>
      <c r="O146">
        <v>1</v>
      </c>
      <c r="P146">
        <v>1</v>
      </c>
      <c r="Q146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A494-E0FD-44FA-854F-F11D5CACF8F9}">
  <dimension ref="A1:I8"/>
  <sheetViews>
    <sheetView zoomScale="145" zoomScaleNormal="145" workbookViewId="0">
      <selection activeCell="A6" sqref="A6:E8"/>
    </sheetView>
  </sheetViews>
  <sheetFormatPr baseColWidth="10" defaultRowHeight="14.5" x14ac:dyDescent="0.35"/>
  <cols>
    <col min="1" max="1" width="11" bestFit="1" customWidth="1"/>
    <col min="2" max="2" width="12.453125" bestFit="1" customWidth="1"/>
    <col min="3" max="3" width="11.81640625" bestFit="1" customWidth="1"/>
    <col min="4" max="4" width="12.453125" bestFit="1" customWidth="1"/>
    <col min="5" max="9" width="11.81640625" bestFit="1" customWidth="1"/>
  </cols>
  <sheetData>
    <row r="1" spans="1:9" x14ac:dyDescent="0.35">
      <c r="A1" t="s">
        <v>247</v>
      </c>
      <c r="B1" t="s">
        <v>248</v>
      </c>
      <c r="C1" t="s">
        <v>249</v>
      </c>
      <c r="D1" t="s">
        <v>250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</row>
    <row r="2" spans="1:9" x14ac:dyDescent="0.35">
      <c r="A2" s="97" t="s">
        <v>222</v>
      </c>
      <c r="B2">
        <v>-6.4380003297008923E-2</v>
      </c>
      <c r="C2">
        <v>7.3193604952437791E-2</v>
      </c>
      <c r="D2">
        <v>-0.20783946900378697</v>
      </c>
      <c r="E2">
        <v>7.9079462409769138E-2</v>
      </c>
      <c r="F2">
        <v>0.93764862225485535</v>
      </c>
      <c r="G2">
        <v>0.81233743158260285</v>
      </c>
      <c r="H2">
        <v>1.0822903200503671</v>
      </c>
      <c r="I2">
        <v>0.37908412116659607</v>
      </c>
    </row>
    <row r="3" spans="1:9" x14ac:dyDescent="0.35">
      <c r="A3" s="97" t="s">
        <v>79</v>
      </c>
      <c r="B3">
        <v>-7.840297661516302E-4</v>
      </c>
      <c r="C3">
        <v>9.0012504398634632E-2</v>
      </c>
      <c r="D3">
        <v>-0.17720853838747552</v>
      </c>
      <c r="E3">
        <v>0.17564047885517226</v>
      </c>
      <c r="F3">
        <v>0.99921627750487707</v>
      </c>
      <c r="G3">
        <v>0.83760509349319578</v>
      </c>
      <c r="H3">
        <v>1.1920094290100136</v>
      </c>
      <c r="I3">
        <v>0.99305032850920638</v>
      </c>
    </row>
    <row r="6" spans="1:9" x14ac:dyDescent="0.35">
      <c r="A6" s="104" t="s">
        <v>247</v>
      </c>
      <c r="B6" s="104" t="s">
        <v>248</v>
      </c>
      <c r="C6" s="104" t="s">
        <v>252</v>
      </c>
      <c r="D6" s="104" t="s">
        <v>253</v>
      </c>
      <c r="E6" s="104" t="s">
        <v>254</v>
      </c>
    </row>
    <row r="7" spans="1:9" x14ac:dyDescent="0.35">
      <c r="A7" s="106" t="s">
        <v>222</v>
      </c>
      <c r="B7" s="100">
        <v>-6.4380003297008923E-2</v>
      </c>
      <c r="C7" s="100">
        <v>0.93764862225485535</v>
      </c>
      <c r="D7" s="100">
        <v>0.81233743158260285</v>
      </c>
      <c r="E7" s="101">
        <v>1.0822903200503671</v>
      </c>
    </row>
    <row r="8" spans="1:9" x14ac:dyDescent="0.35">
      <c r="A8" s="105" t="s">
        <v>79</v>
      </c>
      <c r="B8" s="102">
        <v>-7.840297661516302E-4</v>
      </c>
      <c r="C8" s="102">
        <v>0.99921627750487707</v>
      </c>
      <c r="D8" s="102">
        <v>0.83760509349319578</v>
      </c>
      <c r="E8" s="103">
        <v>1.1920094290100136</v>
      </c>
    </row>
  </sheetData>
  <phoneticPr fontId="11" type="noConversion"/>
  <pageMargins left="0.7" right="0.7" top="0.78740157499999996" bottom="0.78740157499999996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7C2BE-521F-4BDD-8A1C-3DE0A842EF59}">
  <dimension ref="A1:J55"/>
  <sheetViews>
    <sheetView topLeftCell="A28" workbookViewId="0">
      <selection activeCell="A31" sqref="A31:J55"/>
    </sheetView>
  </sheetViews>
  <sheetFormatPr baseColWidth="10" defaultRowHeight="14.5" x14ac:dyDescent="0.35"/>
  <cols>
    <col min="1" max="1" width="11" bestFit="1" customWidth="1"/>
    <col min="2" max="2" width="10.6328125" bestFit="1" customWidth="1"/>
    <col min="3" max="3" width="12.453125" bestFit="1" customWidth="1"/>
    <col min="4" max="4" width="11.81640625" bestFit="1" customWidth="1"/>
    <col min="5" max="6" width="12.453125" bestFit="1" customWidth="1"/>
    <col min="7" max="10" width="11.81640625" bestFit="1" customWidth="1"/>
  </cols>
  <sheetData>
    <row r="1" spans="1:10" x14ac:dyDescent="0.35">
      <c r="A1" t="s">
        <v>247</v>
      </c>
      <c r="B1" t="s">
        <v>256</v>
      </c>
      <c r="C1" t="s">
        <v>248</v>
      </c>
      <c r="D1" t="s">
        <v>249</v>
      </c>
      <c r="E1" t="s">
        <v>250</v>
      </c>
      <c r="F1" t="s">
        <v>251</v>
      </c>
      <c r="G1" t="s">
        <v>252</v>
      </c>
      <c r="H1" t="s">
        <v>253</v>
      </c>
      <c r="I1" t="s">
        <v>254</v>
      </c>
      <c r="J1" t="s">
        <v>255</v>
      </c>
    </row>
    <row r="2" spans="1:10" x14ac:dyDescent="0.35">
      <c r="A2" s="97" t="s">
        <v>222</v>
      </c>
      <c r="B2" s="97" t="s">
        <v>147</v>
      </c>
      <c r="C2">
        <v>0.52735492571720133</v>
      </c>
      <c r="D2">
        <v>0.57797790054256293</v>
      </c>
      <c r="E2">
        <v>-0.60548175934622195</v>
      </c>
      <c r="F2">
        <v>1.6601916107806245</v>
      </c>
      <c r="G2">
        <v>1.6944444444444446</v>
      </c>
      <c r="H2">
        <v>0.54581141354053919</v>
      </c>
      <c r="I2">
        <v>5.2603186816565035</v>
      </c>
      <c r="J2">
        <v>0.36155100674673657</v>
      </c>
    </row>
    <row r="3" spans="1:10" x14ac:dyDescent="0.35">
      <c r="A3" s="97" t="s">
        <v>222</v>
      </c>
      <c r="B3" s="97" t="s">
        <v>156</v>
      </c>
      <c r="C3">
        <v>3.0771658666753222E-2</v>
      </c>
      <c r="D3">
        <v>0.41841592127786531</v>
      </c>
      <c r="E3">
        <v>-0.78932354703786278</v>
      </c>
      <c r="F3">
        <v>0.85086686437136927</v>
      </c>
      <c r="G3">
        <v>1.0312499999999996</v>
      </c>
      <c r="H3">
        <v>0.45415190379899723</v>
      </c>
      <c r="I3">
        <v>2.3416758877458816</v>
      </c>
      <c r="J3">
        <v>0.94137384399202717</v>
      </c>
    </row>
    <row r="4" spans="1:10" x14ac:dyDescent="0.35">
      <c r="A4" s="97" t="s">
        <v>222</v>
      </c>
      <c r="B4" s="97" t="s">
        <v>157</v>
      </c>
      <c r="C4">
        <v>-8.0042707673536703E-2</v>
      </c>
      <c r="D4">
        <v>0.44670295878770194</v>
      </c>
      <c r="E4">
        <v>-0.95558050689743246</v>
      </c>
      <c r="F4">
        <v>0.79549509155035902</v>
      </c>
      <c r="G4">
        <v>0.9230769230769228</v>
      </c>
      <c r="H4">
        <v>0.3845888232748923</v>
      </c>
      <c r="I4">
        <v>2.2155376192722196</v>
      </c>
      <c r="J4">
        <v>0.85779202303595115</v>
      </c>
    </row>
    <row r="5" spans="1:10" x14ac:dyDescent="0.35">
      <c r="A5" s="97" t="s">
        <v>222</v>
      </c>
      <c r="B5" s="97" t="s">
        <v>158</v>
      </c>
      <c r="C5">
        <v>-8.3826660922110011E-2</v>
      </c>
      <c r="D5">
        <v>0.42115017301181051</v>
      </c>
      <c r="E5">
        <v>-0.90928100002525858</v>
      </c>
      <c r="F5">
        <v>0.74162767818103859</v>
      </c>
      <c r="G5">
        <v>0.91959064327485374</v>
      </c>
      <c r="H5">
        <v>0.40281374301014489</v>
      </c>
      <c r="I5">
        <v>2.0993498009261358</v>
      </c>
      <c r="J5">
        <v>0.84222972679664143</v>
      </c>
    </row>
    <row r="6" spans="1:10" x14ac:dyDescent="0.35">
      <c r="A6" s="97" t="s">
        <v>222</v>
      </c>
      <c r="B6" s="97" t="s">
        <v>148</v>
      </c>
      <c r="C6">
        <v>-0.25131442828090694</v>
      </c>
      <c r="D6">
        <v>0.424390667453314</v>
      </c>
      <c r="E6">
        <v>-1.0831201364894023</v>
      </c>
      <c r="F6">
        <v>0.58049127992758853</v>
      </c>
      <c r="G6">
        <v>0.77777777777777712</v>
      </c>
      <c r="H6">
        <v>0.33853759255981802</v>
      </c>
      <c r="I6">
        <v>1.7869160911518196</v>
      </c>
      <c r="J6">
        <v>0.55373201251335291</v>
      </c>
    </row>
    <row r="7" spans="1:10" x14ac:dyDescent="0.35">
      <c r="A7" s="97" t="s">
        <v>222</v>
      </c>
      <c r="B7" s="97" t="s">
        <v>149</v>
      </c>
      <c r="C7">
        <v>-0.62860865942237421</v>
      </c>
      <c r="D7">
        <v>0.4354827958465447</v>
      </c>
      <c r="E7">
        <v>-1.4821549392816018</v>
      </c>
      <c r="F7">
        <v>0.22493762043685339</v>
      </c>
      <c r="G7">
        <v>0.53333333333333333</v>
      </c>
      <c r="H7">
        <v>0.22714767115545545</v>
      </c>
      <c r="I7">
        <v>1.2522445992843843</v>
      </c>
      <c r="J7">
        <v>0.14888662553737464</v>
      </c>
    </row>
    <row r="8" spans="1:10" x14ac:dyDescent="0.35">
      <c r="A8" s="97" t="s">
        <v>222</v>
      </c>
      <c r="B8" s="97" t="s">
        <v>150</v>
      </c>
      <c r="C8">
        <v>-0.24794174380226636</v>
      </c>
      <c r="D8">
        <v>0.41937039999930914</v>
      </c>
      <c r="E8">
        <v>-1.0699077278009124</v>
      </c>
      <c r="F8">
        <v>0.57402424019637954</v>
      </c>
      <c r="G8">
        <v>0.78040540540540582</v>
      </c>
      <c r="H8">
        <v>0.34304016902917406</v>
      </c>
      <c r="I8">
        <v>1.7753973201143687</v>
      </c>
      <c r="J8">
        <v>0.55437050628361884</v>
      </c>
    </row>
    <row r="9" spans="1:10" x14ac:dyDescent="0.35">
      <c r="A9" s="97" t="s">
        <v>222</v>
      </c>
      <c r="B9" s="97" t="s">
        <v>151</v>
      </c>
      <c r="C9">
        <v>-0.1735367272382215</v>
      </c>
      <c r="D9">
        <v>0.41814135221589904</v>
      </c>
      <c r="E9">
        <v>-0.99309377758138351</v>
      </c>
      <c r="F9">
        <v>0.64602032310494062</v>
      </c>
      <c r="G9">
        <v>0.84068627450980415</v>
      </c>
      <c r="H9">
        <v>0.37042889181882777</v>
      </c>
      <c r="I9">
        <v>1.9079327443358232</v>
      </c>
      <c r="J9">
        <v>0.67812778168536725</v>
      </c>
    </row>
    <row r="10" spans="1:10" x14ac:dyDescent="0.35">
      <c r="A10" s="97" t="s">
        <v>222</v>
      </c>
      <c r="B10" s="97" t="s">
        <v>152</v>
      </c>
      <c r="C10">
        <v>-0.13720112151348471</v>
      </c>
      <c r="D10">
        <v>0.41900699866018315</v>
      </c>
      <c r="E10">
        <v>-0.95845483888744365</v>
      </c>
      <c r="F10">
        <v>0.68405259586047418</v>
      </c>
      <c r="G10">
        <v>0.87179487179487203</v>
      </c>
      <c r="H10">
        <v>0.38348497449106822</v>
      </c>
      <c r="I10">
        <v>1.9818932918988181</v>
      </c>
      <c r="J10">
        <v>0.74333246389182173</v>
      </c>
    </row>
    <row r="11" spans="1:10" x14ac:dyDescent="0.35">
      <c r="A11" s="97" t="s">
        <v>222</v>
      </c>
      <c r="B11" s="97" t="s">
        <v>153</v>
      </c>
      <c r="C11">
        <v>1.9048194970694883E-2</v>
      </c>
      <c r="D11">
        <v>0.39746232165987522</v>
      </c>
      <c r="E11">
        <v>-0.75997795548266056</v>
      </c>
      <c r="F11">
        <v>0.79807434542405031</v>
      </c>
      <c r="G11">
        <v>1.0192307692307696</v>
      </c>
      <c r="H11">
        <v>0.46767673660420311</v>
      </c>
      <c r="I11">
        <v>2.2212594290870489</v>
      </c>
      <c r="J11">
        <v>0.96177638971093871</v>
      </c>
    </row>
    <row r="12" spans="1:10" x14ac:dyDescent="0.35">
      <c r="A12" s="97" t="s">
        <v>222</v>
      </c>
      <c r="B12" s="97" t="s">
        <v>154</v>
      </c>
      <c r="C12">
        <v>0.13353139262452191</v>
      </c>
      <c r="D12">
        <v>0.6332800739300819</v>
      </c>
      <c r="E12">
        <v>-1.1076975522784387</v>
      </c>
      <c r="F12">
        <v>1.3747603375274824</v>
      </c>
      <c r="G12">
        <v>1.1428571428571421</v>
      </c>
      <c r="H12">
        <v>0.33031862756482638</v>
      </c>
      <c r="I12">
        <v>3.9541289530311392</v>
      </c>
      <c r="J12">
        <v>0.8329990360707189</v>
      </c>
    </row>
    <row r="13" spans="1:10" x14ac:dyDescent="0.35">
      <c r="A13" s="97" t="s">
        <v>222</v>
      </c>
      <c r="B13" s="97" t="s">
        <v>155</v>
      </c>
      <c r="C13">
        <v>-0.44991687067899755</v>
      </c>
      <c r="D13">
        <v>0.64206046675294437</v>
      </c>
      <c r="E13">
        <v>-1.7083553855147684</v>
      </c>
      <c r="F13">
        <v>0.8085216441567733</v>
      </c>
      <c r="G13">
        <v>0.63768115942029024</v>
      </c>
      <c r="H13">
        <v>0.1811634918526803</v>
      </c>
      <c r="I13">
        <v>2.244587234001195</v>
      </c>
      <c r="J13">
        <v>0.48346585296268496</v>
      </c>
    </row>
    <row r="14" spans="1:10" x14ac:dyDescent="0.35">
      <c r="A14" s="97" t="s">
        <v>79</v>
      </c>
      <c r="B14" s="97" t="s">
        <v>147</v>
      </c>
      <c r="C14">
        <v>0.9132359618791982</v>
      </c>
      <c r="D14">
        <v>0.5647060723588847</v>
      </c>
      <c r="E14">
        <v>-0.19358793994421586</v>
      </c>
      <c r="F14">
        <v>2.0200598637026124</v>
      </c>
      <c r="G14">
        <v>2.4923747276688455</v>
      </c>
      <c r="H14">
        <v>0.82399737072603718</v>
      </c>
      <c r="I14">
        <v>7.5387762192116234</v>
      </c>
      <c r="J14">
        <v>0.10583767597133302</v>
      </c>
    </row>
    <row r="15" spans="1:10" x14ac:dyDescent="0.35">
      <c r="A15" s="97" t="s">
        <v>79</v>
      </c>
      <c r="B15" s="97" t="s">
        <v>156</v>
      </c>
      <c r="C15">
        <v>0.7118393135720974</v>
      </c>
      <c r="D15">
        <v>0.50105440813691926</v>
      </c>
      <c r="E15">
        <v>-0.27022732637626434</v>
      </c>
      <c r="F15">
        <v>1.693905953520459</v>
      </c>
      <c r="G15">
        <v>2.0377358490566029</v>
      </c>
      <c r="H15">
        <v>0.76320597776588495</v>
      </c>
      <c r="I15">
        <v>5.4406903398287856</v>
      </c>
      <c r="J15">
        <v>0.15540903330026049</v>
      </c>
    </row>
    <row r="16" spans="1:10" x14ac:dyDescent="0.35">
      <c r="A16" s="97" t="s">
        <v>79</v>
      </c>
      <c r="B16" s="97" t="s">
        <v>157</v>
      </c>
      <c r="C16">
        <v>2.4938948347252295E-2</v>
      </c>
      <c r="D16">
        <v>0.5611215278540802</v>
      </c>
      <c r="E16">
        <v>-1.074859246246745</v>
      </c>
      <c r="F16">
        <v>1.1247371429412494</v>
      </c>
      <c r="G16">
        <v>1.0252525252525255</v>
      </c>
      <c r="H16">
        <v>0.341345797622019</v>
      </c>
      <c r="I16">
        <v>3.0794072985794823</v>
      </c>
      <c r="J16">
        <v>0.96454983140795036</v>
      </c>
    </row>
    <row r="17" spans="1:10" x14ac:dyDescent="0.35">
      <c r="A17" s="97" t="s">
        <v>79</v>
      </c>
      <c r="B17" s="97" t="s">
        <v>158</v>
      </c>
      <c r="C17">
        <v>-0.46262352194811268</v>
      </c>
      <c r="D17">
        <v>0.5275515332044266</v>
      </c>
      <c r="E17">
        <v>-1.4966245270287888</v>
      </c>
      <c r="F17">
        <v>0.57137748313256331</v>
      </c>
      <c r="G17">
        <v>0.62962962962962987</v>
      </c>
      <c r="H17">
        <v>0.22388460255672016</v>
      </c>
      <c r="I17">
        <v>1.7707044878493157</v>
      </c>
      <c r="J17">
        <v>0.38052697086378606</v>
      </c>
    </row>
    <row r="18" spans="1:10" x14ac:dyDescent="0.35">
      <c r="A18" s="97" t="s">
        <v>79</v>
      </c>
      <c r="B18" s="97" t="s">
        <v>148</v>
      </c>
      <c r="C18">
        <v>-0.20479441264601286</v>
      </c>
      <c r="D18">
        <v>0.54617783193637715</v>
      </c>
      <c r="E18">
        <v>-1.275302963241312</v>
      </c>
      <c r="F18">
        <v>0.86571413794928631</v>
      </c>
      <c r="G18">
        <v>0.8148148148148151</v>
      </c>
      <c r="H18">
        <v>0.27934632373228385</v>
      </c>
      <c r="I18">
        <v>2.376702773715337</v>
      </c>
      <c r="J18">
        <v>0.70769079701939153</v>
      </c>
    </row>
    <row r="19" spans="1:10" x14ac:dyDescent="0.35">
      <c r="A19" s="97" t="s">
        <v>79</v>
      </c>
      <c r="B19" s="97" t="s">
        <v>149</v>
      </c>
      <c r="C19">
        <v>-1.1759989522835299</v>
      </c>
      <c r="D19">
        <v>0.54149506791143942</v>
      </c>
      <c r="E19">
        <v>-2.2373292853899511</v>
      </c>
      <c r="F19">
        <v>-0.11466861917710869</v>
      </c>
      <c r="G19">
        <v>0.30851063829787234</v>
      </c>
      <c r="H19">
        <v>0.10674320466965112</v>
      </c>
      <c r="I19">
        <v>0.89166157450040973</v>
      </c>
      <c r="J19">
        <v>2.9873543959892713E-2</v>
      </c>
    </row>
    <row r="20" spans="1:10" x14ac:dyDescent="0.35">
      <c r="A20" s="97" t="s">
        <v>79</v>
      </c>
      <c r="B20" s="97" t="s">
        <v>150</v>
      </c>
      <c r="C20">
        <v>4.2925044717034483E-2</v>
      </c>
      <c r="D20">
        <v>0.54417045407725817</v>
      </c>
      <c r="E20">
        <v>-1.0236490452743916</v>
      </c>
      <c r="F20">
        <v>1.1094991347084604</v>
      </c>
      <c r="G20">
        <v>1.0438596491228076</v>
      </c>
      <c r="H20">
        <v>0.35928151074980258</v>
      </c>
      <c r="I20">
        <v>3.0328389701790117</v>
      </c>
      <c r="J20">
        <v>0.93712678609475175</v>
      </c>
    </row>
    <row r="21" spans="1:10" x14ac:dyDescent="0.35">
      <c r="A21" s="97" t="s">
        <v>79</v>
      </c>
      <c r="B21" s="97" t="s">
        <v>151</v>
      </c>
      <c r="C21">
        <v>9.3836029805872204E-2</v>
      </c>
      <c r="D21">
        <v>0.51035626689980718</v>
      </c>
      <c r="E21">
        <v>-0.90646225331774977</v>
      </c>
      <c r="F21">
        <v>1.0941343129294943</v>
      </c>
      <c r="G21">
        <v>1.0983796296296295</v>
      </c>
      <c r="H21">
        <v>0.40395077467127843</v>
      </c>
      <c r="I21">
        <v>2.9865961063376618</v>
      </c>
      <c r="J21">
        <v>0.85412032366856105</v>
      </c>
    </row>
    <row r="22" spans="1:10" x14ac:dyDescent="0.35">
      <c r="A22" s="97" t="s">
        <v>79</v>
      </c>
      <c r="B22" s="97" t="s">
        <v>152</v>
      </c>
      <c r="C22">
        <v>0.32132906684362789</v>
      </c>
      <c r="D22">
        <v>0.53546773711422335</v>
      </c>
      <c r="E22">
        <v>-0.72818769790024973</v>
      </c>
      <c r="F22">
        <v>1.3708458315875056</v>
      </c>
      <c r="G22">
        <v>1.3789592760180993</v>
      </c>
      <c r="H22">
        <v>0.48278314664345046</v>
      </c>
      <c r="I22">
        <v>3.9386807475296886</v>
      </c>
      <c r="J22">
        <v>0.5484459673611255</v>
      </c>
    </row>
    <row r="23" spans="1:10" x14ac:dyDescent="0.35">
      <c r="A23" s="97" t="s">
        <v>79</v>
      </c>
      <c r="B23" s="97" t="s">
        <v>153</v>
      </c>
      <c r="C23">
        <v>-0.36668473842990312</v>
      </c>
      <c r="D23">
        <v>0.51352815768651094</v>
      </c>
      <c r="E23">
        <v>-1.3731999274954645</v>
      </c>
      <c r="F23">
        <v>0.63983045063565835</v>
      </c>
      <c r="G23">
        <v>0.69302809573361102</v>
      </c>
      <c r="H23">
        <v>0.25329513528825642</v>
      </c>
      <c r="I23">
        <v>1.8961593594348942</v>
      </c>
      <c r="J23">
        <v>0.47519631341109914</v>
      </c>
    </row>
    <row r="24" spans="1:10" x14ac:dyDescent="0.35">
      <c r="A24" s="97" t="s">
        <v>79</v>
      </c>
      <c r="B24" s="97" t="s">
        <v>154</v>
      </c>
      <c r="C24">
        <v>5.1825067864586141E-2</v>
      </c>
      <c r="D24">
        <v>0.80751769638715709</v>
      </c>
      <c r="E24">
        <v>-1.5309096170542418</v>
      </c>
      <c r="F24">
        <v>1.6345597527834141</v>
      </c>
      <c r="G24">
        <v>1.0531914893617023</v>
      </c>
      <c r="H24">
        <v>0.2163387923341599</v>
      </c>
      <c r="I24">
        <v>5.127200264438085</v>
      </c>
      <c r="J24">
        <v>0.94882830033872456</v>
      </c>
    </row>
    <row r="25" spans="1:10" x14ac:dyDescent="0.35">
      <c r="A25" s="97" t="s">
        <v>79</v>
      </c>
      <c r="B25" s="97" t="s">
        <v>155</v>
      </c>
      <c r="C25">
        <v>0.44916954234289386</v>
      </c>
      <c r="D25">
        <v>0.29097507729293631</v>
      </c>
      <c r="E25">
        <v>-0.12114160915126126</v>
      </c>
      <c r="F25">
        <v>1.0194806938370489</v>
      </c>
      <c r="G25">
        <v>1.5670103092783509</v>
      </c>
      <c r="H25">
        <v>0.88590849795933635</v>
      </c>
      <c r="I25">
        <v>2.7717550007036307</v>
      </c>
      <c r="J25">
        <v>0.12266826024265221</v>
      </c>
    </row>
    <row r="31" spans="1:10" x14ac:dyDescent="0.35">
      <c r="A31" s="107" t="s">
        <v>247</v>
      </c>
      <c r="B31" s="107" t="s">
        <v>256</v>
      </c>
      <c r="C31" s="107" t="s">
        <v>248</v>
      </c>
      <c r="D31" s="107" t="s">
        <v>249</v>
      </c>
      <c r="E31" s="107" t="s">
        <v>250</v>
      </c>
      <c r="F31" s="107" t="s">
        <v>251</v>
      </c>
      <c r="G31" s="107" t="s">
        <v>252</v>
      </c>
      <c r="H31" s="107" t="s">
        <v>253</v>
      </c>
      <c r="I31" s="107" t="s">
        <v>254</v>
      </c>
      <c r="J31" s="107" t="s">
        <v>255</v>
      </c>
    </row>
    <row r="32" spans="1:10" x14ac:dyDescent="0.35">
      <c r="A32" s="107" t="s">
        <v>222</v>
      </c>
      <c r="B32" s="108" t="s">
        <v>147</v>
      </c>
      <c r="C32" s="109">
        <v>0.52735492571720133</v>
      </c>
      <c r="D32" s="109">
        <v>0.57797790054256293</v>
      </c>
      <c r="E32" s="109">
        <v>-0.60548175934622195</v>
      </c>
      <c r="F32" s="109">
        <v>1.6601916107806245</v>
      </c>
      <c r="G32" s="109">
        <v>1.6944444444444446</v>
      </c>
      <c r="H32" s="109">
        <v>0.54581141354053919</v>
      </c>
      <c r="I32" s="109">
        <v>5.2603186816565035</v>
      </c>
      <c r="J32" s="110">
        <v>0.36155100674673657</v>
      </c>
    </row>
    <row r="33" spans="1:10" x14ac:dyDescent="0.35">
      <c r="A33" s="107" t="s">
        <v>222</v>
      </c>
      <c r="B33" s="111" t="s">
        <v>156</v>
      </c>
      <c r="C33" s="99">
        <v>3.0771658666753222E-2</v>
      </c>
      <c r="D33" s="99">
        <v>0.41841592127786531</v>
      </c>
      <c r="E33" s="99">
        <v>-0.78932354703786278</v>
      </c>
      <c r="F33" s="99">
        <v>0.85086686437136927</v>
      </c>
      <c r="G33" s="99">
        <v>1.0312499999999996</v>
      </c>
      <c r="H33" s="99">
        <v>0.45415190379899723</v>
      </c>
      <c r="I33" s="99">
        <v>2.3416758877458816</v>
      </c>
      <c r="J33" s="112">
        <v>0.94137384399202717</v>
      </c>
    </row>
    <row r="34" spans="1:10" x14ac:dyDescent="0.35">
      <c r="A34" s="107" t="s">
        <v>222</v>
      </c>
      <c r="B34" s="111" t="s">
        <v>157</v>
      </c>
      <c r="C34" s="99">
        <v>-8.0042707673536703E-2</v>
      </c>
      <c r="D34" s="99">
        <v>0.44670295878770194</v>
      </c>
      <c r="E34" s="99">
        <v>-0.95558050689743246</v>
      </c>
      <c r="F34" s="99">
        <v>0.79549509155035902</v>
      </c>
      <c r="G34" s="99">
        <v>0.9230769230769228</v>
      </c>
      <c r="H34" s="99">
        <v>0.3845888232748923</v>
      </c>
      <c r="I34" s="99">
        <v>2.2155376192722196</v>
      </c>
      <c r="J34" s="112">
        <v>0.85779202303595115</v>
      </c>
    </row>
    <row r="35" spans="1:10" x14ac:dyDescent="0.35">
      <c r="A35" s="107" t="s">
        <v>222</v>
      </c>
      <c r="B35" s="111" t="s">
        <v>158</v>
      </c>
      <c r="C35" s="99">
        <v>-8.3826660922110011E-2</v>
      </c>
      <c r="D35" s="99">
        <v>0.42115017301181051</v>
      </c>
      <c r="E35" s="99">
        <v>-0.90928100002525858</v>
      </c>
      <c r="F35" s="99">
        <v>0.74162767818103859</v>
      </c>
      <c r="G35" s="99">
        <v>0.91959064327485374</v>
      </c>
      <c r="H35" s="99">
        <v>0.40281374301014489</v>
      </c>
      <c r="I35" s="99">
        <v>2.0993498009261358</v>
      </c>
      <c r="J35" s="112">
        <v>0.84222972679664143</v>
      </c>
    </row>
    <row r="36" spans="1:10" x14ac:dyDescent="0.35">
      <c r="A36" s="107" t="s">
        <v>222</v>
      </c>
      <c r="B36" s="111" t="s">
        <v>148</v>
      </c>
      <c r="C36" s="99">
        <v>-0.25131442828090694</v>
      </c>
      <c r="D36" s="99">
        <v>0.424390667453314</v>
      </c>
      <c r="E36" s="99">
        <v>-1.0831201364894023</v>
      </c>
      <c r="F36" s="99">
        <v>0.58049127992758853</v>
      </c>
      <c r="G36" s="99">
        <v>0.77777777777777712</v>
      </c>
      <c r="H36" s="99">
        <v>0.33853759255981802</v>
      </c>
      <c r="I36" s="99">
        <v>1.7869160911518196</v>
      </c>
      <c r="J36" s="112">
        <v>0.55373201251335291</v>
      </c>
    </row>
    <row r="37" spans="1:10" x14ac:dyDescent="0.35">
      <c r="A37" s="107" t="s">
        <v>222</v>
      </c>
      <c r="B37" s="111" t="s">
        <v>149</v>
      </c>
      <c r="C37" s="99">
        <v>-0.62860865942237421</v>
      </c>
      <c r="D37" s="99">
        <v>0.4354827958465447</v>
      </c>
      <c r="E37" s="99">
        <v>-1.4821549392816018</v>
      </c>
      <c r="F37" s="99">
        <v>0.22493762043685339</v>
      </c>
      <c r="G37" s="99">
        <v>0.53333333333333333</v>
      </c>
      <c r="H37" s="99">
        <v>0.22714767115545545</v>
      </c>
      <c r="I37" s="99">
        <v>1.2522445992843843</v>
      </c>
      <c r="J37" s="112">
        <v>0.14888662553737464</v>
      </c>
    </row>
    <row r="38" spans="1:10" x14ac:dyDescent="0.35">
      <c r="A38" s="107" t="s">
        <v>222</v>
      </c>
      <c r="B38" s="111" t="s">
        <v>150</v>
      </c>
      <c r="C38" s="99">
        <v>-0.24794174380226636</v>
      </c>
      <c r="D38" s="99">
        <v>0.41937039999930914</v>
      </c>
      <c r="E38" s="99">
        <v>-1.0699077278009124</v>
      </c>
      <c r="F38" s="99">
        <v>0.57402424019637954</v>
      </c>
      <c r="G38" s="99">
        <v>0.78040540540540582</v>
      </c>
      <c r="H38" s="99">
        <v>0.34304016902917406</v>
      </c>
      <c r="I38" s="99">
        <v>1.7753973201143687</v>
      </c>
      <c r="J38" s="112">
        <v>0.55437050628361884</v>
      </c>
    </row>
    <row r="39" spans="1:10" x14ac:dyDescent="0.35">
      <c r="A39" s="107" t="s">
        <v>222</v>
      </c>
      <c r="B39" s="111" t="s">
        <v>151</v>
      </c>
      <c r="C39" s="99">
        <v>-0.1735367272382215</v>
      </c>
      <c r="D39" s="99">
        <v>0.41814135221589904</v>
      </c>
      <c r="E39" s="99">
        <v>-0.99309377758138351</v>
      </c>
      <c r="F39" s="99">
        <v>0.64602032310494062</v>
      </c>
      <c r="G39" s="99">
        <v>0.84068627450980415</v>
      </c>
      <c r="H39" s="99">
        <v>0.37042889181882777</v>
      </c>
      <c r="I39" s="99">
        <v>1.9079327443358232</v>
      </c>
      <c r="J39" s="112">
        <v>0.67812778168536725</v>
      </c>
    </row>
    <row r="40" spans="1:10" x14ac:dyDescent="0.35">
      <c r="A40" s="107" t="s">
        <v>222</v>
      </c>
      <c r="B40" s="111" t="s">
        <v>152</v>
      </c>
      <c r="C40" s="99">
        <v>-0.13720112151348471</v>
      </c>
      <c r="D40" s="99">
        <v>0.41900699866018315</v>
      </c>
      <c r="E40" s="99">
        <v>-0.95845483888744365</v>
      </c>
      <c r="F40" s="99">
        <v>0.68405259586047418</v>
      </c>
      <c r="G40" s="99">
        <v>0.87179487179487203</v>
      </c>
      <c r="H40" s="99">
        <v>0.38348497449106822</v>
      </c>
      <c r="I40" s="99">
        <v>1.9818932918988181</v>
      </c>
      <c r="J40" s="112">
        <v>0.74333246389182173</v>
      </c>
    </row>
    <row r="41" spans="1:10" x14ac:dyDescent="0.35">
      <c r="A41" s="107" t="s">
        <v>222</v>
      </c>
      <c r="B41" s="111" t="s">
        <v>153</v>
      </c>
      <c r="C41" s="99">
        <v>1.9048194970694883E-2</v>
      </c>
      <c r="D41" s="99">
        <v>0.39746232165987522</v>
      </c>
      <c r="E41" s="99">
        <v>-0.75997795548266056</v>
      </c>
      <c r="F41" s="99">
        <v>0.79807434542405031</v>
      </c>
      <c r="G41" s="99">
        <v>1.0192307692307696</v>
      </c>
      <c r="H41" s="99">
        <v>0.46767673660420311</v>
      </c>
      <c r="I41" s="99">
        <v>2.2212594290870489</v>
      </c>
      <c r="J41" s="112">
        <v>0.96177638971093871</v>
      </c>
    </row>
    <row r="42" spans="1:10" x14ac:dyDescent="0.35">
      <c r="A42" s="107" t="s">
        <v>222</v>
      </c>
      <c r="B42" s="111" t="s">
        <v>154</v>
      </c>
      <c r="C42" s="99">
        <v>0.13353139262452191</v>
      </c>
      <c r="D42" s="99">
        <v>0.6332800739300819</v>
      </c>
      <c r="E42" s="99">
        <v>-1.1076975522784387</v>
      </c>
      <c r="F42" s="99">
        <v>1.3747603375274824</v>
      </c>
      <c r="G42" s="99">
        <v>1.1428571428571421</v>
      </c>
      <c r="H42" s="99">
        <v>0.33031862756482638</v>
      </c>
      <c r="I42" s="99">
        <v>3.9541289530311392</v>
      </c>
      <c r="J42" s="112">
        <v>0.8329990360707189</v>
      </c>
    </row>
    <row r="43" spans="1:10" x14ac:dyDescent="0.35">
      <c r="A43" s="107" t="s">
        <v>222</v>
      </c>
      <c r="B43" s="111" t="s">
        <v>155</v>
      </c>
      <c r="C43" s="99">
        <v>-0.44991687067899755</v>
      </c>
      <c r="D43" s="99">
        <v>0.64206046675294437</v>
      </c>
      <c r="E43" s="99">
        <v>-1.7083553855147684</v>
      </c>
      <c r="F43" s="99">
        <v>0.8085216441567733</v>
      </c>
      <c r="G43" s="99">
        <v>0.63768115942029024</v>
      </c>
      <c r="H43" s="99">
        <v>0.1811634918526803</v>
      </c>
      <c r="I43" s="99">
        <v>2.244587234001195</v>
      </c>
      <c r="J43" s="112">
        <v>0.48346585296268496</v>
      </c>
    </row>
    <row r="44" spans="1:10" x14ac:dyDescent="0.35">
      <c r="A44" s="107" t="s">
        <v>79</v>
      </c>
      <c r="B44" s="111" t="s">
        <v>147</v>
      </c>
      <c r="C44" s="99">
        <v>0.9132359618791982</v>
      </c>
      <c r="D44" s="99">
        <v>0.5647060723588847</v>
      </c>
      <c r="E44" s="99">
        <v>-0.19358793994421586</v>
      </c>
      <c r="F44" s="99">
        <v>2.0200598637026124</v>
      </c>
      <c r="G44" s="99">
        <v>2.4923747276688455</v>
      </c>
      <c r="H44" s="99">
        <v>0.82399737072603718</v>
      </c>
      <c r="I44" s="99">
        <v>7.5387762192116234</v>
      </c>
      <c r="J44" s="112">
        <v>0.10583767597133302</v>
      </c>
    </row>
    <row r="45" spans="1:10" x14ac:dyDescent="0.35">
      <c r="A45" s="107" t="s">
        <v>79</v>
      </c>
      <c r="B45" s="111" t="s">
        <v>156</v>
      </c>
      <c r="C45" s="99">
        <v>0.7118393135720974</v>
      </c>
      <c r="D45" s="99">
        <v>0.50105440813691926</v>
      </c>
      <c r="E45" s="99">
        <v>-0.27022732637626434</v>
      </c>
      <c r="F45" s="99">
        <v>1.693905953520459</v>
      </c>
      <c r="G45" s="99">
        <v>2.0377358490566029</v>
      </c>
      <c r="H45" s="99">
        <v>0.76320597776588495</v>
      </c>
      <c r="I45" s="99">
        <v>5.4406903398287856</v>
      </c>
      <c r="J45" s="112">
        <v>0.15540903330026049</v>
      </c>
    </row>
    <row r="46" spans="1:10" x14ac:dyDescent="0.35">
      <c r="A46" s="107" t="s">
        <v>79</v>
      </c>
      <c r="B46" s="111" t="s">
        <v>157</v>
      </c>
      <c r="C46" s="99">
        <v>2.4938948347252295E-2</v>
      </c>
      <c r="D46" s="99">
        <v>0.5611215278540802</v>
      </c>
      <c r="E46" s="99">
        <v>-1.074859246246745</v>
      </c>
      <c r="F46" s="99">
        <v>1.1247371429412494</v>
      </c>
      <c r="G46" s="99">
        <v>1.0252525252525255</v>
      </c>
      <c r="H46" s="99">
        <v>0.341345797622019</v>
      </c>
      <c r="I46" s="99">
        <v>3.0794072985794823</v>
      </c>
      <c r="J46" s="112">
        <v>0.96454983140795036</v>
      </c>
    </row>
    <row r="47" spans="1:10" x14ac:dyDescent="0.35">
      <c r="A47" s="107" t="s">
        <v>79</v>
      </c>
      <c r="B47" s="111" t="s">
        <v>158</v>
      </c>
      <c r="C47" s="99">
        <v>-0.46262352194811268</v>
      </c>
      <c r="D47" s="99">
        <v>0.5275515332044266</v>
      </c>
      <c r="E47" s="99">
        <v>-1.4966245270287888</v>
      </c>
      <c r="F47" s="99">
        <v>0.57137748313256331</v>
      </c>
      <c r="G47" s="99">
        <v>0.62962962962962987</v>
      </c>
      <c r="H47" s="99">
        <v>0.22388460255672016</v>
      </c>
      <c r="I47" s="99">
        <v>1.7707044878493157</v>
      </c>
      <c r="J47" s="112">
        <v>0.38052697086378606</v>
      </c>
    </row>
    <row r="48" spans="1:10" x14ac:dyDescent="0.35">
      <c r="A48" s="107" t="s">
        <v>79</v>
      </c>
      <c r="B48" s="111" t="s">
        <v>148</v>
      </c>
      <c r="C48" s="99">
        <v>-0.20479441264601286</v>
      </c>
      <c r="D48" s="99">
        <v>0.54617783193637715</v>
      </c>
      <c r="E48" s="99">
        <v>-1.275302963241312</v>
      </c>
      <c r="F48" s="99">
        <v>0.86571413794928631</v>
      </c>
      <c r="G48" s="99">
        <v>0.8148148148148151</v>
      </c>
      <c r="H48" s="99">
        <v>0.27934632373228385</v>
      </c>
      <c r="I48" s="99">
        <v>2.376702773715337</v>
      </c>
      <c r="J48" s="112">
        <v>0.70769079701939153</v>
      </c>
    </row>
    <row r="49" spans="1:10" x14ac:dyDescent="0.35">
      <c r="A49" s="107" t="s">
        <v>79</v>
      </c>
      <c r="B49" s="111" t="s">
        <v>149</v>
      </c>
      <c r="C49" s="99">
        <v>-1.1759989522835299</v>
      </c>
      <c r="D49" s="99">
        <v>0.54149506791143942</v>
      </c>
      <c r="E49" s="99">
        <v>-2.2373292853899511</v>
      </c>
      <c r="F49" s="99">
        <v>-0.11466861917710869</v>
      </c>
      <c r="G49" s="99">
        <v>0.30851063829787234</v>
      </c>
      <c r="H49" s="99">
        <v>0.10674320466965112</v>
      </c>
      <c r="I49" s="99">
        <v>0.89166157450040973</v>
      </c>
      <c r="J49" s="112">
        <v>2.9873543959892713E-2</v>
      </c>
    </row>
    <row r="50" spans="1:10" x14ac:dyDescent="0.35">
      <c r="A50" s="107" t="s">
        <v>79</v>
      </c>
      <c r="B50" s="111" t="s">
        <v>150</v>
      </c>
      <c r="C50" s="99">
        <v>4.2925044717034483E-2</v>
      </c>
      <c r="D50" s="99">
        <v>0.54417045407725817</v>
      </c>
      <c r="E50" s="99">
        <v>-1.0236490452743916</v>
      </c>
      <c r="F50" s="99">
        <v>1.1094991347084604</v>
      </c>
      <c r="G50" s="99">
        <v>1.0438596491228076</v>
      </c>
      <c r="H50" s="99">
        <v>0.35928151074980258</v>
      </c>
      <c r="I50" s="99">
        <v>3.0328389701790117</v>
      </c>
      <c r="J50" s="112">
        <v>0.93712678609475175</v>
      </c>
    </row>
    <row r="51" spans="1:10" x14ac:dyDescent="0.35">
      <c r="A51" s="107" t="s">
        <v>79</v>
      </c>
      <c r="B51" s="111" t="s">
        <v>151</v>
      </c>
      <c r="C51" s="99">
        <v>9.3836029805872204E-2</v>
      </c>
      <c r="D51" s="99">
        <v>0.51035626689980718</v>
      </c>
      <c r="E51" s="99">
        <v>-0.90646225331774977</v>
      </c>
      <c r="F51" s="99">
        <v>1.0941343129294943</v>
      </c>
      <c r="G51" s="99">
        <v>1.0983796296296295</v>
      </c>
      <c r="H51" s="99">
        <v>0.40395077467127843</v>
      </c>
      <c r="I51" s="99">
        <v>2.9865961063376618</v>
      </c>
      <c r="J51" s="112">
        <v>0.85412032366856105</v>
      </c>
    </row>
    <row r="52" spans="1:10" x14ac:dyDescent="0.35">
      <c r="A52" s="107" t="s">
        <v>79</v>
      </c>
      <c r="B52" s="111" t="s">
        <v>152</v>
      </c>
      <c r="C52" s="99">
        <v>0.32132906684362789</v>
      </c>
      <c r="D52" s="99">
        <v>0.53546773711422335</v>
      </c>
      <c r="E52" s="99">
        <v>-0.72818769790024973</v>
      </c>
      <c r="F52" s="99">
        <v>1.3708458315875056</v>
      </c>
      <c r="G52" s="99">
        <v>1.3789592760180993</v>
      </c>
      <c r="H52" s="99">
        <v>0.48278314664345046</v>
      </c>
      <c r="I52" s="99">
        <v>3.9386807475296886</v>
      </c>
      <c r="J52" s="112">
        <v>0.5484459673611255</v>
      </c>
    </row>
    <row r="53" spans="1:10" x14ac:dyDescent="0.35">
      <c r="A53" s="107" t="s">
        <v>79</v>
      </c>
      <c r="B53" s="111" t="s">
        <v>153</v>
      </c>
      <c r="C53" s="99">
        <v>-0.36668473842990312</v>
      </c>
      <c r="D53" s="99">
        <v>0.51352815768651094</v>
      </c>
      <c r="E53" s="99">
        <v>-1.3731999274954645</v>
      </c>
      <c r="F53" s="99">
        <v>0.63983045063565835</v>
      </c>
      <c r="G53" s="99">
        <v>0.69302809573361102</v>
      </c>
      <c r="H53" s="99">
        <v>0.25329513528825642</v>
      </c>
      <c r="I53" s="99">
        <v>1.8961593594348942</v>
      </c>
      <c r="J53" s="112">
        <v>0.47519631341109914</v>
      </c>
    </row>
    <row r="54" spans="1:10" x14ac:dyDescent="0.35">
      <c r="A54" s="107" t="s">
        <v>79</v>
      </c>
      <c r="B54" s="111" t="s">
        <v>154</v>
      </c>
      <c r="C54" s="99">
        <v>5.1825067864586141E-2</v>
      </c>
      <c r="D54" s="99">
        <v>0.80751769638715709</v>
      </c>
      <c r="E54" s="99">
        <v>-1.5309096170542418</v>
      </c>
      <c r="F54" s="99">
        <v>1.6345597527834141</v>
      </c>
      <c r="G54" s="99">
        <v>1.0531914893617023</v>
      </c>
      <c r="H54" s="99">
        <v>0.2163387923341599</v>
      </c>
      <c r="I54" s="99">
        <v>5.127200264438085</v>
      </c>
      <c r="J54" s="112">
        <v>0.94882830033872456</v>
      </c>
    </row>
    <row r="55" spans="1:10" x14ac:dyDescent="0.35">
      <c r="A55" s="107" t="s">
        <v>79</v>
      </c>
      <c r="B55" s="113" t="s">
        <v>155</v>
      </c>
      <c r="C55" s="114">
        <v>0.44916954234289386</v>
      </c>
      <c r="D55" s="114">
        <v>0.29097507729293631</v>
      </c>
      <c r="E55" s="114">
        <v>-0.12114160915126126</v>
      </c>
      <c r="F55" s="114">
        <v>1.0194806938370489</v>
      </c>
      <c r="G55" s="114">
        <v>1.5670103092783509</v>
      </c>
      <c r="H55" s="114">
        <v>0.88590849795933635</v>
      </c>
      <c r="I55" s="114">
        <v>2.7717550007036307</v>
      </c>
      <c r="J55" s="115">
        <v>0.12266826024265221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AAC8546-6E97-4247-A9A2-B6FAC6A2FEA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Aufgabensammlung</vt:lpstr>
      <vt:lpstr>Aufgabenauswertung</vt:lpstr>
      <vt:lpstr>baustein_count</vt:lpstr>
      <vt:lpstr>variants_raw</vt:lpstr>
      <vt:lpstr>intervalle_darstellung</vt:lpstr>
      <vt:lpstr>variants_sortiert</vt:lpstr>
      <vt:lpstr>reg_sum</vt:lpstr>
      <vt:lpstr>reg_presence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Krech - dotSource SE</dc:creator>
  <cp:lastModifiedBy>Vincent Krech - dotSource SE</cp:lastModifiedBy>
  <dcterms:created xsi:type="dcterms:W3CDTF">2015-06-05T18:19:34Z</dcterms:created>
  <dcterms:modified xsi:type="dcterms:W3CDTF">2025-07-15T09:03:25Z</dcterms:modified>
</cp:coreProperties>
</file>