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zo\Desktop\AIVersionsOfGuessAndCheckers\test_tesi\"/>
    </mc:Choice>
  </mc:AlternateContent>
  <bookViews>
    <workbookView xWindow="0" yWindow="0" windowWidth="20490" windowHeight="7755" tabRatio="621" activeTab="1"/>
  </bookViews>
  <sheets>
    <sheet name="allGuess&amp;CheckersAiVersions" sheetId="1" r:id="rId1"/>
    <sheet name="bestAiVersionVsAllOpponentAIs" sheetId="3" r:id="rId2"/>
    <sheet name="bestAIVersionVsOriginale4And6" sheetId="4" r:id="rId3"/>
    <sheet name="computationsSheet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2" l="1"/>
  <c r="I78" i="2"/>
  <c r="J76" i="2"/>
  <c r="I76" i="2"/>
  <c r="J69" i="2"/>
  <c r="I69" i="2"/>
  <c r="J67" i="2"/>
  <c r="I67" i="2"/>
  <c r="J57" i="2"/>
  <c r="I57" i="2"/>
  <c r="J55" i="2"/>
  <c r="I55" i="2"/>
  <c r="J40" i="2"/>
  <c r="I40" i="2"/>
  <c r="J38" i="2"/>
  <c r="I38" i="2"/>
  <c r="J32" i="2"/>
  <c r="I32" i="2"/>
  <c r="J30" i="2"/>
  <c r="I30" i="2"/>
  <c r="J21" i="2"/>
  <c r="I21" i="2"/>
  <c r="J18" i="2"/>
  <c r="I18" i="2"/>
  <c r="J15" i="2"/>
  <c r="I15" i="2"/>
  <c r="J12" i="2"/>
  <c r="I12" i="2"/>
  <c r="J9" i="2"/>
  <c r="I9" i="2"/>
  <c r="J6" i="2"/>
  <c r="I6" i="2"/>
  <c r="H7" i="4" l="1"/>
  <c r="L7" i="4" s="1"/>
  <c r="H16" i="4"/>
  <c r="J16" i="4" s="1"/>
  <c r="H15" i="4"/>
  <c r="L15" i="4" s="1"/>
  <c r="H8" i="4"/>
  <c r="J8" i="4" s="1"/>
  <c r="M15" i="4" l="1"/>
  <c r="K16" i="4"/>
  <c r="N16" i="4" s="1"/>
  <c r="J15" i="4"/>
  <c r="L16" i="4"/>
  <c r="M16" i="4"/>
  <c r="K15" i="4"/>
  <c r="N15" i="4" s="1"/>
  <c r="M7" i="4"/>
  <c r="K8" i="4"/>
  <c r="N8" i="4" s="1"/>
  <c r="J7" i="4"/>
  <c r="L8" i="4"/>
  <c r="K7" i="4"/>
  <c r="N7" i="4" s="1"/>
  <c r="M8" i="4"/>
  <c r="H48" i="3"/>
  <c r="J48" i="3" s="1"/>
  <c r="H47" i="3"/>
  <c r="L47" i="3" s="1"/>
  <c r="H36" i="3"/>
  <c r="L36" i="3" s="1"/>
  <c r="H35" i="3"/>
  <c r="J35" i="3" s="1"/>
  <c r="M47" i="3" l="1"/>
  <c r="K48" i="3"/>
  <c r="N48" i="3" s="1"/>
  <c r="J47" i="3"/>
  <c r="L48" i="3"/>
  <c r="M48" i="3"/>
  <c r="K47" i="3"/>
  <c r="N47" i="3" s="1"/>
  <c r="K35" i="3"/>
  <c r="N35" i="3" s="1"/>
  <c r="M35" i="3"/>
  <c r="K36" i="3"/>
  <c r="N36" i="3" s="1"/>
  <c r="M36" i="3"/>
  <c r="L35" i="3"/>
  <c r="J36" i="3"/>
  <c r="H24" i="3"/>
  <c r="L24" i="3" s="1"/>
  <c r="H23" i="3"/>
  <c r="K23" i="3" s="1"/>
  <c r="N23" i="3" s="1"/>
  <c r="M23" i="3" l="1"/>
  <c r="K24" i="3"/>
  <c r="N24" i="3" s="1"/>
  <c r="M24" i="3"/>
  <c r="L23" i="3"/>
  <c r="J24" i="3"/>
  <c r="J23" i="3"/>
  <c r="H12" i="3"/>
  <c r="H11" i="3" l="1"/>
  <c r="K11" i="3" s="1"/>
  <c r="N11" i="3" s="1"/>
  <c r="J12" i="3"/>
  <c r="L11" i="3" l="1"/>
  <c r="M11" i="3"/>
  <c r="K12" i="3"/>
  <c r="N12" i="3" s="1"/>
  <c r="J11" i="3"/>
  <c r="L12" i="3"/>
  <c r="M12" i="3"/>
  <c r="N7" i="1"/>
  <c r="N9" i="1"/>
  <c r="N10" i="1"/>
  <c r="N12" i="1"/>
  <c r="N13" i="1"/>
  <c r="N6" i="1"/>
  <c r="H9" i="1" l="1"/>
  <c r="H6" i="1" l="1"/>
  <c r="H7" i="1"/>
  <c r="M7" i="1" s="1"/>
  <c r="M9" i="1"/>
  <c r="H10" i="1"/>
  <c r="M10" i="1" s="1"/>
  <c r="H12" i="1"/>
  <c r="M12" i="1" s="1"/>
  <c r="H13" i="1"/>
  <c r="M13" i="1" s="1"/>
  <c r="M6" i="1" l="1"/>
  <c r="J6" i="1"/>
  <c r="K6" i="1"/>
  <c r="L6" i="1"/>
  <c r="J10" i="1"/>
  <c r="K10" i="1"/>
  <c r="L10" i="1"/>
  <c r="L9" i="1"/>
  <c r="J9" i="1"/>
  <c r="K9" i="1"/>
  <c r="J13" i="1"/>
  <c r="K13" i="1"/>
  <c r="L13" i="1"/>
  <c r="J7" i="1"/>
  <c r="L7" i="1"/>
  <c r="K7" i="1"/>
  <c r="L12" i="1"/>
  <c r="J12" i="1"/>
  <c r="K12" i="1"/>
</calcChain>
</file>

<file path=xl/sharedStrings.xml><?xml version="1.0" encoding="utf-8"?>
<sst xmlns="http://schemas.openxmlformats.org/spreadsheetml/2006/main" count="228" uniqueCount="44">
  <si>
    <t>Loses</t>
  </si>
  <si>
    <t>Wins</t>
  </si>
  <si>
    <t>Draws</t>
  </si>
  <si>
    <t>Total Matches</t>
  </si>
  <si>
    <t>Third Optimization Black To Move</t>
  </si>
  <si>
    <t>Third Optimization White To Move</t>
  </si>
  <si>
    <t>Second Optimization Black To Move</t>
  </si>
  <si>
    <t>Second Optimization White To Move</t>
  </si>
  <si>
    <t>First Optimization Black To Move</t>
  </si>
  <si>
    <t>First Optimization White To Move</t>
  </si>
  <si>
    <t>% Wins</t>
  </si>
  <si>
    <t>% Loses</t>
  </si>
  <si>
    <t>%Draws</t>
  </si>
  <si>
    <t>% Positive Results</t>
  </si>
  <si>
    <t>AI Version</t>
  </si>
  <si>
    <t>% Negative Results</t>
  </si>
  <si>
    <t>wins</t>
  </si>
  <si>
    <t>loses</t>
  </si>
  <si>
    <t>draws</t>
  </si>
  <si>
    <t xml:space="preserve">Opponent AI: Originale </t>
  </si>
  <si>
    <t>Look-ahead Level: 2</t>
  </si>
  <si>
    <t>Opponent AI: Prima</t>
  </si>
  <si>
    <t>Opponent AI: Funzione 2</t>
  </si>
  <si>
    <t>Opponent AI: Spettacolo</t>
  </si>
  <si>
    <t>Opponent AI: Solo Pedine</t>
  </si>
  <si>
    <t>Opponent AI: Originale</t>
  </si>
  <si>
    <t>Look-ahead Level: 4</t>
  </si>
  <si>
    <t>Look-ahead Level: 6</t>
  </si>
  <si>
    <t>Black to Move</t>
  </si>
  <si>
    <t>White To Move</t>
  </si>
  <si>
    <t>GuessAndCheckers Ais vs Originale</t>
  </si>
  <si>
    <t>Black To Move</t>
  </si>
  <si>
    <t>version 3</t>
  </si>
  <si>
    <t>version 2</t>
  </si>
  <si>
    <t>version 1</t>
  </si>
  <si>
    <t>GuessAndCheckers AI version 3 vs All opponent's Ais</t>
  </si>
  <si>
    <t>Look-Ahead Levels = 2</t>
  </si>
  <si>
    <t>Opponent'sAI = "Prima"</t>
  </si>
  <si>
    <t>Opponent'sAI = "Funzione2"</t>
  </si>
  <si>
    <t>Opponent'sAI = "Spettacolo"</t>
  </si>
  <si>
    <t>Opponent'sAI = "Solo Pedine"</t>
  </si>
  <si>
    <t>Look-Ahead Levels = 4</t>
  </si>
  <si>
    <t>Look-Ahead Levels = 6</t>
  </si>
  <si>
    <t>GuessAndCheckers AI version 3 vs Originale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</si>
</sst>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572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28BCE"/>
        <bgColor indexed="64"/>
      </patternFill>
    </fill>
    <fill>
      <patternFill patternType="solid">
        <fgColor rgb="FFFF3809"/>
        <bgColor indexed="64"/>
      </patternFill>
    </fill>
    <fill>
      <patternFill patternType="solid">
        <fgColor rgb="FFB6B6B6"/>
        <bgColor indexed="64"/>
      </patternFill>
    </fill>
    <fill>
      <patternFill patternType="solid">
        <fgColor rgb="FFDCDAD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ill="1"/>
    <xf numFmtId="9" fontId="0" fillId="0" borderId="1" xfId="1" applyFont="1" applyFill="1" applyBorder="1" applyAlignment="1">
      <alignment horizontal="center" vertical="center"/>
    </xf>
    <xf numFmtId="0" fontId="0" fillId="0" borderId="0" xfId="0" applyFill="1" applyBorder="1"/>
    <xf numFmtId="9" fontId="0" fillId="0" borderId="0" xfId="1" applyFont="1" applyFill="1" applyBorder="1" applyAlignment="1">
      <alignment horizontal="center" vertical="center"/>
    </xf>
    <xf numFmtId="0" fontId="0" fillId="0" borderId="0" xfId="0" applyFill="1" applyBorder="1" applyAlignment="1"/>
    <xf numFmtId="9" fontId="0" fillId="0" borderId="1" xfId="1" applyFont="1" applyFill="1" applyBorder="1"/>
    <xf numFmtId="9" fontId="1" fillId="0" borderId="1" xfId="1" applyFont="1" applyFill="1" applyBorder="1"/>
    <xf numFmtId="9" fontId="0" fillId="0" borderId="0" xfId="1" applyFont="1" applyFill="1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DCDADA"/>
      <color rgb="FFB6B6B6"/>
      <color rgb="FFFF3809"/>
      <color rgb="FF428BCE"/>
      <color rgb="FFFF572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AI Version 3 vs Originale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computationsSheet!$I$5:$J$5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computationsSheet!$I$6:$J$6</c:f>
              <c:numCache>
                <c:formatCode>0%</c:formatCode>
                <c:ptCount val="2"/>
                <c:pt idx="0">
                  <c:v>0.40322580645161288</c:v>
                </c:pt>
                <c:pt idx="1">
                  <c:v>0.59677419354838712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1 vs Originale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/>
              <a:t>(White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computationsSheet!$E$20:$G$20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computationsSheet!$E$21:$G$21</c:f>
              <c:numCache>
                <c:formatCode>0%</c:formatCode>
                <c:ptCount val="3"/>
                <c:pt idx="0">
                  <c:v>0.08</c:v>
                </c:pt>
                <c:pt idx="1">
                  <c:v>0.53</c:v>
                </c:pt>
                <c:pt idx="2">
                  <c:v>0.39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1 vs Originale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/>
              <a:t>(White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computationsSheet!$I$20:$J$20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computationsSheet!$I$21:$J$21</c:f>
              <c:numCache>
                <c:formatCode>0%</c:formatCode>
                <c:ptCount val="2"/>
                <c:pt idx="0">
                  <c:v>0.13114754098360656</c:v>
                </c:pt>
                <c:pt idx="1">
                  <c:v>0.86885245901639341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AI Version 3 vs Originale</a:t>
            </a:r>
          </a:p>
          <a:p>
            <a:pPr>
              <a:defRPr/>
            </a:pPr>
            <a:r>
              <a:rPr lang="it-IT" sz="1600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computationsSheet!$E$5:$G$5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computationsSheet!$E$6:$G$6</c:f>
              <c:numCache>
                <c:formatCode>0%</c:formatCode>
                <c:ptCount val="3"/>
                <c:pt idx="0">
                  <c:v>0.25</c:v>
                </c:pt>
                <c:pt idx="1">
                  <c:v>0.37</c:v>
                </c:pt>
                <c:pt idx="2">
                  <c:v>0.38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3</a:t>
            </a:r>
            <a:r>
              <a:rPr lang="it-IT" baseline="0"/>
              <a:t> vs Prima AI</a:t>
            </a:r>
          </a:p>
          <a:p>
            <a:pPr>
              <a:defRPr/>
            </a:pPr>
            <a:r>
              <a:rPr lang="it-IT" baseline="0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computationsSheet!$E$29:$G$29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computationsSheet!$E$30:$G$30</c:f>
              <c:numCache>
                <c:formatCode>0%</c:formatCode>
                <c:ptCount val="3"/>
                <c:pt idx="0">
                  <c:v>0.28000000000000003</c:v>
                </c:pt>
                <c:pt idx="1">
                  <c:v>0.3</c:v>
                </c:pt>
                <c:pt idx="2">
                  <c:v>0.42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Prima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computationsSheet!$I$29:$J$29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computationsSheet!$I$30:$J$30</c:f>
              <c:numCache>
                <c:formatCode>0%</c:formatCode>
                <c:ptCount val="2"/>
                <c:pt idx="0">
                  <c:v>0.48275862068965519</c:v>
                </c:pt>
                <c:pt idx="1">
                  <c:v>0.51724137931034486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vs Prima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computationsSheet!$E$31:$G$31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computationsSheet!$E$32:$G$32</c:f>
              <c:numCache>
                <c:formatCode>0%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Prima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computationsSheet!$I$31:$J$31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computationsSheet!$I$32:$J$32</c:f>
              <c:numCache>
                <c:formatCode>0%</c:formatCode>
                <c:ptCount val="2"/>
                <c:pt idx="0">
                  <c:v>0.4838709677419355</c:v>
                </c:pt>
                <c:pt idx="1">
                  <c:v>0.5161290322580645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Funzione 2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computationsSheet!$E$37:$G$37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computationsSheet!$E$38:$G$38</c:f>
              <c:numCache>
                <c:formatCode>0%</c:formatCode>
                <c:ptCount val="3"/>
                <c:pt idx="0">
                  <c:v>0.23</c:v>
                </c:pt>
                <c:pt idx="1">
                  <c:v>0.32</c:v>
                </c:pt>
                <c:pt idx="2">
                  <c:v>0.45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Funzione 2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computationsSheet!$I$37:$J$37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computationsSheet!$I$38:$J$38</c:f>
              <c:numCache>
                <c:formatCode>0%</c:formatCode>
                <c:ptCount val="2"/>
                <c:pt idx="0">
                  <c:v>0.41818181818181815</c:v>
                </c:pt>
                <c:pt idx="1">
                  <c:v>0.58181818181818179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Funzione 2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computationsSheet!$E$39:$G$39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computationsSheet!$E$40:$G$40</c:f>
              <c:numCache>
                <c:formatCode>0%</c:formatCode>
                <c:ptCount val="3"/>
                <c:pt idx="0">
                  <c:v>0.2</c:v>
                </c:pt>
                <c:pt idx="1">
                  <c:v>0.33</c:v>
                </c:pt>
                <c:pt idx="2">
                  <c:v>0.47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3 vs</a:t>
            </a:r>
            <a:r>
              <a:rPr lang="it-IT" baseline="0"/>
              <a:t> </a:t>
            </a:r>
            <a:r>
              <a:rPr lang="it-IT"/>
              <a:t>Originale</a:t>
            </a:r>
          </a:p>
          <a:p>
            <a:pPr>
              <a:defRPr/>
            </a:pPr>
            <a:r>
              <a:rPr lang="it-IT"/>
              <a:t>(White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computationsSheet!$E$8:$G$8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computationsSheet!$E$9:$G$9</c:f>
              <c:numCache>
                <c:formatCode>0%</c:formatCode>
                <c:ptCount val="3"/>
                <c:pt idx="0">
                  <c:v>0.23</c:v>
                </c:pt>
                <c:pt idx="1">
                  <c:v>0.38</c:v>
                </c:pt>
                <c:pt idx="2">
                  <c:v>0.39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Funzione 2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computationsSheet!$I$39:$J$39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computationsSheet!$I$40:$J$40</c:f>
              <c:numCache>
                <c:formatCode>0%</c:formatCode>
                <c:ptCount val="2"/>
                <c:pt idx="0">
                  <c:v>0.37735849056603776</c:v>
                </c:pt>
                <c:pt idx="1">
                  <c:v>0.62264150943396224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Spettacolo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computationsSheet!$E$46:$G$46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computationsSheet!$E$47:$G$47</c:f>
              <c:numCache>
                <c:formatCode>0%</c:formatCode>
                <c:ptCount val="3"/>
                <c:pt idx="0">
                  <c:v>0.98</c:v>
                </c:pt>
                <c:pt idx="1">
                  <c:v>0</c:v>
                </c:pt>
                <c:pt idx="2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Spettacolo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computationsSheet!$I$46:$J$46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computationsSheet!$I$47:$J$47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Spettacolo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computationsSheet!$E$48:$G$48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computationsSheet!$E$49:$G$49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Spettacolo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computationsSheet!$I$48:$J$48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computationsSheet!$I$49:$J$49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Solo Pedine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computationsSheet!$E$54:$G$54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computationsSheet!$E$55:$G$55</c:f>
              <c:numCache>
                <c:formatCode>0%</c:formatCode>
                <c:ptCount val="3"/>
                <c:pt idx="0">
                  <c:v>0.27</c:v>
                </c:pt>
                <c:pt idx="1">
                  <c:v>0.25</c:v>
                </c:pt>
                <c:pt idx="2">
                  <c:v>0.48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Solo Pedine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(Black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computationsSheet!$I$54:$J$54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computationsSheet!$I$55:$J$55</c:f>
              <c:numCache>
                <c:formatCode>0%</c:formatCode>
                <c:ptCount val="2"/>
                <c:pt idx="0">
                  <c:v>0.51923076923076927</c:v>
                </c:pt>
                <c:pt idx="1">
                  <c:v>0.48076923076923078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Solo Pedine AI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computationsSheet!$E$56:$G$56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computationsSheet!$E$57:$G$57</c:f>
              <c:numCache>
                <c:formatCode>0%</c:formatCode>
                <c:ptCount val="3"/>
                <c:pt idx="0">
                  <c:v>0.26</c:v>
                </c:pt>
                <c:pt idx="1">
                  <c:v>0.25</c:v>
                </c:pt>
                <c:pt idx="2">
                  <c:v>0.49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u="none" strike="noStrike" baseline="0">
                <a:effectLst/>
              </a:rPr>
              <a:t>AI Version 3</a:t>
            </a:r>
            <a:r>
              <a:rPr lang="it-IT" sz="1600" b="1" i="0" baseline="0">
                <a:effectLst/>
              </a:rPr>
              <a:t> vs Solo Pedine AI</a:t>
            </a:r>
          </a:p>
          <a:p>
            <a:pPr>
              <a:defRPr/>
            </a:pPr>
            <a:r>
              <a:rPr lang="it-IT" sz="1600" b="1" i="0" baseline="0">
                <a:effectLst/>
              </a:rPr>
              <a:t>(White To Move)</a:t>
            </a:r>
            <a:endParaRPr lang="it-IT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computationsSheet!$I$56:$J$56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computationsSheet!$I$57:$J$57</c:f>
              <c:numCache>
                <c:formatCode>0%</c:formatCode>
                <c:ptCount val="2"/>
                <c:pt idx="0">
                  <c:v>0.50980392156862742</c:v>
                </c:pt>
                <c:pt idx="1">
                  <c:v>0.49019607843137253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3</a:t>
            </a:r>
            <a:r>
              <a:rPr lang="it-IT" baseline="0"/>
              <a:t> Look-Ahead = 2 vs </a:t>
            </a:r>
          </a:p>
          <a:p>
            <a:pPr>
              <a:defRPr/>
            </a:pPr>
            <a:r>
              <a:rPr lang="it-IT" baseline="0"/>
              <a:t>Originale Look-Ahead =4</a:t>
            </a:r>
          </a:p>
          <a:p>
            <a:pPr>
              <a:defRPr/>
            </a:pPr>
            <a:r>
              <a:rPr lang="it-IT" baseline="0"/>
              <a:t>(Black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computationsSheet!$E$66:$G$66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computationsSheet!$E$67:$G$67</c:f>
              <c:numCache>
                <c:formatCode>0%</c:formatCode>
                <c:ptCount val="3"/>
                <c:pt idx="0">
                  <c:v>0.09</c:v>
                </c:pt>
                <c:pt idx="1">
                  <c:v>0.45</c:v>
                </c:pt>
                <c:pt idx="2">
                  <c:v>0.46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3</a:t>
            </a:r>
            <a:r>
              <a:rPr lang="it-IT" baseline="0"/>
              <a:t> vs Originale</a:t>
            </a:r>
            <a:endParaRPr lang="it-IT"/>
          </a:p>
          <a:p>
            <a:pPr>
              <a:defRPr/>
            </a:pPr>
            <a:r>
              <a:rPr lang="it-IT"/>
              <a:t>(White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computationsSheet!$I$8:$J$8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computationsSheet!$I$9:$J$9</c:f>
              <c:numCache>
                <c:formatCode>0%</c:formatCode>
                <c:ptCount val="2"/>
                <c:pt idx="0">
                  <c:v>0.37704918032786883</c:v>
                </c:pt>
                <c:pt idx="1">
                  <c:v>0.62295081967213117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=4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(Black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computationsSheet!$I$66:$J$66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computationsSheet!$I$67:$J$67</c:f>
              <c:numCache>
                <c:formatCode>0%</c:formatCode>
                <c:ptCount val="2"/>
                <c:pt idx="0">
                  <c:v>0.16666666666666666</c:v>
                </c:pt>
                <c:pt idx="1">
                  <c:v>0.83333333333333337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=4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(White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computationsSheet!$E$68:$G$68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computationsSheet!$E$69:$G$69</c:f>
              <c:numCache>
                <c:formatCode>0%</c:formatCode>
                <c:ptCount val="3"/>
                <c:pt idx="0">
                  <c:v>0.08</c:v>
                </c:pt>
                <c:pt idx="1">
                  <c:v>0.46</c:v>
                </c:pt>
                <c:pt idx="2">
                  <c:v>0.46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=4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(White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computationsSheet!$I$68:$J$68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computationsSheet!$I$69:$J$69</c:f>
              <c:numCache>
                <c:formatCode>0%</c:formatCode>
                <c:ptCount val="2"/>
                <c:pt idx="0">
                  <c:v>0.14814814814814814</c:v>
                </c:pt>
                <c:pt idx="1">
                  <c:v>0.85185185185185186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=6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(Black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computationsSheet!$E$75:$G$75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computationsSheet!$E$76:$G$76</c:f>
              <c:numCache>
                <c:formatCode>0%</c:formatCode>
                <c:ptCount val="3"/>
                <c:pt idx="0">
                  <c:v>0.27</c:v>
                </c:pt>
                <c:pt idx="1">
                  <c:v>0.22</c:v>
                </c:pt>
                <c:pt idx="2">
                  <c:v>0.51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=6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(Black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computationsSheet!$I$75:$J$75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computationsSheet!$I$76:$J$76</c:f>
              <c:numCache>
                <c:formatCode>0%</c:formatCode>
                <c:ptCount val="2"/>
                <c:pt idx="0">
                  <c:v>0.55102040816326525</c:v>
                </c:pt>
                <c:pt idx="1">
                  <c:v>0.44897959183673469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=6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(White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computationsSheet!$E$77:$G$77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computationsSheet!$E$78:$G$78</c:f>
              <c:numCache>
                <c:formatCode>0%</c:formatCode>
                <c:ptCount val="3"/>
                <c:pt idx="0">
                  <c:v>0.26</c:v>
                </c:pt>
                <c:pt idx="1">
                  <c:v>0.24</c:v>
                </c:pt>
                <c:pt idx="2">
                  <c:v>0.5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3 Look-Ahead = 2 vs 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="1" i="0" baseline="0">
                <a:effectLst/>
              </a:rPr>
              <a:t>Originale Look-Ahead =6</a:t>
            </a:r>
            <a:endParaRPr lang="it-IT" sz="1600">
              <a:effectLst/>
            </a:endParaRPr>
          </a:p>
          <a:p>
            <a:pPr>
              <a:defRPr/>
            </a:pPr>
            <a:r>
              <a:rPr lang="it-IT" sz="1600" baseline="0"/>
              <a:t>(White To Move)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computationsSheet!$I$77:$J$77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computationsSheet!$I$78:$J$78</c:f>
              <c:numCache>
                <c:formatCode>0%</c:formatCode>
                <c:ptCount val="2"/>
                <c:pt idx="0">
                  <c:v>0.52</c:v>
                </c:pt>
                <c:pt idx="1">
                  <c:v>0.48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2 vs Originale</a:t>
            </a:r>
          </a:p>
          <a:p>
            <a:pPr>
              <a:defRPr/>
            </a:pPr>
            <a:r>
              <a:rPr lang="it-IT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computationsSheet!$E$11:$G$11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computationsSheet!$E$12:$G$12</c:f>
              <c:numCache>
                <c:formatCode>0%</c:formatCode>
                <c:ptCount val="3"/>
                <c:pt idx="0">
                  <c:v>8.1632653061224483E-2</c:v>
                </c:pt>
                <c:pt idx="1">
                  <c:v>0.65306122448979587</c:v>
                </c:pt>
                <c:pt idx="2">
                  <c:v>0.26530612244897961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2 vs Originale</a:t>
            </a:r>
          </a:p>
          <a:p>
            <a:pPr>
              <a:defRPr/>
            </a:pPr>
            <a:r>
              <a:rPr lang="it-IT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computationsSheet!$I$11:$J$11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computationsSheet!$I$12:$J$12</c:f>
              <c:numCache>
                <c:formatCode>0%</c:formatCode>
                <c:ptCount val="2"/>
                <c:pt idx="0">
                  <c:v>0.1111111111111111</c:v>
                </c:pt>
                <c:pt idx="1">
                  <c:v>0.88888888888888884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2 vs Originale</a:t>
            </a:r>
          </a:p>
          <a:p>
            <a:pPr>
              <a:defRPr/>
            </a:pPr>
            <a:r>
              <a:rPr lang="it-IT"/>
              <a:t>(White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computationsSheet!$E$14:$G$14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computationsSheet!$E$15:$G$15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0.65</c:v>
                </c:pt>
                <c:pt idx="2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2 vs Originale</a:t>
            </a:r>
          </a:p>
          <a:p>
            <a:pPr>
              <a:defRPr/>
            </a:pPr>
            <a:r>
              <a:rPr lang="it-IT"/>
              <a:t>(White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computationsSheet!$I$14:$J$14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computationsSheet!$I$15:$J$15</c:f>
              <c:numCache>
                <c:formatCode>0%</c:formatCode>
                <c:ptCount val="2"/>
                <c:pt idx="0">
                  <c:v>9.7222222222222224E-2</c:v>
                </c:pt>
                <c:pt idx="1">
                  <c:v>0.90277777777777779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 Version 1 vs Originale</a:t>
            </a:r>
          </a:p>
          <a:p>
            <a:pPr>
              <a:defRPr/>
            </a:pPr>
            <a:r>
              <a:rPr lang="it-IT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computationsSheet!$E$17:$G$17</c:f>
              <c:strCache>
                <c:ptCount val="3"/>
                <c:pt idx="0">
                  <c:v>wins</c:v>
                </c:pt>
                <c:pt idx="1">
                  <c:v>loses</c:v>
                </c:pt>
                <c:pt idx="2">
                  <c:v>draws</c:v>
                </c:pt>
              </c:strCache>
            </c:strRef>
          </c:cat>
          <c:val>
            <c:numRef>
              <c:f>computationsSheet!$E$18:$G$18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0.55000000000000004</c:v>
                </c:pt>
                <c:pt idx="2">
                  <c:v>0.38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AI Version 1 vs Originale</a:t>
            </a:r>
            <a:endParaRPr lang="it-IT" sz="1400">
              <a:effectLst/>
            </a:endParaRPr>
          </a:p>
          <a:p>
            <a:pPr>
              <a:defRPr/>
            </a:pPr>
            <a:r>
              <a:rPr lang="it-IT" sz="1600"/>
              <a:t>(Black To Move)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computationsSheet!$I$17:$J$17</c:f>
              <c:strCache>
                <c:ptCount val="2"/>
                <c:pt idx="0">
                  <c:v>wins</c:v>
                </c:pt>
                <c:pt idx="1">
                  <c:v>loses</c:v>
                </c:pt>
              </c:strCache>
            </c:strRef>
          </c:cat>
          <c:val>
            <c:numRef>
              <c:f>computationsSheet!$I$18:$J$18</c:f>
              <c:numCache>
                <c:formatCode>0%</c:formatCode>
                <c:ptCount val="2"/>
                <c:pt idx="0">
                  <c:v>0.11290322580645161</c:v>
                </c:pt>
                <c:pt idx="1">
                  <c:v>0.88709677419354838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4762</xdr:rowOff>
    </xdr:from>
    <xdr:to>
      <xdr:col>17</xdr:col>
      <xdr:colOff>0</xdr:colOff>
      <xdr:row>30</xdr:row>
      <xdr:rowOff>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31</xdr:row>
      <xdr:rowOff>4762</xdr:rowOff>
    </xdr:from>
    <xdr:to>
      <xdr:col>26</xdr:col>
      <xdr:colOff>547688</xdr:colOff>
      <xdr:row>47</xdr:row>
      <xdr:rowOff>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1588</xdr:colOff>
      <xdr:row>31</xdr:row>
      <xdr:rowOff>4762</xdr:rowOff>
    </xdr:from>
    <xdr:to>
      <xdr:col>16</xdr:col>
      <xdr:colOff>612320</xdr:colOff>
      <xdr:row>47</xdr:row>
      <xdr:rowOff>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3967</xdr:colOff>
      <xdr:row>49</xdr:row>
      <xdr:rowOff>4762</xdr:rowOff>
    </xdr:from>
    <xdr:to>
      <xdr:col>26</xdr:col>
      <xdr:colOff>547688</xdr:colOff>
      <xdr:row>65</xdr:row>
      <xdr:rowOff>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1588</xdr:colOff>
      <xdr:row>48</xdr:row>
      <xdr:rowOff>185736</xdr:rowOff>
    </xdr:from>
    <xdr:to>
      <xdr:col>17</xdr:col>
      <xdr:colOff>-1</xdr:colOff>
      <xdr:row>64</xdr:row>
      <xdr:rowOff>190499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3967</xdr:colOff>
      <xdr:row>67</xdr:row>
      <xdr:rowOff>4762</xdr:rowOff>
    </xdr:from>
    <xdr:to>
      <xdr:col>26</xdr:col>
      <xdr:colOff>547688</xdr:colOff>
      <xdr:row>82</xdr:row>
      <xdr:rowOff>190499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67</xdr:row>
      <xdr:rowOff>4762</xdr:rowOff>
    </xdr:from>
    <xdr:to>
      <xdr:col>17</xdr:col>
      <xdr:colOff>7794</xdr:colOff>
      <xdr:row>83</xdr:row>
      <xdr:rowOff>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83</xdr:row>
      <xdr:rowOff>187324</xdr:rowOff>
    </xdr:from>
    <xdr:to>
      <xdr:col>26</xdr:col>
      <xdr:colOff>547689</xdr:colOff>
      <xdr:row>100</xdr:row>
      <xdr:rowOff>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84</xdr:row>
      <xdr:rowOff>4762</xdr:rowOff>
    </xdr:from>
    <xdr:to>
      <xdr:col>17</xdr:col>
      <xdr:colOff>7794</xdr:colOff>
      <xdr:row>100</xdr:row>
      <xdr:rowOff>0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100</xdr:row>
      <xdr:rowOff>187324</xdr:rowOff>
    </xdr:from>
    <xdr:to>
      <xdr:col>26</xdr:col>
      <xdr:colOff>547689</xdr:colOff>
      <xdr:row>117</xdr:row>
      <xdr:rowOff>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1588</xdr:colOff>
      <xdr:row>100</xdr:row>
      <xdr:rowOff>185736</xdr:rowOff>
    </xdr:from>
    <xdr:to>
      <xdr:col>17</xdr:col>
      <xdr:colOff>-1</xdr:colOff>
      <xdr:row>116</xdr:row>
      <xdr:rowOff>190499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26</xdr:col>
      <xdr:colOff>544286</xdr:colOff>
      <xdr:row>30</xdr:row>
      <xdr:rowOff>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</xdr:colOff>
      <xdr:row>0</xdr:row>
      <xdr:rowOff>186418</xdr:rowOff>
    </xdr:from>
    <xdr:to>
      <xdr:col>19</xdr:col>
      <xdr:colOff>482788</xdr:colOff>
      <xdr:row>14</xdr:row>
      <xdr:rowOff>3856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</xdr:colOff>
      <xdr:row>17</xdr:row>
      <xdr:rowOff>186416</xdr:rowOff>
    </xdr:from>
    <xdr:to>
      <xdr:col>19</xdr:col>
      <xdr:colOff>482788</xdr:colOff>
      <xdr:row>31</xdr:row>
      <xdr:rowOff>3855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6183</xdr:colOff>
      <xdr:row>34</xdr:row>
      <xdr:rowOff>172810</xdr:rowOff>
    </xdr:from>
    <xdr:to>
      <xdr:col>19</xdr:col>
      <xdr:colOff>481860</xdr:colOff>
      <xdr:row>48</xdr:row>
      <xdr:rowOff>1325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52</xdr:row>
      <xdr:rowOff>186418</xdr:rowOff>
    </xdr:from>
    <xdr:to>
      <xdr:col>19</xdr:col>
      <xdr:colOff>482329</xdr:colOff>
      <xdr:row>66</xdr:row>
      <xdr:rowOff>14933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291933</xdr:colOff>
      <xdr:row>0</xdr:row>
      <xdr:rowOff>186417</xdr:rowOff>
    </xdr:from>
    <xdr:to>
      <xdr:col>25</xdr:col>
      <xdr:colOff>196110</xdr:colOff>
      <xdr:row>14</xdr:row>
      <xdr:rowOff>14932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190500</xdr:colOff>
      <xdr:row>18</xdr:row>
      <xdr:rowOff>0</xdr:rowOff>
    </xdr:from>
    <xdr:to>
      <xdr:col>25</xdr:col>
      <xdr:colOff>101329</xdr:colOff>
      <xdr:row>31</xdr:row>
      <xdr:rowOff>19015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285750</xdr:colOff>
      <xdr:row>35</xdr:row>
      <xdr:rowOff>0</xdr:rowOff>
    </xdr:from>
    <xdr:to>
      <xdr:col>25</xdr:col>
      <xdr:colOff>196579</xdr:colOff>
      <xdr:row>48</xdr:row>
      <xdr:rowOff>19015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285750</xdr:colOff>
      <xdr:row>53</xdr:row>
      <xdr:rowOff>0</xdr:rowOff>
    </xdr:from>
    <xdr:to>
      <xdr:col>25</xdr:col>
      <xdr:colOff>196579</xdr:colOff>
      <xdr:row>66</xdr:row>
      <xdr:rowOff>19015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30</xdr:col>
      <xdr:colOff>482329</xdr:colOff>
      <xdr:row>14</xdr:row>
      <xdr:rowOff>19015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476250</xdr:colOff>
      <xdr:row>18</xdr:row>
      <xdr:rowOff>0</xdr:rowOff>
    </xdr:from>
    <xdr:to>
      <xdr:col>30</xdr:col>
      <xdr:colOff>387079</xdr:colOff>
      <xdr:row>31</xdr:row>
      <xdr:rowOff>19015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30</xdr:col>
      <xdr:colOff>482329</xdr:colOff>
      <xdr:row>48</xdr:row>
      <xdr:rowOff>19015</xdr:rowOff>
    </xdr:to>
    <xdr:graphicFrame macro="">
      <xdr:nvGraphicFramePr>
        <xdr:cNvPr id="16" name="Gra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53</xdr:row>
      <xdr:rowOff>0</xdr:rowOff>
    </xdr:from>
    <xdr:to>
      <xdr:col>30</xdr:col>
      <xdr:colOff>482329</xdr:colOff>
      <xdr:row>66</xdr:row>
      <xdr:rowOff>19015</xdr:rowOff>
    </xdr:to>
    <xdr:graphicFrame macro="">
      <xdr:nvGraphicFramePr>
        <xdr:cNvPr id="17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285750</xdr:colOff>
      <xdr:row>1</xdr:row>
      <xdr:rowOff>0</xdr:rowOff>
    </xdr:from>
    <xdr:to>
      <xdr:col>36</xdr:col>
      <xdr:colOff>196579</xdr:colOff>
      <xdr:row>14</xdr:row>
      <xdr:rowOff>19015</xdr:rowOff>
    </xdr:to>
    <xdr:graphicFrame macro="">
      <xdr:nvGraphicFramePr>
        <xdr:cNvPr id="18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190500</xdr:colOff>
      <xdr:row>18</xdr:row>
      <xdr:rowOff>0</xdr:rowOff>
    </xdr:from>
    <xdr:to>
      <xdr:col>36</xdr:col>
      <xdr:colOff>101329</xdr:colOff>
      <xdr:row>31</xdr:row>
      <xdr:rowOff>19015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285750</xdr:colOff>
      <xdr:row>35</xdr:row>
      <xdr:rowOff>0</xdr:rowOff>
    </xdr:from>
    <xdr:to>
      <xdr:col>36</xdr:col>
      <xdr:colOff>196579</xdr:colOff>
      <xdr:row>48</xdr:row>
      <xdr:rowOff>19015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190500</xdr:colOff>
      <xdr:row>53</xdr:row>
      <xdr:rowOff>0</xdr:rowOff>
    </xdr:from>
    <xdr:to>
      <xdr:col>36</xdr:col>
      <xdr:colOff>101329</xdr:colOff>
      <xdr:row>66</xdr:row>
      <xdr:rowOff>19015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9</xdr:col>
      <xdr:colOff>491218</xdr:colOff>
      <xdr:row>35</xdr:row>
      <xdr:rowOff>4082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9</xdr:col>
      <xdr:colOff>491218</xdr:colOff>
      <xdr:row>53</xdr:row>
      <xdr:rowOff>4082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9</xdr:col>
      <xdr:colOff>491218</xdr:colOff>
      <xdr:row>70</xdr:row>
      <xdr:rowOff>4082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9</xdr:col>
      <xdr:colOff>491218</xdr:colOff>
      <xdr:row>88</xdr:row>
      <xdr:rowOff>4082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9</xdr:col>
      <xdr:colOff>491218</xdr:colOff>
      <xdr:row>106</xdr:row>
      <xdr:rowOff>4082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9</xdr:col>
      <xdr:colOff>491218</xdr:colOff>
      <xdr:row>123</xdr:row>
      <xdr:rowOff>4082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9</xdr:col>
      <xdr:colOff>491218</xdr:colOff>
      <xdr:row>141</xdr:row>
      <xdr:rowOff>4082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9</xdr:col>
      <xdr:colOff>491218</xdr:colOff>
      <xdr:row>158</xdr:row>
      <xdr:rowOff>4082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3"/>
  <sheetViews>
    <sheetView topLeftCell="F87" zoomScale="70" zoomScaleNormal="70" workbookViewId="0">
      <selection activeCell="AF22" sqref="AF22"/>
    </sheetView>
  </sheetViews>
  <sheetFormatPr defaultRowHeight="15" x14ac:dyDescent="0.25"/>
  <cols>
    <col min="2" max="3" width="10.7109375" customWidth="1"/>
    <col min="4" max="4" width="11.42578125" customWidth="1"/>
    <col min="5" max="8" width="10.7109375" customWidth="1"/>
    <col min="9" max="9" width="0.42578125" customWidth="1"/>
    <col min="10" max="14" width="10.7109375" customWidth="1"/>
  </cols>
  <sheetData>
    <row r="2" spans="2:15" x14ac:dyDescent="0.25">
      <c r="B2" t="s">
        <v>19</v>
      </c>
    </row>
    <row r="3" spans="2:15" x14ac:dyDescent="0.25">
      <c r="B3" t="s">
        <v>20</v>
      </c>
    </row>
    <row r="4" spans="2:15" x14ac:dyDescent="0.25">
      <c r="B4" s="34" t="s">
        <v>14</v>
      </c>
      <c r="C4" s="35"/>
      <c r="D4" s="36"/>
      <c r="E4" s="40" t="s">
        <v>1</v>
      </c>
      <c r="F4" s="41" t="s">
        <v>0</v>
      </c>
      <c r="G4" s="42" t="s">
        <v>2</v>
      </c>
      <c r="H4" s="43" t="s">
        <v>3</v>
      </c>
      <c r="I4" s="3"/>
      <c r="J4" s="44" t="s">
        <v>10</v>
      </c>
      <c r="K4" s="31" t="s">
        <v>11</v>
      </c>
      <c r="L4" s="32" t="s">
        <v>12</v>
      </c>
      <c r="M4" s="33" t="s">
        <v>13</v>
      </c>
      <c r="N4" s="31" t="s">
        <v>15</v>
      </c>
    </row>
    <row r="5" spans="2:15" x14ac:dyDescent="0.25">
      <c r="B5" s="37"/>
      <c r="C5" s="38"/>
      <c r="D5" s="39"/>
      <c r="E5" s="40"/>
      <c r="F5" s="41"/>
      <c r="G5" s="42"/>
      <c r="H5" s="43"/>
      <c r="I5" s="2"/>
      <c r="J5" s="44"/>
      <c r="K5" s="31"/>
      <c r="L5" s="32"/>
      <c r="M5" s="33"/>
      <c r="N5" s="31"/>
      <c r="O5" s="1"/>
    </row>
    <row r="6" spans="2:15" x14ac:dyDescent="0.25">
      <c r="B6" s="30" t="s">
        <v>4</v>
      </c>
      <c r="C6" s="30"/>
      <c r="D6" s="30"/>
      <c r="E6" s="4">
        <v>25</v>
      </c>
      <c r="F6" s="5">
        <v>37</v>
      </c>
      <c r="G6" s="6">
        <v>38</v>
      </c>
      <c r="H6" s="7">
        <f>SUM(E6,F6,G6)</f>
        <v>100</v>
      </c>
      <c r="I6" s="2"/>
      <c r="J6" s="8">
        <f t="shared" ref="J6:L7" si="0">E6/$H6</f>
        <v>0.25</v>
      </c>
      <c r="K6" s="9">
        <f t="shared" si="0"/>
        <v>0.37</v>
      </c>
      <c r="L6" s="10">
        <f t="shared" si="0"/>
        <v>0.38</v>
      </c>
      <c r="M6" s="8">
        <f>(E6+G6)/$H6</f>
        <v>0.63</v>
      </c>
      <c r="N6" s="9">
        <f>K6</f>
        <v>0.37</v>
      </c>
    </row>
    <row r="7" spans="2:15" x14ac:dyDescent="0.25">
      <c r="B7" s="30" t="s">
        <v>5</v>
      </c>
      <c r="C7" s="30"/>
      <c r="D7" s="30"/>
      <c r="E7" s="4">
        <v>23</v>
      </c>
      <c r="F7" s="5">
        <v>38</v>
      </c>
      <c r="G7" s="6">
        <v>39</v>
      </c>
      <c r="H7" s="7">
        <f>SUM(E7,F7,G7)</f>
        <v>100</v>
      </c>
      <c r="I7" s="11"/>
      <c r="J7" s="8">
        <f t="shared" si="0"/>
        <v>0.23</v>
      </c>
      <c r="K7" s="9">
        <f t="shared" si="0"/>
        <v>0.38</v>
      </c>
      <c r="L7" s="10">
        <f t="shared" si="0"/>
        <v>0.39</v>
      </c>
      <c r="M7" s="8">
        <f>(E7+G7)/$H7</f>
        <v>0.62</v>
      </c>
      <c r="N7" s="9">
        <f t="shared" ref="N7:N13" si="1">K7</f>
        <v>0.38</v>
      </c>
    </row>
    <row r="8" spans="2:15" x14ac:dyDescent="0.25">
      <c r="B8" s="12"/>
      <c r="C8" s="13"/>
      <c r="D8" s="14"/>
      <c r="E8" s="4"/>
      <c r="F8" s="5"/>
      <c r="G8" s="6"/>
      <c r="H8" s="7"/>
      <c r="I8" s="11"/>
      <c r="J8" s="8"/>
      <c r="K8" s="9"/>
      <c r="L8" s="10"/>
      <c r="M8" s="8"/>
      <c r="N8" s="9"/>
    </row>
    <row r="9" spans="2:15" x14ac:dyDescent="0.25">
      <c r="B9" s="30" t="s">
        <v>6</v>
      </c>
      <c r="C9" s="30"/>
      <c r="D9" s="30"/>
      <c r="E9" s="4">
        <v>8</v>
      </c>
      <c r="F9" s="5">
        <v>64</v>
      </c>
      <c r="G9" s="6">
        <v>26</v>
      </c>
      <c r="H9" s="7">
        <f>E9+F9+G9</f>
        <v>98</v>
      </c>
      <c r="I9" s="11"/>
      <c r="J9" s="8">
        <f t="shared" ref="J9:L10" si="2">E9/$H9</f>
        <v>8.1632653061224483E-2</v>
      </c>
      <c r="K9" s="9">
        <f t="shared" si="2"/>
        <v>0.65306122448979587</v>
      </c>
      <c r="L9" s="10">
        <f t="shared" si="2"/>
        <v>0.26530612244897961</v>
      </c>
      <c r="M9" s="8">
        <f>(E9+G9)/$H9</f>
        <v>0.34693877551020408</v>
      </c>
      <c r="N9" s="9">
        <f t="shared" si="1"/>
        <v>0.65306122448979587</v>
      </c>
    </row>
    <row r="10" spans="2:15" x14ac:dyDescent="0.25">
      <c r="B10" s="30" t="s">
        <v>7</v>
      </c>
      <c r="C10" s="30"/>
      <c r="D10" s="30"/>
      <c r="E10" s="4">
        <v>7</v>
      </c>
      <c r="F10" s="5">
        <v>65</v>
      </c>
      <c r="G10" s="6">
        <v>28</v>
      </c>
      <c r="H10" s="7">
        <f>SUM(E10,F10,G10)</f>
        <v>100</v>
      </c>
      <c r="I10" s="11"/>
      <c r="J10" s="8">
        <f t="shared" si="2"/>
        <v>7.0000000000000007E-2</v>
      </c>
      <c r="K10" s="9">
        <f t="shared" si="2"/>
        <v>0.65</v>
      </c>
      <c r="L10" s="10">
        <f t="shared" si="2"/>
        <v>0.28000000000000003</v>
      </c>
      <c r="M10" s="8">
        <f>(E10+G10)/$H10</f>
        <v>0.35</v>
      </c>
      <c r="N10" s="9">
        <f t="shared" si="1"/>
        <v>0.65</v>
      </c>
    </row>
    <row r="11" spans="2:15" x14ac:dyDescent="0.25">
      <c r="B11" s="12"/>
      <c r="C11" s="13"/>
      <c r="D11" s="14"/>
      <c r="E11" s="4"/>
      <c r="F11" s="5"/>
      <c r="G11" s="6"/>
      <c r="H11" s="7"/>
      <c r="I11" s="11"/>
      <c r="J11" s="8"/>
      <c r="K11" s="9"/>
      <c r="L11" s="10"/>
      <c r="M11" s="8"/>
      <c r="N11" s="9"/>
    </row>
    <row r="12" spans="2:15" x14ac:dyDescent="0.25">
      <c r="B12" s="30" t="s">
        <v>8</v>
      </c>
      <c r="C12" s="30"/>
      <c r="D12" s="30"/>
      <c r="E12" s="4">
        <v>7</v>
      </c>
      <c r="F12" s="5">
        <v>55</v>
      </c>
      <c r="G12" s="6">
        <v>38</v>
      </c>
      <c r="H12" s="7">
        <f>SUM(E12,F12,G12)</f>
        <v>100</v>
      </c>
      <c r="I12" s="11"/>
      <c r="J12" s="8">
        <f t="shared" ref="J12:L13" si="3">E12/$H12</f>
        <v>7.0000000000000007E-2</v>
      </c>
      <c r="K12" s="9">
        <f t="shared" si="3"/>
        <v>0.55000000000000004</v>
      </c>
      <c r="L12" s="10">
        <f t="shared" si="3"/>
        <v>0.38</v>
      </c>
      <c r="M12" s="15">
        <f>(E12+G12)/$H12</f>
        <v>0.45</v>
      </c>
      <c r="N12" s="9">
        <f t="shared" si="1"/>
        <v>0.55000000000000004</v>
      </c>
    </row>
    <row r="13" spans="2:15" x14ac:dyDescent="0.25">
      <c r="B13" s="30" t="s">
        <v>9</v>
      </c>
      <c r="C13" s="30"/>
      <c r="D13" s="30"/>
      <c r="E13" s="4">
        <v>8</v>
      </c>
      <c r="F13" s="5">
        <v>53</v>
      </c>
      <c r="G13" s="6">
        <v>39</v>
      </c>
      <c r="H13" s="7">
        <f>SUM(E13,F13,G13)</f>
        <v>100</v>
      </c>
      <c r="I13" s="11"/>
      <c r="J13" s="8">
        <f t="shared" si="3"/>
        <v>0.08</v>
      </c>
      <c r="K13" s="9">
        <f t="shared" si="3"/>
        <v>0.53</v>
      </c>
      <c r="L13" s="10">
        <f t="shared" si="3"/>
        <v>0.39</v>
      </c>
      <c r="M13" s="8">
        <f>(E13+G13)/$H13</f>
        <v>0.47</v>
      </c>
      <c r="N13" s="9">
        <f t="shared" si="1"/>
        <v>0.53</v>
      </c>
    </row>
  </sheetData>
  <mergeCells count="16">
    <mergeCell ref="B9:D9"/>
    <mergeCell ref="B10:D10"/>
    <mergeCell ref="B12:D12"/>
    <mergeCell ref="B13:D13"/>
    <mergeCell ref="N4:N5"/>
    <mergeCell ref="K4:K5"/>
    <mergeCell ref="L4:L5"/>
    <mergeCell ref="M4:M5"/>
    <mergeCell ref="B4:D5"/>
    <mergeCell ref="B6:D6"/>
    <mergeCell ref="B7:D7"/>
    <mergeCell ref="E4:E5"/>
    <mergeCell ref="F4:F5"/>
    <mergeCell ref="G4:G5"/>
    <mergeCell ref="H4:H5"/>
    <mergeCell ref="J4:J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48"/>
  <sheetViews>
    <sheetView tabSelected="1" zoomScale="10" zoomScaleNormal="10" workbookViewId="0">
      <selection activeCell="BF63" sqref="BF63"/>
    </sheetView>
  </sheetViews>
  <sheetFormatPr defaultRowHeight="15" x14ac:dyDescent="0.25"/>
  <cols>
    <col min="4" max="4" width="13" customWidth="1"/>
    <col min="9" max="9" width="0.42578125" customWidth="1"/>
  </cols>
  <sheetData>
    <row r="7" spans="2:14" x14ac:dyDescent="0.25">
      <c r="B7" t="s">
        <v>21</v>
      </c>
    </row>
    <row r="8" spans="2:14" x14ac:dyDescent="0.25">
      <c r="B8" t="s">
        <v>20</v>
      </c>
    </row>
    <row r="9" spans="2:14" x14ac:dyDescent="0.25">
      <c r="B9" s="34" t="s">
        <v>14</v>
      </c>
      <c r="C9" s="35"/>
      <c r="D9" s="36"/>
      <c r="E9" s="40" t="s">
        <v>1</v>
      </c>
      <c r="F9" s="41" t="s">
        <v>0</v>
      </c>
      <c r="G9" s="42" t="s">
        <v>2</v>
      </c>
      <c r="H9" s="43" t="s">
        <v>3</v>
      </c>
      <c r="I9" s="3"/>
      <c r="J9" s="44" t="s">
        <v>10</v>
      </c>
      <c r="K9" s="31" t="s">
        <v>11</v>
      </c>
      <c r="L9" s="32" t="s">
        <v>12</v>
      </c>
      <c r="M9" s="33" t="s">
        <v>13</v>
      </c>
      <c r="N9" s="31" t="s">
        <v>15</v>
      </c>
    </row>
    <row r="10" spans="2:14" x14ac:dyDescent="0.25">
      <c r="B10" s="37"/>
      <c r="C10" s="38"/>
      <c r="D10" s="39"/>
      <c r="E10" s="40"/>
      <c r="F10" s="41"/>
      <c r="G10" s="42"/>
      <c r="H10" s="43"/>
      <c r="I10" s="2"/>
      <c r="J10" s="44"/>
      <c r="K10" s="31"/>
      <c r="L10" s="32"/>
      <c r="M10" s="33"/>
      <c r="N10" s="31"/>
    </row>
    <row r="11" spans="2:14" x14ac:dyDescent="0.25">
      <c r="B11" s="30" t="s">
        <v>4</v>
      </c>
      <c r="C11" s="30"/>
      <c r="D11" s="30"/>
      <c r="E11" s="4">
        <v>28</v>
      </c>
      <c r="F11" s="5">
        <v>30</v>
      </c>
      <c r="G11" s="6">
        <v>42</v>
      </c>
      <c r="H11" s="7">
        <f>SUM(E11:G11)</f>
        <v>100</v>
      </c>
      <c r="I11" s="2"/>
      <c r="J11" s="8">
        <f t="shared" ref="J11:L12" si="0">E11/$H11</f>
        <v>0.28000000000000003</v>
      </c>
      <c r="K11" s="9">
        <f t="shared" si="0"/>
        <v>0.3</v>
      </c>
      <c r="L11" s="10">
        <f t="shared" si="0"/>
        <v>0.42</v>
      </c>
      <c r="M11" s="8">
        <f>(E11+G11)/$H11</f>
        <v>0.7</v>
      </c>
      <c r="N11" s="9">
        <f>K11</f>
        <v>0.3</v>
      </c>
    </row>
    <row r="12" spans="2:14" x14ac:dyDescent="0.25">
      <c r="B12" s="30" t="s">
        <v>5</v>
      </c>
      <c r="C12" s="30"/>
      <c r="D12" s="30"/>
      <c r="E12" s="4">
        <v>30</v>
      </c>
      <c r="F12" s="5">
        <v>32</v>
      </c>
      <c r="G12" s="6">
        <v>38</v>
      </c>
      <c r="H12" s="7">
        <f>SUM(E12:G12)</f>
        <v>100</v>
      </c>
      <c r="I12" s="11"/>
      <c r="J12" s="8">
        <f t="shared" si="0"/>
        <v>0.3</v>
      </c>
      <c r="K12" s="9">
        <f t="shared" si="0"/>
        <v>0.32</v>
      </c>
      <c r="L12" s="10">
        <f t="shared" si="0"/>
        <v>0.38</v>
      </c>
      <c r="M12" s="8">
        <f>(E12+G12)/$H12</f>
        <v>0.68</v>
      </c>
      <c r="N12" s="9">
        <f t="shared" ref="N12" si="1">K12</f>
        <v>0.32</v>
      </c>
    </row>
    <row r="13" spans="2:14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2:14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2:14" x14ac:dyDescent="0.25">
      <c r="B19" t="s">
        <v>22</v>
      </c>
    </row>
    <row r="20" spans="2:14" x14ac:dyDescent="0.25">
      <c r="B20" t="s">
        <v>20</v>
      </c>
    </row>
    <row r="21" spans="2:14" x14ac:dyDescent="0.25">
      <c r="B21" s="34" t="s">
        <v>14</v>
      </c>
      <c r="C21" s="35"/>
      <c r="D21" s="36"/>
      <c r="E21" s="40" t="s">
        <v>1</v>
      </c>
      <c r="F21" s="41" t="s">
        <v>0</v>
      </c>
      <c r="G21" s="42" t="s">
        <v>2</v>
      </c>
      <c r="H21" s="43" t="s">
        <v>3</v>
      </c>
      <c r="I21" s="3"/>
      <c r="J21" s="44" t="s">
        <v>10</v>
      </c>
      <c r="K21" s="31" t="s">
        <v>11</v>
      </c>
      <c r="L21" s="32" t="s">
        <v>12</v>
      </c>
      <c r="M21" s="33" t="s">
        <v>13</v>
      </c>
      <c r="N21" s="31" t="s">
        <v>15</v>
      </c>
    </row>
    <row r="22" spans="2:14" x14ac:dyDescent="0.25">
      <c r="B22" s="37"/>
      <c r="C22" s="38"/>
      <c r="D22" s="39"/>
      <c r="E22" s="40"/>
      <c r="F22" s="41"/>
      <c r="G22" s="42"/>
      <c r="H22" s="43"/>
      <c r="I22" s="2"/>
      <c r="J22" s="44"/>
      <c r="K22" s="31"/>
      <c r="L22" s="32"/>
      <c r="M22" s="33"/>
      <c r="N22" s="31"/>
    </row>
    <row r="23" spans="2:14" x14ac:dyDescent="0.25">
      <c r="B23" s="30" t="s">
        <v>4</v>
      </c>
      <c r="C23" s="30"/>
      <c r="D23" s="30"/>
      <c r="E23" s="4">
        <v>23</v>
      </c>
      <c r="F23" s="5">
        <v>32</v>
      </c>
      <c r="G23" s="6">
        <v>45</v>
      </c>
      <c r="H23" s="17">
        <f>SUM(E23:G23)</f>
        <v>100</v>
      </c>
      <c r="I23" s="2"/>
      <c r="J23" s="8">
        <f t="shared" ref="J23:J24" si="2">E23/$H23</f>
        <v>0.23</v>
      </c>
      <c r="K23" s="9">
        <f t="shared" ref="K23:K24" si="3">F23/$H23</f>
        <v>0.32</v>
      </c>
      <c r="L23" s="10">
        <f t="shared" ref="L23:L24" si="4">G23/$H23</f>
        <v>0.45</v>
      </c>
      <c r="M23" s="8">
        <f>(E23+G23)/$H23</f>
        <v>0.68</v>
      </c>
      <c r="N23" s="9">
        <f>K23</f>
        <v>0.32</v>
      </c>
    </row>
    <row r="24" spans="2:14" x14ac:dyDescent="0.25">
      <c r="B24" s="30" t="s">
        <v>5</v>
      </c>
      <c r="C24" s="30"/>
      <c r="D24" s="30"/>
      <c r="E24" s="4">
        <v>20</v>
      </c>
      <c r="F24" s="5">
        <v>33</v>
      </c>
      <c r="G24" s="6">
        <v>47</v>
      </c>
      <c r="H24" s="17">
        <f>SUM(E24:G24)</f>
        <v>100</v>
      </c>
      <c r="I24" s="11"/>
      <c r="J24" s="8">
        <f t="shared" si="2"/>
        <v>0.2</v>
      </c>
      <c r="K24" s="9">
        <f t="shared" si="3"/>
        <v>0.33</v>
      </c>
      <c r="L24" s="10">
        <f t="shared" si="4"/>
        <v>0.47</v>
      </c>
      <c r="M24" s="8">
        <f>(E24+G24)/$H24</f>
        <v>0.67</v>
      </c>
      <c r="N24" s="9">
        <f t="shared" ref="N24" si="5">K24</f>
        <v>0.33</v>
      </c>
    </row>
    <row r="31" spans="2:14" x14ac:dyDescent="0.25">
      <c r="B31" t="s">
        <v>23</v>
      </c>
    </row>
    <row r="32" spans="2:14" x14ac:dyDescent="0.25">
      <c r="B32" t="s">
        <v>20</v>
      </c>
    </row>
    <row r="33" spans="2:14" x14ac:dyDescent="0.25">
      <c r="B33" s="34" t="s">
        <v>14</v>
      </c>
      <c r="C33" s="35"/>
      <c r="D33" s="36"/>
      <c r="E33" s="40" t="s">
        <v>1</v>
      </c>
      <c r="F33" s="41" t="s">
        <v>0</v>
      </c>
      <c r="G33" s="42" t="s">
        <v>2</v>
      </c>
      <c r="H33" s="43" t="s">
        <v>3</v>
      </c>
      <c r="I33" s="3"/>
      <c r="J33" s="44" t="s">
        <v>10</v>
      </c>
      <c r="K33" s="31" t="s">
        <v>11</v>
      </c>
      <c r="L33" s="32" t="s">
        <v>12</v>
      </c>
      <c r="M33" s="33" t="s">
        <v>13</v>
      </c>
      <c r="N33" s="31" t="s">
        <v>15</v>
      </c>
    </row>
    <row r="34" spans="2:14" x14ac:dyDescent="0.25">
      <c r="B34" s="37"/>
      <c r="C34" s="38"/>
      <c r="D34" s="39"/>
      <c r="E34" s="40"/>
      <c r="F34" s="41"/>
      <c r="G34" s="42"/>
      <c r="H34" s="43"/>
      <c r="I34" s="2"/>
      <c r="J34" s="44"/>
      <c r="K34" s="31"/>
      <c r="L34" s="32"/>
      <c r="M34" s="33"/>
      <c r="N34" s="31"/>
    </row>
    <row r="35" spans="2:14" x14ac:dyDescent="0.25">
      <c r="B35" s="30" t="s">
        <v>4</v>
      </c>
      <c r="C35" s="30"/>
      <c r="D35" s="30"/>
      <c r="E35" s="4">
        <v>98</v>
      </c>
      <c r="F35" s="5">
        <v>0</v>
      </c>
      <c r="G35" s="6">
        <v>2</v>
      </c>
      <c r="H35" s="18">
        <f>SUM(E35:G35)</f>
        <v>100</v>
      </c>
      <c r="I35" s="2"/>
      <c r="J35" s="8">
        <f t="shared" ref="J35:J36" si="6">E35/$H35</f>
        <v>0.98</v>
      </c>
      <c r="K35" s="9">
        <f t="shared" ref="K35:K36" si="7">F35/$H35</f>
        <v>0</v>
      </c>
      <c r="L35" s="10">
        <f t="shared" ref="L35:L36" si="8">G35/$H35</f>
        <v>0.02</v>
      </c>
      <c r="M35" s="8">
        <f>(E35+G35)/$H35</f>
        <v>1</v>
      </c>
      <c r="N35" s="9">
        <f>K35</f>
        <v>0</v>
      </c>
    </row>
    <row r="36" spans="2:14" x14ac:dyDescent="0.25">
      <c r="B36" s="30" t="s">
        <v>5</v>
      </c>
      <c r="C36" s="30"/>
      <c r="D36" s="30"/>
      <c r="E36" s="4">
        <v>100</v>
      </c>
      <c r="F36" s="5">
        <v>0</v>
      </c>
      <c r="G36" s="6">
        <v>0</v>
      </c>
      <c r="H36" s="18">
        <f>SUM(E36:G36)</f>
        <v>100</v>
      </c>
      <c r="I36" s="11"/>
      <c r="J36" s="8">
        <f t="shared" si="6"/>
        <v>1</v>
      </c>
      <c r="K36" s="9">
        <f t="shared" si="7"/>
        <v>0</v>
      </c>
      <c r="L36" s="10">
        <f t="shared" si="8"/>
        <v>0</v>
      </c>
      <c r="M36" s="8">
        <f>(E36+G36)/$H36</f>
        <v>1</v>
      </c>
      <c r="N36" s="9">
        <f t="shared" ref="N36" si="9">K36</f>
        <v>0</v>
      </c>
    </row>
    <row r="43" spans="2:14" x14ac:dyDescent="0.25">
      <c r="B43" t="s">
        <v>24</v>
      </c>
    </row>
    <row r="44" spans="2:14" x14ac:dyDescent="0.25">
      <c r="B44" t="s">
        <v>20</v>
      </c>
    </row>
    <row r="45" spans="2:14" x14ac:dyDescent="0.25">
      <c r="B45" s="34" t="s">
        <v>14</v>
      </c>
      <c r="C45" s="35"/>
      <c r="D45" s="36"/>
      <c r="E45" s="40" t="s">
        <v>1</v>
      </c>
      <c r="F45" s="41" t="s">
        <v>0</v>
      </c>
      <c r="G45" s="42" t="s">
        <v>2</v>
      </c>
      <c r="H45" s="43" t="s">
        <v>3</v>
      </c>
      <c r="I45" s="3"/>
      <c r="J45" s="44" t="s">
        <v>10</v>
      </c>
      <c r="K45" s="31" t="s">
        <v>11</v>
      </c>
      <c r="L45" s="32" t="s">
        <v>12</v>
      </c>
      <c r="M45" s="33" t="s">
        <v>13</v>
      </c>
      <c r="N45" s="31" t="s">
        <v>15</v>
      </c>
    </row>
    <row r="46" spans="2:14" x14ac:dyDescent="0.25">
      <c r="B46" s="37"/>
      <c r="C46" s="38"/>
      <c r="D46" s="39"/>
      <c r="E46" s="40"/>
      <c r="F46" s="41"/>
      <c r="G46" s="42"/>
      <c r="H46" s="43"/>
      <c r="I46" s="2"/>
      <c r="J46" s="44"/>
      <c r="K46" s="31"/>
      <c r="L46" s="32"/>
      <c r="M46" s="33"/>
      <c r="N46" s="31"/>
    </row>
    <row r="47" spans="2:14" x14ac:dyDescent="0.25">
      <c r="B47" s="30" t="s">
        <v>4</v>
      </c>
      <c r="C47" s="30"/>
      <c r="D47" s="30"/>
      <c r="E47" s="4">
        <v>27</v>
      </c>
      <c r="F47" s="5">
        <v>25</v>
      </c>
      <c r="G47" s="6">
        <v>48</v>
      </c>
      <c r="H47" s="18">
        <f>SUM(E47:G47)</f>
        <v>100</v>
      </c>
      <c r="I47" s="2"/>
      <c r="J47" s="8">
        <f t="shared" ref="J47:J48" si="10">E47/$H47</f>
        <v>0.27</v>
      </c>
      <c r="K47" s="9">
        <f t="shared" ref="K47:K48" si="11">F47/$H47</f>
        <v>0.25</v>
      </c>
      <c r="L47" s="10">
        <f t="shared" ref="L47:L48" si="12">G47/$H47</f>
        <v>0.48</v>
      </c>
      <c r="M47" s="8">
        <f>(E47+G47)/$H47</f>
        <v>0.75</v>
      </c>
      <c r="N47" s="9">
        <f>K47</f>
        <v>0.25</v>
      </c>
    </row>
    <row r="48" spans="2:14" x14ac:dyDescent="0.25">
      <c r="B48" s="30" t="s">
        <v>5</v>
      </c>
      <c r="C48" s="30"/>
      <c r="D48" s="30"/>
      <c r="E48" s="4">
        <v>26</v>
      </c>
      <c r="F48" s="5">
        <v>25</v>
      </c>
      <c r="G48" s="6">
        <v>49</v>
      </c>
      <c r="H48" s="18">
        <f>SUM(E48:G48)</f>
        <v>100</v>
      </c>
      <c r="I48" s="11"/>
      <c r="J48" s="8">
        <f t="shared" si="10"/>
        <v>0.26</v>
      </c>
      <c r="K48" s="9">
        <f t="shared" si="11"/>
        <v>0.25</v>
      </c>
      <c r="L48" s="10">
        <f t="shared" si="12"/>
        <v>0.49</v>
      </c>
      <c r="M48" s="8">
        <f>(E48+G48)/$H48</f>
        <v>0.75</v>
      </c>
      <c r="N48" s="9">
        <f t="shared" ref="N48" si="13">K48</f>
        <v>0.25</v>
      </c>
    </row>
  </sheetData>
  <mergeCells count="48">
    <mergeCell ref="M45:M46"/>
    <mergeCell ref="N45:N46"/>
    <mergeCell ref="B47:D47"/>
    <mergeCell ref="B48:D48"/>
    <mergeCell ref="G45:G46"/>
    <mergeCell ref="H45:H46"/>
    <mergeCell ref="J45:J46"/>
    <mergeCell ref="K45:K46"/>
    <mergeCell ref="L45:L46"/>
    <mergeCell ref="B35:D35"/>
    <mergeCell ref="B36:D36"/>
    <mergeCell ref="B45:D46"/>
    <mergeCell ref="E45:E46"/>
    <mergeCell ref="F45:F46"/>
    <mergeCell ref="J33:J34"/>
    <mergeCell ref="K33:K34"/>
    <mergeCell ref="L33:L34"/>
    <mergeCell ref="M33:M34"/>
    <mergeCell ref="N33:N34"/>
    <mergeCell ref="B33:D34"/>
    <mergeCell ref="E33:E34"/>
    <mergeCell ref="F33:F34"/>
    <mergeCell ref="G33:G34"/>
    <mergeCell ref="H33:H34"/>
    <mergeCell ref="K9:K10"/>
    <mergeCell ref="L9:L10"/>
    <mergeCell ref="M9:M10"/>
    <mergeCell ref="N9:N10"/>
    <mergeCell ref="B11:D11"/>
    <mergeCell ref="H9:H10"/>
    <mergeCell ref="J9:J10"/>
    <mergeCell ref="B12:D12"/>
    <mergeCell ref="B9:D10"/>
    <mergeCell ref="E9:E10"/>
    <mergeCell ref="F9:F10"/>
    <mergeCell ref="G9:G10"/>
    <mergeCell ref="M21:M22"/>
    <mergeCell ref="N21:N22"/>
    <mergeCell ref="B21:D22"/>
    <mergeCell ref="E21:E22"/>
    <mergeCell ref="F21:F22"/>
    <mergeCell ref="G21:G22"/>
    <mergeCell ref="H21:H22"/>
    <mergeCell ref="B23:D23"/>
    <mergeCell ref="B24:D24"/>
    <mergeCell ref="J21:J22"/>
    <mergeCell ref="K21:K22"/>
    <mergeCell ref="L21:L22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"/>
  <sheetViews>
    <sheetView topLeftCell="A15" zoomScale="80" zoomScaleNormal="80" workbookViewId="0">
      <selection activeCell="M126" sqref="M126"/>
    </sheetView>
  </sheetViews>
  <sheetFormatPr defaultRowHeight="15" x14ac:dyDescent="0.25"/>
  <cols>
    <col min="2" max="8" width="10.7109375" customWidth="1"/>
    <col min="9" max="9" width="0.28515625" customWidth="1"/>
    <col min="10" max="14" width="10.7109375" customWidth="1"/>
  </cols>
  <sheetData>
    <row r="3" spans="2:14" x14ac:dyDescent="0.25">
      <c r="B3" t="s">
        <v>25</v>
      </c>
    </row>
    <row r="4" spans="2:14" x14ac:dyDescent="0.25">
      <c r="B4" t="s">
        <v>26</v>
      </c>
    </row>
    <row r="5" spans="2:14" x14ac:dyDescent="0.25">
      <c r="B5" s="34" t="s">
        <v>14</v>
      </c>
      <c r="C5" s="35"/>
      <c r="D5" s="36"/>
      <c r="E5" s="40" t="s">
        <v>1</v>
      </c>
      <c r="F5" s="41" t="s">
        <v>0</v>
      </c>
      <c r="G5" s="42" t="s">
        <v>2</v>
      </c>
      <c r="H5" s="43" t="s">
        <v>3</v>
      </c>
      <c r="I5" s="3"/>
      <c r="J5" s="44" t="s">
        <v>10</v>
      </c>
      <c r="K5" s="31" t="s">
        <v>11</v>
      </c>
      <c r="L5" s="32" t="s">
        <v>12</v>
      </c>
      <c r="M5" s="33" t="s">
        <v>13</v>
      </c>
      <c r="N5" s="31" t="s">
        <v>15</v>
      </c>
    </row>
    <row r="6" spans="2:14" x14ac:dyDescent="0.25">
      <c r="B6" s="37"/>
      <c r="C6" s="38"/>
      <c r="D6" s="39"/>
      <c r="E6" s="40"/>
      <c r="F6" s="41"/>
      <c r="G6" s="42"/>
      <c r="H6" s="43"/>
      <c r="I6" s="2"/>
      <c r="J6" s="44"/>
      <c r="K6" s="31"/>
      <c r="L6" s="32"/>
      <c r="M6" s="33"/>
      <c r="N6" s="31"/>
    </row>
    <row r="7" spans="2:14" x14ac:dyDescent="0.25">
      <c r="B7" s="30" t="s">
        <v>4</v>
      </c>
      <c r="C7" s="30"/>
      <c r="D7" s="30"/>
      <c r="E7" s="4">
        <v>9</v>
      </c>
      <c r="F7" s="5">
        <v>45</v>
      </c>
      <c r="G7" s="6">
        <v>46</v>
      </c>
      <c r="H7" s="19">
        <f>SUM(E7:G7)</f>
        <v>100</v>
      </c>
      <c r="I7" s="2"/>
      <c r="J7" s="8">
        <f t="shared" ref="J7:L8" si="0">E7/$H7</f>
        <v>0.09</v>
      </c>
      <c r="K7" s="9">
        <f t="shared" si="0"/>
        <v>0.45</v>
      </c>
      <c r="L7" s="10">
        <f t="shared" si="0"/>
        <v>0.46</v>
      </c>
      <c r="M7" s="8">
        <f>(E7+G7)/$H7</f>
        <v>0.55000000000000004</v>
      </c>
      <c r="N7" s="9">
        <f>K7</f>
        <v>0.45</v>
      </c>
    </row>
    <row r="8" spans="2:14" x14ac:dyDescent="0.25">
      <c r="B8" s="30" t="s">
        <v>5</v>
      </c>
      <c r="C8" s="30"/>
      <c r="D8" s="30"/>
      <c r="E8" s="4">
        <v>8</v>
      </c>
      <c r="F8" s="5">
        <v>46</v>
      </c>
      <c r="G8" s="6">
        <v>46</v>
      </c>
      <c r="H8" s="19">
        <f>SUM(E8:G8)</f>
        <v>100</v>
      </c>
      <c r="I8" s="11"/>
      <c r="J8" s="8">
        <f t="shared" si="0"/>
        <v>0.08</v>
      </c>
      <c r="K8" s="9">
        <f t="shared" si="0"/>
        <v>0.46</v>
      </c>
      <c r="L8" s="10">
        <f t="shared" si="0"/>
        <v>0.46</v>
      </c>
      <c r="M8" s="8">
        <f>(E8+G8)/$H8</f>
        <v>0.54</v>
      </c>
      <c r="N8" s="9">
        <f t="shared" ref="N8" si="1">K8</f>
        <v>0.46</v>
      </c>
    </row>
    <row r="11" spans="2:14" x14ac:dyDescent="0.25">
      <c r="B11" t="s">
        <v>25</v>
      </c>
    </row>
    <row r="12" spans="2:14" x14ac:dyDescent="0.25">
      <c r="B12" t="s">
        <v>27</v>
      </c>
    </row>
    <row r="13" spans="2:14" x14ac:dyDescent="0.25">
      <c r="B13" s="34" t="s">
        <v>14</v>
      </c>
      <c r="C13" s="35"/>
      <c r="D13" s="36"/>
      <c r="E13" s="40" t="s">
        <v>1</v>
      </c>
      <c r="F13" s="41" t="s">
        <v>0</v>
      </c>
      <c r="G13" s="42" t="s">
        <v>2</v>
      </c>
      <c r="H13" s="43" t="s">
        <v>3</v>
      </c>
      <c r="I13" s="3"/>
      <c r="J13" s="44" t="s">
        <v>10</v>
      </c>
      <c r="K13" s="31" t="s">
        <v>11</v>
      </c>
      <c r="L13" s="32" t="s">
        <v>12</v>
      </c>
      <c r="M13" s="33" t="s">
        <v>13</v>
      </c>
      <c r="N13" s="31" t="s">
        <v>15</v>
      </c>
    </row>
    <row r="14" spans="2:14" x14ac:dyDescent="0.25">
      <c r="B14" s="37"/>
      <c r="C14" s="38"/>
      <c r="D14" s="39"/>
      <c r="E14" s="40"/>
      <c r="F14" s="41"/>
      <c r="G14" s="42"/>
      <c r="H14" s="43"/>
      <c r="I14" s="2"/>
      <c r="J14" s="44"/>
      <c r="K14" s="31"/>
      <c r="L14" s="32"/>
      <c r="M14" s="33"/>
      <c r="N14" s="31"/>
    </row>
    <row r="15" spans="2:14" x14ac:dyDescent="0.25">
      <c r="B15" s="30" t="s">
        <v>4</v>
      </c>
      <c r="C15" s="30"/>
      <c r="D15" s="30"/>
      <c r="E15" s="4">
        <v>27</v>
      </c>
      <c r="F15" s="5">
        <v>22</v>
      </c>
      <c r="G15" s="6">
        <v>51</v>
      </c>
      <c r="H15" s="20">
        <f>SUM(E15:G15)</f>
        <v>100</v>
      </c>
      <c r="I15" s="2"/>
      <c r="J15" s="8">
        <f t="shared" ref="J15:J16" si="2">E15/$H15</f>
        <v>0.27</v>
      </c>
      <c r="K15" s="9">
        <f t="shared" ref="K15:K16" si="3">F15/$H15</f>
        <v>0.22</v>
      </c>
      <c r="L15" s="10">
        <f t="shared" ref="L15:L16" si="4">G15/$H15</f>
        <v>0.51</v>
      </c>
      <c r="M15" s="8">
        <f>(E15+G15)/$H15</f>
        <v>0.78</v>
      </c>
      <c r="N15" s="9">
        <f>K15</f>
        <v>0.22</v>
      </c>
    </row>
    <row r="16" spans="2:14" x14ac:dyDescent="0.25">
      <c r="B16" s="30" t="s">
        <v>5</v>
      </c>
      <c r="C16" s="30"/>
      <c r="D16" s="30"/>
      <c r="E16" s="4">
        <v>26</v>
      </c>
      <c r="F16" s="5">
        <v>24</v>
      </c>
      <c r="G16" s="6">
        <v>50</v>
      </c>
      <c r="H16" s="19">
        <f>SUM(E16:G16)</f>
        <v>100</v>
      </c>
      <c r="I16" s="11"/>
      <c r="J16" s="8">
        <f t="shared" si="2"/>
        <v>0.26</v>
      </c>
      <c r="K16" s="9">
        <f t="shared" si="3"/>
        <v>0.24</v>
      </c>
      <c r="L16" s="10">
        <f t="shared" si="4"/>
        <v>0.5</v>
      </c>
      <c r="M16" s="8">
        <f>(E16+G16)/$H16</f>
        <v>0.76</v>
      </c>
      <c r="N16" s="9">
        <f t="shared" ref="N16" si="5">K16</f>
        <v>0.24</v>
      </c>
    </row>
    <row r="19" spans="2:14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2:14" x14ac:dyDescent="0.25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2:14" x14ac:dyDescent="0.25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2:14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2:14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2:14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</sheetData>
  <mergeCells count="24">
    <mergeCell ref="K13:K14"/>
    <mergeCell ref="L13:L14"/>
    <mergeCell ref="M13:M14"/>
    <mergeCell ref="N13:N14"/>
    <mergeCell ref="B15:D15"/>
    <mergeCell ref="H13:H14"/>
    <mergeCell ref="J13:J14"/>
    <mergeCell ref="B16:D16"/>
    <mergeCell ref="B13:D14"/>
    <mergeCell ref="E13:E14"/>
    <mergeCell ref="F13:F14"/>
    <mergeCell ref="G13:G14"/>
    <mergeCell ref="K5:K6"/>
    <mergeCell ref="L5:L6"/>
    <mergeCell ref="M5:M6"/>
    <mergeCell ref="N5:N6"/>
    <mergeCell ref="B7:D7"/>
    <mergeCell ref="H5:H6"/>
    <mergeCell ref="J5:J6"/>
    <mergeCell ref="B8:D8"/>
    <mergeCell ref="B5:D6"/>
    <mergeCell ref="E5:E6"/>
    <mergeCell ref="F5:F6"/>
    <mergeCell ref="G5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6" zoomScale="70" zoomScaleNormal="70" workbookViewId="0">
      <selection activeCell="L76" sqref="L76"/>
    </sheetView>
  </sheetViews>
  <sheetFormatPr defaultRowHeight="15" x14ac:dyDescent="0.25"/>
  <cols>
    <col min="4" max="16" width="10.7109375" customWidth="1"/>
  </cols>
  <sheetData>
    <row r="1" spans="1:15" x14ac:dyDescent="0.25"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25">
      <c r="E2" s="21" t="s">
        <v>30</v>
      </c>
      <c r="F2" s="21"/>
      <c r="G2" s="21"/>
      <c r="H2" s="21"/>
      <c r="I2" s="21"/>
      <c r="J2" s="21"/>
    </row>
    <row r="3" spans="1:15" x14ac:dyDescent="0.25">
      <c r="E3" t="s">
        <v>36</v>
      </c>
      <c r="F3" s="21"/>
      <c r="G3" s="21"/>
      <c r="H3" s="21"/>
      <c r="I3" s="21"/>
      <c r="J3" s="21"/>
    </row>
    <row r="4" spans="1:15" x14ac:dyDescent="0.25">
      <c r="E4" s="21"/>
      <c r="F4" s="21"/>
      <c r="G4" s="21"/>
      <c r="H4" s="21"/>
      <c r="I4" s="21"/>
      <c r="J4" s="21"/>
    </row>
    <row r="5" spans="1:15" x14ac:dyDescent="0.25">
      <c r="E5" s="21" t="s">
        <v>16</v>
      </c>
      <c r="F5" s="21" t="s">
        <v>17</v>
      </c>
      <c r="G5" s="21" t="s">
        <v>18</v>
      </c>
      <c r="H5" s="21"/>
      <c r="I5" s="21" t="s">
        <v>16</v>
      </c>
      <c r="J5" s="21" t="s">
        <v>17</v>
      </c>
    </row>
    <row r="6" spans="1:15" x14ac:dyDescent="0.25">
      <c r="A6" t="s">
        <v>32</v>
      </c>
      <c r="C6" t="s">
        <v>31</v>
      </c>
      <c r="E6" s="26">
        <v>0.25</v>
      </c>
      <c r="F6" s="26">
        <v>0.37</v>
      </c>
      <c r="G6" s="26">
        <v>0.38</v>
      </c>
      <c r="H6" s="21"/>
      <c r="I6" s="26">
        <f>'allGuess&amp;CheckersAiVersions'!$E$6/('allGuess&amp;CheckersAiVersions'!$E$6+'allGuess&amp;CheckersAiVersions'!$F$6)</f>
        <v>0.40322580645161288</v>
      </c>
      <c r="J6" s="26">
        <f>'allGuess&amp;CheckersAiVersions'!$F$6/('allGuess&amp;CheckersAiVersions'!$F$6+'allGuess&amp;CheckersAiVersions'!$E$6)</f>
        <v>0.59677419354838712</v>
      </c>
    </row>
    <row r="7" spans="1:15" x14ac:dyDescent="0.25">
      <c r="E7" s="21"/>
      <c r="F7" s="21"/>
      <c r="G7" s="21"/>
      <c r="H7" s="21"/>
      <c r="I7" s="21"/>
      <c r="J7" s="21"/>
    </row>
    <row r="8" spans="1:15" x14ac:dyDescent="0.25">
      <c r="E8" s="21" t="s">
        <v>16</v>
      </c>
      <c r="F8" s="21" t="s">
        <v>17</v>
      </c>
      <c r="G8" s="21" t="s">
        <v>18</v>
      </c>
      <c r="H8" s="21"/>
      <c r="I8" s="21" t="s">
        <v>16</v>
      </c>
      <c r="J8" s="21" t="s">
        <v>17</v>
      </c>
    </row>
    <row r="9" spans="1:15" x14ac:dyDescent="0.25">
      <c r="A9" t="s">
        <v>32</v>
      </c>
      <c r="C9" t="s">
        <v>29</v>
      </c>
      <c r="E9" s="26">
        <v>0.23</v>
      </c>
      <c r="F9" s="26">
        <v>0.38</v>
      </c>
      <c r="G9" s="26">
        <v>0.39</v>
      </c>
      <c r="H9" s="21"/>
      <c r="I9" s="26">
        <f>'allGuess&amp;CheckersAiVersions'!E7/('allGuess&amp;CheckersAiVersions'!E7+'allGuess&amp;CheckersAiVersions'!F7)</f>
        <v>0.37704918032786883</v>
      </c>
      <c r="J9" s="26">
        <f>'allGuess&amp;CheckersAiVersions'!F7/('allGuess&amp;CheckersAiVersions'!F7+'allGuess&amp;CheckersAiVersions'!E7)</f>
        <v>0.62295081967213117</v>
      </c>
    </row>
    <row r="10" spans="1:15" x14ac:dyDescent="0.25">
      <c r="E10" s="21"/>
      <c r="F10" s="21"/>
      <c r="G10" s="21"/>
      <c r="H10" s="21"/>
      <c r="I10" s="21"/>
      <c r="J10" s="21"/>
    </row>
    <row r="11" spans="1:15" x14ac:dyDescent="0.25">
      <c r="E11" s="21" t="s">
        <v>16</v>
      </c>
      <c r="F11" s="21" t="s">
        <v>17</v>
      </c>
      <c r="G11" s="21" t="s">
        <v>18</v>
      </c>
      <c r="H11" s="21"/>
      <c r="I11" s="21" t="s">
        <v>16</v>
      </c>
      <c r="J11" s="21" t="s">
        <v>17</v>
      </c>
    </row>
    <row r="12" spans="1:15" x14ac:dyDescent="0.25">
      <c r="A12" t="s">
        <v>33</v>
      </c>
      <c r="C12" t="s">
        <v>31</v>
      </c>
      <c r="E12" s="26">
        <v>8.1632653061224483E-2</v>
      </c>
      <c r="F12" s="26">
        <v>0.65306122448979587</v>
      </c>
      <c r="G12" s="26">
        <v>0.26530612244897961</v>
      </c>
      <c r="H12" s="21"/>
      <c r="I12" s="26">
        <f>'allGuess&amp;CheckersAiVersions'!E9/('allGuess&amp;CheckersAiVersions'!E9+'allGuess&amp;CheckersAiVersions'!F9)</f>
        <v>0.1111111111111111</v>
      </c>
      <c r="J12" s="26">
        <f>'allGuess&amp;CheckersAiVersions'!F9/('allGuess&amp;CheckersAiVersions'!F9+'allGuess&amp;CheckersAiVersions'!E9)</f>
        <v>0.88888888888888884</v>
      </c>
    </row>
    <row r="13" spans="1:15" x14ac:dyDescent="0.25">
      <c r="E13" s="21"/>
      <c r="F13" s="21"/>
      <c r="G13" s="21"/>
      <c r="H13" s="21"/>
      <c r="I13" s="21"/>
      <c r="J13" s="21"/>
    </row>
    <row r="14" spans="1:15" x14ac:dyDescent="0.25">
      <c r="E14" s="21" t="s">
        <v>16</v>
      </c>
      <c r="F14" s="21" t="s">
        <v>17</v>
      </c>
      <c r="G14" s="21" t="s">
        <v>18</v>
      </c>
      <c r="H14" s="21"/>
      <c r="I14" s="21" t="s">
        <v>16</v>
      </c>
      <c r="J14" s="21" t="s">
        <v>17</v>
      </c>
    </row>
    <row r="15" spans="1:15" x14ac:dyDescent="0.25">
      <c r="A15" t="s">
        <v>33</v>
      </c>
      <c r="C15" t="s">
        <v>29</v>
      </c>
      <c r="E15" s="26">
        <v>7.0000000000000007E-2</v>
      </c>
      <c r="F15" s="26">
        <v>0.65</v>
      </c>
      <c r="G15" s="26">
        <v>0.28000000000000003</v>
      </c>
      <c r="H15" s="21"/>
      <c r="I15" s="26">
        <f>'allGuess&amp;CheckersAiVersions'!E10/('allGuess&amp;CheckersAiVersions'!E10+'allGuess&amp;CheckersAiVersions'!F10)</f>
        <v>9.7222222222222224E-2</v>
      </c>
      <c r="J15" s="26">
        <f>'allGuess&amp;CheckersAiVersions'!F10/('allGuess&amp;CheckersAiVersions'!E10+'allGuess&amp;CheckersAiVersions'!F10)</f>
        <v>0.90277777777777779</v>
      </c>
    </row>
    <row r="16" spans="1:15" x14ac:dyDescent="0.25">
      <c r="E16" s="21"/>
      <c r="F16" s="21"/>
      <c r="G16" s="21"/>
      <c r="H16" s="21"/>
      <c r="I16" s="21"/>
      <c r="J16" s="21"/>
    </row>
    <row r="17" spans="1:10" x14ac:dyDescent="0.25">
      <c r="E17" s="21" t="s">
        <v>16</v>
      </c>
      <c r="F17" s="21" t="s">
        <v>17</v>
      </c>
      <c r="G17" s="21" t="s">
        <v>18</v>
      </c>
      <c r="H17" s="21"/>
      <c r="I17" s="21" t="s">
        <v>16</v>
      </c>
      <c r="J17" s="21" t="s">
        <v>17</v>
      </c>
    </row>
    <row r="18" spans="1:10" x14ac:dyDescent="0.25">
      <c r="A18" t="s">
        <v>34</v>
      </c>
      <c r="C18" t="s">
        <v>31</v>
      </c>
      <c r="E18" s="26">
        <v>7.0000000000000007E-2</v>
      </c>
      <c r="F18" s="26">
        <v>0.55000000000000004</v>
      </c>
      <c r="G18" s="26">
        <v>0.38</v>
      </c>
      <c r="H18" s="21"/>
      <c r="I18" s="27">
        <f>'allGuess&amp;CheckersAiVersions'!E12/('allGuess&amp;CheckersAiVersions'!E12+'allGuess&amp;CheckersAiVersions'!F12)</f>
        <v>0.11290322580645161</v>
      </c>
      <c r="J18" s="26">
        <f>'allGuess&amp;CheckersAiVersions'!F12/('allGuess&amp;CheckersAiVersions'!F12+'allGuess&amp;CheckersAiVersions'!E12)</f>
        <v>0.88709677419354838</v>
      </c>
    </row>
    <row r="19" spans="1:10" x14ac:dyDescent="0.25">
      <c r="E19" s="21"/>
      <c r="F19" s="21"/>
      <c r="G19" s="21"/>
      <c r="H19" s="21"/>
      <c r="I19" s="21"/>
      <c r="J19" s="21"/>
    </row>
    <row r="20" spans="1:10" x14ac:dyDescent="0.25">
      <c r="E20" s="21" t="s">
        <v>16</v>
      </c>
      <c r="F20" s="21" t="s">
        <v>17</v>
      </c>
      <c r="G20" s="21" t="s">
        <v>18</v>
      </c>
      <c r="H20" s="21"/>
      <c r="I20" s="21" t="s">
        <v>16</v>
      </c>
      <c r="J20" s="21" t="s">
        <v>17</v>
      </c>
    </row>
    <row r="21" spans="1:10" x14ac:dyDescent="0.25">
      <c r="A21" t="s">
        <v>34</v>
      </c>
      <c r="C21" t="s">
        <v>29</v>
      </c>
      <c r="E21" s="26">
        <v>0.08</v>
      </c>
      <c r="F21" s="26">
        <v>0.53</v>
      </c>
      <c r="G21" s="26">
        <v>0.39</v>
      </c>
      <c r="H21" s="21"/>
      <c r="I21" s="26">
        <f>'allGuess&amp;CheckersAiVersions'!E13/('allGuess&amp;CheckersAiVersions'!E13+'allGuess&amp;CheckersAiVersions'!F13)</f>
        <v>0.13114754098360656</v>
      </c>
      <c r="J21" s="26">
        <f>'allGuess&amp;CheckersAiVersions'!F13/('allGuess&amp;CheckersAiVersions'!F13+'allGuess&amp;CheckersAiVersions'!E13)</f>
        <v>0.86885245901639341</v>
      </c>
    </row>
    <row r="22" spans="1:10" x14ac:dyDescent="0.25">
      <c r="E22" s="21"/>
      <c r="F22" s="21"/>
      <c r="G22" s="21"/>
      <c r="H22" s="21"/>
      <c r="I22" s="21"/>
      <c r="J22" s="21"/>
    </row>
    <row r="23" spans="1:10" x14ac:dyDescent="0.25">
      <c r="E23" s="21"/>
      <c r="F23" s="21"/>
      <c r="G23" s="21"/>
      <c r="H23" s="21"/>
      <c r="I23" s="21"/>
      <c r="J23" s="21"/>
    </row>
    <row r="24" spans="1:10" x14ac:dyDescent="0.25">
      <c r="E24" s="21" t="s">
        <v>35</v>
      </c>
      <c r="F24" s="21"/>
      <c r="G24" s="21"/>
      <c r="H24" s="21"/>
      <c r="I24" s="21"/>
      <c r="J24" s="21"/>
    </row>
    <row r="25" spans="1:10" x14ac:dyDescent="0.25">
      <c r="E25" s="21" t="s">
        <v>36</v>
      </c>
      <c r="F25" s="21"/>
      <c r="G25" s="21"/>
      <c r="H25" s="21"/>
      <c r="I25" s="21"/>
      <c r="J25" s="21"/>
    </row>
    <row r="26" spans="1:10" x14ac:dyDescent="0.25">
      <c r="E26" s="21"/>
      <c r="F26" s="21"/>
      <c r="G26" s="21"/>
      <c r="H26" s="21"/>
      <c r="I26" s="21"/>
      <c r="J26" s="21"/>
    </row>
    <row r="27" spans="1:10" x14ac:dyDescent="0.25">
      <c r="E27" s="21" t="s">
        <v>37</v>
      </c>
      <c r="F27" s="21"/>
      <c r="G27" s="21"/>
      <c r="H27" s="21"/>
      <c r="I27" s="21"/>
      <c r="J27" s="21"/>
    </row>
    <row r="28" spans="1:10" x14ac:dyDescent="0.25">
      <c r="E28" s="21"/>
      <c r="F28" s="21"/>
      <c r="G28" s="21"/>
      <c r="H28" s="21"/>
      <c r="I28" s="21"/>
      <c r="J28" s="21"/>
    </row>
    <row r="29" spans="1:10" x14ac:dyDescent="0.25">
      <c r="E29" s="21" t="s">
        <v>16</v>
      </c>
      <c r="F29" s="21" t="s">
        <v>17</v>
      </c>
      <c r="G29" s="21" t="s">
        <v>18</v>
      </c>
      <c r="H29" s="21"/>
      <c r="I29" s="21" t="s">
        <v>16</v>
      </c>
      <c r="J29" s="21" t="s">
        <v>17</v>
      </c>
    </row>
    <row r="30" spans="1:10" x14ac:dyDescent="0.25">
      <c r="C30" t="s">
        <v>31</v>
      </c>
      <c r="E30" s="22">
        <v>0.28000000000000003</v>
      </c>
      <c r="F30" s="22">
        <v>0.3</v>
      </c>
      <c r="G30" s="22">
        <v>0.42</v>
      </c>
      <c r="H30" s="21"/>
      <c r="I30" s="22">
        <f>bestAiVersionVsAllOpponentAIs!E11/(bestAiVersionVsAllOpponentAIs!E11+bestAiVersionVsAllOpponentAIs!F11)</f>
        <v>0.48275862068965519</v>
      </c>
      <c r="J30" s="22">
        <f>bestAiVersionVsAllOpponentAIs!F11/(bestAiVersionVsAllOpponentAIs!E11+bestAiVersionVsAllOpponentAIs!F11)</f>
        <v>0.51724137931034486</v>
      </c>
    </row>
    <row r="31" spans="1:10" x14ac:dyDescent="0.25">
      <c r="E31" s="21" t="s">
        <v>16</v>
      </c>
      <c r="F31" s="21" t="s">
        <v>17</v>
      </c>
      <c r="G31" s="21" t="s">
        <v>18</v>
      </c>
      <c r="H31" s="21"/>
      <c r="I31" s="21" t="s">
        <v>16</v>
      </c>
      <c r="J31" s="21" t="s">
        <v>17</v>
      </c>
    </row>
    <row r="32" spans="1:10" x14ac:dyDescent="0.25">
      <c r="C32" t="s">
        <v>29</v>
      </c>
      <c r="E32" s="22">
        <v>0.3</v>
      </c>
      <c r="F32" s="22">
        <v>0.32</v>
      </c>
      <c r="G32" s="22">
        <v>0.38</v>
      </c>
      <c r="H32" s="21"/>
      <c r="I32" s="22">
        <f>bestAiVersionVsAllOpponentAIs!E12/(bestAiVersionVsAllOpponentAIs!E12+bestAiVersionVsAllOpponentAIs!F12)</f>
        <v>0.4838709677419355</v>
      </c>
      <c r="J32" s="22">
        <f>bestAiVersionVsAllOpponentAIs!F12/(bestAiVersionVsAllOpponentAIs!E12+bestAiVersionVsAllOpponentAIs!F12)</f>
        <v>0.5161290322580645</v>
      </c>
    </row>
    <row r="33" spans="3:10" x14ac:dyDescent="0.25">
      <c r="E33" s="21"/>
      <c r="F33" s="21"/>
      <c r="G33" s="21"/>
      <c r="H33" s="21"/>
      <c r="I33" s="21"/>
      <c r="J33" s="21"/>
    </row>
    <row r="34" spans="3:10" x14ac:dyDescent="0.25">
      <c r="E34" s="21"/>
      <c r="F34" s="21"/>
      <c r="G34" s="21"/>
      <c r="H34" s="21"/>
      <c r="I34" s="21"/>
      <c r="J34" s="21"/>
    </row>
    <row r="35" spans="3:10" x14ac:dyDescent="0.25">
      <c r="E35" s="21" t="s">
        <v>38</v>
      </c>
      <c r="F35" s="21"/>
      <c r="G35" s="21"/>
      <c r="H35" s="21"/>
      <c r="I35" s="21"/>
      <c r="J35" s="21"/>
    </row>
    <row r="36" spans="3:10" x14ac:dyDescent="0.25">
      <c r="E36" s="21"/>
      <c r="F36" s="21"/>
      <c r="G36" s="21"/>
      <c r="H36" s="21"/>
      <c r="I36" s="21"/>
      <c r="J36" s="21"/>
    </row>
    <row r="37" spans="3:10" x14ac:dyDescent="0.25">
      <c r="E37" s="21" t="s">
        <v>16</v>
      </c>
      <c r="F37" s="21" t="s">
        <v>17</v>
      </c>
      <c r="G37" s="21" t="s">
        <v>18</v>
      </c>
      <c r="H37" s="21"/>
      <c r="I37" s="21" t="s">
        <v>16</v>
      </c>
      <c r="J37" s="21" t="s">
        <v>17</v>
      </c>
    </row>
    <row r="38" spans="3:10" x14ac:dyDescent="0.25">
      <c r="C38" t="s">
        <v>31</v>
      </c>
      <c r="E38" s="22">
        <v>0.23</v>
      </c>
      <c r="F38" s="22">
        <v>0.32</v>
      </c>
      <c r="G38" s="22">
        <v>0.45</v>
      </c>
      <c r="H38" s="21"/>
      <c r="I38" s="22">
        <f>bestAiVersionVsAllOpponentAIs!E23/(bestAiVersionVsAllOpponentAIs!E23+bestAiVersionVsAllOpponentAIs!F23)</f>
        <v>0.41818181818181815</v>
      </c>
      <c r="J38" s="22">
        <f>bestAiVersionVsAllOpponentAIs!F23/(bestAiVersionVsAllOpponentAIs!E23+bestAiVersionVsAllOpponentAIs!F23)</f>
        <v>0.58181818181818179</v>
      </c>
    </row>
    <row r="39" spans="3:10" x14ac:dyDescent="0.25">
      <c r="E39" s="21" t="s">
        <v>16</v>
      </c>
      <c r="F39" s="21" t="s">
        <v>17</v>
      </c>
      <c r="G39" s="21" t="s">
        <v>18</v>
      </c>
      <c r="H39" s="21"/>
      <c r="I39" s="21" t="s">
        <v>16</v>
      </c>
      <c r="J39" s="21" t="s">
        <v>17</v>
      </c>
    </row>
    <row r="40" spans="3:10" x14ac:dyDescent="0.25">
      <c r="C40" t="s">
        <v>29</v>
      </c>
      <c r="E40" s="22">
        <v>0.2</v>
      </c>
      <c r="F40" s="22">
        <v>0.33</v>
      </c>
      <c r="G40" s="22">
        <v>0.47</v>
      </c>
      <c r="H40" s="21"/>
      <c r="I40" s="26">
        <f>bestAiVersionVsAllOpponentAIs!E24/(bestAiVersionVsAllOpponentAIs!E24+bestAiVersionVsAllOpponentAIs!F24)</f>
        <v>0.37735849056603776</v>
      </c>
      <c r="J40" s="26">
        <f>bestAiVersionVsAllOpponentAIs!F24/(bestAiVersionVsAllOpponentAIs!E24+bestAiVersionVsAllOpponentAIs!F24)</f>
        <v>0.62264150943396224</v>
      </c>
    </row>
    <row r="41" spans="3:10" x14ac:dyDescent="0.25">
      <c r="E41" s="21"/>
      <c r="F41" s="21"/>
      <c r="G41" s="21"/>
      <c r="H41" s="21"/>
      <c r="I41" s="21"/>
      <c r="J41" s="21"/>
    </row>
    <row r="42" spans="3:10" x14ac:dyDescent="0.25">
      <c r="E42" s="21"/>
      <c r="F42" s="21"/>
      <c r="G42" s="21"/>
      <c r="H42" s="21"/>
      <c r="I42" s="21"/>
      <c r="J42" s="21"/>
    </row>
    <row r="43" spans="3:10" x14ac:dyDescent="0.25">
      <c r="E43" s="21"/>
      <c r="F43" s="21"/>
      <c r="G43" s="21"/>
      <c r="H43" s="21"/>
      <c r="I43" s="21"/>
      <c r="J43" s="21"/>
    </row>
    <row r="44" spans="3:10" x14ac:dyDescent="0.25">
      <c r="E44" s="21" t="s">
        <v>39</v>
      </c>
      <c r="F44" s="21"/>
      <c r="G44" s="21"/>
      <c r="H44" s="21"/>
      <c r="I44" s="21"/>
      <c r="J44" s="21"/>
    </row>
    <row r="45" spans="3:10" x14ac:dyDescent="0.25">
      <c r="E45" s="21"/>
      <c r="F45" s="21"/>
      <c r="G45" s="21"/>
      <c r="H45" s="21"/>
      <c r="I45" s="21"/>
      <c r="J45" s="21"/>
    </row>
    <row r="46" spans="3:10" x14ac:dyDescent="0.25">
      <c r="E46" s="21" t="s">
        <v>16</v>
      </c>
      <c r="F46" s="21" t="s">
        <v>17</v>
      </c>
      <c r="G46" s="21" t="s">
        <v>18</v>
      </c>
      <c r="H46" s="21"/>
      <c r="I46" s="21" t="s">
        <v>16</v>
      </c>
      <c r="J46" s="21" t="s">
        <v>17</v>
      </c>
    </row>
    <row r="47" spans="3:10" x14ac:dyDescent="0.25">
      <c r="C47" t="s">
        <v>31</v>
      </c>
      <c r="E47" s="22">
        <v>0.98</v>
      </c>
      <c r="F47" s="22">
        <v>0</v>
      </c>
      <c r="G47" s="22">
        <v>0.02</v>
      </c>
      <c r="H47" s="21"/>
      <c r="I47" s="26">
        <v>1</v>
      </c>
      <c r="J47" s="26">
        <v>0</v>
      </c>
    </row>
    <row r="48" spans="3:10" x14ac:dyDescent="0.25">
      <c r="E48" s="21" t="s">
        <v>16</v>
      </c>
      <c r="F48" s="21" t="s">
        <v>17</v>
      </c>
      <c r="G48" s="21" t="s">
        <v>18</v>
      </c>
      <c r="H48" s="21"/>
      <c r="I48" s="21" t="s">
        <v>16</v>
      </c>
      <c r="J48" s="21" t="s">
        <v>17</v>
      </c>
    </row>
    <row r="49" spans="3:10" x14ac:dyDescent="0.25">
      <c r="C49" t="s">
        <v>29</v>
      </c>
      <c r="E49" s="26">
        <v>1</v>
      </c>
      <c r="F49" s="26">
        <v>0</v>
      </c>
      <c r="G49" s="26">
        <v>0</v>
      </c>
      <c r="H49" s="21"/>
      <c r="I49" s="26">
        <v>1</v>
      </c>
      <c r="J49" s="26">
        <v>0</v>
      </c>
    </row>
    <row r="50" spans="3:10" x14ac:dyDescent="0.25">
      <c r="E50" s="21"/>
      <c r="F50" s="21"/>
      <c r="G50" s="21"/>
      <c r="H50" s="21"/>
      <c r="I50" s="21"/>
      <c r="J50" s="21"/>
    </row>
    <row r="51" spans="3:10" x14ac:dyDescent="0.25">
      <c r="E51" s="21"/>
      <c r="F51" s="21"/>
      <c r="G51" s="21"/>
      <c r="H51" s="21"/>
      <c r="I51" s="21"/>
      <c r="J51" s="21"/>
    </row>
    <row r="52" spans="3:10" x14ac:dyDescent="0.25">
      <c r="E52" s="21" t="s">
        <v>40</v>
      </c>
      <c r="F52" s="21"/>
      <c r="G52" s="21"/>
      <c r="H52" s="21"/>
      <c r="I52" s="21"/>
      <c r="J52" s="21"/>
    </row>
    <row r="53" spans="3:10" x14ac:dyDescent="0.25">
      <c r="E53" s="21"/>
      <c r="F53" s="21"/>
      <c r="G53" s="21"/>
      <c r="H53" s="21"/>
      <c r="I53" s="21"/>
      <c r="J53" s="21"/>
    </row>
    <row r="54" spans="3:10" x14ac:dyDescent="0.25">
      <c r="E54" s="21" t="s">
        <v>16</v>
      </c>
      <c r="F54" s="21" t="s">
        <v>17</v>
      </c>
      <c r="G54" s="21" t="s">
        <v>18</v>
      </c>
      <c r="H54" s="21"/>
      <c r="I54" s="21" t="s">
        <v>16</v>
      </c>
      <c r="J54" s="21" t="s">
        <v>17</v>
      </c>
    </row>
    <row r="55" spans="3:10" x14ac:dyDescent="0.25">
      <c r="C55" t="s">
        <v>31</v>
      </c>
      <c r="E55" s="26">
        <v>0.27</v>
      </c>
      <c r="F55" s="26">
        <v>0.25</v>
      </c>
      <c r="G55" s="26">
        <v>0.48</v>
      </c>
      <c r="H55" s="21"/>
      <c r="I55" s="26">
        <f>bestAiVersionVsAllOpponentAIs!E47/(bestAiVersionVsAllOpponentAIs!E47+bestAiVersionVsAllOpponentAIs!F47)</f>
        <v>0.51923076923076927</v>
      </c>
      <c r="J55" s="26">
        <f>bestAiVersionVsAllOpponentAIs!F47/(bestAiVersionVsAllOpponentAIs!E47+bestAiVersionVsAllOpponentAIs!F47)</f>
        <v>0.48076923076923078</v>
      </c>
    </row>
    <row r="56" spans="3:10" x14ac:dyDescent="0.25">
      <c r="E56" s="21" t="s">
        <v>16</v>
      </c>
      <c r="F56" s="21" t="s">
        <v>17</v>
      </c>
      <c r="G56" s="21" t="s">
        <v>18</v>
      </c>
      <c r="H56" s="21"/>
      <c r="I56" s="21" t="s">
        <v>16</v>
      </c>
      <c r="J56" s="21" t="s">
        <v>17</v>
      </c>
    </row>
    <row r="57" spans="3:10" x14ac:dyDescent="0.25">
      <c r="C57" t="s">
        <v>29</v>
      </c>
      <c r="E57" s="26">
        <v>0.26</v>
      </c>
      <c r="F57" s="26">
        <v>0.25</v>
      </c>
      <c r="G57" s="26">
        <v>0.49</v>
      </c>
      <c r="H57" s="21"/>
      <c r="I57" s="22">
        <f>bestAiVersionVsAllOpponentAIs!E48/(bestAiVersionVsAllOpponentAIs!E48+bestAiVersionVsAllOpponentAIs!F48)</f>
        <v>0.50980392156862742</v>
      </c>
      <c r="J57" s="22">
        <f>bestAiVersionVsAllOpponentAIs!F48/(bestAiVersionVsAllOpponentAIs!E48+bestAiVersionVsAllOpponentAIs!F48)</f>
        <v>0.49019607843137253</v>
      </c>
    </row>
    <row r="63" spans="3:10" x14ac:dyDescent="0.25">
      <c r="E63" t="s">
        <v>43</v>
      </c>
    </row>
    <row r="64" spans="3:10" x14ac:dyDescent="0.25">
      <c r="E64" t="s">
        <v>41</v>
      </c>
    </row>
    <row r="66" spans="3:20" x14ac:dyDescent="0.25">
      <c r="E66" s="21" t="s">
        <v>16</v>
      </c>
      <c r="F66" s="21" t="s">
        <v>17</v>
      </c>
      <c r="G66" s="21" t="s">
        <v>18</v>
      </c>
      <c r="H66" s="21"/>
      <c r="I66" s="21" t="s">
        <v>16</v>
      </c>
      <c r="J66" s="21" t="s">
        <v>17</v>
      </c>
      <c r="M66" s="23"/>
      <c r="N66" s="23"/>
      <c r="O66" s="23"/>
      <c r="P66" s="23"/>
      <c r="Q66" s="23"/>
      <c r="R66" s="23"/>
      <c r="S66" s="23"/>
      <c r="T66" s="23"/>
    </row>
    <row r="67" spans="3:20" x14ac:dyDescent="0.25">
      <c r="C67" t="s">
        <v>28</v>
      </c>
      <c r="E67" s="22">
        <v>0.09</v>
      </c>
      <c r="F67" s="22">
        <v>0.45</v>
      </c>
      <c r="G67" s="22">
        <v>0.46</v>
      </c>
      <c r="H67" s="21"/>
      <c r="I67" s="26">
        <f>bestAIVersionVsOriginale4And6!$E$7/(bestAIVersionVsOriginale4And6!$E$7+bestAIVersionVsOriginale4And6!$F$7)</f>
        <v>0.16666666666666666</v>
      </c>
      <c r="J67" s="26">
        <f>bestAIVersionVsOriginale4And6!$F$7/(bestAIVersionVsOriginale4And6!$E$7+bestAIVersionVsOriginale4And6!$F$7)</f>
        <v>0.83333333333333337</v>
      </c>
      <c r="M67" s="23"/>
      <c r="N67" s="23"/>
      <c r="O67" s="23"/>
      <c r="P67" s="23"/>
      <c r="Q67" s="23"/>
      <c r="R67" s="23"/>
      <c r="S67" s="23"/>
      <c r="T67" s="23"/>
    </row>
    <row r="68" spans="3:20" x14ac:dyDescent="0.25">
      <c r="E68" s="21" t="s">
        <v>16</v>
      </c>
      <c r="F68" s="21" t="s">
        <v>17</v>
      </c>
      <c r="G68" s="21" t="s">
        <v>18</v>
      </c>
      <c r="H68" s="21"/>
      <c r="I68" s="21" t="s">
        <v>16</v>
      </c>
      <c r="J68" s="21" t="s">
        <v>17</v>
      </c>
      <c r="M68" s="23"/>
      <c r="N68" s="23"/>
      <c r="O68" s="23"/>
      <c r="P68" s="23"/>
      <c r="Q68" s="23"/>
      <c r="R68" s="23"/>
      <c r="S68" s="23"/>
      <c r="T68" s="23"/>
    </row>
    <row r="69" spans="3:20" x14ac:dyDescent="0.25">
      <c r="C69" t="s">
        <v>29</v>
      </c>
      <c r="E69" s="26">
        <v>0.08</v>
      </c>
      <c r="F69" s="26">
        <v>0.46</v>
      </c>
      <c r="G69" s="26">
        <v>0.46</v>
      </c>
      <c r="H69" s="21"/>
      <c r="I69" s="22">
        <f>bestAIVersionVsOriginale4And6!$E$8/(bestAIVersionVsOriginale4And6!$E$8+bestAIVersionVsOriginale4And6!$F$8)</f>
        <v>0.14814814814814814</v>
      </c>
      <c r="J69" s="22">
        <f>bestAIVersionVsOriginale4And6!$F$8/(bestAIVersionVsOriginale4And6!$F$8+bestAIVersionVsOriginale4And6!$E$8)</f>
        <v>0.85185185185185186</v>
      </c>
      <c r="M69" s="23"/>
      <c r="N69" s="23"/>
      <c r="O69" s="24"/>
      <c r="P69" s="24"/>
      <c r="Q69" s="24"/>
      <c r="R69" s="23"/>
      <c r="S69" s="28"/>
      <c r="T69" s="28"/>
    </row>
    <row r="70" spans="3:20" x14ac:dyDescent="0.25">
      <c r="E70" s="21"/>
      <c r="F70" s="21"/>
      <c r="G70" s="21"/>
      <c r="M70" s="23"/>
      <c r="N70" s="23"/>
      <c r="O70" s="23"/>
      <c r="P70" s="23"/>
      <c r="Q70" s="23"/>
      <c r="R70" s="23"/>
      <c r="S70" s="23"/>
      <c r="T70" s="23"/>
    </row>
    <row r="71" spans="3:20" x14ac:dyDescent="0.25">
      <c r="E71" s="21"/>
      <c r="F71" s="21"/>
      <c r="G71" s="21"/>
      <c r="M71" s="23"/>
      <c r="N71" s="23"/>
      <c r="O71" s="28"/>
      <c r="P71" s="28"/>
      <c r="Q71" s="28"/>
      <c r="R71" s="23"/>
      <c r="S71" s="24"/>
      <c r="T71" s="24"/>
    </row>
    <row r="72" spans="3:20" x14ac:dyDescent="0.25">
      <c r="E72" s="21" t="s">
        <v>43</v>
      </c>
      <c r="F72" s="21"/>
      <c r="G72" s="21"/>
    </row>
    <row r="73" spans="3:20" x14ac:dyDescent="0.25">
      <c r="E73" t="s">
        <v>42</v>
      </c>
      <c r="F73" s="21"/>
      <c r="G73" s="21"/>
    </row>
    <row r="74" spans="3:20" x14ac:dyDescent="0.25">
      <c r="E74" s="21"/>
      <c r="F74" s="21"/>
      <c r="G74" s="21"/>
    </row>
    <row r="75" spans="3:20" x14ac:dyDescent="0.25">
      <c r="E75" s="21" t="s">
        <v>16</v>
      </c>
      <c r="F75" s="21" t="s">
        <v>17</v>
      </c>
      <c r="G75" s="21" t="s">
        <v>18</v>
      </c>
      <c r="H75" s="21"/>
      <c r="I75" s="21" t="s">
        <v>16</v>
      </c>
      <c r="J75" s="21" t="s">
        <v>17</v>
      </c>
    </row>
    <row r="76" spans="3:20" x14ac:dyDescent="0.25">
      <c r="C76" t="s">
        <v>28</v>
      </c>
      <c r="E76" s="22">
        <v>0.27</v>
      </c>
      <c r="F76" s="22">
        <v>0.22</v>
      </c>
      <c r="G76" s="22">
        <v>0.51</v>
      </c>
      <c r="H76" s="21"/>
      <c r="I76" s="26">
        <f>bestAIVersionVsOriginale4And6!$E$15/(bestAIVersionVsOriginale4And6!$E$15+bestAIVersionVsOriginale4And6!$F$15)</f>
        <v>0.55102040816326525</v>
      </c>
      <c r="J76" s="26">
        <f>bestAIVersionVsOriginale4And6!$F$15/(bestAIVersionVsOriginale4And6!$E$15+bestAIVersionVsOriginale4And6!$F$15)</f>
        <v>0.44897959183673469</v>
      </c>
    </row>
    <row r="77" spans="3:20" x14ac:dyDescent="0.25">
      <c r="E77" s="21" t="s">
        <v>16</v>
      </c>
      <c r="F77" s="21" t="s">
        <v>17</v>
      </c>
      <c r="G77" s="21" t="s">
        <v>18</v>
      </c>
      <c r="H77" s="21"/>
      <c r="I77" s="21" t="s">
        <v>16</v>
      </c>
      <c r="J77" s="21" t="s">
        <v>17</v>
      </c>
    </row>
    <row r="78" spans="3:20" x14ac:dyDescent="0.25">
      <c r="C78" t="s">
        <v>29</v>
      </c>
      <c r="E78" s="26">
        <v>0.26</v>
      </c>
      <c r="F78" s="26">
        <v>0.24</v>
      </c>
      <c r="G78" s="26">
        <v>0.5</v>
      </c>
      <c r="H78" s="21"/>
      <c r="I78" s="22">
        <f>bestAIVersionVsOriginale4And6!$E$16/(bestAIVersionVsOriginale4And6!$E$16+bestAIVersionVsOriginale4And6!$F$16)</f>
        <v>0.52</v>
      </c>
      <c r="J78" s="22">
        <f>bestAIVersionVsOriginale4And6!$F$16/(bestAIVersionVsOriginale4And6!$E$16+bestAIVersionVsOriginale4And6!$F$16)</f>
        <v>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allGuess&amp;CheckersAiVersions</vt:lpstr>
      <vt:lpstr>bestAiVersionVsAllOpponentAIs</vt:lpstr>
      <vt:lpstr>bestAIVersionVsOriginale4And6</vt:lpstr>
      <vt:lpstr>computationsSheet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ugolino</dc:creator>
  <cp:lastModifiedBy>vincenzo ugolino</cp:lastModifiedBy>
  <dcterms:created xsi:type="dcterms:W3CDTF">2016-02-15T20:40:37Z</dcterms:created>
  <dcterms:modified xsi:type="dcterms:W3CDTF">2016-03-10T22:32:14Z</dcterms:modified>
</cp:coreProperties>
</file>