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zo\Desktop\AIVersionsOfGuessAndCheckers\test_tesi\"/>
    </mc:Choice>
  </mc:AlternateContent>
  <bookViews>
    <workbookView xWindow="0" yWindow="0" windowWidth="20490" windowHeight="7755"/>
  </bookViews>
  <sheets>
    <sheet name="ThirdOptimization" sheetId="1" r:id="rId1"/>
    <sheet name="SecondOptimization" sheetId="2" r:id="rId2"/>
    <sheet name="FirstOptimization" sheetId="3" r:id="rId3"/>
    <sheet name="OriginalVersion" sheetId="4" r:id="rId4"/>
    <sheet name="Abstract Of Tests" sheetId="5" r:id="rId5"/>
    <sheet name="OrderedData" sheetId="6" r:id="rId6"/>
  </sheets>
  <definedNames>
    <definedName name="firstOptimization" localSheetId="2">FirstOptimization!$E$9:$X$108</definedName>
    <definedName name="newOptimization3RandomConfs" localSheetId="0">ThirdOptimization!$F$10:$Y$109</definedName>
    <definedName name="newOriginalRealConfs" localSheetId="3">OriginalVersion!$E$9:$X$108</definedName>
    <definedName name="secondOptimization" localSheetId="1">SecondOptimization!$E$10:$X$109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9" i="1" l="1"/>
  <c r="I169" i="4" l="1"/>
  <c r="I173" i="4"/>
  <c r="I165" i="4"/>
  <c r="F173" i="4"/>
  <c r="F169" i="4"/>
  <c r="I158" i="3" l="1"/>
  <c r="I166" i="3"/>
  <c r="F158" i="3"/>
  <c r="F166" i="3"/>
  <c r="H165" i="2"/>
  <c r="E169" i="2"/>
  <c r="E165" i="2"/>
  <c r="F173" i="1"/>
  <c r="F165" i="1"/>
  <c r="Z12" i="1" l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AA109" i="1"/>
  <c r="Z11" i="1"/>
  <c r="AA11" i="1"/>
  <c r="AA10" i="1"/>
  <c r="Z10" i="1"/>
  <c r="Y11" i="4" l="1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Y82" i="4"/>
  <c r="Z82" i="4"/>
  <c r="Y83" i="4"/>
  <c r="Z83" i="4"/>
  <c r="Y84" i="4"/>
  <c r="Z84" i="4"/>
  <c r="Y85" i="4"/>
  <c r="Z85" i="4"/>
  <c r="Y86" i="4"/>
  <c r="Z86" i="4"/>
  <c r="Y87" i="4"/>
  <c r="Z87" i="4"/>
  <c r="Y88" i="4"/>
  <c r="Z88" i="4"/>
  <c r="Y89" i="4"/>
  <c r="Z89" i="4"/>
  <c r="Y90" i="4"/>
  <c r="Z90" i="4"/>
  <c r="Y91" i="4"/>
  <c r="Z91" i="4"/>
  <c r="Y92" i="4"/>
  <c r="Z92" i="4"/>
  <c r="Y93" i="4"/>
  <c r="Z93" i="4"/>
  <c r="Y94" i="4"/>
  <c r="Z94" i="4"/>
  <c r="Y95" i="4"/>
  <c r="Z95" i="4"/>
  <c r="Y96" i="4"/>
  <c r="Z96" i="4"/>
  <c r="Y97" i="4"/>
  <c r="Z97" i="4"/>
  <c r="Y98" i="4"/>
  <c r="Z98" i="4"/>
  <c r="Y99" i="4"/>
  <c r="Z99" i="4"/>
  <c r="Y100" i="4"/>
  <c r="Z100" i="4"/>
  <c r="Y101" i="4"/>
  <c r="Z101" i="4"/>
  <c r="Y102" i="4"/>
  <c r="Z102" i="4"/>
  <c r="Y103" i="4"/>
  <c r="Z103" i="4"/>
  <c r="Y104" i="4"/>
  <c r="Z104" i="4"/>
  <c r="Y105" i="4"/>
  <c r="Z105" i="4"/>
  <c r="Y106" i="4"/>
  <c r="Z106" i="4"/>
  <c r="Y107" i="4"/>
  <c r="Z107" i="4"/>
  <c r="Y108" i="4"/>
  <c r="Z108" i="4"/>
  <c r="Y10" i="4"/>
  <c r="Z10" i="4"/>
  <c r="Z9" i="4"/>
  <c r="Y9" i="4"/>
  <c r="Y11" i="3" l="1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Y86" i="3"/>
  <c r="Z86" i="3"/>
  <c r="Y87" i="3"/>
  <c r="Z87" i="3"/>
  <c r="Y88" i="3"/>
  <c r="Z88" i="3"/>
  <c r="Y89" i="3"/>
  <c r="Z89" i="3"/>
  <c r="Y90" i="3"/>
  <c r="Z90" i="3"/>
  <c r="Y91" i="3"/>
  <c r="Z91" i="3"/>
  <c r="Y92" i="3"/>
  <c r="Z92" i="3"/>
  <c r="Y93" i="3"/>
  <c r="Z93" i="3"/>
  <c r="Y94" i="3"/>
  <c r="Z94" i="3"/>
  <c r="Y95" i="3"/>
  <c r="Z95" i="3"/>
  <c r="Y96" i="3"/>
  <c r="Z96" i="3"/>
  <c r="Y97" i="3"/>
  <c r="Z97" i="3"/>
  <c r="Y98" i="3"/>
  <c r="Z98" i="3"/>
  <c r="Y99" i="3"/>
  <c r="Z99" i="3"/>
  <c r="Y100" i="3"/>
  <c r="Z100" i="3"/>
  <c r="Y101" i="3"/>
  <c r="Z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" i="3"/>
  <c r="Z10" i="3"/>
  <c r="Z9" i="3"/>
  <c r="Y9" i="3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" i="2"/>
  <c r="Z11" i="2"/>
  <c r="Z10" i="2"/>
  <c r="Y10" i="2"/>
</calcChain>
</file>

<file path=xl/connections.xml><?xml version="1.0" encoding="utf-8"?>
<connections xmlns="http://schemas.openxmlformats.org/spreadsheetml/2006/main">
  <connection id="1" name="firstOptimization" type="6" refreshedVersion="5" background="1" saveData="1">
    <textPr codePage="850" sourceFile="C:\Users\vincenzo\eclipse_mars_workspace\CPFirstOptimization\firstOptimization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ewOptimization3RandomConfs" type="6" refreshedVersion="5" background="1" saveData="1">
    <textPr codePage="850" sourceFile="C:\Users\vincenzo\eclipse_mars_workspace\CPThirdOptimization\newOptimization3RandomConfs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ewOriginalRealConfs" type="6" refreshedVersion="5" background="1" saveData="1">
    <textPr codePage="850" sourceFile="C:\Users\vincenzo\eclipse_mars_workspace\CheckerPrompter\newOriginalRealConfs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econdOptimization" type="6" refreshedVersion="5" background="1" saveData="1">
    <textPr codePage="850" sourceFile="C:\Users\vincenzo\eclipse_mars_workspace\CPSecondOptimization\secondOptimization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hirdOptimization1" type="6" refreshedVersion="5" background="1" saveData="1">
    <textPr codePage="850" sourceFile="C:\Users\vincenzo\eclipse_mars_workspace\CPThirdOptimization\thirdOptimization.csv" decimal="," thousands=".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<sst xmlns="http://schemas.openxmlformats.org/spreadsheetml/2006/main" count="634" uniqueCount="156">
  <si>
    <t>Esecuzione I</t>
  </si>
  <si>
    <t>Esecuzione II</t>
  </si>
  <si>
    <t>Esecuzione III</t>
  </si>
  <si>
    <t>Esecuzione IV</t>
  </si>
  <si>
    <t>Esecuzione V</t>
  </si>
  <si>
    <t>Black</t>
  </si>
  <si>
    <t>White</t>
  </si>
  <si>
    <t>n. Confs</t>
  </si>
  <si>
    <t>Tempi</t>
  </si>
  <si>
    <t>Configurazioni</t>
  </si>
  <si>
    <t>Configurazione 1</t>
  </si>
  <si>
    <t>Configurazione 2</t>
  </si>
  <si>
    <t>Configurazione 3</t>
  </si>
  <si>
    <t>Configurazione 4</t>
  </si>
  <si>
    <t>Configurazione 5</t>
  </si>
  <si>
    <t>Configurazione 6</t>
  </si>
  <si>
    <t>Configurazione 7</t>
  </si>
  <si>
    <t>Configurazione 8</t>
  </si>
  <si>
    <t>Configurazione 9</t>
  </si>
  <si>
    <t>Configurazione 10</t>
  </si>
  <si>
    <t>Configurazione 11</t>
  </si>
  <si>
    <t>Configurazione 12</t>
  </si>
  <si>
    <t>Configurazione 13</t>
  </si>
  <si>
    <t>Configurazione 14</t>
  </si>
  <si>
    <t>Configurazione 15</t>
  </si>
  <si>
    <t>Configurazione 16</t>
  </si>
  <si>
    <t>Configurazione 17</t>
  </si>
  <si>
    <t>Configurazione 18</t>
  </si>
  <si>
    <t>Configurazione 19</t>
  </si>
  <si>
    <t>Configurazione 20</t>
  </si>
  <si>
    <t>Configurazione 21</t>
  </si>
  <si>
    <t>Configurazione 22</t>
  </si>
  <si>
    <t>Configurazione 23</t>
  </si>
  <si>
    <t>Configurazione 24</t>
  </si>
  <si>
    <t>Configurazione 25</t>
  </si>
  <si>
    <t>Configurazione 26</t>
  </si>
  <si>
    <t>Configurazione 27</t>
  </si>
  <si>
    <t>Configurazione 28</t>
  </si>
  <si>
    <t>Configurazione 29</t>
  </si>
  <si>
    <t>Configurazione 30</t>
  </si>
  <si>
    <t>Configurazione 31</t>
  </si>
  <si>
    <t>Configurazione 32</t>
  </si>
  <si>
    <t>Configurazione 33</t>
  </si>
  <si>
    <t>Configurazione 34</t>
  </si>
  <si>
    <t>Configurazione 35</t>
  </si>
  <si>
    <t>Configurazione 36</t>
  </si>
  <si>
    <t>Configurazione 37</t>
  </si>
  <si>
    <t>Configurazione 38</t>
  </si>
  <si>
    <t>Configurazione 39</t>
  </si>
  <si>
    <t>Configurazione 40</t>
  </si>
  <si>
    <t>Configurazione 41</t>
  </si>
  <si>
    <t>Configurazione 42</t>
  </si>
  <si>
    <t>Configurazione 43</t>
  </si>
  <si>
    <t>Configurazione 44</t>
  </si>
  <si>
    <t>Configurazione 45</t>
  </si>
  <si>
    <t>Configurazione 46</t>
  </si>
  <si>
    <t>Configurazione 47</t>
  </si>
  <si>
    <t>Configurazione 48</t>
  </si>
  <si>
    <t>Configurazione 49</t>
  </si>
  <si>
    <t>Configurazione 50</t>
  </si>
  <si>
    <t>Configurazione 51</t>
  </si>
  <si>
    <t>Configurazione 52</t>
  </si>
  <si>
    <t>Configurazione 53</t>
  </si>
  <si>
    <t>Configurazione 54</t>
  </si>
  <si>
    <t>Configurazione 55</t>
  </si>
  <si>
    <t>Configurazione 56</t>
  </si>
  <si>
    <t>Configurazione 57</t>
  </si>
  <si>
    <t>Configurazione 58</t>
  </si>
  <si>
    <t>Configurazione 59</t>
  </si>
  <si>
    <t>Configurazione 60</t>
  </si>
  <si>
    <t>Configurazione 61</t>
  </si>
  <si>
    <t>Configurazione 62</t>
  </si>
  <si>
    <t>Configurazione 63</t>
  </si>
  <si>
    <t>Configurazione 64</t>
  </si>
  <si>
    <t>Configurazione 65</t>
  </si>
  <si>
    <t>Configurazione 66</t>
  </si>
  <si>
    <t>Configurazione 67</t>
  </si>
  <si>
    <t>Configurazione 68</t>
  </si>
  <si>
    <t>Configurazione 69</t>
  </si>
  <si>
    <t>Configurazione 70</t>
  </si>
  <si>
    <t>Configurazione 71</t>
  </si>
  <si>
    <t>Configurazione 72</t>
  </si>
  <si>
    <t>Configurazione 73</t>
  </si>
  <si>
    <t>Configurazione 74</t>
  </si>
  <si>
    <t>Configurazione 75</t>
  </si>
  <si>
    <t>Configurazione 76</t>
  </si>
  <si>
    <t>Configurazione 77</t>
  </si>
  <si>
    <t>Configurazione 78</t>
  </si>
  <si>
    <t>Configurazione 79</t>
  </si>
  <si>
    <t>Configurazione 80</t>
  </si>
  <si>
    <t>Configurazione 81</t>
  </si>
  <si>
    <t>Configurazione 82</t>
  </si>
  <si>
    <t>Configurazione 83</t>
  </si>
  <si>
    <t>Configurazione 84</t>
  </si>
  <si>
    <t>Configurazione 85</t>
  </si>
  <si>
    <t>Configurazione 86</t>
  </si>
  <si>
    <t>Configurazione 87</t>
  </si>
  <si>
    <t>Configurazione 88</t>
  </si>
  <si>
    <t>Configurazione 89</t>
  </si>
  <si>
    <t>Configurazione 90</t>
  </si>
  <si>
    <t>Configurazione 91</t>
  </si>
  <si>
    <t>Configurazione 92</t>
  </si>
  <si>
    <t>Configurazione 93</t>
  </si>
  <si>
    <t>Configurazione 94</t>
  </si>
  <si>
    <t>Configurazione 95</t>
  </si>
  <si>
    <t>Configurazione 96</t>
  </si>
  <si>
    <t>Configurazione 97</t>
  </si>
  <si>
    <t>Configurazione 98</t>
  </si>
  <si>
    <t>Configurazione 99</t>
  </si>
  <si>
    <t>Configurazione 100</t>
  </si>
  <si>
    <t>Versione 1.3</t>
  </si>
  <si>
    <t>Media Tempi</t>
  </si>
  <si>
    <t>Media</t>
  </si>
  <si>
    <t>Equazione esponenziale</t>
  </si>
  <si>
    <t>Equazione Lineare</t>
  </si>
  <si>
    <t>Equazione polinomiale</t>
  </si>
  <si>
    <t>I valori di R^2 sono tutti molto distanti dall'1 , ciò significa che nessuna funzione di cui sopra può rappresentare fedelmente tale distribuzione</t>
  </si>
  <si>
    <t>Analizzando i valori R^2 è lecito asserire che una funzione polinomiale possa  rappresentare, in maniera alquanto fedele, ambedue le distribuzioni di cui sopra</t>
  </si>
  <si>
    <t>Black To Move</t>
  </si>
  <si>
    <t>White To Move</t>
  </si>
  <si>
    <t>y = 17,74x + 86,238</t>
  </si>
  <si>
    <r>
      <t>y = -0,4111x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+ 33,298x + 59,211</t>
    </r>
  </si>
  <si>
    <r>
      <t>y = 67,87e</t>
    </r>
    <r>
      <rPr>
        <vertAlign val="superscript"/>
        <sz val="11"/>
        <rFont val="Calibri"/>
        <family val="2"/>
        <scheme val="minor"/>
      </rPr>
      <t>0,0747x</t>
    </r>
  </si>
  <si>
    <t xml:space="preserve">R² </t>
  </si>
  <si>
    <t>y = 14,698x + 97,758</t>
  </si>
  <si>
    <r>
      <t>y = -0,3208x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+ 28,02x + 69,417</t>
    </r>
  </si>
  <si>
    <r>
      <t>y = 68,221e</t>
    </r>
    <r>
      <rPr>
        <vertAlign val="superscript"/>
        <sz val="11"/>
        <rFont val="Calibri"/>
        <family val="2"/>
        <scheme val="minor"/>
      </rPr>
      <t>0,0693x</t>
    </r>
  </si>
  <si>
    <t>R²</t>
  </si>
  <si>
    <t>y = 19,066x + 160</t>
  </si>
  <si>
    <t>y = 22,947x + 107,47</t>
  </si>
  <si>
    <r>
      <t>y = -0,0239x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+ 25,546x + 78,673</t>
    </r>
  </si>
  <si>
    <r>
      <t>y = -0,029x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+ 28,952x + 38,943</t>
    </r>
  </si>
  <si>
    <r>
      <t>y = 98,374e</t>
    </r>
    <r>
      <rPr>
        <vertAlign val="superscript"/>
        <sz val="11"/>
        <rFont val="Calibri"/>
        <family val="2"/>
        <scheme val="minor"/>
      </rPr>
      <t>0,0192x</t>
    </r>
  </si>
  <si>
    <r>
      <t>y = 86,549e</t>
    </r>
    <r>
      <rPr>
        <vertAlign val="superscript"/>
        <sz val="11"/>
        <rFont val="Calibri"/>
        <family val="2"/>
        <scheme val="minor"/>
      </rPr>
      <t>0,0261x</t>
    </r>
  </si>
  <si>
    <t>y = 28,913x + 80,716</t>
  </si>
  <si>
    <r>
      <t>y = -0,2325x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+ 37,713x + 65,43</t>
    </r>
  </si>
  <si>
    <r>
      <t>y = 74,319e</t>
    </r>
    <r>
      <rPr>
        <vertAlign val="superscript"/>
        <sz val="11"/>
        <rFont val="Calibri"/>
        <family val="2"/>
        <scheme val="minor"/>
      </rPr>
      <t>0,0859x</t>
    </r>
  </si>
  <si>
    <t>y = 27,07x + 83,617</t>
  </si>
  <si>
    <r>
      <t>y = -0,0466x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+ 29,003x + 79,504</t>
    </r>
  </si>
  <si>
    <r>
      <t>y = 73,355e</t>
    </r>
    <r>
      <rPr>
        <vertAlign val="superscript"/>
        <sz val="11"/>
        <rFont val="Calibri"/>
        <family val="2"/>
        <scheme val="minor"/>
      </rPr>
      <t>0,0826x</t>
    </r>
  </si>
  <si>
    <t>y = 186,75x - 247,22</t>
  </si>
  <si>
    <t xml:space="preserve">y = 233,46x - 536,74 </t>
  </si>
  <si>
    <r>
      <t>y = 5,1714x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- 8,9505x + 92,727</t>
    </r>
  </si>
  <si>
    <r>
      <t>y = 8,6698x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- 126,54x + 229,07</t>
    </r>
  </si>
  <si>
    <r>
      <t>y = 70,134e</t>
    </r>
    <r>
      <rPr>
        <vertAlign val="superscript"/>
        <sz val="11"/>
        <rFont val="Calibri"/>
        <family val="2"/>
        <scheme val="minor"/>
      </rPr>
      <t>0,1326x</t>
    </r>
  </si>
  <si>
    <r>
      <t>y = 67,161e</t>
    </r>
    <r>
      <rPr>
        <vertAlign val="superscript"/>
        <sz val="11"/>
        <rFont val="Calibri"/>
        <family val="2"/>
        <scheme val="minor"/>
      </rPr>
      <t>0,1302x</t>
    </r>
  </si>
  <si>
    <t>time</t>
  </si>
  <si>
    <t>id conf</t>
  </si>
  <si>
    <t>Third Optimization Black To Move</t>
  </si>
  <si>
    <t>First Optimization White To Move</t>
  </si>
  <si>
    <t>Third Optimization White To Move</t>
  </si>
  <si>
    <t>First Optimization Black To Move</t>
  </si>
  <si>
    <t>AI Version 3</t>
  </si>
  <si>
    <t>AI Version 2</t>
  </si>
  <si>
    <t>AI Version 1</t>
  </si>
  <si>
    <t>AI Original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</si>
</sst>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3" borderId="1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8" xfId="0" applyFill="1" applyBorder="1"/>
    <xf numFmtId="0" fontId="0" fillId="4" borderId="19" xfId="0" applyFill="1" applyBorder="1"/>
    <xf numFmtId="4" fontId="0" fillId="4" borderId="16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4" borderId="21" xfId="0" applyNumberFormat="1" applyFill="1" applyBorder="1" applyAlignment="1">
      <alignment horizontal="center" vertical="center"/>
    </xf>
    <xf numFmtId="4" fontId="0" fillId="4" borderId="17" xfId="0" applyNumberFormat="1" applyFill="1" applyBorder="1" applyAlignment="1">
      <alignment horizontal="center" vertical="center"/>
    </xf>
    <xf numFmtId="4" fontId="0" fillId="4" borderId="19" xfId="0" applyNumberFormat="1" applyFill="1" applyBorder="1" applyAlignment="1">
      <alignment horizontal="center" vertical="center"/>
    </xf>
    <xf numFmtId="4" fontId="0" fillId="4" borderId="22" xfId="0" applyNumberFormat="1" applyFill="1" applyBorder="1" applyAlignment="1">
      <alignment horizontal="center" vertical="center"/>
    </xf>
    <xf numFmtId="4" fontId="0" fillId="2" borderId="18" xfId="0" applyNumberFormat="1" applyFill="1" applyBorder="1"/>
    <xf numFmtId="4" fontId="0" fillId="2" borderId="19" xfId="0" applyNumberFormat="1" applyFill="1" applyBorder="1"/>
    <xf numFmtId="4" fontId="0" fillId="3" borderId="18" xfId="0" applyNumberFormat="1" applyFill="1" applyBorder="1"/>
    <xf numFmtId="4" fontId="0" fillId="4" borderId="19" xfId="0" applyNumberFormat="1" applyFill="1" applyBorder="1"/>
    <xf numFmtId="4" fontId="0" fillId="4" borderId="13" xfId="0" applyNumberFormat="1" applyFill="1" applyBorder="1" applyAlignment="1">
      <alignment horizontal="center" vertical="center"/>
    </xf>
    <xf numFmtId="4" fontId="0" fillId="4" borderId="14" xfId="0" applyNumberFormat="1" applyFill="1" applyBorder="1" applyAlignment="1">
      <alignment horizontal="center" vertical="center"/>
    </xf>
    <xf numFmtId="4" fontId="0" fillId="4" borderId="11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4" fontId="0" fillId="4" borderId="13" xfId="0" applyNumberFormat="1" applyFont="1" applyFill="1" applyBorder="1" applyAlignment="1">
      <alignment horizontal="center" vertical="center"/>
    </xf>
    <xf numFmtId="4" fontId="0" fillId="4" borderId="14" xfId="0" applyNumberFormat="1" applyFont="1" applyFill="1" applyBorder="1" applyAlignment="1">
      <alignment horizontal="center" vertical="center"/>
    </xf>
    <xf numFmtId="0" fontId="0" fillId="3" borderId="18" xfId="0" applyFont="1" applyFill="1" applyBorder="1"/>
    <xf numFmtId="0" fontId="0" fillId="4" borderId="19" xfId="0" applyFont="1" applyFill="1" applyBorder="1"/>
    <xf numFmtId="0" fontId="0" fillId="3" borderId="23" xfId="0" applyFont="1" applyFill="1" applyBorder="1" applyAlignment="1">
      <alignment horizontal="center" vertical="center"/>
    </xf>
    <xf numFmtId="4" fontId="0" fillId="4" borderId="16" xfId="0" applyNumberFormat="1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4" fontId="0" fillId="4" borderId="17" xfId="0" applyNumberFormat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4" fontId="0" fillId="2" borderId="18" xfId="0" applyNumberFormat="1" applyFont="1" applyFill="1" applyBorder="1"/>
    <xf numFmtId="4" fontId="0" fillId="2" borderId="19" xfId="0" applyNumberFormat="1" applyFont="1" applyFill="1" applyBorder="1"/>
    <xf numFmtId="0" fontId="0" fillId="3" borderId="24" xfId="0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" fontId="0" fillId="4" borderId="19" xfId="0" applyNumberFormat="1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4" fontId="0" fillId="3" borderId="18" xfId="0" applyNumberFormat="1" applyFont="1" applyFill="1" applyBorder="1"/>
    <xf numFmtId="4" fontId="0" fillId="4" borderId="19" xfId="0" applyNumberFormat="1" applyFont="1" applyFill="1" applyBorder="1"/>
    <xf numFmtId="0" fontId="0" fillId="3" borderId="25" xfId="0" applyFont="1" applyFill="1" applyBorder="1" applyAlignment="1">
      <alignment horizontal="center" vertical="center"/>
    </xf>
    <xf numFmtId="4" fontId="0" fillId="4" borderId="21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4" fontId="0" fillId="4" borderId="22" xfId="0" applyNumberFormat="1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0" fillId="5" borderId="18" xfId="0" applyNumberForma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42" xfId="0" applyFill="1" applyBorder="1"/>
    <xf numFmtId="0" fontId="0" fillId="0" borderId="38" xfId="0" applyFill="1" applyBorder="1"/>
    <xf numFmtId="4" fontId="0" fillId="0" borderId="38" xfId="0" applyNumberFormat="1" applyFill="1" applyBorder="1"/>
    <xf numFmtId="4" fontId="0" fillId="0" borderId="39" xfId="0" applyNumberFormat="1" applyFill="1" applyBorder="1"/>
    <xf numFmtId="0" fontId="0" fillId="0" borderId="39" xfId="0" applyFill="1" applyBorder="1"/>
    <xf numFmtId="0" fontId="0" fillId="0" borderId="43" xfId="0" applyFill="1" applyBorder="1" applyAlignment="1">
      <alignment horizontal="center"/>
    </xf>
    <xf numFmtId="4" fontId="0" fillId="0" borderId="43" xfId="0" applyNumberFormat="1" applyFill="1" applyBorder="1"/>
    <xf numFmtId="4" fontId="0" fillId="0" borderId="44" xfId="0" applyNumberFormat="1" applyFill="1" applyBorder="1"/>
    <xf numFmtId="4" fontId="0" fillId="0" borderId="36" xfId="0" applyNumberFormat="1" applyFill="1" applyBorder="1"/>
    <xf numFmtId="0" fontId="0" fillId="0" borderId="37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Border="1"/>
    <xf numFmtId="0" fontId="0" fillId="0" borderId="40" xfId="0" applyFill="1" applyBorder="1"/>
    <xf numFmtId="4" fontId="0" fillId="0" borderId="7" xfId="0" applyNumberFormat="1" applyFill="1" applyBorder="1"/>
    <xf numFmtId="4" fontId="0" fillId="0" borderId="37" xfId="0" applyNumberFormat="1" applyFill="1" applyBorder="1"/>
    <xf numFmtId="4" fontId="0" fillId="0" borderId="41" xfId="0" applyNumberFormat="1" applyFill="1" applyBorder="1"/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4" xfId="0" applyFont="1" applyFill="1" applyBorder="1" applyAlignment="1">
      <alignment horizontal="center"/>
    </xf>
    <xf numFmtId="0" fontId="0" fillId="4" borderId="35" xfId="0" applyFont="1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</cellXfs>
  <cellStyles count="1">
    <cellStyle name="Normale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ThirdOptimization!$B$2</c:f>
              <c:strCache>
                <c:ptCount val="1"/>
                <c:pt idx="0">
                  <c:v>AI Version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ThirdOptimization!$F$10:$F$109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14</c:v>
                </c:pt>
                <c:pt idx="5">
                  <c:v>2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10</c:v>
                </c:pt>
                <c:pt idx="10">
                  <c:v>6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27</c:v>
                </c:pt>
                <c:pt idx="19">
                  <c:v>38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  <c:pt idx="25">
                  <c:v>2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0</c:v>
                </c:pt>
                <c:pt idx="37">
                  <c:v>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41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20</c:v>
                </c:pt>
                <c:pt idx="55">
                  <c:v>6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49</c:v>
                </c:pt>
                <c:pt idx="60">
                  <c:v>30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6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31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</c:numCache>
            </c:numRef>
          </c:xVal>
          <c:yVal>
            <c:numRef>
              <c:f>ThirdOptimization!$Z$10:$Z$109</c:f>
              <c:numCache>
                <c:formatCode>#,##0.00</c:formatCode>
                <c:ptCount val="100"/>
                <c:pt idx="0">
                  <c:v>55.4</c:v>
                </c:pt>
                <c:pt idx="1">
                  <c:v>46.6</c:v>
                </c:pt>
                <c:pt idx="2">
                  <c:v>824</c:v>
                </c:pt>
                <c:pt idx="3">
                  <c:v>47.6</c:v>
                </c:pt>
                <c:pt idx="4">
                  <c:v>374.4</c:v>
                </c:pt>
                <c:pt idx="5">
                  <c:v>173.8</c:v>
                </c:pt>
                <c:pt idx="6">
                  <c:v>61</c:v>
                </c:pt>
                <c:pt idx="7">
                  <c:v>192.4</c:v>
                </c:pt>
                <c:pt idx="8">
                  <c:v>46.6</c:v>
                </c:pt>
                <c:pt idx="9">
                  <c:v>175.6</c:v>
                </c:pt>
                <c:pt idx="10">
                  <c:v>377</c:v>
                </c:pt>
                <c:pt idx="11">
                  <c:v>50.2</c:v>
                </c:pt>
                <c:pt idx="12">
                  <c:v>472</c:v>
                </c:pt>
                <c:pt idx="13">
                  <c:v>46.2</c:v>
                </c:pt>
                <c:pt idx="14">
                  <c:v>46.8</c:v>
                </c:pt>
                <c:pt idx="15">
                  <c:v>52.6</c:v>
                </c:pt>
                <c:pt idx="16">
                  <c:v>171.8</c:v>
                </c:pt>
                <c:pt idx="17">
                  <c:v>48.6</c:v>
                </c:pt>
                <c:pt idx="18">
                  <c:v>1076.2</c:v>
                </c:pt>
                <c:pt idx="19">
                  <c:v>543.79999999999995</c:v>
                </c:pt>
                <c:pt idx="20">
                  <c:v>46.4</c:v>
                </c:pt>
                <c:pt idx="21">
                  <c:v>183.6</c:v>
                </c:pt>
                <c:pt idx="22">
                  <c:v>46.2</c:v>
                </c:pt>
                <c:pt idx="23">
                  <c:v>45</c:v>
                </c:pt>
                <c:pt idx="24">
                  <c:v>1078.2</c:v>
                </c:pt>
                <c:pt idx="25">
                  <c:v>172.2</c:v>
                </c:pt>
                <c:pt idx="26">
                  <c:v>47.4</c:v>
                </c:pt>
                <c:pt idx="27">
                  <c:v>187.2</c:v>
                </c:pt>
                <c:pt idx="28">
                  <c:v>45</c:v>
                </c:pt>
                <c:pt idx="29">
                  <c:v>50.6</c:v>
                </c:pt>
                <c:pt idx="30">
                  <c:v>265.39999999999998</c:v>
                </c:pt>
                <c:pt idx="31">
                  <c:v>45</c:v>
                </c:pt>
                <c:pt idx="32">
                  <c:v>45.8</c:v>
                </c:pt>
                <c:pt idx="33">
                  <c:v>52.4</c:v>
                </c:pt>
                <c:pt idx="34">
                  <c:v>47.2</c:v>
                </c:pt>
                <c:pt idx="35">
                  <c:v>507.2</c:v>
                </c:pt>
                <c:pt idx="36">
                  <c:v>51.8</c:v>
                </c:pt>
                <c:pt idx="37">
                  <c:v>553</c:v>
                </c:pt>
                <c:pt idx="38">
                  <c:v>45.4</c:v>
                </c:pt>
                <c:pt idx="39">
                  <c:v>48.4</c:v>
                </c:pt>
                <c:pt idx="40">
                  <c:v>45.4</c:v>
                </c:pt>
                <c:pt idx="41">
                  <c:v>46.6</c:v>
                </c:pt>
                <c:pt idx="42">
                  <c:v>832.2</c:v>
                </c:pt>
                <c:pt idx="43">
                  <c:v>44.6</c:v>
                </c:pt>
                <c:pt idx="44">
                  <c:v>48</c:v>
                </c:pt>
                <c:pt idx="45">
                  <c:v>356.4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48.4</c:v>
                </c:pt>
                <c:pt idx="50">
                  <c:v>45.4</c:v>
                </c:pt>
                <c:pt idx="51">
                  <c:v>47</c:v>
                </c:pt>
                <c:pt idx="52">
                  <c:v>174.8</c:v>
                </c:pt>
                <c:pt idx="53">
                  <c:v>45.6</c:v>
                </c:pt>
                <c:pt idx="54">
                  <c:v>289.8</c:v>
                </c:pt>
                <c:pt idx="55">
                  <c:v>261.2</c:v>
                </c:pt>
                <c:pt idx="56">
                  <c:v>214.6</c:v>
                </c:pt>
                <c:pt idx="57">
                  <c:v>45.6</c:v>
                </c:pt>
                <c:pt idx="58">
                  <c:v>47.4</c:v>
                </c:pt>
                <c:pt idx="59">
                  <c:v>508.8</c:v>
                </c:pt>
                <c:pt idx="60">
                  <c:v>369.2</c:v>
                </c:pt>
                <c:pt idx="61">
                  <c:v>196.6</c:v>
                </c:pt>
                <c:pt idx="62">
                  <c:v>49</c:v>
                </c:pt>
                <c:pt idx="63">
                  <c:v>47.2</c:v>
                </c:pt>
                <c:pt idx="64">
                  <c:v>46.2</c:v>
                </c:pt>
                <c:pt idx="65">
                  <c:v>923.4</c:v>
                </c:pt>
                <c:pt idx="66">
                  <c:v>47.2</c:v>
                </c:pt>
                <c:pt idx="67">
                  <c:v>49.4</c:v>
                </c:pt>
                <c:pt idx="68">
                  <c:v>460.8</c:v>
                </c:pt>
                <c:pt idx="69">
                  <c:v>225</c:v>
                </c:pt>
                <c:pt idx="70">
                  <c:v>46.4</c:v>
                </c:pt>
                <c:pt idx="71">
                  <c:v>47.6</c:v>
                </c:pt>
                <c:pt idx="72">
                  <c:v>317.39999999999998</c:v>
                </c:pt>
                <c:pt idx="73">
                  <c:v>289</c:v>
                </c:pt>
                <c:pt idx="74">
                  <c:v>50.4</c:v>
                </c:pt>
                <c:pt idx="75">
                  <c:v>52.2</c:v>
                </c:pt>
                <c:pt idx="76">
                  <c:v>46.2</c:v>
                </c:pt>
                <c:pt idx="77">
                  <c:v>45.2</c:v>
                </c:pt>
                <c:pt idx="78">
                  <c:v>222.2</c:v>
                </c:pt>
                <c:pt idx="79">
                  <c:v>48.2</c:v>
                </c:pt>
                <c:pt idx="80">
                  <c:v>187.2</c:v>
                </c:pt>
                <c:pt idx="81">
                  <c:v>46.4</c:v>
                </c:pt>
                <c:pt idx="82">
                  <c:v>723.4</c:v>
                </c:pt>
                <c:pt idx="83">
                  <c:v>45.6</c:v>
                </c:pt>
                <c:pt idx="84">
                  <c:v>45.4</c:v>
                </c:pt>
                <c:pt idx="85">
                  <c:v>45.8</c:v>
                </c:pt>
                <c:pt idx="86">
                  <c:v>46.6</c:v>
                </c:pt>
                <c:pt idx="87">
                  <c:v>46</c:v>
                </c:pt>
                <c:pt idx="88">
                  <c:v>47.6</c:v>
                </c:pt>
                <c:pt idx="89">
                  <c:v>46.6</c:v>
                </c:pt>
                <c:pt idx="90">
                  <c:v>468</c:v>
                </c:pt>
                <c:pt idx="91">
                  <c:v>46.2</c:v>
                </c:pt>
                <c:pt idx="92">
                  <c:v>380.4</c:v>
                </c:pt>
                <c:pt idx="93">
                  <c:v>163.19999999999999</c:v>
                </c:pt>
                <c:pt idx="94">
                  <c:v>43.8</c:v>
                </c:pt>
                <c:pt idx="95">
                  <c:v>235.8</c:v>
                </c:pt>
                <c:pt idx="96">
                  <c:v>381</c:v>
                </c:pt>
                <c:pt idx="97">
                  <c:v>45.4</c:v>
                </c:pt>
                <c:pt idx="98">
                  <c:v>359.6</c:v>
                </c:pt>
                <c:pt idx="99">
                  <c:v>46.6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0304"/>
        <c:axId val="145830696"/>
      </c:scatterChart>
      <c:valAx>
        <c:axId val="1458303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u="none"/>
                  <a:t>number</a:t>
                </a:r>
                <a:r>
                  <a:rPr lang="it-IT" u="none" baseline="0"/>
                  <a:t> of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30696"/>
        <c:crosses val="autoZero"/>
        <c:crossBetween val="midCat"/>
      </c:valAx>
      <c:valAx>
        <c:axId val="1458306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Random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OriginalVersion!$A$1</c:f>
              <c:strCache>
                <c:ptCount val="1"/>
                <c:pt idx="0">
                  <c:v>AI Original 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OriginalVersion!$Y$9:$Y$108</c:f>
              <c:numCache>
                <c:formatCode>#,##0.00</c:formatCode>
                <c:ptCount val="100"/>
                <c:pt idx="0">
                  <c:v>90.2</c:v>
                </c:pt>
                <c:pt idx="1">
                  <c:v>52.6</c:v>
                </c:pt>
                <c:pt idx="2">
                  <c:v>2050.4</c:v>
                </c:pt>
                <c:pt idx="3">
                  <c:v>46.4</c:v>
                </c:pt>
                <c:pt idx="4">
                  <c:v>953.8</c:v>
                </c:pt>
                <c:pt idx="5">
                  <c:v>204.8</c:v>
                </c:pt>
                <c:pt idx="6">
                  <c:v>61</c:v>
                </c:pt>
                <c:pt idx="7">
                  <c:v>1668</c:v>
                </c:pt>
                <c:pt idx="8">
                  <c:v>54</c:v>
                </c:pt>
                <c:pt idx="9">
                  <c:v>465.2</c:v>
                </c:pt>
                <c:pt idx="10">
                  <c:v>577.6</c:v>
                </c:pt>
                <c:pt idx="11">
                  <c:v>49.2</c:v>
                </c:pt>
                <c:pt idx="12">
                  <c:v>604.79999999999995</c:v>
                </c:pt>
                <c:pt idx="13">
                  <c:v>44.2</c:v>
                </c:pt>
                <c:pt idx="14">
                  <c:v>45.2</c:v>
                </c:pt>
                <c:pt idx="15">
                  <c:v>51.2</c:v>
                </c:pt>
                <c:pt idx="16">
                  <c:v>196.6</c:v>
                </c:pt>
                <c:pt idx="17">
                  <c:v>47.4</c:v>
                </c:pt>
                <c:pt idx="18">
                  <c:v>3036.4</c:v>
                </c:pt>
                <c:pt idx="19">
                  <c:v>11552.8</c:v>
                </c:pt>
                <c:pt idx="20">
                  <c:v>44</c:v>
                </c:pt>
                <c:pt idx="21">
                  <c:v>240.2</c:v>
                </c:pt>
                <c:pt idx="22">
                  <c:v>43.4</c:v>
                </c:pt>
                <c:pt idx="23">
                  <c:v>51</c:v>
                </c:pt>
                <c:pt idx="24">
                  <c:v>3531.8</c:v>
                </c:pt>
                <c:pt idx="25">
                  <c:v>195.2</c:v>
                </c:pt>
                <c:pt idx="26">
                  <c:v>48.6</c:v>
                </c:pt>
                <c:pt idx="27">
                  <c:v>543.6</c:v>
                </c:pt>
                <c:pt idx="28">
                  <c:v>44</c:v>
                </c:pt>
                <c:pt idx="29">
                  <c:v>49.8</c:v>
                </c:pt>
                <c:pt idx="30">
                  <c:v>523</c:v>
                </c:pt>
                <c:pt idx="31">
                  <c:v>43.6</c:v>
                </c:pt>
                <c:pt idx="32">
                  <c:v>44</c:v>
                </c:pt>
                <c:pt idx="33">
                  <c:v>54</c:v>
                </c:pt>
                <c:pt idx="34">
                  <c:v>44.8</c:v>
                </c:pt>
                <c:pt idx="35">
                  <c:v>823.4</c:v>
                </c:pt>
                <c:pt idx="36">
                  <c:v>51.6</c:v>
                </c:pt>
                <c:pt idx="37">
                  <c:v>1451</c:v>
                </c:pt>
                <c:pt idx="38">
                  <c:v>48.2</c:v>
                </c:pt>
                <c:pt idx="39">
                  <c:v>48.2</c:v>
                </c:pt>
                <c:pt idx="40">
                  <c:v>47</c:v>
                </c:pt>
                <c:pt idx="41">
                  <c:v>46.2</c:v>
                </c:pt>
                <c:pt idx="42">
                  <c:v>4407.2</c:v>
                </c:pt>
                <c:pt idx="43">
                  <c:v>59.6</c:v>
                </c:pt>
                <c:pt idx="44">
                  <c:v>45.2</c:v>
                </c:pt>
                <c:pt idx="45">
                  <c:v>557.4</c:v>
                </c:pt>
                <c:pt idx="46">
                  <c:v>43.2</c:v>
                </c:pt>
                <c:pt idx="47">
                  <c:v>44.4</c:v>
                </c:pt>
                <c:pt idx="48">
                  <c:v>45.4</c:v>
                </c:pt>
                <c:pt idx="49">
                  <c:v>47</c:v>
                </c:pt>
                <c:pt idx="50">
                  <c:v>44.2</c:v>
                </c:pt>
                <c:pt idx="51">
                  <c:v>44.6</c:v>
                </c:pt>
                <c:pt idx="52">
                  <c:v>215</c:v>
                </c:pt>
                <c:pt idx="53">
                  <c:v>44</c:v>
                </c:pt>
                <c:pt idx="54">
                  <c:v>2043.2</c:v>
                </c:pt>
                <c:pt idx="55">
                  <c:v>307.39999999999998</c:v>
                </c:pt>
                <c:pt idx="56">
                  <c:v>262.39999999999998</c:v>
                </c:pt>
                <c:pt idx="57">
                  <c:v>61.4</c:v>
                </c:pt>
                <c:pt idx="58">
                  <c:v>45.4</c:v>
                </c:pt>
                <c:pt idx="59">
                  <c:v>18759.2</c:v>
                </c:pt>
                <c:pt idx="60">
                  <c:v>950.2</c:v>
                </c:pt>
                <c:pt idx="61">
                  <c:v>216.8</c:v>
                </c:pt>
                <c:pt idx="62">
                  <c:v>46.2</c:v>
                </c:pt>
                <c:pt idx="63">
                  <c:v>44.8</c:v>
                </c:pt>
                <c:pt idx="64">
                  <c:v>44</c:v>
                </c:pt>
                <c:pt idx="65">
                  <c:v>9002.6</c:v>
                </c:pt>
                <c:pt idx="66">
                  <c:v>45.4</c:v>
                </c:pt>
                <c:pt idx="67">
                  <c:v>50.6</c:v>
                </c:pt>
                <c:pt idx="68">
                  <c:v>607</c:v>
                </c:pt>
                <c:pt idx="69">
                  <c:v>672.2</c:v>
                </c:pt>
                <c:pt idx="70">
                  <c:v>44</c:v>
                </c:pt>
                <c:pt idx="71">
                  <c:v>45</c:v>
                </c:pt>
                <c:pt idx="72">
                  <c:v>430.2</c:v>
                </c:pt>
                <c:pt idx="73">
                  <c:v>1183.5999999999999</c:v>
                </c:pt>
                <c:pt idx="74">
                  <c:v>70.599999999999994</c:v>
                </c:pt>
                <c:pt idx="75">
                  <c:v>44.2</c:v>
                </c:pt>
                <c:pt idx="76">
                  <c:v>44.4</c:v>
                </c:pt>
                <c:pt idx="77">
                  <c:v>43.4</c:v>
                </c:pt>
                <c:pt idx="78">
                  <c:v>252.2</c:v>
                </c:pt>
                <c:pt idx="79">
                  <c:v>48.2</c:v>
                </c:pt>
                <c:pt idx="80">
                  <c:v>244.2</c:v>
                </c:pt>
                <c:pt idx="81">
                  <c:v>45.4</c:v>
                </c:pt>
                <c:pt idx="82">
                  <c:v>1456.4</c:v>
                </c:pt>
                <c:pt idx="83">
                  <c:v>43.4</c:v>
                </c:pt>
                <c:pt idx="84">
                  <c:v>42.8</c:v>
                </c:pt>
                <c:pt idx="85">
                  <c:v>43.8</c:v>
                </c:pt>
                <c:pt idx="86">
                  <c:v>47</c:v>
                </c:pt>
                <c:pt idx="87">
                  <c:v>43.8</c:v>
                </c:pt>
                <c:pt idx="88">
                  <c:v>46.4</c:v>
                </c:pt>
                <c:pt idx="89">
                  <c:v>63.4</c:v>
                </c:pt>
                <c:pt idx="90">
                  <c:v>1382.8</c:v>
                </c:pt>
                <c:pt idx="91">
                  <c:v>44</c:v>
                </c:pt>
                <c:pt idx="92">
                  <c:v>645</c:v>
                </c:pt>
                <c:pt idx="93">
                  <c:v>186.6</c:v>
                </c:pt>
                <c:pt idx="94">
                  <c:v>44</c:v>
                </c:pt>
                <c:pt idx="95">
                  <c:v>372.4</c:v>
                </c:pt>
                <c:pt idx="96">
                  <c:v>5396.4</c:v>
                </c:pt>
                <c:pt idx="97">
                  <c:v>44.4</c:v>
                </c:pt>
                <c:pt idx="98">
                  <c:v>472.2</c:v>
                </c:pt>
                <c:pt idx="99">
                  <c:v>44.6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15440"/>
        <c:axId val="299721320"/>
      </c:barChart>
      <c:catAx>
        <c:axId val="29971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21320"/>
        <c:crosses val="autoZero"/>
        <c:auto val="1"/>
        <c:lblAlgn val="ctr"/>
        <c:lblOffset val="100"/>
        <c:noMultiLvlLbl val="0"/>
      </c:catAx>
      <c:valAx>
        <c:axId val="29972132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Random Configurations</a:t>
            </a: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ThirdOptimization!$B$2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ThirdOptimization!$Z$10:$Z$109</c:f>
              <c:numCache>
                <c:formatCode>#,##0.00</c:formatCode>
                <c:ptCount val="100"/>
                <c:pt idx="0">
                  <c:v>55.4</c:v>
                </c:pt>
                <c:pt idx="1">
                  <c:v>46.6</c:v>
                </c:pt>
                <c:pt idx="2">
                  <c:v>824</c:v>
                </c:pt>
                <c:pt idx="3">
                  <c:v>47.6</c:v>
                </c:pt>
                <c:pt idx="4">
                  <c:v>374.4</c:v>
                </c:pt>
                <c:pt idx="5">
                  <c:v>173.8</c:v>
                </c:pt>
                <c:pt idx="6">
                  <c:v>61</c:v>
                </c:pt>
                <c:pt idx="7">
                  <c:v>192.4</c:v>
                </c:pt>
                <c:pt idx="8">
                  <c:v>46.6</c:v>
                </c:pt>
                <c:pt idx="9">
                  <c:v>175.6</c:v>
                </c:pt>
                <c:pt idx="10">
                  <c:v>377</c:v>
                </c:pt>
                <c:pt idx="11">
                  <c:v>50.2</c:v>
                </c:pt>
                <c:pt idx="12">
                  <c:v>472</c:v>
                </c:pt>
                <c:pt idx="13">
                  <c:v>46.2</c:v>
                </c:pt>
                <c:pt idx="14">
                  <c:v>46.8</c:v>
                </c:pt>
                <c:pt idx="15">
                  <c:v>52.6</c:v>
                </c:pt>
                <c:pt idx="16">
                  <c:v>171.8</c:v>
                </c:pt>
                <c:pt idx="17">
                  <c:v>48.6</c:v>
                </c:pt>
                <c:pt idx="18">
                  <c:v>1076.2</c:v>
                </c:pt>
                <c:pt idx="19">
                  <c:v>543.79999999999995</c:v>
                </c:pt>
                <c:pt idx="20">
                  <c:v>46.4</c:v>
                </c:pt>
                <c:pt idx="21">
                  <c:v>183.6</c:v>
                </c:pt>
                <c:pt idx="22">
                  <c:v>46.2</c:v>
                </c:pt>
                <c:pt idx="23">
                  <c:v>45</c:v>
                </c:pt>
                <c:pt idx="24">
                  <c:v>1078.2</c:v>
                </c:pt>
                <c:pt idx="25">
                  <c:v>172.2</c:v>
                </c:pt>
                <c:pt idx="26">
                  <c:v>47.4</c:v>
                </c:pt>
                <c:pt idx="27">
                  <c:v>187.2</c:v>
                </c:pt>
                <c:pt idx="28">
                  <c:v>45</c:v>
                </c:pt>
                <c:pt idx="29">
                  <c:v>50.6</c:v>
                </c:pt>
                <c:pt idx="30">
                  <c:v>265.39999999999998</c:v>
                </c:pt>
                <c:pt idx="31">
                  <c:v>45</c:v>
                </c:pt>
                <c:pt idx="32">
                  <c:v>45.8</c:v>
                </c:pt>
                <c:pt idx="33">
                  <c:v>52.4</c:v>
                </c:pt>
                <c:pt idx="34">
                  <c:v>47.2</c:v>
                </c:pt>
                <c:pt idx="35">
                  <c:v>507.2</c:v>
                </c:pt>
                <c:pt idx="36">
                  <c:v>51.8</c:v>
                </c:pt>
                <c:pt idx="37">
                  <c:v>553</c:v>
                </c:pt>
                <c:pt idx="38">
                  <c:v>45.4</c:v>
                </c:pt>
                <c:pt idx="39">
                  <c:v>48.4</c:v>
                </c:pt>
                <c:pt idx="40">
                  <c:v>45.4</c:v>
                </c:pt>
                <c:pt idx="41">
                  <c:v>46.6</c:v>
                </c:pt>
                <c:pt idx="42">
                  <c:v>832.2</c:v>
                </c:pt>
                <c:pt idx="43">
                  <c:v>44.6</c:v>
                </c:pt>
                <c:pt idx="44">
                  <c:v>48</c:v>
                </c:pt>
                <c:pt idx="45">
                  <c:v>356.4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48.4</c:v>
                </c:pt>
                <c:pt idx="50">
                  <c:v>45.4</c:v>
                </c:pt>
                <c:pt idx="51">
                  <c:v>47</c:v>
                </c:pt>
                <c:pt idx="52">
                  <c:v>174.8</c:v>
                </c:pt>
                <c:pt idx="53">
                  <c:v>45.6</c:v>
                </c:pt>
                <c:pt idx="54">
                  <c:v>289.8</c:v>
                </c:pt>
                <c:pt idx="55">
                  <c:v>261.2</c:v>
                </c:pt>
                <c:pt idx="56">
                  <c:v>214.6</c:v>
                </c:pt>
                <c:pt idx="57">
                  <c:v>45.6</c:v>
                </c:pt>
                <c:pt idx="58">
                  <c:v>47.4</c:v>
                </c:pt>
                <c:pt idx="59">
                  <c:v>508.8</c:v>
                </c:pt>
                <c:pt idx="60">
                  <c:v>369.2</c:v>
                </c:pt>
                <c:pt idx="61">
                  <c:v>196.6</c:v>
                </c:pt>
                <c:pt idx="62">
                  <c:v>49</c:v>
                </c:pt>
                <c:pt idx="63">
                  <c:v>47.2</c:v>
                </c:pt>
                <c:pt idx="64">
                  <c:v>46.2</c:v>
                </c:pt>
                <c:pt idx="65">
                  <c:v>923.4</c:v>
                </c:pt>
                <c:pt idx="66">
                  <c:v>47.2</c:v>
                </c:pt>
                <c:pt idx="67">
                  <c:v>49.4</c:v>
                </c:pt>
                <c:pt idx="68">
                  <c:v>460.8</c:v>
                </c:pt>
                <c:pt idx="69">
                  <c:v>225</c:v>
                </c:pt>
                <c:pt idx="70">
                  <c:v>46.4</c:v>
                </c:pt>
                <c:pt idx="71">
                  <c:v>47.6</c:v>
                </c:pt>
                <c:pt idx="72">
                  <c:v>317.39999999999998</c:v>
                </c:pt>
                <c:pt idx="73">
                  <c:v>289</c:v>
                </c:pt>
                <c:pt idx="74">
                  <c:v>50.4</c:v>
                </c:pt>
                <c:pt idx="75">
                  <c:v>52.2</c:v>
                </c:pt>
                <c:pt idx="76">
                  <c:v>46.2</c:v>
                </c:pt>
                <c:pt idx="77">
                  <c:v>45.2</c:v>
                </c:pt>
                <c:pt idx="78">
                  <c:v>222.2</c:v>
                </c:pt>
                <c:pt idx="79">
                  <c:v>48.2</c:v>
                </c:pt>
                <c:pt idx="80">
                  <c:v>187.2</c:v>
                </c:pt>
                <c:pt idx="81">
                  <c:v>46.4</c:v>
                </c:pt>
                <c:pt idx="82">
                  <c:v>723.4</c:v>
                </c:pt>
                <c:pt idx="83">
                  <c:v>45.6</c:v>
                </c:pt>
                <c:pt idx="84">
                  <c:v>45.4</c:v>
                </c:pt>
                <c:pt idx="85">
                  <c:v>45.8</c:v>
                </c:pt>
                <c:pt idx="86">
                  <c:v>46.6</c:v>
                </c:pt>
                <c:pt idx="87">
                  <c:v>46</c:v>
                </c:pt>
                <c:pt idx="88">
                  <c:v>47.6</c:v>
                </c:pt>
                <c:pt idx="89">
                  <c:v>46.6</c:v>
                </c:pt>
                <c:pt idx="90">
                  <c:v>468</c:v>
                </c:pt>
                <c:pt idx="91">
                  <c:v>46.2</c:v>
                </c:pt>
                <c:pt idx="92">
                  <c:v>380.4</c:v>
                </c:pt>
                <c:pt idx="93">
                  <c:v>163.19999999999999</c:v>
                </c:pt>
                <c:pt idx="94">
                  <c:v>43.8</c:v>
                </c:pt>
                <c:pt idx="95">
                  <c:v>235.8</c:v>
                </c:pt>
                <c:pt idx="96">
                  <c:v>381</c:v>
                </c:pt>
                <c:pt idx="97">
                  <c:v>45.4</c:v>
                </c:pt>
                <c:pt idx="98">
                  <c:v>359.6</c:v>
                </c:pt>
                <c:pt idx="99">
                  <c:v>46.6</c:v>
                </c:pt>
              </c:numCache>
            </c:numRef>
          </c:val>
        </c:ser>
        <c:ser>
          <c:idx val="1"/>
          <c:order val="1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FirstOptimization!$Y$9:$Y$108</c:f>
              <c:numCache>
                <c:formatCode>#,##0.00</c:formatCode>
                <c:ptCount val="100"/>
                <c:pt idx="0">
                  <c:v>96.4</c:v>
                </c:pt>
                <c:pt idx="1">
                  <c:v>47.8</c:v>
                </c:pt>
                <c:pt idx="2">
                  <c:v>923.2</c:v>
                </c:pt>
                <c:pt idx="3">
                  <c:v>47.6</c:v>
                </c:pt>
                <c:pt idx="4">
                  <c:v>439.8</c:v>
                </c:pt>
                <c:pt idx="5">
                  <c:v>183</c:v>
                </c:pt>
                <c:pt idx="6">
                  <c:v>63.6</c:v>
                </c:pt>
                <c:pt idx="7">
                  <c:v>285.8</c:v>
                </c:pt>
                <c:pt idx="8">
                  <c:v>48.4</c:v>
                </c:pt>
                <c:pt idx="9">
                  <c:v>216.8</c:v>
                </c:pt>
                <c:pt idx="10">
                  <c:v>425.2</c:v>
                </c:pt>
                <c:pt idx="11">
                  <c:v>54.2</c:v>
                </c:pt>
                <c:pt idx="12">
                  <c:v>526.6</c:v>
                </c:pt>
                <c:pt idx="13">
                  <c:v>48.8</c:v>
                </c:pt>
                <c:pt idx="14">
                  <c:v>49.2</c:v>
                </c:pt>
                <c:pt idx="15">
                  <c:v>56.4</c:v>
                </c:pt>
                <c:pt idx="16">
                  <c:v>193.8</c:v>
                </c:pt>
                <c:pt idx="17">
                  <c:v>52.6</c:v>
                </c:pt>
                <c:pt idx="18">
                  <c:v>1496</c:v>
                </c:pt>
                <c:pt idx="19">
                  <c:v>1108.2</c:v>
                </c:pt>
                <c:pt idx="20">
                  <c:v>49</c:v>
                </c:pt>
                <c:pt idx="21">
                  <c:v>201</c:v>
                </c:pt>
                <c:pt idx="22">
                  <c:v>48.2</c:v>
                </c:pt>
                <c:pt idx="23">
                  <c:v>48.6</c:v>
                </c:pt>
                <c:pt idx="24">
                  <c:v>1308.2</c:v>
                </c:pt>
                <c:pt idx="25">
                  <c:v>186.4</c:v>
                </c:pt>
                <c:pt idx="26">
                  <c:v>50</c:v>
                </c:pt>
                <c:pt idx="27">
                  <c:v>233</c:v>
                </c:pt>
                <c:pt idx="28">
                  <c:v>49</c:v>
                </c:pt>
                <c:pt idx="29">
                  <c:v>55.8</c:v>
                </c:pt>
                <c:pt idx="30">
                  <c:v>312.60000000000002</c:v>
                </c:pt>
                <c:pt idx="31">
                  <c:v>53.2</c:v>
                </c:pt>
                <c:pt idx="32">
                  <c:v>51.6</c:v>
                </c:pt>
                <c:pt idx="33">
                  <c:v>62.2</c:v>
                </c:pt>
                <c:pt idx="34">
                  <c:v>51</c:v>
                </c:pt>
                <c:pt idx="35">
                  <c:v>582.6</c:v>
                </c:pt>
                <c:pt idx="36">
                  <c:v>55.2</c:v>
                </c:pt>
                <c:pt idx="37">
                  <c:v>656.8</c:v>
                </c:pt>
                <c:pt idx="38">
                  <c:v>48.2</c:v>
                </c:pt>
                <c:pt idx="39">
                  <c:v>51.2</c:v>
                </c:pt>
                <c:pt idx="40">
                  <c:v>51</c:v>
                </c:pt>
                <c:pt idx="41">
                  <c:v>50</c:v>
                </c:pt>
                <c:pt idx="42">
                  <c:v>1220.2</c:v>
                </c:pt>
                <c:pt idx="43">
                  <c:v>60.8</c:v>
                </c:pt>
                <c:pt idx="44">
                  <c:v>53</c:v>
                </c:pt>
                <c:pt idx="45">
                  <c:v>432.8</c:v>
                </c:pt>
                <c:pt idx="46">
                  <c:v>48.2</c:v>
                </c:pt>
                <c:pt idx="47">
                  <c:v>52.6</c:v>
                </c:pt>
                <c:pt idx="48">
                  <c:v>53.6</c:v>
                </c:pt>
                <c:pt idx="49">
                  <c:v>56.6</c:v>
                </c:pt>
                <c:pt idx="50">
                  <c:v>55.6</c:v>
                </c:pt>
                <c:pt idx="51">
                  <c:v>53.4</c:v>
                </c:pt>
                <c:pt idx="52">
                  <c:v>210.4</c:v>
                </c:pt>
                <c:pt idx="53">
                  <c:v>51.8</c:v>
                </c:pt>
                <c:pt idx="54">
                  <c:v>456.4</c:v>
                </c:pt>
                <c:pt idx="55">
                  <c:v>311.8</c:v>
                </c:pt>
                <c:pt idx="56">
                  <c:v>263</c:v>
                </c:pt>
                <c:pt idx="57">
                  <c:v>49</c:v>
                </c:pt>
                <c:pt idx="58">
                  <c:v>52</c:v>
                </c:pt>
                <c:pt idx="59">
                  <c:v>1345.6</c:v>
                </c:pt>
                <c:pt idx="60">
                  <c:v>495.6</c:v>
                </c:pt>
                <c:pt idx="61">
                  <c:v>229</c:v>
                </c:pt>
                <c:pt idx="62">
                  <c:v>51.4</c:v>
                </c:pt>
                <c:pt idx="63">
                  <c:v>49</c:v>
                </c:pt>
                <c:pt idx="64">
                  <c:v>51</c:v>
                </c:pt>
                <c:pt idx="65">
                  <c:v>1512</c:v>
                </c:pt>
                <c:pt idx="66">
                  <c:v>62.4</c:v>
                </c:pt>
                <c:pt idx="67">
                  <c:v>55.4</c:v>
                </c:pt>
                <c:pt idx="68">
                  <c:v>639.79999999999995</c:v>
                </c:pt>
                <c:pt idx="69">
                  <c:v>483.2</c:v>
                </c:pt>
                <c:pt idx="70">
                  <c:v>61.8</c:v>
                </c:pt>
                <c:pt idx="71">
                  <c:v>53.6</c:v>
                </c:pt>
                <c:pt idx="72">
                  <c:v>358.8</c:v>
                </c:pt>
                <c:pt idx="73">
                  <c:v>389.2</c:v>
                </c:pt>
                <c:pt idx="74">
                  <c:v>49</c:v>
                </c:pt>
                <c:pt idx="75">
                  <c:v>49</c:v>
                </c:pt>
                <c:pt idx="76">
                  <c:v>51</c:v>
                </c:pt>
                <c:pt idx="77">
                  <c:v>48.2</c:v>
                </c:pt>
                <c:pt idx="78">
                  <c:v>231</c:v>
                </c:pt>
                <c:pt idx="79">
                  <c:v>51.8</c:v>
                </c:pt>
                <c:pt idx="80">
                  <c:v>207</c:v>
                </c:pt>
                <c:pt idx="81">
                  <c:v>50</c:v>
                </c:pt>
                <c:pt idx="82">
                  <c:v>834.2</c:v>
                </c:pt>
                <c:pt idx="83">
                  <c:v>48.8</c:v>
                </c:pt>
                <c:pt idx="84">
                  <c:v>46.6</c:v>
                </c:pt>
                <c:pt idx="85">
                  <c:v>47.4</c:v>
                </c:pt>
                <c:pt idx="86">
                  <c:v>51.2</c:v>
                </c:pt>
                <c:pt idx="87">
                  <c:v>48.6</c:v>
                </c:pt>
                <c:pt idx="88">
                  <c:v>51.4</c:v>
                </c:pt>
                <c:pt idx="89">
                  <c:v>49.8</c:v>
                </c:pt>
                <c:pt idx="90">
                  <c:v>578.79999999999995</c:v>
                </c:pt>
                <c:pt idx="91">
                  <c:v>52.4</c:v>
                </c:pt>
                <c:pt idx="92">
                  <c:v>429.6</c:v>
                </c:pt>
                <c:pt idx="93">
                  <c:v>178.6</c:v>
                </c:pt>
                <c:pt idx="94">
                  <c:v>46.4</c:v>
                </c:pt>
                <c:pt idx="95">
                  <c:v>247.8</c:v>
                </c:pt>
                <c:pt idx="96">
                  <c:v>651.79999999999995</c:v>
                </c:pt>
                <c:pt idx="97">
                  <c:v>48.6</c:v>
                </c:pt>
                <c:pt idx="98">
                  <c:v>389.4</c:v>
                </c:pt>
                <c:pt idx="99">
                  <c:v>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22888"/>
        <c:axId val="299717008"/>
      </c:barChart>
      <c:catAx>
        <c:axId val="29972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7008"/>
        <c:crosses val="autoZero"/>
        <c:auto val="1"/>
        <c:lblAlgn val="ctr"/>
        <c:lblOffset val="100"/>
        <c:noMultiLvlLbl val="0"/>
      </c:catAx>
      <c:valAx>
        <c:axId val="299717008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Random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Optimization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OrderedData!$A$4:$A$103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OrderedData!$B$4:$B$103</c:f>
              <c:numCache>
                <c:formatCode>#,##0.00</c:formatCode>
                <c:ptCount val="100"/>
                <c:pt idx="0">
                  <c:v>43.8</c:v>
                </c:pt>
                <c:pt idx="1">
                  <c:v>44.6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45.2</c:v>
                </c:pt>
                <c:pt idx="6">
                  <c:v>45.4</c:v>
                </c:pt>
                <c:pt idx="7">
                  <c:v>45.4</c:v>
                </c:pt>
                <c:pt idx="8">
                  <c:v>45.4</c:v>
                </c:pt>
                <c:pt idx="9">
                  <c:v>45.4</c:v>
                </c:pt>
                <c:pt idx="10">
                  <c:v>45.4</c:v>
                </c:pt>
                <c:pt idx="11">
                  <c:v>45.6</c:v>
                </c:pt>
                <c:pt idx="12">
                  <c:v>45.6</c:v>
                </c:pt>
                <c:pt idx="13">
                  <c:v>45.6</c:v>
                </c:pt>
                <c:pt idx="14">
                  <c:v>45.8</c:v>
                </c:pt>
                <c:pt idx="15">
                  <c:v>45.8</c:v>
                </c:pt>
                <c:pt idx="16">
                  <c:v>45.8</c:v>
                </c:pt>
                <c:pt idx="17">
                  <c:v>46</c:v>
                </c:pt>
                <c:pt idx="18">
                  <c:v>46.2</c:v>
                </c:pt>
                <c:pt idx="19">
                  <c:v>46.2</c:v>
                </c:pt>
                <c:pt idx="20">
                  <c:v>46.2</c:v>
                </c:pt>
                <c:pt idx="21">
                  <c:v>46.2</c:v>
                </c:pt>
                <c:pt idx="22">
                  <c:v>46.2</c:v>
                </c:pt>
                <c:pt idx="23">
                  <c:v>46.4</c:v>
                </c:pt>
                <c:pt idx="24">
                  <c:v>46.4</c:v>
                </c:pt>
                <c:pt idx="25">
                  <c:v>46.4</c:v>
                </c:pt>
                <c:pt idx="26">
                  <c:v>46.6</c:v>
                </c:pt>
                <c:pt idx="27">
                  <c:v>46.6</c:v>
                </c:pt>
                <c:pt idx="28">
                  <c:v>46.6</c:v>
                </c:pt>
                <c:pt idx="29">
                  <c:v>46.6</c:v>
                </c:pt>
                <c:pt idx="30">
                  <c:v>46.6</c:v>
                </c:pt>
                <c:pt idx="31">
                  <c:v>46.6</c:v>
                </c:pt>
                <c:pt idx="32">
                  <c:v>46.8</c:v>
                </c:pt>
                <c:pt idx="33">
                  <c:v>46.8</c:v>
                </c:pt>
                <c:pt idx="34">
                  <c:v>47</c:v>
                </c:pt>
                <c:pt idx="35">
                  <c:v>47.2</c:v>
                </c:pt>
                <c:pt idx="36">
                  <c:v>47.2</c:v>
                </c:pt>
                <c:pt idx="37">
                  <c:v>47.2</c:v>
                </c:pt>
                <c:pt idx="38">
                  <c:v>47.4</c:v>
                </c:pt>
                <c:pt idx="39">
                  <c:v>47.4</c:v>
                </c:pt>
                <c:pt idx="40">
                  <c:v>47.6</c:v>
                </c:pt>
                <c:pt idx="41">
                  <c:v>47.6</c:v>
                </c:pt>
                <c:pt idx="42">
                  <c:v>47.6</c:v>
                </c:pt>
                <c:pt idx="43">
                  <c:v>47.8</c:v>
                </c:pt>
                <c:pt idx="44">
                  <c:v>48</c:v>
                </c:pt>
                <c:pt idx="45">
                  <c:v>48.2</c:v>
                </c:pt>
                <c:pt idx="46">
                  <c:v>48.4</c:v>
                </c:pt>
                <c:pt idx="47">
                  <c:v>48.4</c:v>
                </c:pt>
                <c:pt idx="48">
                  <c:v>48.6</c:v>
                </c:pt>
                <c:pt idx="49">
                  <c:v>49</c:v>
                </c:pt>
                <c:pt idx="50">
                  <c:v>49.4</c:v>
                </c:pt>
                <c:pt idx="51">
                  <c:v>50.2</c:v>
                </c:pt>
                <c:pt idx="52">
                  <c:v>50.4</c:v>
                </c:pt>
                <c:pt idx="53">
                  <c:v>50.6</c:v>
                </c:pt>
                <c:pt idx="54">
                  <c:v>51.8</c:v>
                </c:pt>
                <c:pt idx="55">
                  <c:v>52.2</c:v>
                </c:pt>
                <c:pt idx="56">
                  <c:v>52.4</c:v>
                </c:pt>
                <c:pt idx="57">
                  <c:v>52.6</c:v>
                </c:pt>
                <c:pt idx="58">
                  <c:v>55.4</c:v>
                </c:pt>
                <c:pt idx="59">
                  <c:v>61</c:v>
                </c:pt>
                <c:pt idx="60">
                  <c:v>163.19999999999999</c:v>
                </c:pt>
                <c:pt idx="61">
                  <c:v>171.8</c:v>
                </c:pt>
                <c:pt idx="62">
                  <c:v>172.2</c:v>
                </c:pt>
                <c:pt idx="63">
                  <c:v>173.8</c:v>
                </c:pt>
                <c:pt idx="64">
                  <c:v>174.8</c:v>
                </c:pt>
                <c:pt idx="65">
                  <c:v>175.6</c:v>
                </c:pt>
                <c:pt idx="66">
                  <c:v>183.6</c:v>
                </c:pt>
                <c:pt idx="67">
                  <c:v>187.2</c:v>
                </c:pt>
                <c:pt idx="68">
                  <c:v>187.2</c:v>
                </c:pt>
                <c:pt idx="69">
                  <c:v>192.4</c:v>
                </c:pt>
                <c:pt idx="70">
                  <c:v>196.6</c:v>
                </c:pt>
                <c:pt idx="71">
                  <c:v>214.6</c:v>
                </c:pt>
                <c:pt idx="72">
                  <c:v>222.2</c:v>
                </c:pt>
                <c:pt idx="73">
                  <c:v>225</c:v>
                </c:pt>
                <c:pt idx="74">
                  <c:v>235.8</c:v>
                </c:pt>
                <c:pt idx="75">
                  <c:v>261.2</c:v>
                </c:pt>
                <c:pt idx="76">
                  <c:v>265.39999999999998</c:v>
                </c:pt>
                <c:pt idx="77">
                  <c:v>289</c:v>
                </c:pt>
                <c:pt idx="78">
                  <c:v>289.8</c:v>
                </c:pt>
                <c:pt idx="79">
                  <c:v>317.39999999999998</c:v>
                </c:pt>
                <c:pt idx="80">
                  <c:v>356.4</c:v>
                </c:pt>
                <c:pt idx="81">
                  <c:v>359.6</c:v>
                </c:pt>
                <c:pt idx="82">
                  <c:v>369.2</c:v>
                </c:pt>
                <c:pt idx="83">
                  <c:v>374.4</c:v>
                </c:pt>
                <c:pt idx="84">
                  <c:v>377</c:v>
                </c:pt>
                <c:pt idx="85">
                  <c:v>380.4</c:v>
                </c:pt>
                <c:pt idx="86">
                  <c:v>381</c:v>
                </c:pt>
                <c:pt idx="87">
                  <c:v>460.8</c:v>
                </c:pt>
                <c:pt idx="88">
                  <c:v>468</c:v>
                </c:pt>
                <c:pt idx="89">
                  <c:v>472</c:v>
                </c:pt>
                <c:pt idx="90">
                  <c:v>507.2</c:v>
                </c:pt>
                <c:pt idx="91">
                  <c:v>508.8</c:v>
                </c:pt>
                <c:pt idx="92">
                  <c:v>543.79999999999995</c:v>
                </c:pt>
                <c:pt idx="93">
                  <c:v>553</c:v>
                </c:pt>
                <c:pt idx="94">
                  <c:v>723.4</c:v>
                </c:pt>
                <c:pt idx="95">
                  <c:v>824</c:v>
                </c:pt>
                <c:pt idx="96">
                  <c:v>832.2</c:v>
                </c:pt>
                <c:pt idx="97">
                  <c:v>923.4</c:v>
                </c:pt>
                <c:pt idx="98">
                  <c:v>1076.2</c:v>
                </c:pt>
                <c:pt idx="99">
                  <c:v>1078.2</c:v>
                </c:pt>
              </c:numCache>
            </c:numRef>
          </c:yVal>
          <c:smooth val="0"/>
        </c:ser>
        <c:ser>
          <c:idx val="1"/>
          <c:order val="1"/>
          <c:tx>
            <c:v>Optimization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OrderedData!$D$4:$D$103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OrderedData!$E$4:$E$103</c:f>
              <c:numCache>
                <c:formatCode>#,##0.00</c:formatCode>
                <c:ptCount val="100"/>
                <c:pt idx="0">
                  <c:v>46.4</c:v>
                </c:pt>
                <c:pt idx="1">
                  <c:v>46.6</c:v>
                </c:pt>
                <c:pt idx="2">
                  <c:v>47.4</c:v>
                </c:pt>
                <c:pt idx="3">
                  <c:v>47.6</c:v>
                </c:pt>
                <c:pt idx="4">
                  <c:v>47.6</c:v>
                </c:pt>
                <c:pt idx="5">
                  <c:v>47.8</c:v>
                </c:pt>
                <c:pt idx="6">
                  <c:v>48.2</c:v>
                </c:pt>
                <c:pt idx="7">
                  <c:v>48.2</c:v>
                </c:pt>
                <c:pt idx="8">
                  <c:v>48.2</c:v>
                </c:pt>
                <c:pt idx="9">
                  <c:v>48.2</c:v>
                </c:pt>
                <c:pt idx="10">
                  <c:v>48.4</c:v>
                </c:pt>
                <c:pt idx="11">
                  <c:v>48.6</c:v>
                </c:pt>
                <c:pt idx="12">
                  <c:v>48.6</c:v>
                </c:pt>
                <c:pt idx="13">
                  <c:v>48.6</c:v>
                </c:pt>
                <c:pt idx="14">
                  <c:v>48.8</c:v>
                </c:pt>
                <c:pt idx="15">
                  <c:v>48.8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49.2</c:v>
                </c:pt>
                <c:pt idx="23">
                  <c:v>49.8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51.2</c:v>
                </c:pt>
                <c:pt idx="32">
                  <c:v>51.2</c:v>
                </c:pt>
                <c:pt idx="33">
                  <c:v>51.4</c:v>
                </c:pt>
                <c:pt idx="34">
                  <c:v>51.4</c:v>
                </c:pt>
                <c:pt idx="35">
                  <c:v>51.6</c:v>
                </c:pt>
                <c:pt idx="36">
                  <c:v>51.8</c:v>
                </c:pt>
                <c:pt idx="37">
                  <c:v>51.8</c:v>
                </c:pt>
                <c:pt idx="38">
                  <c:v>52</c:v>
                </c:pt>
                <c:pt idx="39">
                  <c:v>52.4</c:v>
                </c:pt>
                <c:pt idx="40">
                  <c:v>52.6</c:v>
                </c:pt>
                <c:pt idx="41">
                  <c:v>52.6</c:v>
                </c:pt>
                <c:pt idx="42">
                  <c:v>53</c:v>
                </c:pt>
                <c:pt idx="43">
                  <c:v>53.2</c:v>
                </c:pt>
                <c:pt idx="44">
                  <c:v>53.4</c:v>
                </c:pt>
                <c:pt idx="45">
                  <c:v>53.6</c:v>
                </c:pt>
                <c:pt idx="46">
                  <c:v>53.6</c:v>
                </c:pt>
                <c:pt idx="47">
                  <c:v>54.2</c:v>
                </c:pt>
                <c:pt idx="48">
                  <c:v>55.2</c:v>
                </c:pt>
                <c:pt idx="49">
                  <c:v>55.4</c:v>
                </c:pt>
                <c:pt idx="50">
                  <c:v>55.6</c:v>
                </c:pt>
                <c:pt idx="51">
                  <c:v>55.8</c:v>
                </c:pt>
                <c:pt idx="52">
                  <c:v>56.4</c:v>
                </c:pt>
                <c:pt idx="53">
                  <c:v>56.6</c:v>
                </c:pt>
                <c:pt idx="54">
                  <c:v>60.8</c:v>
                </c:pt>
                <c:pt idx="55">
                  <c:v>61.8</c:v>
                </c:pt>
                <c:pt idx="56">
                  <c:v>62.2</c:v>
                </c:pt>
                <c:pt idx="57">
                  <c:v>62.4</c:v>
                </c:pt>
                <c:pt idx="58">
                  <c:v>63.6</c:v>
                </c:pt>
                <c:pt idx="59">
                  <c:v>96.4</c:v>
                </c:pt>
                <c:pt idx="60">
                  <c:v>178.6</c:v>
                </c:pt>
                <c:pt idx="61">
                  <c:v>183</c:v>
                </c:pt>
                <c:pt idx="62">
                  <c:v>186.4</c:v>
                </c:pt>
                <c:pt idx="63">
                  <c:v>193.8</c:v>
                </c:pt>
                <c:pt idx="64">
                  <c:v>201</c:v>
                </c:pt>
                <c:pt idx="65">
                  <c:v>207</c:v>
                </c:pt>
                <c:pt idx="66">
                  <c:v>210.4</c:v>
                </c:pt>
                <c:pt idx="67">
                  <c:v>216.8</c:v>
                </c:pt>
                <c:pt idx="68">
                  <c:v>229</c:v>
                </c:pt>
                <c:pt idx="69">
                  <c:v>231</c:v>
                </c:pt>
                <c:pt idx="70">
                  <c:v>233</c:v>
                </c:pt>
                <c:pt idx="71">
                  <c:v>247.8</c:v>
                </c:pt>
                <c:pt idx="72">
                  <c:v>263</c:v>
                </c:pt>
                <c:pt idx="73">
                  <c:v>285.8</c:v>
                </c:pt>
                <c:pt idx="74">
                  <c:v>311.8</c:v>
                </c:pt>
                <c:pt idx="75">
                  <c:v>312.60000000000002</c:v>
                </c:pt>
                <c:pt idx="76">
                  <c:v>358.8</c:v>
                </c:pt>
                <c:pt idx="77">
                  <c:v>389.2</c:v>
                </c:pt>
                <c:pt idx="78">
                  <c:v>389.4</c:v>
                </c:pt>
                <c:pt idx="79">
                  <c:v>425.2</c:v>
                </c:pt>
                <c:pt idx="80">
                  <c:v>429.6</c:v>
                </c:pt>
                <c:pt idx="81">
                  <c:v>432.8</c:v>
                </c:pt>
                <c:pt idx="82">
                  <c:v>439.8</c:v>
                </c:pt>
                <c:pt idx="83">
                  <c:v>456.4</c:v>
                </c:pt>
                <c:pt idx="84">
                  <c:v>483.2</c:v>
                </c:pt>
                <c:pt idx="85">
                  <c:v>495.6</c:v>
                </c:pt>
                <c:pt idx="86">
                  <c:v>526.6</c:v>
                </c:pt>
                <c:pt idx="87">
                  <c:v>578.79999999999995</c:v>
                </c:pt>
                <c:pt idx="88">
                  <c:v>582.6</c:v>
                </c:pt>
                <c:pt idx="89">
                  <c:v>639.79999999999995</c:v>
                </c:pt>
                <c:pt idx="90">
                  <c:v>651.79999999999995</c:v>
                </c:pt>
                <c:pt idx="91">
                  <c:v>656.8</c:v>
                </c:pt>
                <c:pt idx="92">
                  <c:v>834.2</c:v>
                </c:pt>
                <c:pt idx="93">
                  <c:v>923.2</c:v>
                </c:pt>
                <c:pt idx="94">
                  <c:v>1108.2</c:v>
                </c:pt>
                <c:pt idx="95">
                  <c:v>1220.2</c:v>
                </c:pt>
                <c:pt idx="96">
                  <c:v>1308.2</c:v>
                </c:pt>
                <c:pt idx="97">
                  <c:v>1345.6</c:v>
                </c:pt>
                <c:pt idx="98">
                  <c:v>1496</c:v>
                </c:pt>
                <c:pt idx="99">
                  <c:v>1512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16224"/>
        <c:axId val="299721712"/>
      </c:scatterChart>
      <c:valAx>
        <c:axId val="2997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21712"/>
        <c:crosses val="autoZero"/>
        <c:crossBetween val="midCat"/>
      </c:valAx>
      <c:valAx>
        <c:axId val="29972171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(milliseconds)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Random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(WhiteTo Move)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ThirdOptimization!$B$2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ThirdOptimization!$AA$10:$AA$109</c:f>
              <c:numCache>
                <c:formatCode>#,##0.00</c:formatCode>
                <c:ptCount val="100"/>
                <c:pt idx="0">
                  <c:v>184</c:v>
                </c:pt>
                <c:pt idx="1">
                  <c:v>47.2</c:v>
                </c:pt>
                <c:pt idx="2">
                  <c:v>45.8</c:v>
                </c:pt>
                <c:pt idx="3">
                  <c:v>48.2</c:v>
                </c:pt>
                <c:pt idx="4">
                  <c:v>220.8</c:v>
                </c:pt>
                <c:pt idx="5">
                  <c:v>177.4</c:v>
                </c:pt>
                <c:pt idx="6">
                  <c:v>46.8</c:v>
                </c:pt>
                <c:pt idx="7">
                  <c:v>46.4</c:v>
                </c:pt>
                <c:pt idx="8">
                  <c:v>760.4</c:v>
                </c:pt>
                <c:pt idx="9">
                  <c:v>45.6</c:v>
                </c:pt>
                <c:pt idx="10">
                  <c:v>46.2</c:v>
                </c:pt>
                <c:pt idx="11">
                  <c:v>46</c:v>
                </c:pt>
                <c:pt idx="12">
                  <c:v>46.8</c:v>
                </c:pt>
                <c:pt idx="13">
                  <c:v>45.6</c:v>
                </c:pt>
                <c:pt idx="14">
                  <c:v>45.6</c:v>
                </c:pt>
                <c:pt idx="15">
                  <c:v>47.6</c:v>
                </c:pt>
                <c:pt idx="16">
                  <c:v>46.4</c:v>
                </c:pt>
                <c:pt idx="17">
                  <c:v>48.6</c:v>
                </c:pt>
                <c:pt idx="18">
                  <c:v>58.2</c:v>
                </c:pt>
                <c:pt idx="19">
                  <c:v>718</c:v>
                </c:pt>
                <c:pt idx="20">
                  <c:v>217.4</c:v>
                </c:pt>
                <c:pt idx="21">
                  <c:v>48</c:v>
                </c:pt>
                <c:pt idx="22">
                  <c:v>375.4</c:v>
                </c:pt>
                <c:pt idx="23">
                  <c:v>47.4</c:v>
                </c:pt>
                <c:pt idx="24">
                  <c:v>174.4</c:v>
                </c:pt>
                <c:pt idx="25">
                  <c:v>47.6</c:v>
                </c:pt>
                <c:pt idx="26">
                  <c:v>46.6</c:v>
                </c:pt>
                <c:pt idx="27">
                  <c:v>281</c:v>
                </c:pt>
                <c:pt idx="28">
                  <c:v>45.6</c:v>
                </c:pt>
                <c:pt idx="29">
                  <c:v>179</c:v>
                </c:pt>
                <c:pt idx="30">
                  <c:v>406</c:v>
                </c:pt>
                <c:pt idx="31">
                  <c:v>455.4</c:v>
                </c:pt>
                <c:pt idx="32">
                  <c:v>751.4</c:v>
                </c:pt>
                <c:pt idx="33">
                  <c:v>177.4</c:v>
                </c:pt>
                <c:pt idx="34">
                  <c:v>270.60000000000002</c:v>
                </c:pt>
                <c:pt idx="35">
                  <c:v>46.4</c:v>
                </c:pt>
                <c:pt idx="36">
                  <c:v>47.2</c:v>
                </c:pt>
                <c:pt idx="37">
                  <c:v>172.2</c:v>
                </c:pt>
                <c:pt idx="38">
                  <c:v>45.4</c:v>
                </c:pt>
                <c:pt idx="39">
                  <c:v>699.8</c:v>
                </c:pt>
                <c:pt idx="40">
                  <c:v>45.8</c:v>
                </c:pt>
                <c:pt idx="41">
                  <c:v>219.6</c:v>
                </c:pt>
                <c:pt idx="42">
                  <c:v>236.2</c:v>
                </c:pt>
                <c:pt idx="43">
                  <c:v>47.4</c:v>
                </c:pt>
                <c:pt idx="44">
                  <c:v>46.6</c:v>
                </c:pt>
                <c:pt idx="45">
                  <c:v>45</c:v>
                </c:pt>
                <c:pt idx="46">
                  <c:v>451.8</c:v>
                </c:pt>
                <c:pt idx="47">
                  <c:v>46.2</c:v>
                </c:pt>
                <c:pt idx="48">
                  <c:v>47</c:v>
                </c:pt>
                <c:pt idx="49">
                  <c:v>49</c:v>
                </c:pt>
                <c:pt idx="50">
                  <c:v>53</c:v>
                </c:pt>
                <c:pt idx="51">
                  <c:v>46.2</c:v>
                </c:pt>
                <c:pt idx="52">
                  <c:v>46.2</c:v>
                </c:pt>
                <c:pt idx="53">
                  <c:v>176</c:v>
                </c:pt>
                <c:pt idx="54">
                  <c:v>769.2</c:v>
                </c:pt>
                <c:pt idx="55">
                  <c:v>166.8</c:v>
                </c:pt>
                <c:pt idx="56">
                  <c:v>415.4</c:v>
                </c:pt>
                <c:pt idx="57">
                  <c:v>56.2</c:v>
                </c:pt>
                <c:pt idx="58">
                  <c:v>625.6</c:v>
                </c:pt>
                <c:pt idx="59">
                  <c:v>430.8</c:v>
                </c:pt>
                <c:pt idx="60">
                  <c:v>366.8</c:v>
                </c:pt>
                <c:pt idx="61">
                  <c:v>49.8</c:v>
                </c:pt>
                <c:pt idx="62">
                  <c:v>46</c:v>
                </c:pt>
                <c:pt idx="63">
                  <c:v>46.8</c:v>
                </c:pt>
                <c:pt idx="64">
                  <c:v>46</c:v>
                </c:pt>
                <c:pt idx="65">
                  <c:v>246.6</c:v>
                </c:pt>
                <c:pt idx="66">
                  <c:v>468.8</c:v>
                </c:pt>
                <c:pt idx="67">
                  <c:v>45.4</c:v>
                </c:pt>
                <c:pt idx="68">
                  <c:v>46.2</c:v>
                </c:pt>
                <c:pt idx="69">
                  <c:v>423.4</c:v>
                </c:pt>
                <c:pt idx="70">
                  <c:v>47</c:v>
                </c:pt>
                <c:pt idx="71">
                  <c:v>47.8</c:v>
                </c:pt>
                <c:pt idx="72">
                  <c:v>176.6</c:v>
                </c:pt>
                <c:pt idx="73">
                  <c:v>46.6</c:v>
                </c:pt>
                <c:pt idx="74">
                  <c:v>51.4</c:v>
                </c:pt>
                <c:pt idx="75">
                  <c:v>61.4</c:v>
                </c:pt>
                <c:pt idx="76">
                  <c:v>45.8</c:v>
                </c:pt>
                <c:pt idx="77">
                  <c:v>46.6</c:v>
                </c:pt>
                <c:pt idx="78">
                  <c:v>639.4</c:v>
                </c:pt>
                <c:pt idx="79">
                  <c:v>46</c:v>
                </c:pt>
                <c:pt idx="80">
                  <c:v>187.6</c:v>
                </c:pt>
                <c:pt idx="81">
                  <c:v>46</c:v>
                </c:pt>
                <c:pt idx="82">
                  <c:v>46.6</c:v>
                </c:pt>
                <c:pt idx="83">
                  <c:v>188.4</c:v>
                </c:pt>
                <c:pt idx="84">
                  <c:v>166</c:v>
                </c:pt>
                <c:pt idx="85">
                  <c:v>49.8</c:v>
                </c:pt>
                <c:pt idx="86">
                  <c:v>45.4</c:v>
                </c:pt>
                <c:pt idx="87">
                  <c:v>45.6</c:v>
                </c:pt>
                <c:pt idx="88">
                  <c:v>876.4</c:v>
                </c:pt>
                <c:pt idx="89">
                  <c:v>944.4</c:v>
                </c:pt>
                <c:pt idx="90">
                  <c:v>336.8</c:v>
                </c:pt>
                <c:pt idx="91">
                  <c:v>652</c:v>
                </c:pt>
                <c:pt idx="92">
                  <c:v>46.2</c:v>
                </c:pt>
                <c:pt idx="93">
                  <c:v>43.6</c:v>
                </c:pt>
                <c:pt idx="94">
                  <c:v>44.8</c:v>
                </c:pt>
                <c:pt idx="95">
                  <c:v>45.2</c:v>
                </c:pt>
                <c:pt idx="96">
                  <c:v>44.8</c:v>
                </c:pt>
                <c:pt idx="97">
                  <c:v>44.8</c:v>
                </c:pt>
                <c:pt idx="98">
                  <c:v>44.8</c:v>
                </c:pt>
                <c:pt idx="99">
                  <c:v>360.4</c:v>
                </c:pt>
              </c:numCache>
            </c:numRef>
          </c:val>
        </c:ser>
        <c:ser>
          <c:idx val="1"/>
          <c:order val="1"/>
          <c:tx>
            <c:strRef>
              <c:f>SecondOptimization!$A$2</c:f>
              <c:strCache>
                <c:ptCount val="1"/>
                <c:pt idx="0">
                  <c:v>AI Version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SecondOptimization!$Z$10:$Z$109</c:f>
              <c:numCache>
                <c:formatCode>#,##0.00</c:formatCode>
                <c:ptCount val="100"/>
                <c:pt idx="0">
                  <c:v>549.79999999999995</c:v>
                </c:pt>
                <c:pt idx="1">
                  <c:v>48.6</c:v>
                </c:pt>
                <c:pt idx="2">
                  <c:v>48.2</c:v>
                </c:pt>
                <c:pt idx="3">
                  <c:v>50</c:v>
                </c:pt>
                <c:pt idx="4">
                  <c:v>896.8</c:v>
                </c:pt>
                <c:pt idx="5">
                  <c:v>639.79999999999995</c:v>
                </c:pt>
                <c:pt idx="6">
                  <c:v>47</c:v>
                </c:pt>
                <c:pt idx="7">
                  <c:v>48.2</c:v>
                </c:pt>
                <c:pt idx="8">
                  <c:v>3835.8</c:v>
                </c:pt>
                <c:pt idx="9">
                  <c:v>48.4</c:v>
                </c:pt>
                <c:pt idx="10">
                  <c:v>48.4</c:v>
                </c:pt>
                <c:pt idx="11">
                  <c:v>48.4</c:v>
                </c:pt>
                <c:pt idx="12">
                  <c:v>48.4</c:v>
                </c:pt>
                <c:pt idx="13">
                  <c:v>47.8</c:v>
                </c:pt>
                <c:pt idx="14">
                  <c:v>47.8</c:v>
                </c:pt>
                <c:pt idx="15">
                  <c:v>48.6</c:v>
                </c:pt>
                <c:pt idx="16">
                  <c:v>49.4</c:v>
                </c:pt>
                <c:pt idx="17">
                  <c:v>50.4</c:v>
                </c:pt>
                <c:pt idx="18">
                  <c:v>62.2</c:v>
                </c:pt>
                <c:pt idx="19">
                  <c:v>4120.8</c:v>
                </c:pt>
                <c:pt idx="20">
                  <c:v>823.4</c:v>
                </c:pt>
                <c:pt idx="21">
                  <c:v>51.4</c:v>
                </c:pt>
                <c:pt idx="22">
                  <c:v>2167.8000000000002</c:v>
                </c:pt>
                <c:pt idx="23">
                  <c:v>51.2</c:v>
                </c:pt>
                <c:pt idx="24">
                  <c:v>726.6</c:v>
                </c:pt>
                <c:pt idx="25">
                  <c:v>49</c:v>
                </c:pt>
                <c:pt idx="26">
                  <c:v>48.2</c:v>
                </c:pt>
                <c:pt idx="27">
                  <c:v>1314.6</c:v>
                </c:pt>
                <c:pt idx="28">
                  <c:v>47.4</c:v>
                </c:pt>
                <c:pt idx="29">
                  <c:v>712</c:v>
                </c:pt>
                <c:pt idx="30">
                  <c:v>1918.4</c:v>
                </c:pt>
                <c:pt idx="31">
                  <c:v>2362.6</c:v>
                </c:pt>
                <c:pt idx="32">
                  <c:v>5761.4</c:v>
                </c:pt>
                <c:pt idx="33">
                  <c:v>713.2</c:v>
                </c:pt>
                <c:pt idx="34">
                  <c:v>1018.2</c:v>
                </c:pt>
                <c:pt idx="35">
                  <c:v>49</c:v>
                </c:pt>
                <c:pt idx="36">
                  <c:v>49.4</c:v>
                </c:pt>
                <c:pt idx="37">
                  <c:v>704</c:v>
                </c:pt>
                <c:pt idx="38">
                  <c:v>47.6</c:v>
                </c:pt>
                <c:pt idx="39">
                  <c:v>3659.4</c:v>
                </c:pt>
                <c:pt idx="40">
                  <c:v>49.4</c:v>
                </c:pt>
                <c:pt idx="41">
                  <c:v>1030.4000000000001</c:v>
                </c:pt>
                <c:pt idx="42">
                  <c:v>974</c:v>
                </c:pt>
                <c:pt idx="43">
                  <c:v>50.2</c:v>
                </c:pt>
                <c:pt idx="44">
                  <c:v>48.4</c:v>
                </c:pt>
                <c:pt idx="45">
                  <c:v>46.4</c:v>
                </c:pt>
                <c:pt idx="46">
                  <c:v>2377.6</c:v>
                </c:pt>
                <c:pt idx="47">
                  <c:v>47</c:v>
                </c:pt>
                <c:pt idx="48">
                  <c:v>48</c:v>
                </c:pt>
                <c:pt idx="49">
                  <c:v>50.6</c:v>
                </c:pt>
                <c:pt idx="50">
                  <c:v>54.8</c:v>
                </c:pt>
                <c:pt idx="51">
                  <c:v>45.8</c:v>
                </c:pt>
                <c:pt idx="52">
                  <c:v>46.8</c:v>
                </c:pt>
                <c:pt idx="53">
                  <c:v>557.20000000000005</c:v>
                </c:pt>
                <c:pt idx="54">
                  <c:v>3940.4</c:v>
                </c:pt>
                <c:pt idx="55">
                  <c:v>578.6</c:v>
                </c:pt>
                <c:pt idx="56">
                  <c:v>1942.2</c:v>
                </c:pt>
                <c:pt idx="57">
                  <c:v>58.6</c:v>
                </c:pt>
                <c:pt idx="58">
                  <c:v>3225</c:v>
                </c:pt>
                <c:pt idx="59">
                  <c:v>2522.6</c:v>
                </c:pt>
                <c:pt idx="60">
                  <c:v>1658.2</c:v>
                </c:pt>
                <c:pt idx="61">
                  <c:v>46.6</c:v>
                </c:pt>
                <c:pt idx="62">
                  <c:v>47</c:v>
                </c:pt>
                <c:pt idx="63">
                  <c:v>46.8</c:v>
                </c:pt>
                <c:pt idx="64">
                  <c:v>48.4</c:v>
                </c:pt>
                <c:pt idx="65">
                  <c:v>1157.8</c:v>
                </c:pt>
                <c:pt idx="66">
                  <c:v>2069.1999999999998</c:v>
                </c:pt>
                <c:pt idx="67">
                  <c:v>48.8</c:v>
                </c:pt>
                <c:pt idx="68">
                  <c:v>46.2</c:v>
                </c:pt>
                <c:pt idx="69">
                  <c:v>1985.6</c:v>
                </c:pt>
                <c:pt idx="70">
                  <c:v>48</c:v>
                </c:pt>
                <c:pt idx="71">
                  <c:v>46.6</c:v>
                </c:pt>
                <c:pt idx="72">
                  <c:v>593</c:v>
                </c:pt>
                <c:pt idx="73">
                  <c:v>46.8</c:v>
                </c:pt>
                <c:pt idx="74">
                  <c:v>47.2</c:v>
                </c:pt>
                <c:pt idx="75">
                  <c:v>56.4</c:v>
                </c:pt>
                <c:pt idx="76">
                  <c:v>47.2</c:v>
                </c:pt>
                <c:pt idx="77">
                  <c:v>50</c:v>
                </c:pt>
                <c:pt idx="78">
                  <c:v>2705.4</c:v>
                </c:pt>
                <c:pt idx="79">
                  <c:v>46.6</c:v>
                </c:pt>
                <c:pt idx="80">
                  <c:v>765.8</c:v>
                </c:pt>
                <c:pt idx="81">
                  <c:v>47.4</c:v>
                </c:pt>
                <c:pt idx="82">
                  <c:v>47.8</c:v>
                </c:pt>
                <c:pt idx="83">
                  <c:v>741.4</c:v>
                </c:pt>
                <c:pt idx="84">
                  <c:v>593</c:v>
                </c:pt>
                <c:pt idx="85">
                  <c:v>52.4</c:v>
                </c:pt>
                <c:pt idx="86">
                  <c:v>48</c:v>
                </c:pt>
                <c:pt idx="87">
                  <c:v>48.6</c:v>
                </c:pt>
                <c:pt idx="88">
                  <c:v>4285.8</c:v>
                </c:pt>
                <c:pt idx="89">
                  <c:v>6100.6</c:v>
                </c:pt>
                <c:pt idx="90">
                  <c:v>1599.6</c:v>
                </c:pt>
                <c:pt idx="91">
                  <c:v>3081</c:v>
                </c:pt>
                <c:pt idx="92">
                  <c:v>47.2</c:v>
                </c:pt>
                <c:pt idx="93">
                  <c:v>45.8</c:v>
                </c:pt>
                <c:pt idx="94">
                  <c:v>48</c:v>
                </c:pt>
                <c:pt idx="95">
                  <c:v>47.8</c:v>
                </c:pt>
                <c:pt idx="96">
                  <c:v>47.2</c:v>
                </c:pt>
                <c:pt idx="97">
                  <c:v>48</c:v>
                </c:pt>
                <c:pt idx="98">
                  <c:v>45.8</c:v>
                </c:pt>
                <c:pt idx="99">
                  <c:v>1536.6</c:v>
                </c:pt>
              </c:numCache>
            </c:numRef>
          </c:val>
        </c:ser>
        <c:ser>
          <c:idx val="2"/>
          <c:order val="2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FirstOptimization!$Z$9:$Z$108</c:f>
              <c:numCache>
                <c:formatCode>#,##0.00</c:formatCode>
                <c:ptCount val="100"/>
                <c:pt idx="0">
                  <c:v>189.6</c:v>
                </c:pt>
                <c:pt idx="1">
                  <c:v>50.8</c:v>
                </c:pt>
                <c:pt idx="2">
                  <c:v>48</c:v>
                </c:pt>
                <c:pt idx="3">
                  <c:v>48.4</c:v>
                </c:pt>
                <c:pt idx="4">
                  <c:v>232.2</c:v>
                </c:pt>
                <c:pt idx="5">
                  <c:v>188.2</c:v>
                </c:pt>
                <c:pt idx="6">
                  <c:v>47.4</c:v>
                </c:pt>
                <c:pt idx="7">
                  <c:v>48.4</c:v>
                </c:pt>
                <c:pt idx="8">
                  <c:v>836.4</c:v>
                </c:pt>
                <c:pt idx="9">
                  <c:v>48.4</c:v>
                </c:pt>
                <c:pt idx="10">
                  <c:v>49.8</c:v>
                </c:pt>
                <c:pt idx="11">
                  <c:v>49.6</c:v>
                </c:pt>
                <c:pt idx="12">
                  <c:v>49.6</c:v>
                </c:pt>
                <c:pt idx="13">
                  <c:v>51.2</c:v>
                </c:pt>
                <c:pt idx="14">
                  <c:v>49.2</c:v>
                </c:pt>
                <c:pt idx="15">
                  <c:v>50</c:v>
                </c:pt>
                <c:pt idx="16">
                  <c:v>49.6</c:v>
                </c:pt>
                <c:pt idx="17">
                  <c:v>53.6</c:v>
                </c:pt>
                <c:pt idx="18">
                  <c:v>71</c:v>
                </c:pt>
                <c:pt idx="19">
                  <c:v>2127.4</c:v>
                </c:pt>
                <c:pt idx="20">
                  <c:v>236.6</c:v>
                </c:pt>
                <c:pt idx="21">
                  <c:v>50.8</c:v>
                </c:pt>
                <c:pt idx="22">
                  <c:v>622.79999999999995</c:v>
                </c:pt>
                <c:pt idx="23">
                  <c:v>50</c:v>
                </c:pt>
                <c:pt idx="24">
                  <c:v>189.8</c:v>
                </c:pt>
                <c:pt idx="25">
                  <c:v>49.6</c:v>
                </c:pt>
                <c:pt idx="26">
                  <c:v>49</c:v>
                </c:pt>
                <c:pt idx="27">
                  <c:v>328</c:v>
                </c:pt>
                <c:pt idx="28">
                  <c:v>50</c:v>
                </c:pt>
                <c:pt idx="29">
                  <c:v>197.4</c:v>
                </c:pt>
                <c:pt idx="30">
                  <c:v>498.2</c:v>
                </c:pt>
                <c:pt idx="31">
                  <c:v>558.79999999999995</c:v>
                </c:pt>
                <c:pt idx="32">
                  <c:v>943</c:v>
                </c:pt>
                <c:pt idx="33">
                  <c:v>195.6</c:v>
                </c:pt>
                <c:pt idx="34">
                  <c:v>293.8</c:v>
                </c:pt>
                <c:pt idx="35">
                  <c:v>51.2</c:v>
                </c:pt>
                <c:pt idx="36">
                  <c:v>50</c:v>
                </c:pt>
                <c:pt idx="37">
                  <c:v>218.2</c:v>
                </c:pt>
                <c:pt idx="38">
                  <c:v>47.8</c:v>
                </c:pt>
                <c:pt idx="39">
                  <c:v>834</c:v>
                </c:pt>
                <c:pt idx="40">
                  <c:v>48</c:v>
                </c:pt>
                <c:pt idx="41">
                  <c:v>253.2</c:v>
                </c:pt>
                <c:pt idx="42">
                  <c:v>453.8</c:v>
                </c:pt>
                <c:pt idx="43">
                  <c:v>61.2</c:v>
                </c:pt>
                <c:pt idx="44">
                  <c:v>50.4</c:v>
                </c:pt>
                <c:pt idx="45">
                  <c:v>49.2</c:v>
                </c:pt>
                <c:pt idx="46">
                  <c:v>532.6</c:v>
                </c:pt>
                <c:pt idx="47">
                  <c:v>51.8</c:v>
                </c:pt>
                <c:pt idx="48">
                  <c:v>53.4</c:v>
                </c:pt>
                <c:pt idx="49">
                  <c:v>57</c:v>
                </c:pt>
                <c:pt idx="50">
                  <c:v>60.8</c:v>
                </c:pt>
                <c:pt idx="51">
                  <c:v>50.8</c:v>
                </c:pt>
                <c:pt idx="52">
                  <c:v>53.4</c:v>
                </c:pt>
                <c:pt idx="53">
                  <c:v>207</c:v>
                </c:pt>
                <c:pt idx="54">
                  <c:v>1189.5999999999999</c:v>
                </c:pt>
                <c:pt idx="55">
                  <c:v>203</c:v>
                </c:pt>
                <c:pt idx="56">
                  <c:v>501.8</c:v>
                </c:pt>
                <c:pt idx="57">
                  <c:v>62.6</c:v>
                </c:pt>
                <c:pt idx="58">
                  <c:v>827.2</c:v>
                </c:pt>
                <c:pt idx="59">
                  <c:v>708.2</c:v>
                </c:pt>
                <c:pt idx="60">
                  <c:v>524.20000000000005</c:v>
                </c:pt>
                <c:pt idx="61">
                  <c:v>54.8</c:v>
                </c:pt>
                <c:pt idx="62">
                  <c:v>51.2</c:v>
                </c:pt>
                <c:pt idx="63">
                  <c:v>52</c:v>
                </c:pt>
                <c:pt idx="64">
                  <c:v>52.8</c:v>
                </c:pt>
                <c:pt idx="65">
                  <c:v>568.79999999999995</c:v>
                </c:pt>
                <c:pt idx="66">
                  <c:v>655.20000000000005</c:v>
                </c:pt>
                <c:pt idx="67">
                  <c:v>49.4</c:v>
                </c:pt>
                <c:pt idx="68">
                  <c:v>62.8</c:v>
                </c:pt>
                <c:pt idx="69">
                  <c:v>718.4</c:v>
                </c:pt>
                <c:pt idx="70">
                  <c:v>56.6</c:v>
                </c:pt>
                <c:pt idx="71">
                  <c:v>51.4</c:v>
                </c:pt>
                <c:pt idx="72">
                  <c:v>208.8</c:v>
                </c:pt>
                <c:pt idx="73">
                  <c:v>48.8</c:v>
                </c:pt>
                <c:pt idx="74">
                  <c:v>48</c:v>
                </c:pt>
                <c:pt idx="75">
                  <c:v>59</c:v>
                </c:pt>
                <c:pt idx="76">
                  <c:v>47.8</c:v>
                </c:pt>
                <c:pt idx="77">
                  <c:v>51</c:v>
                </c:pt>
                <c:pt idx="78">
                  <c:v>777</c:v>
                </c:pt>
                <c:pt idx="79">
                  <c:v>49.6</c:v>
                </c:pt>
                <c:pt idx="80">
                  <c:v>221.8</c:v>
                </c:pt>
                <c:pt idx="81">
                  <c:v>49</c:v>
                </c:pt>
                <c:pt idx="82">
                  <c:v>49.6</c:v>
                </c:pt>
                <c:pt idx="83">
                  <c:v>272.8</c:v>
                </c:pt>
                <c:pt idx="84">
                  <c:v>178.8</c:v>
                </c:pt>
                <c:pt idx="85">
                  <c:v>52.6</c:v>
                </c:pt>
                <c:pt idx="86">
                  <c:v>50</c:v>
                </c:pt>
                <c:pt idx="87">
                  <c:v>50.6</c:v>
                </c:pt>
                <c:pt idx="88">
                  <c:v>1020.4</c:v>
                </c:pt>
                <c:pt idx="89">
                  <c:v>1104.4000000000001</c:v>
                </c:pt>
                <c:pt idx="90">
                  <c:v>481.8</c:v>
                </c:pt>
                <c:pt idx="91">
                  <c:v>791</c:v>
                </c:pt>
                <c:pt idx="92">
                  <c:v>50.8</c:v>
                </c:pt>
                <c:pt idx="93">
                  <c:v>48.8</c:v>
                </c:pt>
                <c:pt idx="94">
                  <c:v>46.8</c:v>
                </c:pt>
                <c:pt idx="95">
                  <c:v>46.8</c:v>
                </c:pt>
                <c:pt idx="96">
                  <c:v>47.8</c:v>
                </c:pt>
                <c:pt idx="97">
                  <c:v>47.4</c:v>
                </c:pt>
                <c:pt idx="98">
                  <c:v>47.2</c:v>
                </c:pt>
                <c:pt idx="99">
                  <c:v>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16616"/>
        <c:axId val="299718576"/>
      </c:barChart>
      <c:catAx>
        <c:axId val="29971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8576"/>
        <c:crosses val="autoZero"/>
        <c:auto val="1"/>
        <c:lblAlgn val="ctr"/>
        <c:lblOffset val="100"/>
        <c:noMultiLvlLbl val="0"/>
      </c:catAx>
      <c:valAx>
        <c:axId val="29971857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Random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OriginalVersion!$A$1</c:f>
              <c:strCache>
                <c:ptCount val="1"/>
                <c:pt idx="0">
                  <c:v>AI Original 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OriginalVersion!$Z$9:$Z$108</c:f>
              <c:numCache>
                <c:formatCode>#,##0.00</c:formatCode>
                <c:ptCount val="100"/>
                <c:pt idx="0">
                  <c:v>239.4</c:v>
                </c:pt>
                <c:pt idx="1">
                  <c:v>45.6</c:v>
                </c:pt>
                <c:pt idx="2">
                  <c:v>45.8</c:v>
                </c:pt>
                <c:pt idx="3">
                  <c:v>47.2</c:v>
                </c:pt>
                <c:pt idx="4">
                  <c:v>288.39999999999998</c:v>
                </c:pt>
                <c:pt idx="5">
                  <c:v>227.8</c:v>
                </c:pt>
                <c:pt idx="6">
                  <c:v>44.4</c:v>
                </c:pt>
                <c:pt idx="7">
                  <c:v>45.2</c:v>
                </c:pt>
                <c:pt idx="8">
                  <c:v>1339.4</c:v>
                </c:pt>
                <c:pt idx="9">
                  <c:v>44.4</c:v>
                </c:pt>
                <c:pt idx="10">
                  <c:v>45.2</c:v>
                </c:pt>
                <c:pt idx="11">
                  <c:v>44.2</c:v>
                </c:pt>
                <c:pt idx="12">
                  <c:v>46.2</c:v>
                </c:pt>
                <c:pt idx="13">
                  <c:v>45.6</c:v>
                </c:pt>
                <c:pt idx="14">
                  <c:v>44.6</c:v>
                </c:pt>
                <c:pt idx="15">
                  <c:v>46</c:v>
                </c:pt>
                <c:pt idx="16">
                  <c:v>45.2</c:v>
                </c:pt>
                <c:pt idx="17">
                  <c:v>47.6</c:v>
                </c:pt>
                <c:pt idx="18">
                  <c:v>58.4</c:v>
                </c:pt>
                <c:pt idx="19">
                  <c:v>33386.199999999997</c:v>
                </c:pt>
                <c:pt idx="20">
                  <c:v>258.2</c:v>
                </c:pt>
                <c:pt idx="21">
                  <c:v>46.4</c:v>
                </c:pt>
                <c:pt idx="22">
                  <c:v>3282.2</c:v>
                </c:pt>
                <c:pt idx="23">
                  <c:v>44.2</c:v>
                </c:pt>
                <c:pt idx="24">
                  <c:v>205.2</c:v>
                </c:pt>
                <c:pt idx="25">
                  <c:v>44.6</c:v>
                </c:pt>
                <c:pt idx="26">
                  <c:v>44.6</c:v>
                </c:pt>
                <c:pt idx="27">
                  <c:v>692.2</c:v>
                </c:pt>
                <c:pt idx="28">
                  <c:v>44.6</c:v>
                </c:pt>
                <c:pt idx="29">
                  <c:v>205.4</c:v>
                </c:pt>
                <c:pt idx="30">
                  <c:v>857.2</c:v>
                </c:pt>
                <c:pt idx="31">
                  <c:v>825.4</c:v>
                </c:pt>
                <c:pt idx="32">
                  <c:v>2773.2</c:v>
                </c:pt>
                <c:pt idx="33">
                  <c:v>232.6</c:v>
                </c:pt>
                <c:pt idx="34">
                  <c:v>375.8</c:v>
                </c:pt>
                <c:pt idx="35">
                  <c:v>45.2</c:v>
                </c:pt>
                <c:pt idx="36">
                  <c:v>45.6</c:v>
                </c:pt>
                <c:pt idx="37">
                  <c:v>468.8</c:v>
                </c:pt>
                <c:pt idx="38">
                  <c:v>44.2</c:v>
                </c:pt>
                <c:pt idx="39">
                  <c:v>1679.8</c:v>
                </c:pt>
                <c:pt idx="40">
                  <c:v>44.2</c:v>
                </c:pt>
                <c:pt idx="41">
                  <c:v>290.2</c:v>
                </c:pt>
                <c:pt idx="42">
                  <c:v>1853.4</c:v>
                </c:pt>
                <c:pt idx="43">
                  <c:v>45.6</c:v>
                </c:pt>
                <c:pt idx="44">
                  <c:v>45.2</c:v>
                </c:pt>
                <c:pt idx="45">
                  <c:v>43.2</c:v>
                </c:pt>
                <c:pt idx="46">
                  <c:v>686.4</c:v>
                </c:pt>
                <c:pt idx="47">
                  <c:v>44.6</c:v>
                </c:pt>
                <c:pt idx="48">
                  <c:v>46</c:v>
                </c:pt>
                <c:pt idx="49">
                  <c:v>47.6</c:v>
                </c:pt>
                <c:pt idx="50">
                  <c:v>49.8</c:v>
                </c:pt>
                <c:pt idx="51">
                  <c:v>43</c:v>
                </c:pt>
                <c:pt idx="52">
                  <c:v>44.4</c:v>
                </c:pt>
                <c:pt idx="53">
                  <c:v>259</c:v>
                </c:pt>
                <c:pt idx="54">
                  <c:v>6740.6</c:v>
                </c:pt>
                <c:pt idx="55">
                  <c:v>221.8</c:v>
                </c:pt>
                <c:pt idx="56">
                  <c:v>765.2</c:v>
                </c:pt>
                <c:pt idx="57">
                  <c:v>53.8</c:v>
                </c:pt>
                <c:pt idx="58">
                  <c:v>2442.8000000000002</c:v>
                </c:pt>
                <c:pt idx="59">
                  <c:v>4224.3999999999996</c:v>
                </c:pt>
                <c:pt idx="60">
                  <c:v>1160.4000000000001</c:v>
                </c:pt>
                <c:pt idx="61">
                  <c:v>43</c:v>
                </c:pt>
                <c:pt idx="62">
                  <c:v>43.8</c:v>
                </c:pt>
                <c:pt idx="63">
                  <c:v>44.4</c:v>
                </c:pt>
                <c:pt idx="64">
                  <c:v>44.2</c:v>
                </c:pt>
                <c:pt idx="65">
                  <c:v>4714</c:v>
                </c:pt>
                <c:pt idx="66">
                  <c:v>669</c:v>
                </c:pt>
                <c:pt idx="67">
                  <c:v>44</c:v>
                </c:pt>
                <c:pt idx="68">
                  <c:v>43.8</c:v>
                </c:pt>
                <c:pt idx="69">
                  <c:v>1123.8</c:v>
                </c:pt>
                <c:pt idx="70">
                  <c:v>44.4</c:v>
                </c:pt>
                <c:pt idx="71">
                  <c:v>45.8</c:v>
                </c:pt>
                <c:pt idx="72">
                  <c:v>344.6</c:v>
                </c:pt>
                <c:pt idx="73">
                  <c:v>43.2</c:v>
                </c:pt>
                <c:pt idx="74">
                  <c:v>43.2</c:v>
                </c:pt>
                <c:pt idx="75">
                  <c:v>52.6</c:v>
                </c:pt>
                <c:pt idx="76">
                  <c:v>44.6</c:v>
                </c:pt>
                <c:pt idx="77">
                  <c:v>45.8</c:v>
                </c:pt>
                <c:pt idx="78">
                  <c:v>1683.6</c:v>
                </c:pt>
                <c:pt idx="79">
                  <c:v>43.6</c:v>
                </c:pt>
                <c:pt idx="80">
                  <c:v>417.2</c:v>
                </c:pt>
                <c:pt idx="81">
                  <c:v>44.2</c:v>
                </c:pt>
                <c:pt idx="82">
                  <c:v>45</c:v>
                </c:pt>
                <c:pt idx="83">
                  <c:v>829.2</c:v>
                </c:pt>
                <c:pt idx="84">
                  <c:v>181.4</c:v>
                </c:pt>
                <c:pt idx="85">
                  <c:v>48.4</c:v>
                </c:pt>
                <c:pt idx="86">
                  <c:v>44.6</c:v>
                </c:pt>
                <c:pt idx="87">
                  <c:v>45</c:v>
                </c:pt>
                <c:pt idx="88">
                  <c:v>1847</c:v>
                </c:pt>
                <c:pt idx="89">
                  <c:v>1743.2</c:v>
                </c:pt>
                <c:pt idx="90">
                  <c:v>2330.8000000000002</c:v>
                </c:pt>
                <c:pt idx="91">
                  <c:v>1087</c:v>
                </c:pt>
                <c:pt idx="92">
                  <c:v>45</c:v>
                </c:pt>
                <c:pt idx="93">
                  <c:v>44</c:v>
                </c:pt>
                <c:pt idx="94">
                  <c:v>43.4</c:v>
                </c:pt>
                <c:pt idx="95">
                  <c:v>44</c:v>
                </c:pt>
                <c:pt idx="96">
                  <c:v>43.4</c:v>
                </c:pt>
                <c:pt idx="97">
                  <c:v>44.4</c:v>
                </c:pt>
                <c:pt idx="98">
                  <c:v>42.8</c:v>
                </c:pt>
                <c:pt idx="99">
                  <c:v>491.6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20536"/>
        <c:axId val="299719752"/>
      </c:barChart>
      <c:catAx>
        <c:axId val="29972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9752"/>
        <c:crosses val="autoZero"/>
        <c:auto val="1"/>
        <c:lblAlgn val="ctr"/>
        <c:lblOffset val="100"/>
        <c:noMultiLvlLbl val="0"/>
      </c:catAx>
      <c:valAx>
        <c:axId val="29971975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Random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ThirdOptimization!$B$2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ThirdOptimization!$AA$10:$AA$109</c:f>
              <c:numCache>
                <c:formatCode>#,##0.00</c:formatCode>
                <c:ptCount val="100"/>
                <c:pt idx="0">
                  <c:v>184</c:v>
                </c:pt>
                <c:pt idx="1">
                  <c:v>47.2</c:v>
                </c:pt>
                <c:pt idx="2">
                  <c:v>45.8</c:v>
                </c:pt>
                <c:pt idx="3">
                  <c:v>48.2</c:v>
                </c:pt>
                <c:pt idx="4">
                  <c:v>220.8</c:v>
                </c:pt>
                <c:pt idx="5">
                  <c:v>177.4</c:v>
                </c:pt>
                <c:pt idx="6">
                  <c:v>46.8</c:v>
                </c:pt>
                <c:pt idx="7">
                  <c:v>46.4</c:v>
                </c:pt>
                <c:pt idx="8">
                  <c:v>760.4</c:v>
                </c:pt>
                <c:pt idx="9">
                  <c:v>45.6</c:v>
                </c:pt>
                <c:pt idx="10">
                  <c:v>46.2</c:v>
                </c:pt>
                <c:pt idx="11">
                  <c:v>46</c:v>
                </c:pt>
                <c:pt idx="12">
                  <c:v>46.8</c:v>
                </c:pt>
                <c:pt idx="13">
                  <c:v>45.6</c:v>
                </c:pt>
                <c:pt idx="14">
                  <c:v>45.6</c:v>
                </c:pt>
                <c:pt idx="15">
                  <c:v>47.6</c:v>
                </c:pt>
                <c:pt idx="16">
                  <c:v>46.4</c:v>
                </c:pt>
                <c:pt idx="17">
                  <c:v>48.6</c:v>
                </c:pt>
                <c:pt idx="18">
                  <c:v>58.2</c:v>
                </c:pt>
                <c:pt idx="19">
                  <c:v>718</c:v>
                </c:pt>
                <c:pt idx="20">
                  <c:v>217.4</c:v>
                </c:pt>
                <c:pt idx="21">
                  <c:v>48</c:v>
                </c:pt>
                <c:pt idx="22">
                  <c:v>375.4</c:v>
                </c:pt>
                <c:pt idx="23">
                  <c:v>47.4</c:v>
                </c:pt>
                <c:pt idx="24">
                  <c:v>174.4</c:v>
                </c:pt>
                <c:pt idx="25">
                  <c:v>47.6</c:v>
                </c:pt>
                <c:pt idx="26">
                  <c:v>46.6</c:v>
                </c:pt>
                <c:pt idx="27">
                  <c:v>281</c:v>
                </c:pt>
                <c:pt idx="28">
                  <c:v>45.6</c:v>
                </c:pt>
                <c:pt idx="29">
                  <c:v>179</c:v>
                </c:pt>
                <c:pt idx="30">
                  <c:v>406</c:v>
                </c:pt>
                <c:pt idx="31">
                  <c:v>455.4</c:v>
                </c:pt>
                <c:pt idx="32">
                  <c:v>751.4</c:v>
                </c:pt>
                <c:pt idx="33">
                  <c:v>177.4</c:v>
                </c:pt>
                <c:pt idx="34">
                  <c:v>270.60000000000002</c:v>
                </c:pt>
                <c:pt idx="35">
                  <c:v>46.4</c:v>
                </c:pt>
                <c:pt idx="36">
                  <c:v>47.2</c:v>
                </c:pt>
                <c:pt idx="37">
                  <c:v>172.2</c:v>
                </c:pt>
                <c:pt idx="38">
                  <c:v>45.4</c:v>
                </c:pt>
                <c:pt idx="39">
                  <c:v>699.8</c:v>
                </c:pt>
                <c:pt idx="40">
                  <c:v>45.8</c:v>
                </c:pt>
                <c:pt idx="41">
                  <c:v>219.6</c:v>
                </c:pt>
                <c:pt idx="42">
                  <c:v>236.2</c:v>
                </c:pt>
                <c:pt idx="43">
                  <c:v>47.4</c:v>
                </c:pt>
                <c:pt idx="44">
                  <c:v>46.6</c:v>
                </c:pt>
                <c:pt idx="45">
                  <c:v>45</c:v>
                </c:pt>
                <c:pt idx="46">
                  <c:v>451.8</c:v>
                </c:pt>
                <c:pt idx="47">
                  <c:v>46.2</c:v>
                </c:pt>
                <c:pt idx="48">
                  <c:v>47</c:v>
                </c:pt>
                <c:pt idx="49">
                  <c:v>49</c:v>
                </c:pt>
                <c:pt idx="50">
                  <c:v>53</c:v>
                </c:pt>
                <c:pt idx="51">
                  <c:v>46.2</c:v>
                </c:pt>
                <c:pt idx="52">
                  <c:v>46.2</c:v>
                </c:pt>
                <c:pt idx="53">
                  <c:v>176</c:v>
                </c:pt>
                <c:pt idx="54">
                  <c:v>769.2</c:v>
                </c:pt>
                <c:pt idx="55">
                  <c:v>166.8</c:v>
                </c:pt>
                <c:pt idx="56">
                  <c:v>415.4</c:v>
                </c:pt>
                <c:pt idx="57">
                  <c:v>56.2</c:v>
                </c:pt>
                <c:pt idx="58">
                  <c:v>625.6</c:v>
                </c:pt>
                <c:pt idx="59">
                  <c:v>430.8</c:v>
                </c:pt>
                <c:pt idx="60">
                  <c:v>366.8</c:v>
                </c:pt>
                <c:pt idx="61">
                  <c:v>49.8</c:v>
                </c:pt>
                <c:pt idx="62">
                  <c:v>46</c:v>
                </c:pt>
                <c:pt idx="63">
                  <c:v>46.8</c:v>
                </c:pt>
                <c:pt idx="64">
                  <c:v>46</c:v>
                </c:pt>
                <c:pt idx="65">
                  <c:v>246.6</c:v>
                </c:pt>
                <c:pt idx="66">
                  <c:v>468.8</c:v>
                </c:pt>
                <c:pt idx="67">
                  <c:v>45.4</c:v>
                </c:pt>
                <c:pt idx="68">
                  <c:v>46.2</c:v>
                </c:pt>
                <c:pt idx="69">
                  <c:v>423.4</c:v>
                </c:pt>
                <c:pt idx="70">
                  <c:v>47</c:v>
                </c:pt>
                <c:pt idx="71">
                  <c:v>47.8</c:v>
                </c:pt>
                <c:pt idx="72">
                  <c:v>176.6</c:v>
                </c:pt>
                <c:pt idx="73">
                  <c:v>46.6</c:v>
                </c:pt>
                <c:pt idx="74">
                  <c:v>51.4</c:v>
                </c:pt>
                <c:pt idx="75">
                  <c:v>61.4</c:v>
                </c:pt>
                <c:pt idx="76">
                  <c:v>45.8</c:v>
                </c:pt>
                <c:pt idx="77">
                  <c:v>46.6</c:v>
                </c:pt>
                <c:pt idx="78">
                  <c:v>639.4</c:v>
                </c:pt>
                <c:pt idx="79">
                  <c:v>46</c:v>
                </c:pt>
                <c:pt idx="80">
                  <c:v>187.6</c:v>
                </c:pt>
                <c:pt idx="81">
                  <c:v>46</c:v>
                </c:pt>
                <c:pt idx="82">
                  <c:v>46.6</c:v>
                </c:pt>
                <c:pt idx="83">
                  <c:v>188.4</c:v>
                </c:pt>
                <c:pt idx="84">
                  <c:v>166</c:v>
                </c:pt>
                <c:pt idx="85">
                  <c:v>49.8</c:v>
                </c:pt>
                <c:pt idx="86">
                  <c:v>45.4</c:v>
                </c:pt>
                <c:pt idx="87">
                  <c:v>45.6</c:v>
                </c:pt>
                <c:pt idx="88">
                  <c:v>876.4</c:v>
                </c:pt>
                <c:pt idx="89">
                  <c:v>944.4</c:v>
                </c:pt>
                <c:pt idx="90">
                  <c:v>336.8</c:v>
                </c:pt>
                <c:pt idx="91">
                  <c:v>652</c:v>
                </c:pt>
                <c:pt idx="92">
                  <c:v>46.2</c:v>
                </c:pt>
                <c:pt idx="93">
                  <c:v>43.6</c:v>
                </c:pt>
                <c:pt idx="94">
                  <c:v>44.8</c:v>
                </c:pt>
                <c:pt idx="95">
                  <c:v>45.2</c:v>
                </c:pt>
                <c:pt idx="96">
                  <c:v>44.8</c:v>
                </c:pt>
                <c:pt idx="97">
                  <c:v>44.8</c:v>
                </c:pt>
                <c:pt idx="98">
                  <c:v>44.8</c:v>
                </c:pt>
                <c:pt idx="99">
                  <c:v>360.4</c:v>
                </c:pt>
              </c:numCache>
            </c:numRef>
          </c:val>
        </c:ser>
        <c:ser>
          <c:idx val="1"/>
          <c:order val="1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FirstOptimization!$Z$9:$Z$108</c:f>
              <c:numCache>
                <c:formatCode>#,##0.00</c:formatCode>
                <c:ptCount val="100"/>
                <c:pt idx="0">
                  <c:v>189.6</c:v>
                </c:pt>
                <c:pt idx="1">
                  <c:v>50.8</c:v>
                </c:pt>
                <c:pt idx="2">
                  <c:v>48</c:v>
                </c:pt>
                <c:pt idx="3">
                  <c:v>48.4</c:v>
                </c:pt>
                <c:pt idx="4">
                  <c:v>232.2</c:v>
                </c:pt>
                <c:pt idx="5">
                  <c:v>188.2</c:v>
                </c:pt>
                <c:pt idx="6">
                  <c:v>47.4</c:v>
                </c:pt>
                <c:pt idx="7">
                  <c:v>48.4</c:v>
                </c:pt>
                <c:pt idx="8">
                  <c:v>836.4</c:v>
                </c:pt>
                <c:pt idx="9">
                  <c:v>48.4</c:v>
                </c:pt>
                <c:pt idx="10">
                  <c:v>49.8</c:v>
                </c:pt>
                <c:pt idx="11">
                  <c:v>49.6</c:v>
                </c:pt>
                <c:pt idx="12">
                  <c:v>49.6</c:v>
                </c:pt>
                <c:pt idx="13">
                  <c:v>51.2</c:v>
                </c:pt>
                <c:pt idx="14">
                  <c:v>49.2</c:v>
                </c:pt>
                <c:pt idx="15">
                  <c:v>50</c:v>
                </c:pt>
                <c:pt idx="16">
                  <c:v>49.6</c:v>
                </c:pt>
                <c:pt idx="17">
                  <c:v>53.6</c:v>
                </c:pt>
                <c:pt idx="18">
                  <c:v>71</c:v>
                </c:pt>
                <c:pt idx="19">
                  <c:v>2127.4</c:v>
                </c:pt>
                <c:pt idx="20">
                  <c:v>236.6</c:v>
                </c:pt>
                <c:pt idx="21">
                  <c:v>50.8</c:v>
                </c:pt>
                <c:pt idx="22">
                  <c:v>622.79999999999995</c:v>
                </c:pt>
                <c:pt idx="23">
                  <c:v>50</c:v>
                </c:pt>
                <c:pt idx="24">
                  <c:v>189.8</c:v>
                </c:pt>
                <c:pt idx="25">
                  <c:v>49.6</c:v>
                </c:pt>
                <c:pt idx="26">
                  <c:v>49</c:v>
                </c:pt>
                <c:pt idx="27">
                  <c:v>328</c:v>
                </c:pt>
                <c:pt idx="28">
                  <c:v>50</c:v>
                </c:pt>
                <c:pt idx="29">
                  <c:v>197.4</c:v>
                </c:pt>
                <c:pt idx="30">
                  <c:v>498.2</c:v>
                </c:pt>
                <c:pt idx="31">
                  <c:v>558.79999999999995</c:v>
                </c:pt>
                <c:pt idx="32">
                  <c:v>943</c:v>
                </c:pt>
                <c:pt idx="33">
                  <c:v>195.6</c:v>
                </c:pt>
                <c:pt idx="34">
                  <c:v>293.8</c:v>
                </c:pt>
                <c:pt idx="35">
                  <c:v>51.2</c:v>
                </c:pt>
                <c:pt idx="36">
                  <c:v>50</c:v>
                </c:pt>
                <c:pt idx="37">
                  <c:v>218.2</c:v>
                </c:pt>
                <c:pt idx="38">
                  <c:v>47.8</c:v>
                </c:pt>
                <c:pt idx="39">
                  <c:v>834</c:v>
                </c:pt>
                <c:pt idx="40">
                  <c:v>48</c:v>
                </c:pt>
                <c:pt idx="41">
                  <c:v>253.2</c:v>
                </c:pt>
                <c:pt idx="42">
                  <c:v>453.8</c:v>
                </c:pt>
                <c:pt idx="43">
                  <c:v>61.2</c:v>
                </c:pt>
                <c:pt idx="44">
                  <c:v>50.4</c:v>
                </c:pt>
                <c:pt idx="45">
                  <c:v>49.2</c:v>
                </c:pt>
                <c:pt idx="46">
                  <c:v>532.6</c:v>
                </c:pt>
                <c:pt idx="47">
                  <c:v>51.8</c:v>
                </c:pt>
                <c:pt idx="48">
                  <c:v>53.4</c:v>
                </c:pt>
                <c:pt idx="49">
                  <c:v>57</c:v>
                </c:pt>
                <c:pt idx="50">
                  <c:v>60.8</c:v>
                </c:pt>
                <c:pt idx="51">
                  <c:v>50.8</c:v>
                </c:pt>
                <c:pt idx="52">
                  <c:v>53.4</c:v>
                </c:pt>
                <c:pt idx="53">
                  <c:v>207</c:v>
                </c:pt>
                <c:pt idx="54">
                  <c:v>1189.5999999999999</c:v>
                </c:pt>
                <c:pt idx="55">
                  <c:v>203</c:v>
                </c:pt>
                <c:pt idx="56">
                  <c:v>501.8</c:v>
                </c:pt>
                <c:pt idx="57">
                  <c:v>62.6</c:v>
                </c:pt>
                <c:pt idx="58">
                  <c:v>827.2</c:v>
                </c:pt>
                <c:pt idx="59">
                  <c:v>708.2</c:v>
                </c:pt>
                <c:pt idx="60">
                  <c:v>524.20000000000005</c:v>
                </c:pt>
                <c:pt idx="61">
                  <c:v>54.8</c:v>
                </c:pt>
                <c:pt idx="62">
                  <c:v>51.2</c:v>
                </c:pt>
                <c:pt idx="63">
                  <c:v>52</c:v>
                </c:pt>
                <c:pt idx="64">
                  <c:v>52.8</c:v>
                </c:pt>
                <c:pt idx="65">
                  <c:v>568.79999999999995</c:v>
                </c:pt>
                <c:pt idx="66">
                  <c:v>655.20000000000005</c:v>
                </c:pt>
                <c:pt idx="67">
                  <c:v>49.4</c:v>
                </c:pt>
                <c:pt idx="68">
                  <c:v>62.8</c:v>
                </c:pt>
                <c:pt idx="69">
                  <c:v>718.4</c:v>
                </c:pt>
                <c:pt idx="70">
                  <c:v>56.6</c:v>
                </c:pt>
                <c:pt idx="71">
                  <c:v>51.4</c:v>
                </c:pt>
                <c:pt idx="72">
                  <c:v>208.8</c:v>
                </c:pt>
                <c:pt idx="73">
                  <c:v>48.8</c:v>
                </c:pt>
                <c:pt idx="74">
                  <c:v>48</c:v>
                </c:pt>
                <c:pt idx="75">
                  <c:v>59</c:v>
                </c:pt>
                <c:pt idx="76">
                  <c:v>47.8</c:v>
                </c:pt>
                <c:pt idx="77">
                  <c:v>51</c:v>
                </c:pt>
                <c:pt idx="78">
                  <c:v>777</c:v>
                </c:pt>
                <c:pt idx="79">
                  <c:v>49.6</c:v>
                </c:pt>
                <c:pt idx="80">
                  <c:v>221.8</c:v>
                </c:pt>
                <c:pt idx="81">
                  <c:v>49</c:v>
                </c:pt>
                <c:pt idx="82">
                  <c:v>49.6</c:v>
                </c:pt>
                <c:pt idx="83">
                  <c:v>272.8</c:v>
                </c:pt>
                <c:pt idx="84">
                  <c:v>178.8</c:v>
                </c:pt>
                <c:pt idx="85">
                  <c:v>52.6</c:v>
                </c:pt>
                <c:pt idx="86">
                  <c:v>50</c:v>
                </c:pt>
                <c:pt idx="87">
                  <c:v>50.6</c:v>
                </c:pt>
                <c:pt idx="88">
                  <c:v>1020.4</c:v>
                </c:pt>
                <c:pt idx="89">
                  <c:v>1104.4000000000001</c:v>
                </c:pt>
                <c:pt idx="90">
                  <c:v>481.8</c:v>
                </c:pt>
                <c:pt idx="91">
                  <c:v>791</c:v>
                </c:pt>
                <c:pt idx="92">
                  <c:v>50.8</c:v>
                </c:pt>
                <c:pt idx="93">
                  <c:v>48.8</c:v>
                </c:pt>
                <c:pt idx="94">
                  <c:v>46.8</c:v>
                </c:pt>
                <c:pt idx="95">
                  <c:v>46.8</c:v>
                </c:pt>
                <c:pt idx="96">
                  <c:v>47.8</c:v>
                </c:pt>
                <c:pt idx="97">
                  <c:v>47.4</c:v>
                </c:pt>
                <c:pt idx="98">
                  <c:v>47.2</c:v>
                </c:pt>
                <c:pt idx="99">
                  <c:v>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42456"/>
        <c:axId val="300447160"/>
      </c:barChart>
      <c:catAx>
        <c:axId val="30044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</a:t>
                </a:r>
                <a:r>
                  <a:rPr lang="it-IT" baseline="0"/>
                  <a:t> ID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447160"/>
        <c:crosses val="autoZero"/>
        <c:auto val="1"/>
        <c:lblAlgn val="ctr"/>
        <c:lblOffset val="100"/>
        <c:noMultiLvlLbl val="0"/>
      </c:catAx>
      <c:valAx>
        <c:axId val="300447160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4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Random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Optimization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OrderedData!$G$4:$G$103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OrderedData!$H$4:$H$103</c:f>
              <c:numCache>
                <c:formatCode>#,##0.00</c:formatCode>
                <c:ptCount val="100"/>
                <c:pt idx="0">
                  <c:v>43.6</c:v>
                </c:pt>
                <c:pt idx="1">
                  <c:v>44.8</c:v>
                </c:pt>
                <c:pt idx="2">
                  <c:v>44.8</c:v>
                </c:pt>
                <c:pt idx="3">
                  <c:v>44.8</c:v>
                </c:pt>
                <c:pt idx="4">
                  <c:v>44.8</c:v>
                </c:pt>
                <c:pt idx="5">
                  <c:v>45</c:v>
                </c:pt>
                <c:pt idx="6">
                  <c:v>45.2</c:v>
                </c:pt>
                <c:pt idx="7">
                  <c:v>45.4</c:v>
                </c:pt>
                <c:pt idx="8">
                  <c:v>45.4</c:v>
                </c:pt>
                <c:pt idx="9">
                  <c:v>45.4</c:v>
                </c:pt>
                <c:pt idx="10">
                  <c:v>45.6</c:v>
                </c:pt>
                <c:pt idx="11">
                  <c:v>45.6</c:v>
                </c:pt>
                <c:pt idx="12">
                  <c:v>45.6</c:v>
                </c:pt>
                <c:pt idx="13">
                  <c:v>45.6</c:v>
                </c:pt>
                <c:pt idx="14">
                  <c:v>45.6</c:v>
                </c:pt>
                <c:pt idx="15">
                  <c:v>45.8</c:v>
                </c:pt>
                <c:pt idx="16">
                  <c:v>45.8</c:v>
                </c:pt>
                <c:pt idx="17">
                  <c:v>45.8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46.2</c:v>
                </c:pt>
                <c:pt idx="24">
                  <c:v>46.2</c:v>
                </c:pt>
                <c:pt idx="25">
                  <c:v>46.2</c:v>
                </c:pt>
                <c:pt idx="26">
                  <c:v>46.2</c:v>
                </c:pt>
                <c:pt idx="27">
                  <c:v>46.2</c:v>
                </c:pt>
                <c:pt idx="28">
                  <c:v>46.2</c:v>
                </c:pt>
                <c:pt idx="29">
                  <c:v>46.4</c:v>
                </c:pt>
                <c:pt idx="30">
                  <c:v>46.4</c:v>
                </c:pt>
                <c:pt idx="31">
                  <c:v>46.4</c:v>
                </c:pt>
                <c:pt idx="32">
                  <c:v>46.6</c:v>
                </c:pt>
                <c:pt idx="33">
                  <c:v>46.6</c:v>
                </c:pt>
                <c:pt idx="34">
                  <c:v>46.6</c:v>
                </c:pt>
                <c:pt idx="35">
                  <c:v>46.6</c:v>
                </c:pt>
                <c:pt idx="36">
                  <c:v>46.6</c:v>
                </c:pt>
                <c:pt idx="37">
                  <c:v>46.8</c:v>
                </c:pt>
                <c:pt idx="38">
                  <c:v>46.8</c:v>
                </c:pt>
                <c:pt idx="39">
                  <c:v>46.8</c:v>
                </c:pt>
                <c:pt idx="40">
                  <c:v>47</c:v>
                </c:pt>
                <c:pt idx="41">
                  <c:v>47</c:v>
                </c:pt>
                <c:pt idx="42">
                  <c:v>47.2</c:v>
                </c:pt>
                <c:pt idx="43">
                  <c:v>47.2</c:v>
                </c:pt>
                <c:pt idx="44">
                  <c:v>47.4</c:v>
                </c:pt>
                <c:pt idx="45">
                  <c:v>47.4</c:v>
                </c:pt>
                <c:pt idx="46">
                  <c:v>47.6</c:v>
                </c:pt>
                <c:pt idx="47">
                  <c:v>47.6</c:v>
                </c:pt>
                <c:pt idx="48">
                  <c:v>47.8</c:v>
                </c:pt>
                <c:pt idx="49">
                  <c:v>48</c:v>
                </c:pt>
                <c:pt idx="50">
                  <c:v>48.2</c:v>
                </c:pt>
                <c:pt idx="51">
                  <c:v>48.6</c:v>
                </c:pt>
                <c:pt idx="52">
                  <c:v>49</c:v>
                </c:pt>
                <c:pt idx="53">
                  <c:v>49.8</c:v>
                </c:pt>
                <c:pt idx="54">
                  <c:v>49.8</c:v>
                </c:pt>
                <c:pt idx="55">
                  <c:v>51.4</c:v>
                </c:pt>
                <c:pt idx="56">
                  <c:v>53</c:v>
                </c:pt>
                <c:pt idx="57">
                  <c:v>56.2</c:v>
                </c:pt>
                <c:pt idx="58">
                  <c:v>58.2</c:v>
                </c:pt>
                <c:pt idx="59">
                  <c:v>61.4</c:v>
                </c:pt>
                <c:pt idx="60">
                  <c:v>166</c:v>
                </c:pt>
                <c:pt idx="61">
                  <c:v>166.8</c:v>
                </c:pt>
                <c:pt idx="62">
                  <c:v>172.2</c:v>
                </c:pt>
                <c:pt idx="63">
                  <c:v>174.4</c:v>
                </c:pt>
                <c:pt idx="64">
                  <c:v>176</c:v>
                </c:pt>
                <c:pt idx="65">
                  <c:v>176.6</c:v>
                </c:pt>
                <c:pt idx="66">
                  <c:v>177.4</c:v>
                </c:pt>
                <c:pt idx="67">
                  <c:v>177.4</c:v>
                </c:pt>
                <c:pt idx="68">
                  <c:v>179</c:v>
                </c:pt>
                <c:pt idx="69">
                  <c:v>184</c:v>
                </c:pt>
                <c:pt idx="70">
                  <c:v>187.6</c:v>
                </c:pt>
                <c:pt idx="71">
                  <c:v>188.4</c:v>
                </c:pt>
                <c:pt idx="72">
                  <c:v>217.4</c:v>
                </c:pt>
                <c:pt idx="73">
                  <c:v>219.6</c:v>
                </c:pt>
                <c:pt idx="74">
                  <c:v>220.8</c:v>
                </c:pt>
                <c:pt idx="75">
                  <c:v>236.2</c:v>
                </c:pt>
                <c:pt idx="76">
                  <c:v>246.6</c:v>
                </c:pt>
                <c:pt idx="77">
                  <c:v>270.60000000000002</c:v>
                </c:pt>
                <c:pt idx="78">
                  <c:v>281</c:v>
                </c:pt>
                <c:pt idx="79">
                  <c:v>336.8</c:v>
                </c:pt>
                <c:pt idx="80">
                  <c:v>360.4</c:v>
                </c:pt>
                <c:pt idx="81">
                  <c:v>366.8</c:v>
                </c:pt>
                <c:pt idx="82">
                  <c:v>375.4</c:v>
                </c:pt>
                <c:pt idx="83">
                  <c:v>406</c:v>
                </c:pt>
                <c:pt idx="84">
                  <c:v>415.4</c:v>
                </c:pt>
                <c:pt idx="85">
                  <c:v>423.4</c:v>
                </c:pt>
                <c:pt idx="86">
                  <c:v>430.8</c:v>
                </c:pt>
                <c:pt idx="87">
                  <c:v>451.8</c:v>
                </c:pt>
                <c:pt idx="88">
                  <c:v>455.4</c:v>
                </c:pt>
                <c:pt idx="89">
                  <c:v>468.8</c:v>
                </c:pt>
                <c:pt idx="90">
                  <c:v>625.6</c:v>
                </c:pt>
                <c:pt idx="91">
                  <c:v>639.4</c:v>
                </c:pt>
                <c:pt idx="92">
                  <c:v>652</c:v>
                </c:pt>
                <c:pt idx="93">
                  <c:v>699.8</c:v>
                </c:pt>
                <c:pt idx="94">
                  <c:v>718</c:v>
                </c:pt>
                <c:pt idx="95">
                  <c:v>751.4</c:v>
                </c:pt>
                <c:pt idx="96">
                  <c:v>760.4</c:v>
                </c:pt>
                <c:pt idx="97">
                  <c:v>769.2</c:v>
                </c:pt>
                <c:pt idx="98">
                  <c:v>876.4</c:v>
                </c:pt>
                <c:pt idx="99">
                  <c:v>944.4</c:v>
                </c:pt>
              </c:numCache>
            </c:numRef>
          </c:yVal>
          <c:smooth val="0"/>
        </c:ser>
        <c:ser>
          <c:idx val="1"/>
          <c:order val="1"/>
          <c:tx>
            <c:v>Optimization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OrderedData!$J$4:$J$103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OrderedData!$K$4:$K$103</c:f>
              <c:numCache>
                <c:formatCode>#,##0.00</c:formatCode>
                <c:ptCount val="100"/>
                <c:pt idx="0">
                  <c:v>46.8</c:v>
                </c:pt>
                <c:pt idx="1">
                  <c:v>46.8</c:v>
                </c:pt>
                <c:pt idx="2">
                  <c:v>47.2</c:v>
                </c:pt>
                <c:pt idx="3">
                  <c:v>47.4</c:v>
                </c:pt>
                <c:pt idx="4">
                  <c:v>47.4</c:v>
                </c:pt>
                <c:pt idx="5">
                  <c:v>47.8</c:v>
                </c:pt>
                <c:pt idx="6">
                  <c:v>47.8</c:v>
                </c:pt>
                <c:pt idx="7">
                  <c:v>47.8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48.4</c:v>
                </c:pt>
                <c:pt idx="12">
                  <c:v>48.4</c:v>
                </c:pt>
                <c:pt idx="13">
                  <c:v>48.4</c:v>
                </c:pt>
                <c:pt idx="14">
                  <c:v>48.8</c:v>
                </c:pt>
                <c:pt idx="15">
                  <c:v>48.8</c:v>
                </c:pt>
                <c:pt idx="16">
                  <c:v>49</c:v>
                </c:pt>
                <c:pt idx="17">
                  <c:v>49</c:v>
                </c:pt>
                <c:pt idx="18">
                  <c:v>49.2</c:v>
                </c:pt>
                <c:pt idx="19">
                  <c:v>49.2</c:v>
                </c:pt>
                <c:pt idx="20">
                  <c:v>49.4</c:v>
                </c:pt>
                <c:pt idx="21">
                  <c:v>49.6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49.6</c:v>
                </c:pt>
                <c:pt idx="26">
                  <c:v>49.6</c:v>
                </c:pt>
                <c:pt idx="27">
                  <c:v>49.8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50.4</c:v>
                </c:pt>
                <c:pt idx="34">
                  <c:v>50.6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51</c:v>
                </c:pt>
                <c:pt idx="40">
                  <c:v>51.2</c:v>
                </c:pt>
                <c:pt idx="41">
                  <c:v>51.2</c:v>
                </c:pt>
                <c:pt idx="42">
                  <c:v>51.2</c:v>
                </c:pt>
                <c:pt idx="43">
                  <c:v>51.4</c:v>
                </c:pt>
                <c:pt idx="44">
                  <c:v>51.8</c:v>
                </c:pt>
                <c:pt idx="45">
                  <c:v>52</c:v>
                </c:pt>
                <c:pt idx="46">
                  <c:v>52.6</c:v>
                </c:pt>
                <c:pt idx="47">
                  <c:v>52.8</c:v>
                </c:pt>
                <c:pt idx="48">
                  <c:v>53.4</c:v>
                </c:pt>
                <c:pt idx="49">
                  <c:v>53.4</c:v>
                </c:pt>
                <c:pt idx="50">
                  <c:v>53.6</c:v>
                </c:pt>
                <c:pt idx="51">
                  <c:v>54.8</c:v>
                </c:pt>
                <c:pt idx="52">
                  <c:v>56.6</c:v>
                </c:pt>
                <c:pt idx="53">
                  <c:v>57</c:v>
                </c:pt>
                <c:pt idx="54">
                  <c:v>59</c:v>
                </c:pt>
                <c:pt idx="55">
                  <c:v>60.8</c:v>
                </c:pt>
                <c:pt idx="56">
                  <c:v>61.2</c:v>
                </c:pt>
                <c:pt idx="57">
                  <c:v>62.6</c:v>
                </c:pt>
                <c:pt idx="58">
                  <c:v>62.8</c:v>
                </c:pt>
                <c:pt idx="59">
                  <c:v>71</c:v>
                </c:pt>
                <c:pt idx="60">
                  <c:v>178.8</c:v>
                </c:pt>
                <c:pt idx="61">
                  <c:v>188.2</c:v>
                </c:pt>
                <c:pt idx="62">
                  <c:v>189.6</c:v>
                </c:pt>
                <c:pt idx="63">
                  <c:v>189.8</c:v>
                </c:pt>
                <c:pt idx="64">
                  <c:v>195.6</c:v>
                </c:pt>
                <c:pt idx="65">
                  <c:v>197.4</c:v>
                </c:pt>
                <c:pt idx="66">
                  <c:v>203</c:v>
                </c:pt>
                <c:pt idx="67">
                  <c:v>207</c:v>
                </c:pt>
                <c:pt idx="68">
                  <c:v>208.8</c:v>
                </c:pt>
                <c:pt idx="69">
                  <c:v>218.2</c:v>
                </c:pt>
                <c:pt idx="70">
                  <c:v>221.8</c:v>
                </c:pt>
                <c:pt idx="71">
                  <c:v>232.2</c:v>
                </c:pt>
                <c:pt idx="72">
                  <c:v>236.6</c:v>
                </c:pt>
                <c:pt idx="73">
                  <c:v>253.2</c:v>
                </c:pt>
                <c:pt idx="74">
                  <c:v>272.8</c:v>
                </c:pt>
                <c:pt idx="75">
                  <c:v>293.8</c:v>
                </c:pt>
                <c:pt idx="76">
                  <c:v>328</c:v>
                </c:pt>
                <c:pt idx="77">
                  <c:v>402</c:v>
                </c:pt>
                <c:pt idx="78">
                  <c:v>453.8</c:v>
                </c:pt>
                <c:pt idx="79">
                  <c:v>481.8</c:v>
                </c:pt>
                <c:pt idx="80">
                  <c:v>498.2</c:v>
                </c:pt>
                <c:pt idx="81">
                  <c:v>501.8</c:v>
                </c:pt>
                <c:pt idx="82">
                  <c:v>524.20000000000005</c:v>
                </c:pt>
                <c:pt idx="83">
                  <c:v>532.6</c:v>
                </c:pt>
                <c:pt idx="84">
                  <c:v>558.79999999999995</c:v>
                </c:pt>
                <c:pt idx="85">
                  <c:v>568.79999999999995</c:v>
                </c:pt>
                <c:pt idx="86">
                  <c:v>622.79999999999995</c:v>
                </c:pt>
                <c:pt idx="87">
                  <c:v>655.20000000000005</c:v>
                </c:pt>
                <c:pt idx="88">
                  <c:v>708.2</c:v>
                </c:pt>
                <c:pt idx="89">
                  <c:v>718.4</c:v>
                </c:pt>
                <c:pt idx="90">
                  <c:v>777</c:v>
                </c:pt>
                <c:pt idx="91">
                  <c:v>791</c:v>
                </c:pt>
                <c:pt idx="92">
                  <c:v>827.2</c:v>
                </c:pt>
                <c:pt idx="93">
                  <c:v>834</c:v>
                </c:pt>
                <c:pt idx="94">
                  <c:v>836.4</c:v>
                </c:pt>
                <c:pt idx="95">
                  <c:v>943</c:v>
                </c:pt>
                <c:pt idx="96">
                  <c:v>1020.4</c:v>
                </c:pt>
                <c:pt idx="97">
                  <c:v>1104.4000000000001</c:v>
                </c:pt>
                <c:pt idx="98">
                  <c:v>1189.5999999999999</c:v>
                </c:pt>
                <c:pt idx="99">
                  <c:v>2127.4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41672"/>
        <c:axId val="300440104"/>
      </c:scatterChart>
      <c:valAx>
        <c:axId val="3004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440104"/>
        <c:crosses val="autoZero"/>
        <c:crossBetween val="midCat"/>
      </c:valAx>
      <c:valAx>
        <c:axId val="30044010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44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ThirdOptimization!$B$2</c:f>
              <c:strCache>
                <c:ptCount val="1"/>
                <c:pt idx="0">
                  <c:v>AI Version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ThirdOptimization!$H$10:$H$109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3</c:v>
                </c:pt>
                <c:pt idx="21">
                  <c:v>0</c:v>
                </c:pt>
                <c:pt idx="22">
                  <c:v>33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2</c:v>
                </c:pt>
                <c:pt idx="30">
                  <c:v>18</c:v>
                </c:pt>
                <c:pt idx="31">
                  <c:v>14</c:v>
                </c:pt>
                <c:pt idx="32">
                  <c:v>14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4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34</c:v>
                </c:pt>
                <c:pt idx="55">
                  <c:v>6</c:v>
                </c:pt>
                <c:pt idx="56">
                  <c:v>10</c:v>
                </c:pt>
                <c:pt idx="57">
                  <c:v>0</c:v>
                </c:pt>
                <c:pt idx="58">
                  <c:v>22</c:v>
                </c:pt>
                <c:pt idx="59">
                  <c:v>28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18</c:v>
                </c:pt>
                <c:pt idx="90">
                  <c:v>27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</c:numCache>
            </c:numRef>
          </c:xVal>
          <c:yVal>
            <c:numRef>
              <c:f>ThirdOptimization!$AA$10:$AA$109</c:f>
              <c:numCache>
                <c:formatCode>#,##0.00</c:formatCode>
                <c:ptCount val="100"/>
                <c:pt idx="0">
                  <c:v>184</c:v>
                </c:pt>
                <c:pt idx="1">
                  <c:v>47.2</c:v>
                </c:pt>
                <c:pt idx="2">
                  <c:v>45.8</c:v>
                </c:pt>
                <c:pt idx="3">
                  <c:v>48.2</c:v>
                </c:pt>
                <c:pt idx="4">
                  <c:v>220.8</c:v>
                </c:pt>
                <c:pt idx="5">
                  <c:v>177.4</c:v>
                </c:pt>
                <c:pt idx="6">
                  <c:v>46.8</c:v>
                </c:pt>
                <c:pt idx="7">
                  <c:v>46.4</c:v>
                </c:pt>
                <c:pt idx="8">
                  <c:v>760.4</c:v>
                </c:pt>
                <c:pt idx="9">
                  <c:v>45.6</c:v>
                </c:pt>
                <c:pt idx="10">
                  <c:v>46.2</c:v>
                </c:pt>
                <c:pt idx="11">
                  <c:v>46</c:v>
                </c:pt>
                <c:pt idx="12">
                  <c:v>46.8</c:v>
                </c:pt>
                <c:pt idx="13">
                  <c:v>45.6</c:v>
                </c:pt>
                <c:pt idx="14">
                  <c:v>45.6</c:v>
                </c:pt>
                <c:pt idx="15">
                  <c:v>47.6</c:v>
                </c:pt>
                <c:pt idx="16">
                  <c:v>46.4</c:v>
                </c:pt>
                <c:pt idx="17">
                  <c:v>48.6</c:v>
                </c:pt>
                <c:pt idx="18">
                  <c:v>58.2</c:v>
                </c:pt>
                <c:pt idx="19">
                  <c:v>718</c:v>
                </c:pt>
                <c:pt idx="20">
                  <c:v>217.4</c:v>
                </c:pt>
                <c:pt idx="21">
                  <c:v>48</c:v>
                </c:pt>
                <c:pt idx="22">
                  <c:v>375.4</c:v>
                </c:pt>
                <c:pt idx="23">
                  <c:v>47.4</c:v>
                </c:pt>
                <c:pt idx="24">
                  <c:v>174.4</c:v>
                </c:pt>
                <c:pt idx="25">
                  <c:v>47.6</c:v>
                </c:pt>
                <c:pt idx="26">
                  <c:v>46.6</c:v>
                </c:pt>
                <c:pt idx="27">
                  <c:v>281</c:v>
                </c:pt>
                <c:pt idx="28">
                  <c:v>45.6</c:v>
                </c:pt>
                <c:pt idx="29">
                  <c:v>179</c:v>
                </c:pt>
                <c:pt idx="30">
                  <c:v>406</c:v>
                </c:pt>
                <c:pt idx="31">
                  <c:v>455.4</c:v>
                </c:pt>
                <c:pt idx="32">
                  <c:v>751.4</c:v>
                </c:pt>
                <c:pt idx="33">
                  <c:v>177.4</c:v>
                </c:pt>
                <c:pt idx="34">
                  <c:v>270.60000000000002</c:v>
                </c:pt>
                <c:pt idx="35">
                  <c:v>46.4</c:v>
                </c:pt>
                <c:pt idx="36">
                  <c:v>47.2</c:v>
                </c:pt>
                <c:pt idx="37">
                  <c:v>172.2</c:v>
                </c:pt>
                <c:pt idx="38">
                  <c:v>45.4</c:v>
                </c:pt>
                <c:pt idx="39">
                  <c:v>699.8</c:v>
                </c:pt>
                <c:pt idx="40">
                  <c:v>45.8</c:v>
                </c:pt>
                <c:pt idx="41">
                  <c:v>219.6</c:v>
                </c:pt>
                <c:pt idx="42">
                  <c:v>236.2</c:v>
                </c:pt>
                <c:pt idx="43">
                  <c:v>47.4</c:v>
                </c:pt>
                <c:pt idx="44">
                  <c:v>46.6</c:v>
                </c:pt>
                <c:pt idx="45">
                  <c:v>45</c:v>
                </c:pt>
                <c:pt idx="46">
                  <c:v>451.8</c:v>
                </c:pt>
                <c:pt idx="47">
                  <c:v>46.2</c:v>
                </c:pt>
                <c:pt idx="48">
                  <c:v>47</c:v>
                </c:pt>
                <c:pt idx="49">
                  <c:v>49</c:v>
                </c:pt>
                <c:pt idx="50">
                  <c:v>53</c:v>
                </c:pt>
                <c:pt idx="51">
                  <c:v>46.2</c:v>
                </c:pt>
                <c:pt idx="52">
                  <c:v>46.2</c:v>
                </c:pt>
                <c:pt idx="53">
                  <c:v>176</c:v>
                </c:pt>
                <c:pt idx="54">
                  <c:v>769.2</c:v>
                </c:pt>
                <c:pt idx="55">
                  <c:v>166.8</c:v>
                </c:pt>
                <c:pt idx="56">
                  <c:v>415.4</c:v>
                </c:pt>
                <c:pt idx="57">
                  <c:v>56.2</c:v>
                </c:pt>
                <c:pt idx="58">
                  <c:v>625.6</c:v>
                </c:pt>
                <c:pt idx="59">
                  <c:v>430.8</c:v>
                </c:pt>
                <c:pt idx="60">
                  <c:v>366.8</c:v>
                </c:pt>
                <c:pt idx="61">
                  <c:v>49.8</c:v>
                </c:pt>
                <c:pt idx="62">
                  <c:v>46</c:v>
                </c:pt>
                <c:pt idx="63">
                  <c:v>46.8</c:v>
                </c:pt>
                <c:pt idx="64">
                  <c:v>46</c:v>
                </c:pt>
                <c:pt idx="65">
                  <c:v>246.6</c:v>
                </c:pt>
                <c:pt idx="66">
                  <c:v>468.8</c:v>
                </c:pt>
                <c:pt idx="67">
                  <c:v>45.4</c:v>
                </c:pt>
                <c:pt idx="68">
                  <c:v>46.2</c:v>
                </c:pt>
                <c:pt idx="69">
                  <c:v>423.4</c:v>
                </c:pt>
                <c:pt idx="70">
                  <c:v>47</c:v>
                </c:pt>
                <c:pt idx="71">
                  <c:v>47.8</c:v>
                </c:pt>
                <c:pt idx="72">
                  <c:v>176.6</c:v>
                </c:pt>
                <c:pt idx="73">
                  <c:v>46.6</c:v>
                </c:pt>
                <c:pt idx="74">
                  <c:v>51.4</c:v>
                </c:pt>
                <c:pt idx="75">
                  <c:v>61.4</c:v>
                </c:pt>
                <c:pt idx="76">
                  <c:v>45.8</c:v>
                </c:pt>
                <c:pt idx="77">
                  <c:v>46.6</c:v>
                </c:pt>
                <c:pt idx="78">
                  <c:v>639.4</c:v>
                </c:pt>
                <c:pt idx="79">
                  <c:v>46</c:v>
                </c:pt>
                <c:pt idx="80">
                  <c:v>187.6</c:v>
                </c:pt>
                <c:pt idx="81">
                  <c:v>46</c:v>
                </c:pt>
                <c:pt idx="82">
                  <c:v>46.6</c:v>
                </c:pt>
                <c:pt idx="83">
                  <c:v>188.4</c:v>
                </c:pt>
                <c:pt idx="84">
                  <c:v>166</c:v>
                </c:pt>
                <c:pt idx="85">
                  <c:v>49.8</c:v>
                </c:pt>
                <c:pt idx="86">
                  <c:v>45.4</c:v>
                </c:pt>
                <c:pt idx="87">
                  <c:v>45.6</c:v>
                </c:pt>
                <c:pt idx="88">
                  <c:v>876.4</c:v>
                </c:pt>
                <c:pt idx="89">
                  <c:v>944.4</c:v>
                </c:pt>
                <c:pt idx="90">
                  <c:v>336.8</c:v>
                </c:pt>
                <c:pt idx="91">
                  <c:v>652</c:v>
                </c:pt>
                <c:pt idx="92">
                  <c:v>46.2</c:v>
                </c:pt>
                <c:pt idx="93">
                  <c:v>43.6</c:v>
                </c:pt>
                <c:pt idx="94">
                  <c:v>44.8</c:v>
                </c:pt>
                <c:pt idx="95">
                  <c:v>45.2</c:v>
                </c:pt>
                <c:pt idx="96">
                  <c:v>44.8</c:v>
                </c:pt>
                <c:pt idx="97">
                  <c:v>44.8</c:v>
                </c:pt>
                <c:pt idx="98">
                  <c:v>44.8</c:v>
                </c:pt>
                <c:pt idx="99">
                  <c:v>360.4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2656"/>
        <c:axId val="298583624"/>
      </c:scatterChart>
      <c:valAx>
        <c:axId val="1458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3624"/>
        <c:crosses val="autoZero"/>
        <c:crossBetween val="midCat"/>
      </c:valAx>
      <c:valAx>
        <c:axId val="2985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2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SecondOptimization!$A$2</c:f>
              <c:strCache>
                <c:ptCount val="1"/>
                <c:pt idx="0">
                  <c:v>AI Version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547065189670812"/>
                  <c:y val="6.99839863003610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SecondOptimization!$E$10:$E$109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320</c:v>
                </c:pt>
                <c:pt idx="3">
                  <c:v>0</c:v>
                </c:pt>
                <c:pt idx="4">
                  <c:v>42</c:v>
                </c:pt>
                <c:pt idx="5">
                  <c:v>11</c:v>
                </c:pt>
                <c:pt idx="6">
                  <c:v>0</c:v>
                </c:pt>
                <c:pt idx="7">
                  <c:v>54</c:v>
                </c:pt>
                <c:pt idx="8">
                  <c:v>0</c:v>
                </c:pt>
                <c:pt idx="9">
                  <c:v>25</c:v>
                </c:pt>
                <c:pt idx="10">
                  <c:v>86</c:v>
                </c:pt>
                <c:pt idx="11">
                  <c:v>0</c:v>
                </c:pt>
                <c:pt idx="12">
                  <c:v>102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373</c:v>
                </c:pt>
                <c:pt idx="19">
                  <c:v>158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84</c:v>
                </c:pt>
                <c:pt idx="25">
                  <c:v>19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51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129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175</c:v>
                </c:pt>
                <c:pt idx="43">
                  <c:v>0</c:v>
                </c:pt>
                <c:pt idx="44">
                  <c:v>0</c:v>
                </c:pt>
                <c:pt idx="45">
                  <c:v>77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33</c:v>
                </c:pt>
                <c:pt idx="53">
                  <c:v>0</c:v>
                </c:pt>
                <c:pt idx="54">
                  <c:v>32</c:v>
                </c:pt>
                <c:pt idx="55">
                  <c:v>36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174</c:v>
                </c:pt>
                <c:pt idx="60">
                  <c:v>76</c:v>
                </c:pt>
                <c:pt idx="61">
                  <c:v>54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310</c:v>
                </c:pt>
                <c:pt idx="66">
                  <c:v>0</c:v>
                </c:pt>
                <c:pt idx="67">
                  <c:v>0</c:v>
                </c:pt>
                <c:pt idx="68">
                  <c:v>113</c:v>
                </c:pt>
                <c:pt idx="69">
                  <c:v>38</c:v>
                </c:pt>
                <c:pt idx="70">
                  <c:v>0</c:v>
                </c:pt>
                <c:pt idx="71">
                  <c:v>0</c:v>
                </c:pt>
                <c:pt idx="72">
                  <c:v>49</c:v>
                </c:pt>
                <c:pt idx="73">
                  <c:v>74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253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133</c:v>
                </c:pt>
                <c:pt idx="91">
                  <c:v>0</c:v>
                </c:pt>
                <c:pt idx="92">
                  <c:v>90</c:v>
                </c:pt>
                <c:pt idx="93">
                  <c:v>30</c:v>
                </c:pt>
                <c:pt idx="94">
                  <c:v>0</c:v>
                </c:pt>
                <c:pt idx="95">
                  <c:v>31</c:v>
                </c:pt>
                <c:pt idx="96">
                  <c:v>140</c:v>
                </c:pt>
                <c:pt idx="97">
                  <c:v>0</c:v>
                </c:pt>
                <c:pt idx="98">
                  <c:v>60</c:v>
                </c:pt>
                <c:pt idx="99">
                  <c:v>0</c:v>
                </c:pt>
              </c:numCache>
            </c:numRef>
          </c:xVal>
          <c:yVal>
            <c:numRef>
              <c:f>SecondOptimization!$Y$10:$Y$109</c:f>
              <c:numCache>
                <c:formatCode>#,##0.00</c:formatCode>
                <c:ptCount val="100"/>
                <c:pt idx="0">
                  <c:v>54.4</c:v>
                </c:pt>
                <c:pt idx="1">
                  <c:v>46.2</c:v>
                </c:pt>
                <c:pt idx="2">
                  <c:v>5584</c:v>
                </c:pt>
                <c:pt idx="3">
                  <c:v>48.4</c:v>
                </c:pt>
                <c:pt idx="4">
                  <c:v>1630.2</c:v>
                </c:pt>
                <c:pt idx="5">
                  <c:v>566.6</c:v>
                </c:pt>
                <c:pt idx="6">
                  <c:v>63.6</c:v>
                </c:pt>
                <c:pt idx="7">
                  <c:v>1070.4000000000001</c:v>
                </c:pt>
                <c:pt idx="8">
                  <c:v>47.2</c:v>
                </c:pt>
                <c:pt idx="9">
                  <c:v>650.4</c:v>
                </c:pt>
                <c:pt idx="10">
                  <c:v>2072.1999999999998</c:v>
                </c:pt>
                <c:pt idx="11">
                  <c:v>53.2</c:v>
                </c:pt>
                <c:pt idx="12">
                  <c:v>2329.8000000000002</c:v>
                </c:pt>
                <c:pt idx="13">
                  <c:v>48.4</c:v>
                </c:pt>
                <c:pt idx="14">
                  <c:v>48.4</c:v>
                </c:pt>
                <c:pt idx="15">
                  <c:v>53</c:v>
                </c:pt>
                <c:pt idx="16">
                  <c:v>712</c:v>
                </c:pt>
                <c:pt idx="17">
                  <c:v>53.4</c:v>
                </c:pt>
                <c:pt idx="18">
                  <c:v>6622.6</c:v>
                </c:pt>
                <c:pt idx="19">
                  <c:v>3800.8</c:v>
                </c:pt>
                <c:pt idx="20">
                  <c:v>50.6</c:v>
                </c:pt>
                <c:pt idx="21">
                  <c:v>609.6</c:v>
                </c:pt>
                <c:pt idx="22">
                  <c:v>49.8</c:v>
                </c:pt>
                <c:pt idx="23">
                  <c:v>48.6</c:v>
                </c:pt>
                <c:pt idx="24">
                  <c:v>4666.8</c:v>
                </c:pt>
                <c:pt idx="25">
                  <c:v>623.79999999999995</c:v>
                </c:pt>
                <c:pt idx="26">
                  <c:v>52.2</c:v>
                </c:pt>
                <c:pt idx="27">
                  <c:v>713.6</c:v>
                </c:pt>
                <c:pt idx="28">
                  <c:v>48</c:v>
                </c:pt>
                <c:pt idx="29">
                  <c:v>52.8</c:v>
                </c:pt>
                <c:pt idx="30">
                  <c:v>1152.8</c:v>
                </c:pt>
                <c:pt idx="31">
                  <c:v>47.4</c:v>
                </c:pt>
                <c:pt idx="32">
                  <c:v>47.4</c:v>
                </c:pt>
                <c:pt idx="33">
                  <c:v>54</c:v>
                </c:pt>
                <c:pt idx="34">
                  <c:v>49</c:v>
                </c:pt>
                <c:pt idx="35">
                  <c:v>1107</c:v>
                </c:pt>
                <c:pt idx="36">
                  <c:v>56.2</c:v>
                </c:pt>
                <c:pt idx="37">
                  <c:v>3034.2</c:v>
                </c:pt>
                <c:pt idx="38">
                  <c:v>47.8</c:v>
                </c:pt>
                <c:pt idx="39">
                  <c:v>54.8</c:v>
                </c:pt>
                <c:pt idx="40">
                  <c:v>48.4</c:v>
                </c:pt>
                <c:pt idx="41">
                  <c:v>48.2</c:v>
                </c:pt>
                <c:pt idx="42">
                  <c:v>4363.6000000000004</c:v>
                </c:pt>
                <c:pt idx="43">
                  <c:v>44.8</c:v>
                </c:pt>
                <c:pt idx="44">
                  <c:v>48.4</c:v>
                </c:pt>
                <c:pt idx="45">
                  <c:v>1691.4</c:v>
                </c:pt>
                <c:pt idx="46">
                  <c:v>46.2</c:v>
                </c:pt>
                <c:pt idx="47">
                  <c:v>49.4</c:v>
                </c:pt>
                <c:pt idx="48">
                  <c:v>48.4</c:v>
                </c:pt>
                <c:pt idx="49">
                  <c:v>49</c:v>
                </c:pt>
                <c:pt idx="50">
                  <c:v>48.2</c:v>
                </c:pt>
                <c:pt idx="51">
                  <c:v>49.6</c:v>
                </c:pt>
                <c:pt idx="52">
                  <c:v>807</c:v>
                </c:pt>
                <c:pt idx="53">
                  <c:v>47</c:v>
                </c:pt>
                <c:pt idx="54">
                  <c:v>1180.5999999999999</c:v>
                </c:pt>
                <c:pt idx="55">
                  <c:v>1045.4000000000001</c:v>
                </c:pt>
                <c:pt idx="56">
                  <c:v>879.6</c:v>
                </c:pt>
                <c:pt idx="57">
                  <c:v>48.2</c:v>
                </c:pt>
                <c:pt idx="58">
                  <c:v>48.4</c:v>
                </c:pt>
                <c:pt idx="59">
                  <c:v>3436.8</c:v>
                </c:pt>
                <c:pt idx="60">
                  <c:v>1489.6</c:v>
                </c:pt>
                <c:pt idx="61">
                  <c:v>1049.2</c:v>
                </c:pt>
                <c:pt idx="62">
                  <c:v>48.6</c:v>
                </c:pt>
                <c:pt idx="63">
                  <c:v>46.6</c:v>
                </c:pt>
                <c:pt idx="64">
                  <c:v>46.4</c:v>
                </c:pt>
                <c:pt idx="65">
                  <c:v>5664</c:v>
                </c:pt>
                <c:pt idx="66">
                  <c:v>49.2</c:v>
                </c:pt>
                <c:pt idx="67">
                  <c:v>50.8</c:v>
                </c:pt>
                <c:pt idx="68">
                  <c:v>2248.1999999999998</c:v>
                </c:pt>
                <c:pt idx="69">
                  <c:v>890.8</c:v>
                </c:pt>
                <c:pt idx="70">
                  <c:v>46.8</c:v>
                </c:pt>
                <c:pt idx="71">
                  <c:v>47.8</c:v>
                </c:pt>
                <c:pt idx="72">
                  <c:v>1335.6</c:v>
                </c:pt>
                <c:pt idx="73">
                  <c:v>1702.8</c:v>
                </c:pt>
                <c:pt idx="74">
                  <c:v>46.6</c:v>
                </c:pt>
                <c:pt idx="75">
                  <c:v>47.4</c:v>
                </c:pt>
                <c:pt idx="76">
                  <c:v>49.8</c:v>
                </c:pt>
                <c:pt idx="77">
                  <c:v>48.2</c:v>
                </c:pt>
                <c:pt idx="78">
                  <c:v>849.4</c:v>
                </c:pt>
                <c:pt idx="79">
                  <c:v>51.4</c:v>
                </c:pt>
                <c:pt idx="80">
                  <c:v>602.6</c:v>
                </c:pt>
                <c:pt idx="81">
                  <c:v>47.4</c:v>
                </c:pt>
                <c:pt idx="82">
                  <c:v>4726.8</c:v>
                </c:pt>
                <c:pt idx="83">
                  <c:v>47</c:v>
                </c:pt>
                <c:pt idx="84">
                  <c:v>47</c:v>
                </c:pt>
                <c:pt idx="85">
                  <c:v>47.6</c:v>
                </c:pt>
                <c:pt idx="86">
                  <c:v>50.2</c:v>
                </c:pt>
                <c:pt idx="87">
                  <c:v>46.8</c:v>
                </c:pt>
                <c:pt idx="88">
                  <c:v>49.6</c:v>
                </c:pt>
                <c:pt idx="89">
                  <c:v>48.8</c:v>
                </c:pt>
                <c:pt idx="90">
                  <c:v>2490</c:v>
                </c:pt>
                <c:pt idx="91">
                  <c:v>47</c:v>
                </c:pt>
                <c:pt idx="92">
                  <c:v>2206.4</c:v>
                </c:pt>
                <c:pt idx="93">
                  <c:v>647.6</c:v>
                </c:pt>
                <c:pt idx="94">
                  <c:v>46.4</c:v>
                </c:pt>
                <c:pt idx="95">
                  <c:v>1003.4</c:v>
                </c:pt>
                <c:pt idx="96">
                  <c:v>2587.6</c:v>
                </c:pt>
                <c:pt idx="97">
                  <c:v>47</c:v>
                </c:pt>
                <c:pt idx="98">
                  <c:v>1537.4</c:v>
                </c:pt>
                <c:pt idx="99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5976"/>
        <c:axId val="298578920"/>
      </c:scatterChart>
      <c:valAx>
        <c:axId val="29858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analyzed configurations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78920"/>
        <c:crosses val="autoZero"/>
        <c:crossBetween val="midCat"/>
      </c:valAx>
      <c:valAx>
        <c:axId val="2985789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2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SecondOptimization!$A$2</c:f>
              <c:strCache>
                <c:ptCount val="1"/>
                <c:pt idx="0">
                  <c:v>AI Version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605765852562246"/>
                  <c:y val="6.6836422169299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SecondOptimization!$G$10:$G$109</c:f>
              <c:numCache>
                <c:formatCode>General</c:formatCode>
                <c:ptCount val="10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158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148</c:v>
                </c:pt>
                <c:pt idx="20">
                  <c:v>18</c:v>
                </c:pt>
                <c:pt idx="21">
                  <c:v>0</c:v>
                </c:pt>
                <c:pt idx="22">
                  <c:v>120</c:v>
                </c:pt>
                <c:pt idx="23">
                  <c:v>0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39</c:v>
                </c:pt>
                <c:pt idx="28">
                  <c:v>0</c:v>
                </c:pt>
                <c:pt idx="29">
                  <c:v>29</c:v>
                </c:pt>
                <c:pt idx="30">
                  <c:v>89</c:v>
                </c:pt>
                <c:pt idx="31">
                  <c:v>102</c:v>
                </c:pt>
                <c:pt idx="32">
                  <c:v>223</c:v>
                </c:pt>
                <c:pt idx="33">
                  <c:v>21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37</c:v>
                </c:pt>
                <c:pt idx="38">
                  <c:v>0</c:v>
                </c:pt>
                <c:pt idx="39">
                  <c:v>101</c:v>
                </c:pt>
                <c:pt idx="40">
                  <c:v>0</c:v>
                </c:pt>
                <c:pt idx="41">
                  <c:v>58</c:v>
                </c:pt>
                <c:pt idx="42">
                  <c:v>39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</c:v>
                </c:pt>
                <c:pt idx="54">
                  <c:v>149</c:v>
                </c:pt>
                <c:pt idx="55">
                  <c:v>22</c:v>
                </c:pt>
                <c:pt idx="56">
                  <c:v>69</c:v>
                </c:pt>
                <c:pt idx="57">
                  <c:v>0</c:v>
                </c:pt>
                <c:pt idx="58">
                  <c:v>115</c:v>
                </c:pt>
                <c:pt idx="59">
                  <c:v>115</c:v>
                </c:pt>
                <c:pt idx="60">
                  <c:v>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55</c:v>
                </c:pt>
                <c:pt idx="66">
                  <c:v>66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69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34</c:v>
                </c:pt>
                <c:pt idx="84">
                  <c:v>27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132</c:v>
                </c:pt>
                <c:pt idx="89">
                  <c:v>334</c:v>
                </c:pt>
                <c:pt idx="90">
                  <c:v>74</c:v>
                </c:pt>
                <c:pt idx="91">
                  <c:v>112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47</c:v>
                </c:pt>
              </c:numCache>
            </c:numRef>
          </c:xVal>
          <c:yVal>
            <c:numRef>
              <c:f>SecondOptimization!$Z$10:$Z$109</c:f>
              <c:numCache>
                <c:formatCode>#,##0.00</c:formatCode>
                <c:ptCount val="100"/>
                <c:pt idx="0">
                  <c:v>549.79999999999995</c:v>
                </c:pt>
                <c:pt idx="1">
                  <c:v>48.6</c:v>
                </c:pt>
                <c:pt idx="2">
                  <c:v>48.2</c:v>
                </c:pt>
                <c:pt idx="3">
                  <c:v>50</c:v>
                </c:pt>
                <c:pt idx="4">
                  <c:v>896.8</c:v>
                </c:pt>
                <c:pt idx="5">
                  <c:v>639.79999999999995</c:v>
                </c:pt>
                <c:pt idx="6">
                  <c:v>47</c:v>
                </c:pt>
                <c:pt idx="7">
                  <c:v>48.2</c:v>
                </c:pt>
                <c:pt idx="8">
                  <c:v>3835.8</c:v>
                </c:pt>
                <c:pt idx="9">
                  <c:v>48.4</c:v>
                </c:pt>
                <c:pt idx="10">
                  <c:v>48.4</c:v>
                </c:pt>
                <c:pt idx="11">
                  <c:v>48.4</c:v>
                </c:pt>
                <c:pt idx="12">
                  <c:v>48.4</c:v>
                </c:pt>
                <c:pt idx="13">
                  <c:v>47.8</c:v>
                </c:pt>
                <c:pt idx="14">
                  <c:v>47.8</c:v>
                </c:pt>
                <c:pt idx="15">
                  <c:v>48.6</c:v>
                </c:pt>
                <c:pt idx="16">
                  <c:v>49.4</c:v>
                </c:pt>
                <c:pt idx="17">
                  <c:v>50.4</c:v>
                </c:pt>
                <c:pt idx="18">
                  <c:v>62.2</c:v>
                </c:pt>
                <c:pt idx="19">
                  <c:v>4120.8</c:v>
                </c:pt>
                <c:pt idx="20">
                  <c:v>823.4</c:v>
                </c:pt>
                <c:pt idx="21">
                  <c:v>51.4</c:v>
                </c:pt>
                <c:pt idx="22">
                  <c:v>2167.8000000000002</c:v>
                </c:pt>
                <c:pt idx="23">
                  <c:v>51.2</c:v>
                </c:pt>
                <c:pt idx="24">
                  <c:v>726.6</c:v>
                </c:pt>
                <c:pt idx="25">
                  <c:v>49</c:v>
                </c:pt>
                <c:pt idx="26">
                  <c:v>48.2</c:v>
                </c:pt>
                <c:pt idx="27">
                  <c:v>1314.6</c:v>
                </c:pt>
                <c:pt idx="28">
                  <c:v>47.4</c:v>
                </c:pt>
                <c:pt idx="29">
                  <c:v>712</c:v>
                </c:pt>
                <c:pt idx="30">
                  <c:v>1918.4</c:v>
                </c:pt>
                <c:pt idx="31">
                  <c:v>2362.6</c:v>
                </c:pt>
                <c:pt idx="32">
                  <c:v>5761.4</c:v>
                </c:pt>
                <c:pt idx="33">
                  <c:v>713.2</c:v>
                </c:pt>
                <c:pt idx="34">
                  <c:v>1018.2</c:v>
                </c:pt>
                <c:pt idx="35">
                  <c:v>49</c:v>
                </c:pt>
                <c:pt idx="36">
                  <c:v>49.4</c:v>
                </c:pt>
                <c:pt idx="37">
                  <c:v>704</c:v>
                </c:pt>
                <c:pt idx="38">
                  <c:v>47.6</c:v>
                </c:pt>
                <c:pt idx="39">
                  <c:v>3659.4</c:v>
                </c:pt>
                <c:pt idx="40">
                  <c:v>49.4</c:v>
                </c:pt>
                <c:pt idx="41">
                  <c:v>1030.4000000000001</c:v>
                </c:pt>
                <c:pt idx="42">
                  <c:v>974</c:v>
                </c:pt>
                <c:pt idx="43">
                  <c:v>50.2</c:v>
                </c:pt>
                <c:pt idx="44">
                  <c:v>48.4</c:v>
                </c:pt>
                <c:pt idx="45">
                  <c:v>46.4</c:v>
                </c:pt>
                <c:pt idx="46">
                  <c:v>2377.6</c:v>
                </c:pt>
                <c:pt idx="47">
                  <c:v>47</c:v>
                </c:pt>
                <c:pt idx="48">
                  <c:v>48</c:v>
                </c:pt>
                <c:pt idx="49">
                  <c:v>50.6</c:v>
                </c:pt>
                <c:pt idx="50">
                  <c:v>54.8</c:v>
                </c:pt>
                <c:pt idx="51">
                  <c:v>45.8</c:v>
                </c:pt>
                <c:pt idx="52">
                  <c:v>46.8</c:v>
                </c:pt>
                <c:pt idx="53">
                  <c:v>557.20000000000005</c:v>
                </c:pt>
                <c:pt idx="54">
                  <c:v>3940.4</c:v>
                </c:pt>
                <c:pt idx="55">
                  <c:v>578.6</c:v>
                </c:pt>
                <c:pt idx="56">
                  <c:v>1942.2</c:v>
                </c:pt>
                <c:pt idx="57">
                  <c:v>58.6</c:v>
                </c:pt>
                <c:pt idx="58">
                  <c:v>3225</c:v>
                </c:pt>
                <c:pt idx="59">
                  <c:v>2522.6</c:v>
                </c:pt>
                <c:pt idx="60">
                  <c:v>1658.2</c:v>
                </c:pt>
                <c:pt idx="61">
                  <c:v>46.6</c:v>
                </c:pt>
                <c:pt idx="62">
                  <c:v>47</c:v>
                </c:pt>
                <c:pt idx="63">
                  <c:v>46.8</c:v>
                </c:pt>
                <c:pt idx="64">
                  <c:v>48.4</c:v>
                </c:pt>
                <c:pt idx="65">
                  <c:v>1157.8</c:v>
                </c:pt>
                <c:pt idx="66">
                  <c:v>2069.1999999999998</c:v>
                </c:pt>
                <c:pt idx="67">
                  <c:v>48.8</c:v>
                </c:pt>
                <c:pt idx="68">
                  <c:v>46.2</c:v>
                </c:pt>
                <c:pt idx="69">
                  <c:v>1985.6</c:v>
                </c:pt>
                <c:pt idx="70">
                  <c:v>48</c:v>
                </c:pt>
                <c:pt idx="71">
                  <c:v>46.6</c:v>
                </c:pt>
                <c:pt idx="72">
                  <c:v>593</c:v>
                </c:pt>
                <c:pt idx="73">
                  <c:v>46.8</c:v>
                </c:pt>
                <c:pt idx="74">
                  <c:v>47.2</c:v>
                </c:pt>
                <c:pt idx="75">
                  <c:v>56.4</c:v>
                </c:pt>
                <c:pt idx="76">
                  <c:v>47.2</c:v>
                </c:pt>
                <c:pt idx="77">
                  <c:v>50</c:v>
                </c:pt>
                <c:pt idx="78">
                  <c:v>2705.4</c:v>
                </c:pt>
                <c:pt idx="79">
                  <c:v>46.6</c:v>
                </c:pt>
                <c:pt idx="80">
                  <c:v>765.8</c:v>
                </c:pt>
                <c:pt idx="81">
                  <c:v>47.4</c:v>
                </c:pt>
                <c:pt idx="82">
                  <c:v>47.8</c:v>
                </c:pt>
                <c:pt idx="83">
                  <c:v>741.4</c:v>
                </c:pt>
                <c:pt idx="84">
                  <c:v>593</c:v>
                </c:pt>
                <c:pt idx="85">
                  <c:v>52.4</c:v>
                </c:pt>
                <c:pt idx="86">
                  <c:v>48</c:v>
                </c:pt>
                <c:pt idx="87">
                  <c:v>48.6</c:v>
                </c:pt>
                <c:pt idx="88">
                  <c:v>4285.8</c:v>
                </c:pt>
                <c:pt idx="89">
                  <c:v>6100.6</c:v>
                </c:pt>
                <c:pt idx="90">
                  <c:v>1599.6</c:v>
                </c:pt>
                <c:pt idx="91">
                  <c:v>3081</c:v>
                </c:pt>
                <c:pt idx="92">
                  <c:v>47.2</c:v>
                </c:pt>
                <c:pt idx="93">
                  <c:v>45.8</c:v>
                </c:pt>
                <c:pt idx="94">
                  <c:v>48</c:v>
                </c:pt>
                <c:pt idx="95">
                  <c:v>47.8</c:v>
                </c:pt>
                <c:pt idx="96">
                  <c:v>47.2</c:v>
                </c:pt>
                <c:pt idx="97">
                  <c:v>48</c:v>
                </c:pt>
                <c:pt idx="98">
                  <c:v>45.8</c:v>
                </c:pt>
                <c:pt idx="99">
                  <c:v>1536.6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4800"/>
        <c:axId val="298585192"/>
      </c:scatterChart>
      <c:valAx>
        <c:axId val="2985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od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5192"/>
        <c:crosses val="autoZero"/>
        <c:crossBetween val="midCat"/>
      </c:valAx>
      <c:valAx>
        <c:axId val="29858519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 To Move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87002100039652"/>
                  <c:y val="4.0261704228014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FirstOptimization!$G$9:$G$108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3</c:v>
                </c:pt>
                <c:pt idx="21">
                  <c:v>0</c:v>
                </c:pt>
                <c:pt idx="22">
                  <c:v>33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2</c:v>
                </c:pt>
                <c:pt idx="30">
                  <c:v>18</c:v>
                </c:pt>
                <c:pt idx="31">
                  <c:v>14</c:v>
                </c:pt>
                <c:pt idx="32">
                  <c:v>14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4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34</c:v>
                </c:pt>
                <c:pt idx="55">
                  <c:v>6</c:v>
                </c:pt>
                <c:pt idx="56">
                  <c:v>10</c:v>
                </c:pt>
                <c:pt idx="57">
                  <c:v>0</c:v>
                </c:pt>
                <c:pt idx="58">
                  <c:v>22</c:v>
                </c:pt>
                <c:pt idx="59">
                  <c:v>28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18</c:v>
                </c:pt>
                <c:pt idx="90">
                  <c:v>27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</c:numCache>
            </c:numRef>
          </c:xVal>
          <c:yVal>
            <c:numRef>
              <c:f>FirstOptimization!$Z$9:$Z$108</c:f>
              <c:numCache>
                <c:formatCode>#,##0.00</c:formatCode>
                <c:ptCount val="100"/>
                <c:pt idx="0">
                  <c:v>189.6</c:v>
                </c:pt>
                <c:pt idx="1">
                  <c:v>50.8</c:v>
                </c:pt>
                <c:pt idx="2">
                  <c:v>48</c:v>
                </c:pt>
                <c:pt idx="3">
                  <c:v>48.4</c:v>
                </c:pt>
                <c:pt idx="4">
                  <c:v>232.2</c:v>
                </c:pt>
                <c:pt idx="5">
                  <c:v>188.2</c:v>
                </c:pt>
                <c:pt idx="6">
                  <c:v>47.4</c:v>
                </c:pt>
                <c:pt idx="7">
                  <c:v>48.4</c:v>
                </c:pt>
                <c:pt idx="8">
                  <c:v>836.4</c:v>
                </c:pt>
                <c:pt idx="9">
                  <c:v>48.4</c:v>
                </c:pt>
                <c:pt idx="10">
                  <c:v>49.8</c:v>
                </c:pt>
                <c:pt idx="11">
                  <c:v>49.6</c:v>
                </c:pt>
                <c:pt idx="12">
                  <c:v>49.6</c:v>
                </c:pt>
                <c:pt idx="13">
                  <c:v>51.2</c:v>
                </c:pt>
                <c:pt idx="14">
                  <c:v>49.2</c:v>
                </c:pt>
                <c:pt idx="15">
                  <c:v>50</c:v>
                </c:pt>
                <c:pt idx="16">
                  <c:v>49.6</c:v>
                </c:pt>
                <c:pt idx="17">
                  <c:v>53.6</c:v>
                </c:pt>
                <c:pt idx="18">
                  <c:v>71</c:v>
                </c:pt>
                <c:pt idx="19">
                  <c:v>2127.4</c:v>
                </c:pt>
                <c:pt idx="20">
                  <c:v>236.6</c:v>
                </c:pt>
                <c:pt idx="21">
                  <c:v>50.8</c:v>
                </c:pt>
                <c:pt idx="22">
                  <c:v>622.79999999999995</c:v>
                </c:pt>
                <c:pt idx="23">
                  <c:v>50</c:v>
                </c:pt>
                <c:pt idx="24">
                  <c:v>189.8</c:v>
                </c:pt>
                <c:pt idx="25">
                  <c:v>49.6</c:v>
                </c:pt>
                <c:pt idx="26">
                  <c:v>49</c:v>
                </c:pt>
                <c:pt idx="27">
                  <c:v>328</c:v>
                </c:pt>
                <c:pt idx="28">
                  <c:v>50</c:v>
                </c:pt>
                <c:pt idx="29">
                  <c:v>197.4</c:v>
                </c:pt>
                <c:pt idx="30">
                  <c:v>498.2</c:v>
                </c:pt>
                <c:pt idx="31">
                  <c:v>558.79999999999995</c:v>
                </c:pt>
                <c:pt idx="32">
                  <c:v>943</c:v>
                </c:pt>
                <c:pt idx="33">
                  <c:v>195.6</c:v>
                </c:pt>
                <c:pt idx="34">
                  <c:v>293.8</c:v>
                </c:pt>
                <c:pt idx="35">
                  <c:v>51.2</c:v>
                </c:pt>
                <c:pt idx="36">
                  <c:v>50</c:v>
                </c:pt>
                <c:pt idx="37">
                  <c:v>218.2</c:v>
                </c:pt>
                <c:pt idx="38">
                  <c:v>47.8</c:v>
                </c:pt>
                <c:pt idx="39">
                  <c:v>834</c:v>
                </c:pt>
                <c:pt idx="40">
                  <c:v>48</c:v>
                </c:pt>
                <c:pt idx="41">
                  <c:v>253.2</c:v>
                </c:pt>
                <c:pt idx="42">
                  <c:v>453.8</c:v>
                </c:pt>
                <c:pt idx="43">
                  <c:v>61.2</c:v>
                </c:pt>
                <c:pt idx="44">
                  <c:v>50.4</c:v>
                </c:pt>
                <c:pt idx="45">
                  <c:v>49.2</c:v>
                </c:pt>
                <c:pt idx="46">
                  <c:v>532.6</c:v>
                </c:pt>
                <c:pt idx="47">
                  <c:v>51.8</c:v>
                </c:pt>
                <c:pt idx="48">
                  <c:v>53.4</c:v>
                </c:pt>
                <c:pt idx="49">
                  <c:v>57</c:v>
                </c:pt>
                <c:pt idx="50">
                  <c:v>60.8</c:v>
                </c:pt>
                <c:pt idx="51">
                  <c:v>50.8</c:v>
                </c:pt>
                <c:pt idx="52">
                  <c:v>53.4</c:v>
                </c:pt>
                <c:pt idx="53">
                  <c:v>207</c:v>
                </c:pt>
                <c:pt idx="54">
                  <c:v>1189.5999999999999</c:v>
                </c:pt>
                <c:pt idx="55">
                  <c:v>203</c:v>
                </c:pt>
                <c:pt idx="56">
                  <c:v>501.8</c:v>
                </c:pt>
                <c:pt idx="57">
                  <c:v>62.6</c:v>
                </c:pt>
                <c:pt idx="58">
                  <c:v>827.2</c:v>
                </c:pt>
                <c:pt idx="59">
                  <c:v>708.2</c:v>
                </c:pt>
                <c:pt idx="60">
                  <c:v>524.20000000000005</c:v>
                </c:pt>
                <c:pt idx="61">
                  <c:v>54.8</c:v>
                </c:pt>
                <c:pt idx="62">
                  <c:v>51.2</c:v>
                </c:pt>
                <c:pt idx="63">
                  <c:v>52</c:v>
                </c:pt>
                <c:pt idx="64">
                  <c:v>52.8</c:v>
                </c:pt>
                <c:pt idx="65">
                  <c:v>568.79999999999995</c:v>
                </c:pt>
                <c:pt idx="66">
                  <c:v>655.20000000000005</c:v>
                </c:pt>
                <c:pt idx="67">
                  <c:v>49.4</c:v>
                </c:pt>
                <c:pt idx="68">
                  <c:v>62.8</c:v>
                </c:pt>
                <c:pt idx="69">
                  <c:v>718.4</c:v>
                </c:pt>
                <c:pt idx="70">
                  <c:v>56.6</c:v>
                </c:pt>
                <c:pt idx="71">
                  <c:v>51.4</c:v>
                </c:pt>
                <c:pt idx="72">
                  <c:v>208.8</c:v>
                </c:pt>
                <c:pt idx="73">
                  <c:v>48.8</c:v>
                </c:pt>
                <c:pt idx="74">
                  <c:v>48</c:v>
                </c:pt>
                <c:pt idx="75">
                  <c:v>59</c:v>
                </c:pt>
                <c:pt idx="76">
                  <c:v>47.8</c:v>
                </c:pt>
                <c:pt idx="77">
                  <c:v>51</c:v>
                </c:pt>
                <c:pt idx="78">
                  <c:v>777</c:v>
                </c:pt>
                <c:pt idx="79">
                  <c:v>49.6</c:v>
                </c:pt>
                <c:pt idx="80">
                  <c:v>221.8</c:v>
                </c:pt>
                <c:pt idx="81">
                  <c:v>49</c:v>
                </c:pt>
                <c:pt idx="82">
                  <c:v>49.6</c:v>
                </c:pt>
                <c:pt idx="83">
                  <c:v>272.8</c:v>
                </c:pt>
                <c:pt idx="84">
                  <c:v>178.8</c:v>
                </c:pt>
                <c:pt idx="85">
                  <c:v>52.6</c:v>
                </c:pt>
                <c:pt idx="86">
                  <c:v>50</c:v>
                </c:pt>
                <c:pt idx="87">
                  <c:v>50.6</c:v>
                </c:pt>
                <c:pt idx="88">
                  <c:v>1020.4</c:v>
                </c:pt>
                <c:pt idx="89">
                  <c:v>1104.4000000000001</c:v>
                </c:pt>
                <c:pt idx="90">
                  <c:v>481.8</c:v>
                </c:pt>
                <c:pt idx="91">
                  <c:v>791</c:v>
                </c:pt>
                <c:pt idx="92">
                  <c:v>50.8</c:v>
                </c:pt>
                <c:pt idx="93">
                  <c:v>48.8</c:v>
                </c:pt>
                <c:pt idx="94">
                  <c:v>46.8</c:v>
                </c:pt>
                <c:pt idx="95">
                  <c:v>46.8</c:v>
                </c:pt>
                <c:pt idx="96">
                  <c:v>47.8</c:v>
                </c:pt>
                <c:pt idx="97">
                  <c:v>47.4</c:v>
                </c:pt>
                <c:pt idx="98">
                  <c:v>47.2</c:v>
                </c:pt>
                <c:pt idx="99">
                  <c:v>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1664"/>
        <c:axId val="298579312"/>
      </c:scatterChart>
      <c:valAx>
        <c:axId val="2985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79312"/>
        <c:crosses val="autoZero"/>
        <c:crossBetween val="midCat"/>
      </c:valAx>
      <c:valAx>
        <c:axId val="2985793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To Move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564253022724783"/>
                  <c:y val="3.19513996716760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FirstOptimization!$E$9:$E$108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14</c:v>
                </c:pt>
                <c:pt idx="5">
                  <c:v>2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10</c:v>
                </c:pt>
                <c:pt idx="10">
                  <c:v>6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27</c:v>
                </c:pt>
                <c:pt idx="19">
                  <c:v>38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  <c:pt idx="25">
                  <c:v>2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0</c:v>
                </c:pt>
                <c:pt idx="37">
                  <c:v>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41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20</c:v>
                </c:pt>
                <c:pt idx="55">
                  <c:v>6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49</c:v>
                </c:pt>
                <c:pt idx="60">
                  <c:v>30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6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31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</c:numCache>
            </c:numRef>
          </c:xVal>
          <c:yVal>
            <c:numRef>
              <c:f>FirstOptimization!$Y$9:$Y$108</c:f>
              <c:numCache>
                <c:formatCode>#,##0.00</c:formatCode>
                <c:ptCount val="100"/>
                <c:pt idx="0">
                  <c:v>96.4</c:v>
                </c:pt>
                <c:pt idx="1">
                  <c:v>47.8</c:v>
                </c:pt>
                <c:pt idx="2">
                  <c:v>923.2</c:v>
                </c:pt>
                <c:pt idx="3">
                  <c:v>47.6</c:v>
                </c:pt>
                <c:pt idx="4">
                  <c:v>439.8</c:v>
                </c:pt>
                <c:pt idx="5">
                  <c:v>183</c:v>
                </c:pt>
                <c:pt idx="6">
                  <c:v>63.6</c:v>
                </c:pt>
                <c:pt idx="7">
                  <c:v>285.8</c:v>
                </c:pt>
                <c:pt idx="8">
                  <c:v>48.4</c:v>
                </c:pt>
                <c:pt idx="9">
                  <c:v>216.8</c:v>
                </c:pt>
                <c:pt idx="10">
                  <c:v>425.2</c:v>
                </c:pt>
                <c:pt idx="11">
                  <c:v>54.2</c:v>
                </c:pt>
                <c:pt idx="12">
                  <c:v>526.6</c:v>
                </c:pt>
                <c:pt idx="13">
                  <c:v>48.8</c:v>
                </c:pt>
                <c:pt idx="14">
                  <c:v>49.2</c:v>
                </c:pt>
                <c:pt idx="15">
                  <c:v>56.4</c:v>
                </c:pt>
                <c:pt idx="16">
                  <c:v>193.8</c:v>
                </c:pt>
                <c:pt idx="17">
                  <c:v>52.6</c:v>
                </c:pt>
                <c:pt idx="18">
                  <c:v>1496</c:v>
                </c:pt>
                <c:pt idx="19">
                  <c:v>1108.2</c:v>
                </c:pt>
                <c:pt idx="20">
                  <c:v>49</c:v>
                </c:pt>
                <c:pt idx="21">
                  <c:v>201</c:v>
                </c:pt>
                <c:pt idx="22">
                  <c:v>48.2</c:v>
                </c:pt>
                <c:pt idx="23">
                  <c:v>48.6</c:v>
                </c:pt>
                <c:pt idx="24">
                  <c:v>1308.2</c:v>
                </c:pt>
                <c:pt idx="25">
                  <c:v>186.4</c:v>
                </c:pt>
                <c:pt idx="26">
                  <c:v>50</c:v>
                </c:pt>
                <c:pt idx="27">
                  <c:v>233</c:v>
                </c:pt>
                <c:pt idx="28">
                  <c:v>49</c:v>
                </c:pt>
                <c:pt idx="29">
                  <c:v>55.8</c:v>
                </c:pt>
                <c:pt idx="30">
                  <c:v>312.60000000000002</c:v>
                </c:pt>
                <c:pt idx="31">
                  <c:v>53.2</c:v>
                </c:pt>
                <c:pt idx="32">
                  <c:v>51.6</c:v>
                </c:pt>
                <c:pt idx="33">
                  <c:v>62.2</c:v>
                </c:pt>
                <c:pt idx="34">
                  <c:v>51</c:v>
                </c:pt>
                <c:pt idx="35">
                  <c:v>582.6</c:v>
                </c:pt>
                <c:pt idx="36">
                  <c:v>55.2</c:v>
                </c:pt>
                <c:pt idx="37">
                  <c:v>656.8</c:v>
                </c:pt>
                <c:pt idx="38">
                  <c:v>48.2</c:v>
                </c:pt>
                <c:pt idx="39">
                  <c:v>51.2</c:v>
                </c:pt>
                <c:pt idx="40">
                  <c:v>51</c:v>
                </c:pt>
                <c:pt idx="41">
                  <c:v>50</c:v>
                </c:pt>
                <c:pt idx="42">
                  <c:v>1220.2</c:v>
                </c:pt>
                <c:pt idx="43">
                  <c:v>60.8</c:v>
                </c:pt>
                <c:pt idx="44">
                  <c:v>53</c:v>
                </c:pt>
                <c:pt idx="45">
                  <c:v>432.8</c:v>
                </c:pt>
                <c:pt idx="46">
                  <c:v>48.2</c:v>
                </c:pt>
                <c:pt idx="47">
                  <c:v>52.6</c:v>
                </c:pt>
                <c:pt idx="48">
                  <c:v>53.6</c:v>
                </c:pt>
                <c:pt idx="49">
                  <c:v>56.6</c:v>
                </c:pt>
                <c:pt idx="50">
                  <c:v>55.6</c:v>
                </c:pt>
                <c:pt idx="51">
                  <c:v>53.4</c:v>
                </c:pt>
                <c:pt idx="52">
                  <c:v>210.4</c:v>
                </c:pt>
                <c:pt idx="53">
                  <c:v>51.8</c:v>
                </c:pt>
                <c:pt idx="54">
                  <c:v>456.4</c:v>
                </c:pt>
                <c:pt idx="55">
                  <c:v>311.8</c:v>
                </c:pt>
                <c:pt idx="56">
                  <c:v>263</c:v>
                </c:pt>
                <c:pt idx="57">
                  <c:v>49</c:v>
                </c:pt>
                <c:pt idx="58">
                  <c:v>52</c:v>
                </c:pt>
                <c:pt idx="59">
                  <c:v>1345.6</c:v>
                </c:pt>
                <c:pt idx="60">
                  <c:v>495.6</c:v>
                </c:pt>
                <c:pt idx="61">
                  <c:v>229</c:v>
                </c:pt>
                <c:pt idx="62">
                  <c:v>51.4</c:v>
                </c:pt>
                <c:pt idx="63">
                  <c:v>49</c:v>
                </c:pt>
                <c:pt idx="64">
                  <c:v>51</c:v>
                </c:pt>
                <c:pt idx="65">
                  <c:v>1512</c:v>
                </c:pt>
                <c:pt idx="66">
                  <c:v>62.4</c:v>
                </c:pt>
                <c:pt idx="67">
                  <c:v>55.4</c:v>
                </c:pt>
                <c:pt idx="68">
                  <c:v>639.79999999999995</c:v>
                </c:pt>
                <c:pt idx="69">
                  <c:v>483.2</c:v>
                </c:pt>
                <c:pt idx="70">
                  <c:v>61.8</c:v>
                </c:pt>
                <c:pt idx="71">
                  <c:v>53.6</c:v>
                </c:pt>
                <c:pt idx="72">
                  <c:v>358.8</c:v>
                </c:pt>
                <c:pt idx="73">
                  <c:v>389.2</c:v>
                </c:pt>
                <c:pt idx="74">
                  <c:v>49</c:v>
                </c:pt>
                <c:pt idx="75">
                  <c:v>49</c:v>
                </c:pt>
                <c:pt idx="76">
                  <c:v>51</c:v>
                </c:pt>
                <c:pt idx="77">
                  <c:v>48.2</c:v>
                </c:pt>
                <c:pt idx="78">
                  <c:v>231</c:v>
                </c:pt>
                <c:pt idx="79">
                  <c:v>51.8</c:v>
                </c:pt>
                <c:pt idx="80">
                  <c:v>207</c:v>
                </c:pt>
                <c:pt idx="81">
                  <c:v>50</c:v>
                </c:pt>
                <c:pt idx="82">
                  <c:v>834.2</c:v>
                </c:pt>
                <c:pt idx="83">
                  <c:v>48.8</c:v>
                </c:pt>
                <c:pt idx="84">
                  <c:v>46.6</c:v>
                </c:pt>
                <c:pt idx="85">
                  <c:v>47.4</c:v>
                </c:pt>
                <c:pt idx="86">
                  <c:v>51.2</c:v>
                </c:pt>
                <c:pt idx="87">
                  <c:v>48.6</c:v>
                </c:pt>
                <c:pt idx="88">
                  <c:v>51.4</c:v>
                </c:pt>
                <c:pt idx="89">
                  <c:v>49.8</c:v>
                </c:pt>
                <c:pt idx="90">
                  <c:v>578.79999999999995</c:v>
                </c:pt>
                <c:pt idx="91">
                  <c:v>52.4</c:v>
                </c:pt>
                <c:pt idx="92">
                  <c:v>429.6</c:v>
                </c:pt>
                <c:pt idx="93">
                  <c:v>178.6</c:v>
                </c:pt>
                <c:pt idx="94">
                  <c:v>46.4</c:v>
                </c:pt>
                <c:pt idx="95">
                  <c:v>247.8</c:v>
                </c:pt>
                <c:pt idx="96">
                  <c:v>651.79999999999995</c:v>
                </c:pt>
                <c:pt idx="97">
                  <c:v>48.6</c:v>
                </c:pt>
                <c:pt idx="98">
                  <c:v>389.4</c:v>
                </c:pt>
                <c:pt idx="99">
                  <c:v>47.6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4408"/>
        <c:axId val="298582056"/>
      </c:scatterChart>
      <c:valAx>
        <c:axId val="2985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analyzed</a:t>
                </a:r>
                <a:r>
                  <a:rPr lang="it-IT" baseline="0"/>
                  <a:t> configurations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2056"/>
        <c:crosses val="autoZero"/>
        <c:crossBetween val="midCat"/>
      </c:valAx>
      <c:valAx>
        <c:axId val="2985820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Original Version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To Move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072503874502038"/>
                  <c:y val="6.8536422233443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OriginalVersion!$E$9:$E$108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14</c:v>
                </c:pt>
                <c:pt idx="5">
                  <c:v>2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10</c:v>
                </c:pt>
                <c:pt idx="10">
                  <c:v>6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27</c:v>
                </c:pt>
                <c:pt idx="19">
                  <c:v>38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  <c:pt idx="25">
                  <c:v>2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0</c:v>
                </c:pt>
                <c:pt idx="37">
                  <c:v>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41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20</c:v>
                </c:pt>
                <c:pt idx="55">
                  <c:v>6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49</c:v>
                </c:pt>
                <c:pt idx="60">
                  <c:v>30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6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31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</c:numCache>
            </c:numRef>
          </c:xVal>
          <c:yVal>
            <c:numRef>
              <c:f>OriginalVersion!$Y$9:$Y$108</c:f>
              <c:numCache>
                <c:formatCode>#,##0.00</c:formatCode>
                <c:ptCount val="100"/>
                <c:pt idx="0">
                  <c:v>90.2</c:v>
                </c:pt>
                <c:pt idx="1">
                  <c:v>52.6</c:v>
                </c:pt>
                <c:pt idx="2">
                  <c:v>2050.4</c:v>
                </c:pt>
                <c:pt idx="3">
                  <c:v>46.4</c:v>
                </c:pt>
                <c:pt idx="4">
                  <c:v>953.8</c:v>
                </c:pt>
                <c:pt idx="5">
                  <c:v>204.8</c:v>
                </c:pt>
                <c:pt idx="6">
                  <c:v>61</c:v>
                </c:pt>
                <c:pt idx="7">
                  <c:v>1668</c:v>
                </c:pt>
                <c:pt idx="8">
                  <c:v>54</c:v>
                </c:pt>
                <c:pt idx="9">
                  <c:v>465.2</c:v>
                </c:pt>
                <c:pt idx="10">
                  <c:v>577.6</c:v>
                </c:pt>
                <c:pt idx="11">
                  <c:v>49.2</c:v>
                </c:pt>
                <c:pt idx="12">
                  <c:v>604.79999999999995</c:v>
                </c:pt>
                <c:pt idx="13">
                  <c:v>44.2</c:v>
                </c:pt>
                <c:pt idx="14">
                  <c:v>45.2</c:v>
                </c:pt>
                <c:pt idx="15">
                  <c:v>51.2</c:v>
                </c:pt>
                <c:pt idx="16">
                  <c:v>196.6</c:v>
                </c:pt>
                <c:pt idx="17">
                  <c:v>47.4</c:v>
                </c:pt>
                <c:pt idx="18">
                  <c:v>3036.4</c:v>
                </c:pt>
                <c:pt idx="19">
                  <c:v>11552.8</c:v>
                </c:pt>
                <c:pt idx="20">
                  <c:v>44</c:v>
                </c:pt>
                <c:pt idx="21">
                  <c:v>240.2</c:v>
                </c:pt>
                <c:pt idx="22">
                  <c:v>43.4</c:v>
                </c:pt>
                <c:pt idx="23">
                  <c:v>51</c:v>
                </c:pt>
                <c:pt idx="24">
                  <c:v>3531.8</c:v>
                </c:pt>
                <c:pt idx="25">
                  <c:v>195.2</c:v>
                </c:pt>
                <c:pt idx="26">
                  <c:v>48.6</c:v>
                </c:pt>
                <c:pt idx="27">
                  <c:v>543.6</c:v>
                </c:pt>
                <c:pt idx="28">
                  <c:v>44</c:v>
                </c:pt>
                <c:pt idx="29">
                  <c:v>49.8</c:v>
                </c:pt>
                <c:pt idx="30">
                  <c:v>523</c:v>
                </c:pt>
                <c:pt idx="31">
                  <c:v>43.6</c:v>
                </c:pt>
                <c:pt idx="32">
                  <c:v>44</c:v>
                </c:pt>
                <c:pt idx="33">
                  <c:v>54</c:v>
                </c:pt>
                <c:pt idx="34">
                  <c:v>44.8</c:v>
                </c:pt>
                <c:pt idx="35">
                  <c:v>823.4</c:v>
                </c:pt>
                <c:pt idx="36">
                  <c:v>51.6</c:v>
                </c:pt>
                <c:pt idx="37">
                  <c:v>1451</c:v>
                </c:pt>
                <c:pt idx="38">
                  <c:v>48.2</c:v>
                </c:pt>
                <c:pt idx="39">
                  <c:v>48.2</c:v>
                </c:pt>
                <c:pt idx="40">
                  <c:v>47</c:v>
                </c:pt>
                <c:pt idx="41">
                  <c:v>46.2</c:v>
                </c:pt>
                <c:pt idx="42">
                  <c:v>4407.2</c:v>
                </c:pt>
                <c:pt idx="43">
                  <c:v>59.6</c:v>
                </c:pt>
                <c:pt idx="44">
                  <c:v>45.2</c:v>
                </c:pt>
                <c:pt idx="45">
                  <c:v>557.4</c:v>
                </c:pt>
                <c:pt idx="46">
                  <c:v>43.2</c:v>
                </c:pt>
                <c:pt idx="47">
                  <c:v>44.4</c:v>
                </c:pt>
                <c:pt idx="48">
                  <c:v>45.4</c:v>
                </c:pt>
                <c:pt idx="49">
                  <c:v>47</c:v>
                </c:pt>
                <c:pt idx="50">
                  <c:v>44.2</c:v>
                </c:pt>
                <c:pt idx="51">
                  <c:v>44.6</c:v>
                </c:pt>
                <c:pt idx="52">
                  <c:v>215</c:v>
                </c:pt>
                <c:pt idx="53">
                  <c:v>44</c:v>
                </c:pt>
                <c:pt idx="54">
                  <c:v>2043.2</c:v>
                </c:pt>
                <c:pt idx="55">
                  <c:v>307.39999999999998</c:v>
                </c:pt>
                <c:pt idx="56">
                  <c:v>262.39999999999998</c:v>
                </c:pt>
                <c:pt idx="57">
                  <c:v>61.4</c:v>
                </c:pt>
                <c:pt idx="58">
                  <c:v>45.4</c:v>
                </c:pt>
                <c:pt idx="59">
                  <c:v>18759.2</c:v>
                </c:pt>
                <c:pt idx="60">
                  <c:v>950.2</c:v>
                </c:pt>
                <c:pt idx="61">
                  <c:v>216.8</c:v>
                </c:pt>
                <c:pt idx="62">
                  <c:v>46.2</c:v>
                </c:pt>
                <c:pt idx="63">
                  <c:v>44.8</c:v>
                </c:pt>
                <c:pt idx="64">
                  <c:v>44</c:v>
                </c:pt>
                <c:pt idx="65">
                  <c:v>9002.6</c:v>
                </c:pt>
                <c:pt idx="66">
                  <c:v>45.4</c:v>
                </c:pt>
                <c:pt idx="67">
                  <c:v>50.6</c:v>
                </c:pt>
                <c:pt idx="68">
                  <c:v>607</c:v>
                </c:pt>
                <c:pt idx="69">
                  <c:v>672.2</c:v>
                </c:pt>
                <c:pt idx="70">
                  <c:v>44</c:v>
                </c:pt>
                <c:pt idx="71">
                  <c:v>45</c:v>
                </c:pt>
                <c:pt idx="72">
                  <c:v>430.2</c:v>
                </c:pt>
                <c:pt idx="73">
                  <c:v>1183.5999999999999</c:v>
                </c:pt>
                <c:pt idx="74">
                  <c:v>70.599999999999994</c:v>
                </c:pt>
                <c:pt idx="75">
                  <c:v>44.2</c:v>
                </c:pt>
                <c:pt idx="76">
                  <c:v>44.4</c:v>
                </c:pt>
                <c:pt idx="77">
                  <c:v>43.4</c:v>
                </c:pt>
                <c:pt idx="78">
                  <c:v>252.2</c:v>
                </c:pt>
                <c:pt idx="79">
                  <c:v>48.2</c:v>
                </c:pt>
                <c:pt idx="80">
                  <c:v>244.2</c:v>
                </c:pt>
                <c:pt idx="81">
                  <c:v>45.4</c:v>
                </c:pt>
                <c:pt idx="82">
                  <c:v>1456.4</c:v>
                </c:pt>
                <c:pt idx="83">
                  <c:v>43.4</c:v>
                </c:pt>
                <c:pt idx="84">
                  <c:v>42.8</c:v>
                </c:pt>
                <c:pt idx="85">
                  <c:v>43.8</c:v>
                </c:pt>
                <c:pt idx="86">
                  <c:v>47</c:v>
                </c:pt>
                <c:pt idx="87">
                  <c:v>43.8</c:v>
                </c:pt>
                <c:pt idx="88">
                  <c:v>46.4</c:v>
                </c:pt>
                <c:pt idx="89">
                  <c:v>63.4</c:v>
                </c:pt>
                <c:pt idx="90">
                  <c:v>1382.8</c:v>
                </c:pt>
                <c:pt idx="91">
                  <c:v>44</c:v>
                </c:pt>
                <c:pt idx="92">
                  <c:v>645</c:v>
                </c:pt>
                <c:pt idx="93">
                  <c:v>186.6</c:v>
                </c:pt>
                <c:pt idx="94">
                  <c:v>44</c:v>
                </c:pt>
                <c:pt idx="95">
                  <c:v>372.4</c:v>
                </c:pt>
                <c:pt idx="96">
                  <c:v>5396.4</c:v>
                </c:pt>
                <c:pt idx="97">
                  <c:v>44.4</c:v>
                </c:pt>
                <c:pt idx="98">
                  <c:v>472.2</c:v>
                </c:pt>
                <c:pt idx="99">
                  <c:v>44.6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2840"/>
        <c:axId val="298580096"/>
      </c:scatterChart>
      <c:valAx>
        <c:axId val="2985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0096"/>
        <c:crosses val="autoZero"/>
        <c:crossBetween val="midCat"/>
      </c:valAx>
      <c:valAx>
        <c:axId val="298580096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5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Original Version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White To Move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304957255648689"/>
                  <c:y val="-1.2443505839446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OriginalVersion!$G$9:$G$108</c:f>
              <c:numCache>
                <c:formatCode>General</c:formatCode>
                <c:ptCount val="1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3</c:v>
                </c:pt>
                <c:pt idx="21">
                  <c:v>0</c:v>
                </c:pt>
                <c:pt idx="22">
                  <c:v>33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0</c:v>
                </c:pt>
                <c:pt idx="29">
                  <c:v>2</c:v>
                </c:pt>
                <c:pt idx="30">
                  <c:v>18</c:v>
                </c:pt>
                <c:pt idx="31">
                  <c:v>14</c:v>
                </c:pt>
                <c:pt idx="32">
                  <c:v>14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4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34</c:v>
                </c:pt>
                <c:pt idx="55">
                  <c:v>6</c:v>
                </c:pt>
                <c:pt idx="56">
                  <c:v>10</c:v>
                </c:pt>
                <c:pt idx="57">
                  <c:v>0</c:v>
                </c:pt>
                <c:pt idx="58">
                  <c:v>22</c:v>
                </c:pt>
                <c:pt idx="59">
                  <c:v>28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18</c:v>
                </c:pt>
                <c:pt idx="90">
                  <c:v>27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</c:numCache>
            </c:numRef>
          </c:xVal>
          <c:yVal>
            <c:numRef>
              <c:f>OriginalVersion!$Z$9:$Z$108</c:f>
              <c:numCache>
                <c:formatCode>#,##0.00</c:formatCode>
                <c:ptCount val="100"/>
                <c:pt idx="0">
                  <c:v>239.4</c:v>
                </c:pt>
                <c:pt idx="1">
                  <c:v>45.6</c:v>
                </c:pt>
                <c:pt idx="2">
                  <c:v>45.8</c:v>
                </c:pt>
                <c:pt idx="3">
                  <c:v>47.2</c:v>
                </c:pt>
                <c:pt idx="4">
                  <c:v>288.39999999999998</c:v>
                </c:pt>
                <c:pt idx="5">
                  <c:v>227.8</c:v>
                </c:pt>
                <c:pt idx="6">
                  <c:v>44.4</c:v>
                </c:pt>
                <c:pt idx="7">
                  <c:v>45.2</c:v>
                </c:pt>
                <c:pt idx="8">
                  <c:v>1339.4</c:v>
                </c:pt>
                <c:pt idx="9">
                  <c:v>44.4</c:v>
                </c:pt>
                <c:pt idx="10">
                  <c:v>45.2</c:v>
                </c:pt>
                <c:pt idx="11">
                  <c:v>44.2</c:v>
                </c:pt>
                <c:pt idx="12">
                  <c:v>46.2</c:v>
                </c:pt>
                <c:pt idx="13">
                  <c:v>45.6</c:v>
                </c:pt>
                <c:pt idx="14">
                  <c:v>44.6</c:v>
                </c:pt>
                <c:pt idx="15">
                  <c:v>46</c:v>
                </c:pt>
                <c:pt idx="16">
                  <c:v>45.2</c:v>
                </c:pt>
                <c:pt idx="17">
                  <c:v>47.6</c:v>
                </c:pt>
                <c:pt idx="18">
                  <c:v>58.4</c:v>
                </c:pt>
                <c:pt idx="19">
                  <c:v>33386.199999999997</c:v>
                </c:pt>
                <c:pt idx="20">
                  <c:v>258.2</c:v>
                </c:pt>
                <c:pt idx="21">
                  <c:v>46.4</c:v>
                </c:pt>
                <c:pt idx="22">
                  <c:v>3282.2</c:v>
                </c:pt>
                <c:pt idx="23">
                  <c:v>44.2</c:v>
                </c:pt>
                <c:pt idx="24">
                  <c:v>205.2</c:v>
                </c:pt>
                <c:pt idx="25">
                  <c:v>44.6</c:v>
                </c:pt>
                <c:pt idx="26">
                  <c:v>44.6</c:v>
                </c:pt>
                <c:pt idx="27">
                  <c:v>692.2</c:v>
                </c:pt>
                <c:pt idx="28">
                  <c:v>44.6</c:v>
                </c:pt>
                <c:pt idx="29">
                  <c:v>205.4</c:v>
                </c:pt>
                <c:pt idx="30">
                  <c:v>857.2</c:v>
                </c:pt>
                <c:pt idx="31">
                  <c:v>825.4</c:v>
                </c:pt>
                <c:pt idx="32">
                  <c:v>2773.2</c:v>
                </c:pt>
                <c:pt idx="33">
                  <c:v>232.6</c:v>
                </c:pt>
                <c:pt idx="34">
                  <c:v>375.8</c:v>
                </c:pt>
                <c:pt idx="35">
                  <c:v>45.2</c:v>
                </c:pt>
                <c:pt idx="36">
                  <c:v>45.6</c:v>
                </c:pt>
                <c:pt idx="37">
                  <c:v>468.8</c:v>
                </c:pt>
                <c:pt idx="38">
                  <c:v>44.2</c:v>
                </c:pt>
                <c:pt idx="39">
                  <c:v>1679.8</c:v>
                </c:pt>
                <c:pt idx="40">
                  <c:v>44.2</c:v>
                </c:pt>
                <c:pt idx="41">
                  <c:v>290.2</c:v>
                </c:pt>
                <c:pt idx="42">
                  <c:v>1853.4</c:v>
                </c:pt>
                <c:pt idx="43">
                  <c:v>45.6</c:v>
                </c:pt>
                <c:pt idx="44">
                  <c:v>45.2</c:v>
                </c:pt>
                <c:pt idx="45">
                  <c:v>43.2</c:v>
                </c:pt>
                <c:pt idx="46">
                  <c:v>686.4</c:v>
                </c:pt>
                <c:pt idx="47">
                  <c:v>44.6</c:v>
                </c:pt>
                <c:pt idx="48">
                  <c:v>46</c:v>
                </c:pt>
                <c:pt idx="49">
                  <c:v>47.6</c:v>
                </c:pt>
                <c:pt idx="50">
                  <c:v>49.8</c:v>
                </c:pt>
                <c:pt idx="51">
                  <c:v>43</c:v>
                </c:pt>
                <c:pt idx="52">
                  <c:v>44.4</c:v>
                </c:pt>
                <c:pt idx="53">
                  <c:v>259</c:v>
                </c:pt>
                <c:pt idx="54">
                  <c:v>6740.6</c:v>
                </c:pt>
                <c:pt idx="55">
                  <c:v>221.8</c:v>
                </c:pt>
                <c:pt idx="56">
                  <c:v>765.2</c:v>
                </c:pt>
                <c:pt idx="57">
                  <c:v>53.8</c:v>
                </c:pt>
                <c:pt idx="58">
                  <c:v>2442.8000000000002</c:v>
                </c:pt>
                <c:pt idx="59">
                  <c:v>4224.3999999999996</c:v>
                </c:pt>
                <c:pt idx="60">
                  <c:v>1160.4000000000001</c:v>
                </c:pt>
                <c:pt idx="61">
                  <c:v>43</c:v>
                </c:pt>
                <c:pt idx="62">
                  <c:v>43.8</c:v>
                </c:pt>
                <c:pt idx="63">
                  <c:v>44.4</c:v>
                </c:pt>
                <c:pt idx="64">
                  <c:v>44.2</c:v>
                </c:pt>
                <c:pt idx="65">
                  <c:v>4714</c:v>
                </c:pt>
                <c:pt idx="66">
                  <c:v>669</c:v>
                </c:pt>
                <c:pt idx="67">
                  <c:v>44</c:v>
                </c:pt>
                <c:pt idx="68">
                  <c:v>43.8</c:v>
                </c:pt>
                <c:pt idx="69">
                  <c:v>1123.8</c:v>
                </c:pt>
                <c:pt idx="70">
                  <c:v>44.4</c:v>
                </c:pt>
                <c:pt idx="71">
                  <c:v>45.8</c:v>
                </c:pt>
                <c:pt idx="72">
                  <c:v>344.6</c:v>
                </c:pt>
                <c:pt idx="73">
                  <c:v>43.2</c:v>
                </c:pt>
                <c:pt idx="74">
                  <c:v>43.2</c:v>
                </c:pt>
                <c:pt idx="75">
                  <c:v>52.6</c:v>
                </c:pt>
                <c:pt idx="76">
                  <c:v>44.6</c:v>
                </c:pt>
                <c:pt idx="77">
                  <c:v>45.8</c:v>
                </c:pt>
                <c:pt idx="78">
                  <c:v>1683.6</c:v>
                </c:pt>
                <c:pt idx="79">
                  <c:v>43.6</c:v>
                </c:pt>
                <c:pt idx="80">
                  <c:v>417.2</c:v>
                </c:pt>
                <c:pt idx="81">
                  <c:v>44.2</c:v>
                </c:pt>
                <c:pt idx="82">
                  <c:v>45</c:v>
                </c:pt>
                <c:pt idx="83">
                  <c:v>829.2</c:v>
                </c:pt>
                <c:pt idx="84">
                  <c:v>181.4</c:v>
                </c:pt>
                <c:pt idx="85">
                  <c:v>48.4</c:v>
                </c:pt>
                <c:pt idx="86">
                  <c:v>44.6</c:v>
                </c:pt>
                <c:pt idx="87">
                  <c:v>45</c:v>
                </c:pt>
                <c:pt idx="88">
                  <c:v>1847</c:v>
                </c:pt>
                <c:pt idx="89">
                  <c:v>1743.2</c:v>
                </c:pt>
                <c:pt idx="90">
                  <c:v>2330.8000000000002</c:v>
                </c:pt>
                <c:pt idx="91">
                  <c:v>1087</c:v>
                </c:pt>
                <c:pt idx="92">
                  <c:v>45</c:v>
                </c:pt>
                <c:pt idx="93">
                  <c:v>44</c:v>
                </c:pt>
                <c:pt idx="94">
                  <c:v>43.4</c:v>
                </c:pt>
                <c:pt idx="95">
                  <c:v>44</c:v>
                </c:pt>
                <c:pt idx="96">
                  <c:v>43.4</c:v>
                </c:pt>
                <c:pt idx="97">
                  <c:v>44.4</c:v>
                </c:pt>
                <c:pt idx="98">
                  <c:v>42.8</c:v>
                </c:pt>
                <c:pt idx="99">
                  <c:v>491.6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22104"/>
        <c:axId val="299720144"/>
      </c:scatterChart>
      <c:valAx>
        <c:axId val="29972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20144"/>
        <c:crosses val="autoZero"/>
        <c:crossBetween val="midCat"/>
      </c:valAx>
      <c:valAx>
        <c:axId val="29972014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2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Times</a:t>
            </a:r>
            <a:r>
              <a:rPr lang="it-IT" baseline="0"/>
              <a:t>Random Configurations</a:t>
            </a:r>
          </a:p>
          <a:p>
            <a:pPr>
              <a:defRPr/>
            </a:pPr>
            <a:r>
              <a:rPr lang="it-IT" baseline="0"/>
              <a:t>(Black To Move)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ThirdOptimization!$B$2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ThirdOptimization!$Z$10:$Z$109</c:f>
              <c:numCache>
                <c:formatCode>#,##0.00</c:formatCode>
                <c:ptCount val="100"/>
                <c:pt idx="0">
                  <c:v>55.4</c:v>
                </c:pt>
                <c:pt idx="1">
                  <c:v>46.6</c:v>
                </c:pt>
                <c:pt idx="2">
                  <c:v>824</c:v>
                </c:pt>
                <c:pt idx="3">
                  <c:v>47.6</c:v>
                </c:pt>
                <c:pt idx="4">
                  <c:v>374.4</c:v>
                </c:pt>
                <c:pt idx="5">
                  <c:v>173.8</c:v>
                </c:pt>
                <c:pt idx="6">
                  <c:v>61</c:v>
                </c:pt>
                <c:pt idx="7">
                  <c:v>192.4</c:v>
                </c:pt>
                <c:pt idx="8">
                  <c:v>46.6</c:v>
                </c:pt>
                <c:pt idx="9">
                  <c:v>175.6</c:v>
                </c:pt>
                <c:pt idx="10">
                  <c:v>377</c:v>
                </c:pt>
                <c:pt idx="11">
                  <c:v>50.2</c:v>
                </c:pt>
                <c:pt idx="12">
                  <c:v>472</c:v>
                </c:pt>
                <c:pt idx="13">
                  <c:v>46.2</c:v>
                </c:pt>
                <c:pt idx="14">
                  <c:v>46.8</c:v>
                </c:pt>
                <c:pt idx="15">
                  <c:v>52.6</c:v>
                </c:pt>
                <c:pt idx="16">
                  <c:v>171.8</c:v>
                </c:pt>
                <c:pt idx="17">
                  <c:v>48.6</c:v>
                </c:pt>
                <c:pt idx="18">
                  <c:v>1076.2</c:v>
                </c:pt>
                <c:pt idx="19">
                  <c:v>543.79999999999995</c:v>
                </c:pt>
                <c:pt idx="20">
                  <c:v>46.4</c:v>
                </c:pt>
                <c:pt idx="21">
                  <c:v>183.6</c:v>
                </c:pt>
                <c:pt idx="22">
                  <c:v>46.2</c:v>
                </c:pt>
                <c:pt idx="23">
                  <c:v>45</c:v>
                </c:pt>
                <c:pt idx="24">
                  <c:v>1078.2</c:v>
                </c:pt>
                <c:pt idx="25">
                  <c:v>172.2</c:v>
                </c:pt>
                <c:pt idx="26">
                  <c:v>47.4</c:v>
                </c:pt>
                <c:pt idx="27">
                  <c:v>187.2</c:v>
                </c:pt>
                <c:pt idx="28">
                  <c:v>45</c:v>
                </c:pt>
                <c:pt idx="29">
                  <c:v>50.6</c:v>
                </c:pt>
                <c:pt idx="30">
                  <c:v>265.39999999999998</c:v>
                </c:pt>
                <c:pt idx="31">
                  <c:v>45</c:v>
                </c:pt>
                <c:pt idx="32">
                  <c:v>45.8</c:v>
                </c:pt>
                <c:pt idx="33">
                  <c:v>52.4</c:v>
                </c:pt>
                <c:pt idx="34">
                  <c:v>47.2</c:v>
                </c:pt>
                <c:pt idx="35">
                  <c:v>507.2</c:v>
                </c:pt>
                <c:pt idx="36">
                  <c:v>51.8</c:v>
                </c:pt>
                <c:pt idx="37">
                  <c:v>553</c:v>
                </c:pt>
                <c:pt idx="38">
                  <c:v>45.4</c:v>
                </c:pt>
                <c:pt idx="39">
                  <c:v>48.4</c:v>
                </c:pt>
                <c:pt idx="40">
                  <c:v>45.4</c:v>
                </c:pt>
                <c:pt idx="41">
                  <c:v>46.6</c:v>
                </c:pt>
                <c:pt idx="42">
                  <c:v>832.2</c:v>
                </c:pt>
                <c:pt idx="43">
                  <c:v>44.6</c:v>
                </c:pt>
                <c:pt idx="44">
                  <c:v>48</c:v>
                </c:pt>
                <c:pt idx="45">
                  <c:v>356.4</c:v>
                </c:pt>
                <c:pt idx="46">
                  <c:v>45.8</c:v>
                </c:pt>
                <c:pt idx="47">
                  <c:v>46.8</c:v>
                </c:pt>
                <c:pt idx="48">
                  <c:v>47.8</c:v>
                </c:pt>
                <c:pt idx="49">
                  <c:v>48.4</c:v>
                </c:pt>
                <c:pt idx="50">
                  <c:v>45.4</c:v>
                </c:pt>
                <c:pt idx="51">
                  <c:v>47</c:v>
                </c:pt>
                <c:pt idx="52">
                  <c:v>174.8</c:v>
                </c:pt>
                <c:pt idx="53">
                  <c:v>45.6</c:v>
                </c:pt>
                <c:pt idx="54">
                  <c:v>289.8</c:v>
                </c:pt>
                <c:pt idx="55">
                  <c:v>261.2</c:v>
                </c:pt>
                <c:pt idx="56">
                  <c:v>214.6</c:v>
                </c:pt>
                <c:pt idx="57">
                  <c:v>45.6</c:v>
                </c:pt>
                <c:pt idx="58">
                  <c:v>47.4</c:v>
                </c:pt>
                <c:pt idx="59">
                  <c:v>508.8</c:v>
                </c:pt>
                <c:pt idx="60">
                  <c:v>369.2</c:v>
                </c:pt>
                <c:pt idx="61">
                  <c:v>196.6</c:v>
                </c:pt>
                <c:pt idx="62">
                  <c:v>49</c:v>
                </c:pt>
                <c:pt idx="63">
                  <c:v>47.2</c:v>
                </c:pt>
                <c:pt idx="64">
                  <c:v>46.2</c:v>
                </c:pt>
                <c:pt idx="65">
                  <c:v>923.4</c:v>
                </c:pt>
                <c:pt idx="66">
                  <c:v>47.2</c:v>
                </c:pt>
                <c:pt idx="67">
                  <c:v>49.4</c:v>
                </c:pt>
                <c:pt idx="68">
                  <c:v>460.8</c:v>
                </c:pt>
                <c:pt idx="69">
                  <c:v>225</c:v>
                </c:pt>
                <c:pt idx="70">
                  <c:v>46.4</c:v>
                </c:pt>
                <c:pt idx="71">
                  <c:v>47.6</c:v>
                </c:pt>
                <c:pt idx="72">
                  <c:v>317.39999999999998</c:v>
                </c:pt>
                <c:pt idx="73">
                  <c:v>289</c:v>
                </c:pt>
                <c:pt idx="74">
                  <c:v>50.4</c:v>
                </c:pt>
                <c:pt idx="75">
                  <c:v>52.2</c:v>
                </c:pt>
                <c:pt idx="76">
                  <c:v>46.2</c:v>
                </c:pt>
                <c:pt idx="77">
                  <c:v>45.2</c:v>
                </c:pt>
                <c:pt idx="78">
                  <c:v>222.2</c:v>
                </c:pt>
                <c:pt idx="79">
                  <c:v>48.2</c:v>
                </c:pt>
                <c:pt idx="80">
                  <c:v>187.2</c:v>
                </c:pt>
                <c:pt idx="81">
                  <c:v>46.4</c:v>
                </c:pt>
                <c:pt idx="82">
                  <c:v>723.4</c:v>
                </c:pt>
                <c:pt idx="83">
                  <c:v>45.6</c:v>
                </c:pt>
                <c:pt idx="84">
                  <c:v>45.4</c:v>
                </c:pt>
                <c:pt idx="85">
                  <c:v>45.8</c:v>
                </c:pt>
                <c:pt idx="86">
                  <c:v>46.6</c:v>
                </c:pt>
                <c:pt idx="87">
                  <c:v>46</c:v>
                </c:pt>
                <c:pt idx="88">
                  <c:v>47.6</c:v>
                </c:pt>
                <c:pt idx="89">
                  <c:v>46.6</c:v>
                </c:pt>
                <c:pt idx="90">
                  <c:v>468</c:v>
                </c:pt>
                <c:pt idx="91">
                  <c:v>46.2</c:v>
                </c:pt>
                <c:pt idx="92">
                  <c:v>380.4</c:v>
                </c:pt>
                <c:pt idx="93">
                  <c:v>163.19999999999999</c:v>
                </c:pt>
                <c:pt idx="94">
                  <c:v>43.8</c:v>
                </c:pt>
                <c:pt idx="95">
                  <c:v>235.8</c:v>
                </c:pt>
                <c:pt idx="96">
                  <c:v>381</c:v>
                </c:pt>
                <c:pt idx="97">
                  <c:v>45.4</c:v>
                </c:pt>
                <c:pt idx="98">
                  <c:v>359.6</c:v>
                </c:pt>
                <c:pt idx="99">
                  <c:v>46.6</c:v>
                </c:pt>
              </c:numCache>
            </c:numRef>
          </c:val>
        </c:ser>
        <c:ser>
          <c:idx val="1"/>
          <c:order val="1"/>
          <c:tx>
            <c:strRef>
              <c:f>SecondOptimization!$A$2</c:f>
              <c:strCache>
                <c:ptCount val="1"/>
                <c:pt idx="0">
                  <c:v>AI Version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SecondOptimization!$Y$10:$Y$109</c:f>
              <c:numCache>
                <c:formatCode>#,##0.00</c:formatCode>
                <c:ptCount val="100"/>
                <c:pt idx="0">
                  <c:v>54.4</c:v>
                </c:pt>
                <c:pt idx="1">
                  <c:v>46.2</c:v>
                </c:pt>
                <c:pt idx="2">
                  <c:v>5584</c:v>
                </c:pt>
                <c:pt idx="3">
                  <c:v>48.4</c:v>
                </c:pt>
                <c:pt idx="4">
                  <c:v>1630.2</c:v>
                </c:pt>
                <c:pt idx="5">
                  <c:v>566.6</c:v>
                </c:pt>
                <c:pt idx="6">
                  <c:v>63.6</c:v>
                </c:pt>
                <c:pt idx="7">
                  <c:v>1070.4000000000001</c:v>
                </c:pt>
                <c:pt idx="8">
                  <c:v>47.2</c:v>
                </c:pt>
                <c:pt idx="9">
                  <c:v>650.4</c:v>
                </c:pt>
                <c:pt idx="10">
                  <c:v>2072.1999999999998</c:v>
                </c:pt>
                <c:pt idx="11">
                  <c:v>53.2</c:v>
                </c:pt>
                <c:pt idx="12">
                  <c:v>2329.8000000000002</c:v>
                </c:pt>
                <c:pt idx="13">
                  <c:v>48.4</c:v>
                </c:pt>
                <c:pt idx="14">
                  <c:v>48.4</c:v>
                </c:pt>
                <c:pt idx="15">
                  <c:v>53</c:v>
                </c:pt>
                <c:pt idx="16">
                  <c:v>712</c:v>
                </c:pt>
                <c:pt idx="17">
                  <c:v>53.4</c:v>
                </c:pt>
                <c:pt idx="18">
                  <c:v>6622.6</c:v>
                </c:pt>
                <c:pt idx="19">
                  <c:v>3800.8</c:v>
                </c:pt>
                <c:pt idx="20">
                  <c:v>50.6</c:v>
                </c:pt>
                <c:pt idx="21">
                  <c:v>609.6</c:v>
                </c:pt>
                <c:pt idx="22">
                  <c:v>49.8</c:v>
                </c:pt>
                <c:pt idx="23">
                  <c:v>48.6</c:v>
                </c:pt>
                <c:pt idx="24">
                  <c:v>4666.8</c:v>
                </c:pt>
                <c:pt idx="25">
                  <c:v>623.79999999999995</c:v>
                </c:pt>
                <c:pt idx="26">
                  <c:v>52.2</c:v>
                </c:pt>
                <c:pt idx="27">
                  <c:v>713.6</c:v>
                </c:pt>
                <c:pt idx="28">
                  <c:v>48</c:v>
                </c:pt>
                <c:pt idx="29">
                  <c:v>52.8</c:v>
                </c:pt>
                <c:pt idx="30">
                  <c:v>1152.8</c:v>
                </c:pt>
                <c:pt idx="31">
                  <c:v>47.4</c:v>
                </c:pt>
                <c:pt idx="32">
                  <c:v>47.4</c:v>
                </c:pt>
                <c:pt idx="33">
                  <c:v>54</c:v>
                </c:pt>
                <c:pt idx="34">
                  <c:v>49</c:v>
                </c:pt>
                <c:pt idx="35">
                  <c:v>1107</c:v>
                </c:pt>
                <c:pt idx="36">
                  <c:v>56.2</c:v>
                </c:pt>
                <c:pt idx="37">
                  <c:v>3034.2</c:v>
                </c:pt>
                <c:pt idx="38">
                  <c:v>47.8</c:v>
                </c:pt>
                <c:pt idx="39">
                  <c:v>54.8</c:v>
                </c:pt>
                <c:pt idx="40">
                  <c:v>48.4</c:v>
                </c:pt>
                <c:pt idx="41">
                  <c:v>48.2</c:v>
                </c:pt>
                <c:pt idx="42">
                  <c:v>4363.6000000000004</c:v>
                </c:pt>
                <c:pt idx="43">
                  <c:v>44.8</c:v>
                </c:pt>
                <c:pt idx="44">
                  <c:v>48.4</c:v>
                </c:pt>
                <c:pt idx="45">
                  <c:v>1691.4</c:v>
                </c:pt>
                <c:pt idx="46">
                  <c:v>46.2</c:v>
                </c:pt>
                <c:pt idx="47">
                  <c:v>49.4</c:v>
                </c:pt>
                <c:pt idx="48">
                  <c:v>48.4</c:v>
                </c:pt>
                <c:pt idx="49">
                  <c:v>49</c:v>
                </c:pt>
                <c:pt idx="50">
                  <c:v>48.2</c:v>
                </c:pt>
                <c:pt idx="51">
                  <c:v>49.6</c:v>
                </c:pt>
                <c:pt idx="52">
                  <c:v>807</c:v>
                </c:pt>
                <c:pt idx="53">
                  <c:v>47</c:v>
                </c:pt>
                <c:pt idx="54">
                  <c:v>1180.5999999999999</c:v>
                </c:pt>
                <c:pt idx="55">
                  <c:v>1045.4000000000001</c:v>
                </c:pt>
                <c:pt idx="56">
                  <c:v>879.6</c:v>
                </c:pt>
                <c:pt idx="57">
                  <c:v>48.2</c:v>
                </c:pt>
                <c:pt idx="58">
                  <c:v>48.4</c:v>
                </c:pt>
                <c:pt idx="59">
                  <c:v>3436.8</c:v>
                </c:pt>
                <c:pt idx="60">
                  <c:v>1489.6</c:v>
                </c:pt>
                <c:pt idx="61">
                  <c:v>1049.2</c:v>
                </c:pt>
                <c:pt idx="62">
                  <c:v>48.6</c:v>
                </c:pt>
                <c:pt idx="63">
                  <c:v>46.6</c:v>
                </c:pt>
                <c:pt idx="64">
                  <c:v>46.4</c:v>
                </c:pt>
                <c:pt idx="65">
                  <c:v>5664</c:v>
                </c:pt>
                <c:pt idx="66">
                  <c:v>49.2</c:v>
                </c:pt>
                <c:pt idx="67">
                  <c:v>50.8</c:v>
                </c:pt>
                <c:pt idx="68">
                  <c:v>2248.1999999999998</c:v>
                </c:pt>
                <c:pt idx="69">
                  <c:v>890.8</c:v>
                </c:pt>
                <c:pt idx="70">
                  <c:v>46.8</c:v>
                </c:pt>
                <c:pt idx="71">
                  <c:v>47.8</c:v>
                </c:pt>
                <c:pt idx="72">
                  <c:v>1335.6</c:v>
                </c:pt>
                <c:pt idx="73">
                  <c:v>1702.8</c:v>
                </c:pt>
                <c:pt idx="74">
                  <c:v>46.6</c:v>
                </c:pt>
                <c:pt idx="75">
                  <c:v>47.4</c:v>
                </c:pt>
                <c:pt idx="76">
                  <c:v>49.8</c:v>
                </c:pt>
                <c:pt idx="77">
                  <c:v>48.2</c:v>
                </c:pt>
                <c:pt idx="78">
                  <c:v>849.4</c:v>
                </c:pt>
                <c:pt idx="79">
                  <c:v>51.4</c:v>
                </c:pt>
                <c:pt idx="80">
                  <c:v>602.6</c:v>
                </c:pt>
                <c:pt idx="81">
                  <c:v>47.4</c:v>
                </c:pt>
                <c:pt idx="82">
                  <c:v>4726.8</c:v>
                </c:pt>
                <c:pt idx="83">
                  <c:v>47</c:v>
                </c:pt>
                <c:pt idx="84">
                  <c:v>47</c:v>
                </c:pt>
                <c:pt idx="85">
                  <c:v>47.6</c:v>
                </c:pt>
                <c:pt idx="86">
                  <c:v>50.2</c:v>
                </c:pt>
                <c:pt idx="87">
                  <c:v>46.8</c:v>
                </c:pt>
                <c:pt idx="88">
                  <c:v>49.6</c:v>
                </c:pt>
                <c:pt idx="89">
                  <c:v>48.8</c:v>
                </c:pt>
                <c:pt idx="90">
                  <c:v>2490</c:v>
                </c:pt>
                <c:pt idx="91">
                  <c:v>47</c:v>
                </c:pt>
                <c:pt idx="92">
                  <c:v>2206.4</c:v>
                </c:pt>
                <c:pt idx="93">
                  <c:v>647.6</c:v>
                </c:pt>
                <c:pt idx="94">
                  <c:v>46.4</c:v>
                </c:pt>
                <c:pt idx="95">
                  <c:v>1003.4</c:v>
                </c:pt>
                <c:pt idx="96">
                  <c:v>2587.6</c:v>
                </c:pt>
                <c:pt idx="97">
                  <c:v>47</c:v>
                </c:pt>
                <c:pt idx="98">
                  <c:v>1537.4</c:v>
                </c:pt>
                <c:pt idx="99">
                  <c:v>48</c:v>
                </c:pt>
              </c:numCache>
            </c:numRef>
          </c:val>
        </c:ser>
        <c:ser>
          <c:idx val="2"/>
          <c:order val="2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FirstOptimization!$Y$9:$Y$108</c:f>
              <c:numCache>
                <c:formatCode>#,##0.00</c:formatCode>
                <c:ptCount val="100"/>
                <c:pt idx="0">
                  <c:v>96.4</c:v>
                </c:pt>
                <c:pt idx="1">
                  <c:v>47.8</c:v>
                </c:pt>
                <c:pt idx="2">
                  <c:v>923.2</c:v>
                </c:pt>
                <c:pt idx="3">
                  <c:v>47.6</c:v>
                </c:pt>
                <c:pt idx="4">
                  <c:v>439.8</c:v>
                </c:pt>
                <c:pt idx="5">
                  <c:v>183</c:v>
                </c:pt>
                <c:pt idx="6">
                  <c:v>63.6</c:v>
                </c:pt>
                <c:pt idx="7">
                  <c:v>285.8</c:v>
                </c:pt>
                <c:pt idx="8">
                  <c:v>48.4</c:v>
                </c:pt>
                <c:pt idx="9">
                  <c:v>216.8</c:v>
                </c:pt>
                <c:pt idx="10">
                  <c:v>425.2</c:v>
                </c:pt>
                <c:pt idx="11">
                  <c:v>54.2</c:v>
                </c:pt>
                <c:pt idx="12">
                  <c:v>526.6</c:v>
                </c:pt>
                <c:pt idx="13">
                  <c:v>48.8</c:v>
                </c:pt>
                <c:pt idx="14">
                  <c:v>49.2</c:v>
                </c:pt>
                <c:pt idx="15">
                  <c:v>56.4</c:v>
                </c:pt>
                <c:pt idx="16">
                  <c:v>193.8</c:v>
                </c:pt>
                <c:pt idx="17">
                  <c:v>52.6</c:v>
                </c:pt>
                <c:pt idx="18">
                  <c:v>1496</c:v>
                </c:pt>
                <c:pt idx="19">
                  <c:v>1108.2</c:v>
                </c:pt>
                <c:pt idx="20">
                  <c:v>49</c:v>
                </c:pt>
                <c:pt idx="21">
                  <c:v>201</c:v>
                </c:pt>
                <c:pt idx="22">
                  <c:v>48.2</c:v>
                </c:pt>
                <c:pt idx="23">
                  <c:v>48.6</c:v>
                </c:pt>
                <c:pt idx="24">
                  <c:v>1308.2</c:v>
                </c:pt>
                <c:pt idx="25">
                  <c:v>186.4</c:v>
                </c:pt>
                <c:pt idx="26">
                  <c:v>50</c:v>
                </c:pt>
                <c:pt idx="27">
                  <c:v>233</c:v>
                </c:pt>
                <c:pt idx="28">
                  <c:v>49</c:v>
                </c:pt>
                <c:pt idx="29">
                  <c:v>55.8</c:v>
                </c:pt>
                <c:pt idx="30">
                  <c:v>312.60000000000002</c:v>
                </c:pt>
                <c:pt idx="31">
                  <c:v>53.2</c:v>
                </c:pt>
                <c:pt idx="32">
                  <c:v>51.6</c:v>
                </c:pt>
                <c:pt idx="33">
                  <c:v>62.2</c:v>
                </c:pt>
                <c:pt idx="34">
                  <c:v>51</c:v>
                </c:pt>
                <c:pt idx="35">
                  <c:v>582.6</c:v>
                </c:pt>
                <c:pt idx="36">
                  <c:v>55.2</c:v>
                </c:pt>
                <c:pt idx="37">
                  <c:v>656.8</c:v>
                </c:pt>
                <c:pt idx="38">
                  <c:v>48.2</c:v>
                </c:pt>
                <c:pt idx="39">
                  <c:v>51.2</c:v>
                </c:pt>
                <c:pt idx="40">
                  <c:v>51</c:v>
                </c:pt>
                <c:pt idx="41">
                  <c:v>50</c:v>
                </c:pt>
                <c:pt idx="42">
                  <c:v>1220.2</c:v>
                </c:pt>
                <c:pt idx="43">
                  <c:v>60.8</c:v>
                </c:pt>
                <c:pt idx="44">
                  <c:v>53</c:v>
                </c:pt>
                <c:pt idx="45">
                  <c:v>432.8</c:v>
                </c:pt>
                <c:pt idx="46">
                  <c:v>48.2</c:v>
                </c:pt>
                <c:pt idx="47">
                  <c:v>52.6</c:v>
                </c:pt>
                <c:pt idx="48">
                  <c:v>53.6</c:v>
                </c:pt>
                <c:pt idx="49">
                  <c:v>56.6</c:v>
                </c:pt>
                <c:pt idx="50">
                  <c:v>55.6</c:v>
                </c:pt>
                <c:pt idx="51">
                  <c:v>53.4</c:v>
                </c:pt>
                <c:pt idx="52">
                  <c:v>210.4</c:v>
                </c:pt>
                <c:pt idx="53">
                  <c:v>51.8</c:v>
                </c:pt>
                <c:pt idx="54">
                  <c:v>456.4</c:v>
                </c:pt>
                <c:pt idx="55">
                  <c:v>311.8</c:v>
                </c:pt>
                <c:pt idx="56">
                  <c:v>263</c:v>
                </c:pt>
                <c:pt idx="57">
                  <c:v>49</c:v>
                </c:pt>
                <c:pt idx="58">
                  <c:v>52</c:v>
                </c:pt>
                <c:pt idx="59">
                  <c:v>1345.6</c:v>
                </c:pt>
                <c:pt idx="60">
                  <c:v>495.6</c:v>
                </c:pt>
                <c:pt idx="61">
                  <c:v>229</c:v>
                </c:pt>
                <c:pt idx="62">
                  <c:v>51.4</c:v>
                </c:pt>
                <c:pt idx="63">
                  <c:v>49</c:v>
                </c:pt>
                <c:pt idx="64">
                  <c:v>51</c:v>
                </c:pt>
                <c:pt idx="65">
                  <c:v>1512</c:v>
                </c:pt>
                <c:pt idx="66">
                  <c:v>62.4</c:v>
                </c:pt>
                <c:pt idx="67">
                  <c:v>55.4</c:v>
                </c:pt>
                <c:pt idx="68">
                  <c:v>639.79999999999995</c:v>
                </c:pt>
                <c:pt idx="69">
                  <c:v>483.2</c:v>
                </c:pt>
                <c:pt idx="70">
                  <c:v>61.8</c:v>
                </c:pt>
                <c:pt idx="71">
                  <c:v>53.6</c:v>
                </c:pt>
                <c:pt idx="72">
                  <c:v>358.8</c:v>
                </c:pt>
                <c:pt idx="73">
                  <c:v>389.2</c:v>
                </c:pt>
                <c:pt idx="74">
                  <c:v>49</c:v>
                </c:pt>
                <c:pt idx="75">
                  <c:v>49</c:v>
                </c:pt>
                <c:pt idx="76">
                  <c:v>51</c:v>
                </c:pt>
                <c:pt idx="77">
                  <c:v>48.2</c:v>
                </c:pt>
                <c:pt idx="78">
                  <c:v>231</c:v>
                </c:pt>
                <c:pt idx="79">
                  <c:v>51.8</c:v>
                </c:pt>
                <c:pt idx="80">
                  <c:v>207</c:v>
                </c:pt>
                <c:pt idx="81">
                  <c:v>50</c:v>
                </c:pt>
                <c:pt idx="82">
                  <c:v>834.2</c:v>
                </c:pt>
                <c:pt idx="83">
                  <c:v>48.8</c:v>
                </c:pt>
                <c:pt idx="84">
                  <c:v>46.6</c:v>
                </c:pt>
                <c:pt idx="85">
                  <c:v>47.4</c:v>
                </c:pt>
                <c:pt idx="86">
                  <c:v>51.2</c:v>
                </c:pt>
                <c:pt idx="87">
                  <c:v>48.6</c:v>
                </c:pt>
                <c:pt idx="88">
                  <c:v>51.4</c:v>
                </c:pt>
                <c:pt idx="89">
                  <c:v>49.8</c:v>
                </c:pt>
                <c:pt idx="90">
                  <c:v>578.79999999999995</c:v>
                </c:pt>
                <c:pt idx="91">
                  <c:v>52.4</c:v>
                </c:pt>
                <c:pt idx="92">
                  <c:v>429.6</c:v>
                </c:pt>
                <c:pt idx="93">
                  <c:v>178.6</c:v>
                </c:pt>
                <c:pt idx="94">
                  <c:v>46.4</c:v>
                </c:pt>
                <c:pt idx="95">
                  <c:v>247.8</c:v>
                </c:pt>
                <c:pt idx="96">
                  <c:v>651.79999999999995</c:v>
                </c:pt>
                <c:pt idx="97">
                  <c:v>48.6</c:v>
                </c:pt>
                <c:pt idx="98">
                  <c:v>389.4</c:v>
                </c:pt>
                <c:pt idx="99">
                  <c:v>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17792"/>
        <c:axId val="299722496"/>
      </c:barChart>
      <c:catAx>
        <c:axId val="2997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</a:t>
                </a:r>
                <a:r>
                  <a:rPr lang="it-IT" baseline="0"/>
                  <a:t> ID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22496"/>
        <c:crosses val="autoZero"/>
        <c:auto val="1"/>
        <c:lblAlgn val="ctr"/>
        <c:lblOffset val="100"/>
        <c:noMultiLvlLbl val="0"/>
      </c:catAx>
      <c:valAx>
        <c:axId val="29972249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114</xdr:row>
      <xdr:rowOff>176892</xdr:rowOff>
    </xdr:from>
    <xdr:to>
      <xdr:col>11</xdr:col>
      <xdr:colOff>0</xdr:colOff>
      <xdr:row>134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4080</xdr:colOff>
      <xdr:row>135</xdr:row>
      <xdr:rowOff>188116</xdr:rowOff>
    </xdr:from>
    <xdr:to>
      <xdr:col>11</xdr:col>
      <xdr:colOff>0</xdr:colOff>
      <xdr:row>157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830036</xdr:colOff>
      <xdr:row>111</xdr:row>
      <xdr:rowOff>185054</xdr:rowOff>
    </xdr:from>
    <xdr:to>
      <xdr:col>11</xdr:col>
      <xdr:colOff>0</xdr:colOff>
      <xdr:row>132</xdr:row>
      <xdr:rowOff>190499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133</xdr:row>
      <xdr:rowOff>186416</xdr:rowOff>
    </xdr:from>
    <xdr:to>
      <xdr:col>11</xdr:col>
      <xdr:colOff>0</xdr:colOff>
      <xdr:row>154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</xdr:colOff>
      <xdr:row>132</xdr:row>
      <xdr:rowOff>1120</xdr:rowOff>
    </xdr:from>
    <xdr:to>
      <xdr:col>11</xdr:col>
      <xdr:colOff>0</xdr:colOff>
      <xdr:row>152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109</xdr:row>
      <xdr:rowOff>186418</xdr:rowOff>
    </xdr:from>
    <xdr:to>
      <xdr:col>11</xdr:col>
      <xdr:colOff>0</xdr:colOff>
      <xdr:row>131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840922</xdr:colOff>
      <xdr:row>113</xdr:row>
      <xdr:rowOff>95248</xdr:rowOff>
    </xdr:from>
    <xdr:to>
      <xdr:col>11</xdr:col>
      <xdr:colOff>0</xdr:colOff>
      <xdr:row>134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2720</xdr:colOff>
      <xdr:row>134</xdr:row>
      <xdr:rowOff>185054</xdr:rowOff>
    </xdr:from>
    <xdr:to>
      <xdr:col>11</xdr:col>
      <xdr:colOff>13607</xdr:colOff>
      <xdr:row>155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4481</xdr:colOff>
      <xdr:row>1</xdr:row>
      <xdr:rowOff>4762</xdr:rowOff>
    </xdr:from>
    <xdr:to>
      <xdr:col>19</xdr:col>
      <xdr:colOff>600074</xdr:colOff>
      <xdr:row>22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600635</xdr:colOff>
      <xdr:row>23</xdr:row>
      <xdr:rowOff>9244</xdr:rowOff>
    </xdr:from>
    <xdr:to>
      <xdr:col>20</xdr:col>
      <xdr:colOff>5042</xdr:colOff>
      <xdr:row>44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604404</xdr:colOff>
      <xdr:row>45</xdr:row>
      <xdr:rowOff>15152</xdr:rowOff>
    </xdr:from>
    <xdr:to>
      <xdr:col>19</xdr:col>
      <xdr:colOff>604404</xdr:colOff>
      <xdr:row>65</xdr:row>
      <xdr:rowOff>173182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66</xdr:row>
      <xdr:rowOff>185737</xdr:rowOff>
    </xdr:from>
    <xdr:to>
      <xdr:col>20</xdr:col>
      <xdr:colOff>-1</xdr:colOff>
      <xdr:row>88</xdr:row>
      <xdr:rowOff>16565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605117</xdr:colOff>
      <xdr:row>88</xdr:row>
      <xdr:rowOff>189670</xdr:rowOff>
    </xdr:from>
    <xdr:to>
      <xdr:col>19</xdr:col>
      <xdr:colOff>593911</xdr:colOff>
      <xdr:row>110</xdr:row>
      <xdr:rowOff>11205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593911</xdr:colOff>
      <xdr:row>111</xdr:row>
      <xdr:rowOff>1120</xdr:rowOff>
    </xdr:from>
    <xdr:to>
      <xdr:col>19</xdr:col>
      <xdr:colOff>605117</xdr:colOff>
      <xdr:row>131</xdr:row>
      <xdr:rowOff>190499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605117</xdr:colOff>
      <xdr:row>133</xdr:row>
      <xdr:rowOff>1120</xdr:rowOff>
    </xdr:from>
    <xdr:to>
      <xdr:col>20</xdr:col>
      <xdr:colOff>0</xdr:colOff>
      <xdr:row>154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605117</xdr:colOff>
      <xdr:row>155</xdr:row>
      <xdr:rowOff>1120</xdr:rowOff>
    </xdr:from>
    <xdr:to>
      <xdr:col>19</xdr:col>
      <xdr:colOff>605117</xdr:colOff>
      <xdr:row>176</xdr:row>
      <xdr:rowOff>11206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Optimization3RandomConfs" preserveFormatting="0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condOptimization" preserveFormatting="0" adjustColumnWidth="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rstOptimization" preserveFormatting="0" adjustColumnWidth="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OriginalRealConfs" preserveFormatting="0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8"/>
  <sheetViews>
    <sheetView tabSelected="1" topLeftCell="A2" zoomScale="70" zoomScaleNormal="70" workbookViewId="0">
      <selection activeCell="B3" sqref="B3"/>
    </sheetView>
  </sheetViews>
  <sheetFormatPr defaultRowHeight="15" x14ac:dyDescent="0.25"/>
  <cols>
    <col min="1" max="6" width="12.7109375" customWidth="1"/>
    <col min="7" max="7" width="12.7109375" style="59" customWidth="1"/>
    <col min="8" max="8" width="12.7109375" customWidth="1"/>
    <col min="9" max="9" width="12.7109375" style="59" customWidth="1"/>
    <col min="10" max="10" width="12.7109375" customWidth="1"/>
    <col min="11" max="11" width="12.7109375" style="59" customWidth="1"/>
    <col min="12" max="12" width="12.7109375" customWidth="1"/>
    <col min="13" max="13" width="12.7109375" style="59" customWidth="1"/>
    <col min="14" max="14" width="12.7109375" customWidth="1"/>
    <col min="15" max="15" width="12.7109375" style="59" customWidth="1"/>
    <col min="16" max="16" width="12.7109375" customWidth="1"/>
    <col min="17" max="17" width="12.7109375" style="59" customWidth="1"/>
    <col min="18" max="18" width="12.7109375" customWidth="1"/>
    <col min="19" max="19" width="12.7109375" style="59" customWidth="1"/>
    <col min="20" max="20" width="12.7109375" customWidth="1"/>
    <col min="21" max="21" width="12.7109375" style="59" customWidth="1"/>
    <col min="22" max="22" width="12.7109375" customWidth="1"/>
    <col min="23" max="23" width="12.7109375" style="59" customWidth="1"/>
    <col min="24" max="24" width="12.7109375" customWidth="1"/>
    <col min="25" max="25" width="12.7109375" style="59" customWidth="1"/>
    <col min="26" max="28" width="12.7109375" customWidth="1"/>
  </cols>
  <sheetData>
    <row r="2" spans="2:29" x14ac:dyDescent="0.25">
      <c r="B2" t="s">
        <v>152</v>
      </c>
    </row>
    <row r="5" spans="2:29" ht="15.75" thickBot="1" x14ac:dyDescent="0.3"/>
    <row r="6" spans="2:29" ht="15.75" thickBot="1" x14ac:dyDescent="0.3">
      <c r="B6" s="84" t="s">
        <v>9</v>
      </c>
      <c r="C6" s="85"/>
      <c r="D6" s="85"/>
      <c r="E6" s="86"/>
      <c r="F6" s="93" t="s">
        <v>110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83"/>
    </row>
    <row r="7" spans="2:29" ht="15.75" thickBot="1" x14ac:dyDescent="0.3">
      <c r="B7" s="87"/>
      <c r="C7" s="88"/>
      <c r="D7" s="88"/>
      <c r="E7" s="89"/>
      <c r="F7" s="95" t="s">
        <v>0</v>
      </c>
      <c r="G7" s="96"/>
      <c r="H7" s="96"/>
      <c r="I7" s="97"/>
      <c r="J7" s="95" t="s">
        <v>1</v>
      </c>
      <c r="K7" s="96"/>
      <c r="L7" s="96"/>
      <c r="M7" s="97"/>
      <c r="N7" s="95" t="s">
        <v>2</v>
      </c>
      <c r="O7" s="96"/>
      <c r="P7" s="96"/>
      <c r="Q7" s="97"/>
      <c r="R7" s="95" t="s">
        <v>3</v>
      </c>
      <c r="S7" s="96"/>
      <c r="T7" s="96"/>
      <c r="U7" s="97"/>
      <c r="V7" s="95" t="s">
        <v>4</v>
      </c>
      <c r="W7" s="96"/>
      <c r="X7" s="96"/>
      <c r="Y7" s="97"/>
      <c r="Z7" s="104" t="s">
        <v>111</v>
      </c>
      <c r="AA7" s="105"/>
    </row>
    <row r="8" spans="2:29" ht="15.75" thickBot="1" x14ac:dyDescent="0.3">
      <c r="B8" s="87"/>
      <c r="C8" s="88"/>
      <c r="D8" s="88"/>
      <c r="E8" s="89"/>
      <c r="F8" s="93" t="s">
        <v>5</v>
      </c>
      <c r="G8" s="94"/>
      <c r="H8" s="82" t="s">
        <v>6</v>
      </c>
      <c r="I8" s="83"/>
      <c r="J8" s="93" t="s">
        <v>5</v>
      </c>
      <c r="K8" s="94"/>
      <c r="L8" s="82" t="s">
        <v>6</v>
      </c>
      <c r="M8" s="83"/>
      <c r="N8" s="93" t="s">
        <v>5</v>
      </c>
      <c r="O8" s="94"/>
      <c r="P8" s="82" t="s">
        <v>6</v>
      </c>
      <c r="Q8" s="83"/>
      <c r="R8" s="93" t="s">
        <v>5</v>
      </c>
      <c r="S8" s="94"/>
      <c r="T8" s="82" t="s">
        <v>6</v>
      </c>
      <c r="U8" s="83"/>
      <c r="V8" s="93" t="s">
        <v>5</v>
      </c>
      <c r="W8" s="94"/>
      <c r="X8" s="82" t="s">
        <v>6</v>
      </c>
      <c r="Y8" s="83"/>
      <c r="Z8" s="14" t="s">
        <v>5</v>
      </c>
      <c r="AA8" s="15" t="s">
        <v>6</v>
      </c>
    </row>
    <row r="9" spans="2:29" ht="15.75" thickBot="1" x14ac:dyDescent="0.3">
      <c r="B9" s="90"/>
      <c r="C9" s="91"/>
      <c r="D9" s="91"/>
      <c r="E9" s="92"/>
      <c r="F9" s="1" t="s">
        <v>7</v>
      </c>
      <c r="G9" s="30" t="s">
        <v>8</v>
      </c>
      <c r="H9" s="5" t="s">
        <v>7</v>
      </c>
      <c r="I9" s="28" t="s">
        <v>8</v>
      </c>
      <c r="J9" s="1" t="s">
        <v>7</v>
      </c>
      <c r="K9" s="30" t="s">
        <v>8</v>
      </c>
      <c r="L9" s="5" t="s">
        <v>7</v>
      </c>
      <c r="M9" s="29" t="s">
        <v>8</v>
      </c>
      <c r="N9" s="1" t="s">
        <v>7</v>
      </c>
      <c r="O9" s="30" t="s">
        <v>8</v>
      </c>
      <c r="P9" s="5" t="s">
        <v>7</v>
      </c>
      <c r="Q9" s="29" t="s">
        <v>8</v>
      </c>
      <c r="R9" s="1" t="s">
        <v>7</v>
      </c>
      <c r="S9" s="30" t="s">
        <v>8</v>
      </c>
      <c r="T9" s="5" t="s">
        <v>7</v>
      </c>
      <c r="U9" s="28" t="s">
        <v>8</v>
      </c>
      <c r="V9" s="1" t="s">
        <v>7</v>
      </c>
      <c r="W9" s="30" t="s">
        <v>8</v>
      </c>
      <c r="X9" s="5" t="s">
        <v>7</v>
      </c>
      <c r="Y9" s="29" t="s">
        <v>8</v>
      </c>
      <c r="Z9" s="16"/>
      <c r="AA9" s="17"/>
    </row>
    <row r="10" spans="2:29" x14ac:dyDescent="0.25">
      <c r="B10" s="98" t="s">
        <v>10</v>
      </c>
      <c r="C10" s="99"/>
      <c r="D10" s="99"/>
      <c r="E10" s="100"/>
      <c r="F10" s="2">
        <v>0</v>
      </c>
      <c r="G10" s="18">
        <v>80</v>
      </c>
      <c r="H10" s="6">
        <v>2</v>
      </c>
      <c r="I10" s="21">
        <v>188</v>
      </c>
      <c r="J10" s="9">
        <v>0</v>
      </c>
      <c r="K10" s="18">
        <v>50</v>
      </c>
      <c r="L10" s="6">
        <v>2</v>
      </c>
      <c r="M10" s="21">
        <v>182</v>
      </c>
      <c r="N10" s="9">
        <v>0</v>
      </c>
      <c r="O10" s="18">
        <v>50</v>
      </c>
      <c r="P10" s="6">
        <v>2</v>
      </c>
      <c r="Q10" s="21">
        <v>182</v>
      </c>
      <c r="R10" s="9">
        <v>0</v>
      </c>
      <c r="S10" s="18">
        <v>48</v>
      </c>
      <c r="T10" s="6">
        <v>2</v>
      </c>
      <c r="U10" s="21">
        <v>183</v>
      </c>
      <c r="V10" s="2">
        <v>0</v>
      </c>
      <c r="W10" s="18">
        <v>49</v>
      </c>
      <c r="X10" s="6">
        <v>2</v>
      </c>
      <c r="Y10" s="21">
        <v>185</v>
      </c>
      <c r="Z10" s="24">
        <f>AVERAGE(G10,K10,O10,S10,W10)</f>
        <v>55.4</v>
      </c>
      <c r="AA10" s="25">
        <f>AVERAGE(I10,M10,Q10,U10,Y10)</f>
        <v>184</v>
      </c>
      <c r="AB10" s="59"/>
      <c r="AC10" s="59"/>
    </row>
    <row r="11" spans="2:29" ht="15.75" thickBot="1" x14ac:dyDescent="0.3">
      <c r="B11" s="101" t="s">
        <v>11</v>
      </c>
      <c r="C11" s="102"/>
      <c r="D11" s="102"/>
      <c r="E11" s="103"/>
      <c r="F11" s="3">
        <v>0</v>
      </c>
      <c r="G11" s="19">
        <v>47</v>
      </c>
      <c r="H11" s="7">
        <v>0</v>
      </c>
      <c r="I11" s="22">
        <v>47</v>
      </c>
      <c r="J11" s="10">
        <v>0</v>
      </c>
      <c r="K11" s="19">
        <v>47</v>
      </c>
      <c r="L11" s="7">
        <v>0</v>
      </c>
      <c r="M11" s="22">
        <v>48</v>
      </c>
      <c r="N11" s="10">
        <v>0</v>
      </c>
      <c r="O11" s="19">
        <v>49</v>
      </c>
      <c r="P11" s="7">
        <v>0</v>
      </c>
      <c r="Q11" s="22">
        <v>48</v>
      </c>
      <c r="R11" s="10">
        <v>0</v>
      </c>
      <c r="S11" s="19">
        <v>45</v>
      </c>
      <c r="T11" s="7">
        <v>0</v>
      </c>
      <c r="U11" s="22">
        <v>47</v>
      </c>
      <c r="V11" s="3">
        <v>0</v>
      </c>
      <c r="W11" s="19">
        <v>45</v>
      </c>
      <c r="X11" s="7">
        <v>0</v>
      </c>
      <c r="Y11" s="22">
        <v>46</v>
      </c>
      <c r="Z11" s="61">
        <f>AVERAGE(G11,K11,O11,S11,W11)</f>
        <v>46.6</v>
      </c>
      <c r="AA11" s="27">
        <f>AVERAGE(I11,M11,Q11,U11,Y11)</f>
        <v>47.2</v>
      </c>
      <c r="AB11" s="59"/>
      <c r="AC11" s="59"/>
    </row>
    <row r="12" spans="2:29" x14ac:dyDescent="0.25">
      <c r="B12" s="98" t="s">
        <v>12</v>
      </c>
      <c r="C12" s="99"/>
      <c r="D12" s="99"/>
      <c r="E12" s="100"/>
      <c r="F12" s="3">
        <v>17</v>
      </c>
      <c r="G12" s="19">
        <v>829</v>
      </c>
      <c r="H12" s="7">
        <v>0</v>
      </c>
      <c r="I12" s="22">
        <v>48</v>
      </c>
      <c r="J12" s="10">
        <v>17</v>
      </c>
      <c r="K12" s="19">
        <v>829</v>
      </c>
      <c r="L12" s="7">
        <v>0</v>
      </c>
      <c r="M12" s="22">
        <v>46</v>
      </c>
      <c r="N12" s="10">
        <v>17</v>
      </c>
      <c r="O12" s="19">
        <v>825</v>
      </c>
      <c r="P12" s="7">
        <v>0</v>
      </c>
      <c r="Q12" s="22">
        <v>46</v>
      </c>
      <c r="R12" s="10">
        <v>17</v>
      </c>
      <c r="S12" s="19">
        <v>816</v>
      </c>
      <c r="T12" s="7">
        <v>0</v>
      </c>
      <c r="U12" s="22">
        <v>44</v>
      </c>
      <c r="V12" s="3">
        <v>17</v>
      </c>
      <c r="W12" s="19">
        <v>821</v>
      </c>
      <c r="X12" s="7">
        <v>0</v>
      </c>
      <c r="Y12" s="22">
        <v>45</v>
      </c>
      <c r="Z12" s="24">
        <f t="shared" ref="Z12:Z75" si="0">AVERAGE(G12,K12,O12,S12,W12)</f>
        <v>824</v>
      </c>
      <c r="AA12" s="25">
        <f t="shared" ref="AA12:AA75" si="1">AVERAGE(I12,M12,Q12,U12,Y12)</f>
        <v>45.8</v>
      </c>
      <c r="AB12" s="59"/>
      <c r="AC12" s="59"/>
    </row>
    <row r="13" spans="2:29" ht="15.75" thickBot="1" x14ac:dyDescent="0.3">
      <c r="B13" s="101" t="s">
        <v>13</v>
      </c>
      <c r="C13" s="102"/>
      <c r="D13" s="102"/>
      <c r="E13" s="103"/>
      <c r="F13" s="3">
        <v>0</v>
      </c>
      <c r="G13" s="19">
        <v>48</v>
      </c>
      <c r="H13" s="7">
        <v>0</v>
      </c>
      <c r="I13" s="22">
        <v>48</v>
      </c>
      <c r="J13" s="10">
        <v>0</v>
      </c>
      <c r="K13" s="19">
        <v>48</v>
      </c>
      <c r="L13" s="7">
        <v>0</v>
      </c>
      <c r="M13" s="22">
        <v>49</v>
      </c>
      <c r="N13" s="10">
        <v>0</v>
      </c>
      <c r="O13" s="19">
        <v>46</v>
      </c>
      <c r="P13" s="7">
        <v>0</v>
      </c>
      <c r="Q13" s="22">
        <v>48</v>
      </c>
      <c r="R13" s="10">
        <v>0</v>
      </c>
      <c r="S13" s="19">
        <v>49</v>
      </c>
      <c r="T13" s="7">
        <v>0</v>
      </c>
      <c r="U13" s="22">
        <v>48</v>
      </c>
      <c r="V13" s="3">
        <v>0</v>
      </c>
      <c r="W13" s="19">
        <v>47</v>
      </c>
      <c r="X13" s="7">
        <v>0</v>
      </c>
      <c r="Y13" s="22">
        <v>48</v>
      </c>
      <c r="Z13" s="61">
        <f t="shared" si="0"/>
        <v>47.6</v>
      </c>
      <c r="AA13" s="27">
        <f t="shared" si="1"/>
        <v>48.2</v>
      </c>
      <c r="AB13" s="59"/>
      <c r="AC13" s="59"/>
    </row>
    <row r="14" spans="2:29" x14ac:dyDescent="0.25">
      <c r="B14" s="98" t="s">
        <v>14</v>
      </c>
      <c r="C14" s="99"/>
      <c r="D14" s="99"/>
      <c r="E14" s="100"/>
      <c r="F14" s="3">
        <v>14</v>
      </c>
      <c r="G14" s="19">
        <v>377</v>
      </c>
      <c r="H14" s="7">
        <v>4</v>
      </c>
      <c r="I14" s="22">
        <v>220</v>
      </c>
      <c r="J14" s="10">
        <v>14</v>
      </c>
      <c r="K14" s="19">
        <v>370</v>
      </c>
      <c r="L14" s="7">
        <v>4</v>
      </c>
      <c r="M14" s="22">
        <v>219</v>
      </c>
      <c r="N14" s="10">
        <v>14</v>
      </c>
      <c r="O14" s="19">
        <v>370</v>
      </c>
      <c r="P14" s="7">
        <v>4</v>
      </c>
      <c r="Q14" s="22">
        <v>222</v>
      </c>
      <c r="R14" s="10">
        <v>14</v>
      </c>
      <c r="S14" s="19">
        <v>373</v>
      </c>
      <c r="T14" s="7">
        <v>4</v>
      </c>
      <c r="U14" s="22">
        <v>219</v>
      </c>
      <c r="V14" s="3">
        <v>14</v>
      </c>
      <c r="W14" s="19">
        <v>382</v>
      </c>
      <c r="X14" s="7">
        <v>4</v>
      </c>
      <c r="Y14" s="22">
        <v>224</v>
      </c>
      <c r="Z14" s="24">
        <f t="shared" si="0"/>
        <v>374.4</v>
      </c>
      <c r="AA14" s="25">
        <f t="shared" si="1"/>
        <v>220.8</v>
      </c>
      <c r="AB14" s="59"/>
      <c r="AC14" s="59"/>
    </row>
    <row r="15" spans="2:29" ht="15.75" thickBot="1" x14ac:dyDescent="0.3">
      <c r="B15" s="101" t="s">
        <v>15</v>
      </c>
      <c r="C15" s="102"/>
      <c r="D15" s="102"/>
      <c r="E15" s="103"/>
      <c r="F15" s="3">
        <v>2</v>
      </c>
      <c r="G15" s="19">
        <v>174</v>
      </c>
      <c r="H15" s="7">
        <v>3</v>
      </c>
      <c r="I15" s="22">
        <v>177</v>
      </c>
      <c r="J15" s="10">
        <v>2</v>
      </c>
      <c r="K15" s="19">
        <v>172</v>
      </c>
      <c r="L15" s="7">
        <v>3</v>
      </c>
      <c r="M15" s="22">
        <v>177</v>
      </c>
      <c r="N15" s="10">
        <v>2</v>
      </c>
      <c r="O15" s="19">
        <v>180</v>
      </c>
      <c r="P15" s="7">
        <v>3</v>
      </c>
      <c r="Q15" s="22">
        <v>177</v>
      </c>
      <c r="R15" s="10">
        <v>2</v>
      </c>
      <c r="S15" s="19">
        <v>171</v>
      </c>
      <c r="T15" s="7">
        <v>3</v>
      </c>
      <c r="U15" s="22">
        <v>178</v>
      </c>
      <c r="V15" s="3">
        <v>2</v>
      </c>
      <c r="W15" s="19">
        <v>172</v>
      </c>
      <c r="X15" s="7">
        <v>3</v>
      </c>
      <c r="Y15" s="22">
        <v>178</v>
      </c>
      <c r="Z15" s="61">
        <f t="shared" si="0"/>
        <v>173.8</v>
      </c>
      <c r="AA15" s="27">
        <f t="shared" si="1"/>
        <v>177.4</v>
      </c>
      <c r="AB15" s="59"/>
      <c r="AC15" s="59"/>
    </row>
    <row r="16" spans="2:29" x14ac:dyDescent="0.25">
      <c r="B16" s="98" t="s">
        <v>16</v>
      </c>
      <c r="C16" s="99"/>
      <c r="D16" s="99"/>
      <c r="E16" s="100"/>
      <c r="F16" s="3">
        <v>0</v>
      </c>
      <c r="G16" s="19">
        <v>61</v>
      </c>
      <c r="H16" s="7">
        <v>0</v>
      </c>
      <c r="I16" s="22">
        <v>48</v>
      </c>
      <c r="J16" s="10">
        <v>0</v>
      </c>
      <c r="K16" s="19">
        <v>61</v>
      </c>
      <c r="L16" s="7">
        <v>0</v>
      </c>
      <c r="M16" s="22">
        <v>46</v>
      </c>
      <c r="N16" s="10">
        <v>0</v>
      </c>
      <c r="O16" s="19">
        <v>61</v>
      </c>
      <c r="P16" s="7">
        <v>0</v>
      </c>
      <c r="Q16" s="22">
        <v>47</v>
      </c>
      <c r="R16" s="10">
        <v>0</v>
      </c>
      <c r="S16" s="19">
        <v>60</v>
      </c>
      <c r="T16" s="7">
        <v>0</v>
      </c>
      <c r="U16" s="22">
        <v>47</v>
      </c>
      <c r="V16" s="3">
        <v>0</v>
      </c>
      <c r="W16" s="19">
        <v>62</v>
      </c>
      <c r="X16" s="7">
        <v>0</v>
      </c>
      <c r="Y16" s="22">
        <v>46</v>
      </c>
      <c r="Z16" s="24">
        <f t="shared" si="0"/>
        <v>61</v>
      </c>
      <c r="AA16" s="25">
        <f t="shared" si="1"/>
        <v>46.8</v>
      </c>
      <c r="AB16" s="59"/>
      <c r="AC16" s="59"/>
    </row>
    <row r="17" spans="2:29" ht="15.75" thickBot="1" x14ac:dyDescent="0.3">
      <c r="B17" s="101" t="s">
        <v>17</v>
      </c>
      <c r="C17" s="102"/>
      <c r="D17" s="102"/>
      <c r="E17" s="103"/>
      <c r="F17" s="3">
        <v>11</v>
      </c>
      <c r="G17" s="19">
        <v>193</v>
      </c>
      <c r="H17" s="7">
        <v>0</v>
      </c>
      <c r="I17" s="22">
        <v>47</v>
      </c>
      <c r="J17" s="10">
        <v>11</v>
      </c>
      <c r="K17" s="19">
        <v>194</v>
      </c>
      <c r="L17" s="7">
        <v>0</v>
      </c>
      <c r="M17" s="22">
        <v>46</v>
      </c>
      <c r="N17" s="10">
        <v>11</v>
      </c>
      <c r="O17" s="19">
        <v>190</v>
      </c>
      <c r="P17" s="7">
        <v>0</v>
      </c>
      <c r="Q17" s="22">
        <v>46</v>
      </c>
      <c r="R17" s="10">
        <v>11</v>
      </c>
      <c r="S17" s="19">
        <v>190</v>
      </c>
      <c r="T17" s="7">
        <v>0</v>
      </c>
      <c r="U17" s="22">
        <v>46</v>
      </c>
      <c r="V17" s="3">
        <v>11</v>
      </c>
      <c r="W17" s="19">
        <v>195</v>
      </c>
      <c r="X17" s="7">
        <v>0</v>
      </c>
      <c r="Y17" s="22">
        <v>47</v>
      </c>
      <c r="Z17" s="61">
        <f t="shared" si="0"/>
        <v>192.4</v>
      </c>
      <c r="AA17" s="27">
        <f t="shared" si="1"/>
        <v>46.4</v>
      </c>
      <c r="AB17" s="59"/>
      <c r="AC17" s="59"/>
    </row>
    <row r="18" spans="2:29" x14ac:dyDescent="0.25">
      <c r="B18" s="98" t="s">
        <v>18</v>
      </c>
      <c r="C18" s="99"/>
      <c r="D18" s="99"/>
      <c r="E18" s="100"/>
      <c r="F18" s="3">
        <v>0</v>
      </c>
      <c r="G18" s="19">
        <v>48</v>
      </c>
      <c r="H18" s="7">
        <v>16</v>
      </c>
      <c r="I18" s="22">
        <v>765</v>
      </c>
      <c r="J18" s="10">
        <v>0</v>
      </c>
      <c r="K18" s="19">
        <v>46</v>
      </c>
      <c r="L18" s="7">
        <v>16</v>
      </c>
      <c r="M18" s="22">
        <v>752</v>
      </c>
      <c r="N18" s="10">
        <v>0</v>
      </c>
      <c r="O18" s="19">
        <v>46</v>
      </c>
      <c r="P18" s="7">
        <v>16</v>
      </c>
      <c r="Q18" s="22">
        <v>743</v>
      </c>
      <c r="R18" s="10">
        <v>0</v>
      </c>
      <c r="S18" s="19">
        <v>47</v>
      </c>
      <c r="T18" s="7">
        <v>16</v>
      </c>
      <c r="U18" s="22">
        <v>758</v>
      </c>
      <c r="V18" s="3">
        <v>0</v>
      </c>
      <c r="W18" s="19">
        <v>46</v>
      </c>
      <c r="X18" s="7">
        <v>16</v>
      </c>
      <c r="Y18" s="22">
        <v>784</v>
      </c>
      <c r="Z18" s="24">
        <f t="shared" si="0"/>
        <v>46.6</v>
      </c>
      <c r="AA18" s="25">
        <f t="shared" si="1"/>
        <v>760.4</v>
      </c>
      <c r="AB18" s="59"/>
      <c r="AC18" s="59"/>
    </row>
    <row r="19" spans="2:29" ht="15.75" thickBot="1" x14ac:dyDescent="0.3">
      <c r="B19" s="101" t="s">
        <v>19</v>
      </c>
      <c r="C19" s="102"/>
      <c r="D19" s="102"/>
      <c r="E19" s="103"/>
      <c r="F19" s="3">
        <v>10</v>
      </c>
      <c r="G19" s="19">
        <v>174</v>
      </c>
      <c r="H19" s="7">
        <v>0</v>
      </c>
      <c r="I19" s="22">
        <v>46</v>
      </c>
      <c r="J19" s="10">
        <v>10</v>
      </c>
      <c r="K19" s="19">
        <v>176</v>
      </c>
      <c r="L19" s="7">
        <v>0</v>
      </c>
      <c r="M19" s="22">
        <v>46</v>
      </c>
      <c r="N19" s="10">
        <v>10</v>
      </c>
      <c r="O19" s="19">
        <v>176</v>
      </c>
      <c r="P19" s="7">
        <v>0</v>
      </c>
      <c r="Q19" s="22">
        <v>45</v>
      </c>
      <c r="R19" s="10">
        <v>10</v>
      </c>
      <c r="S19" s="19">
        <v>176</v>
      </c>
      <c r="T19" s="7">
        <v>0</v>
      </c>
      <c r="U19" s="22">
        <v>46</v>
      </c>
      <c r="V19" s="3">
        <v>10</v>
      </c>
      <c r="W19" s="19">
        <v>176</v>
      </c>
      <c r="X19" s="7">
        <v>0</v>
      </c>
      <c r="Y19" s="22">
        <v>45</v>
      </c>
      <c r="Z19" s="61">
        <f t="shared" si="0"/>
        <v>175.6</v>
      </c>
      <c r="AA19" s="27">
        <f t="shared" si="1"/>
        <v>45.6</v>
      </c>
      <c r="AB19" s="59"/>
      <c r="AC19" s="59"/>
    </row>
    <row r="20" spans="2:29" x14ac:dyDescent="0.25">
      <c r="B20" s="98" t="s">
        <v>20</v>
      </c>
      <c r="C20" s="99"/>
      <c r="D20" s="99"/>
      <c r="E20" s="100"/>
      <c r="F20" s="3">
        <v>6</v>
      </c>
      <c r="G20" s="19">
        <v>375</v>
      </c>
      <c r="H20" s="7">
        <v>0</v>
      </c>
      <c r="I20" s="22">
        <v>47</v>
      </c>
      <c r="J20" s="10">
        <v>6</v>
      </c>
      <c r="K20" s="19">
        <v>373</v>
      </c>
      <c r="L20" s="7">
        <v>0</v>
      </c>
      <c r="M20" s="22">
        <v>46</v>
      </c>
      <c r="N20" s="10">
        <v>6</v>
      </c>
      <c r="O20" s="19">
        <v>383</v>
      </c>
      <c r="P20" s="7">
        <v>0</v>
      </c>
      <c r="Q20" s="22">
        <v>46</v>
      </c>
      <c r="R20" s="10">
        <v>6</v>
      </c>
      <c r="S20" s="19">
        <v>378</v>
      </c>
      <c r="T20" s="7">
        <v>0</v>
      </c>
      <c r="U20" s="22">
        <v>45</v>
      </c>
      <c r="V20" s="3">
        <v>6</v>
      </c>
      <c r="W20" s="19">
        <v>376</v>
      </c>
      <c r="X20" s="7">
        <v>0</v>
      </c>
      <c r="Y20" s="22">
        <v>47</v>
      </c>
      <c r="Z20" s="24">
        <f t="shared" si="0"/>
        <v>377</v>
      </c>
      <c r="AA20" s="25">
        <f t="shared" si="1"/>
        <v>46.2</v>
      </c>
      <c r="AB20" s="59"/>
      <c r="AC20" s="59"/>
    </row>
    <row r="21" spans="2:29" ht="15.75" thickBot="1" x14ac:dyDescent="0.3">
      <c r="B21" s="101" t="s">
        <v>21</v>
      </c>
      <c r="C21" s="102"/>
      <c r="D21" s="102"/>
      <c r="E21" s="103"/>
      <c r="F21" s="3">
        <v>0</v>
      </c>
      <c r="G21" s="19">
        <v>51</v>
      </c>
      <c r="H21" s="7">
        <v>0</v>
      </c>
      <c r="I21" s="22">
        <v>46</v>
      </c>
      <c r="J21" s="10">
        <v>0</v>
      </c>
      <c r="K21" s="19">
        <v>50</v>
      </c>
      <c r="L21" s="7">
        <v>0</v>
      </c>
      <c r="M21" s="22">
        <v>47</v>
      </c>
      <c r="N21" s="10">
        <v>0</v>
      </c>
      <c r="O21" s="19">
        <v>50</v>
      </c>
      <c r="P21" s="7">
        <v>0</v>
      </c>
      <c r="Q21" s="22">
        <v>46</v>
      </c>
      <c r="R21" s="10">
        <v>0</v>
      </c>
      <c r="S21" s="19">
        <v>50</v>
      </c>
      <c r="T21" s="7">
        <v>0</v>
      </c>
      <c r="U21" s="22">
        <v>46</v>
      </c>
      <c r="V21" s="3">
        <v>0</v>
      </c>
      <c r="W21" s="19">
        <v>50</v>
      </c>
      <c r="X21" s="7">
        <v>0</v>
      </c>
      <c r="Y21" s="22">
        <v>45</v>
      </c>
      <c r="Z21" s="61">
        <f t="shared" si="0"/>
        <v>50.2</v>
      </c>
      <c r="AA21" s="27">
        <f t="shared" si="1"/>
        <v>46</v>
      </c>
      <c r="AB21" s="59"/>
      <c r="AC21" s="59"/>
    </row>
    <row r="22" spans="2:29" x14ac:dyDescent="0.25">
      <c r="B22" s="98" t="s">
        <v>22</v>
      </c>
      <c r="C22" s="99"/>
      <c r="D22" s="99"/>
      <c r="E22" s="100"/>
      <c r="F22" s="3">
        <v>8</v>
      </c>
      <c r="G22" s="19">
        <v>471</v>
      </c>
      <c r="H22" s="7">
        <v>0</v>
      </c>
      <c r="I22" s="22">
        <v>47</v>
      </c>
      <c r="J22" s="10">
        <v>8</v>
      </c>
      <c r="K22" s="19">
        <v>472</v>
      </c>
      <c r="L22" s="7">
        <v>0</v>
      </c>
      <c r="M22" s="22">
        <v>48</v>
      </c>
      <c r="N22" s="10">
        <v>8</v>
      </c>
      <c r="O22" s="19">
        <v>472</v>
      </c>
      <c r="P22" s="7">
        <v>0</v>
      </c>
      <c r="Q22" s="22">
        <v>47</v>
      </c>
      <c r="R22" s="10">
        <v>8</v>
      </c>
      <c r="S22" s="19">
        <v>474</v>
      </c>
      <c r="T22" s="7">
        <v>0</v>
      </c>
      <c r="U22" s="22">
        <v>47</v>
      </c>
      <c r="V22" s="3">
        <v>8</v>
      </c>
      <c r="W22" s="19">
        <v>471</v>
      </c>
      <c r="X22" s="7">
        <v>0</v>
      </c>
      <c r="Y22" s="22">
        <v>45</v>
      </c>
      <c r="Z22" s="24">
        <f t="shared" si="0"/>
        <v>472</v>
      </c>
      <c r="AA22" s="25">
        <f t="shared" si="1"/>
        <v>46.8</v>
      </c>
      <c r="AB22" s="59"/>
      <c r="AC22" s="59"/>
    </row>
    <row r="23" spans="2:29" ht="15.75" thickBot="1" x14ac:dyDescent="0.3">
      <c r="B23" s="101" t="s">
        <v>23</v>
      </c>
      <c r="C23" s="102"/>
      <c r="D23" s="102"/>
      <c r="E23" s="103"/>
      <c r="F23" s="3">
        <v>0</v>
      </c>
      <c r="G23" s="19">
        <v>45</v>
      </c>
      <c r="H23" s="7">
        <v>0</v>
      </c>
      <c r="I23" s="22">
        <v>46</v>
      </c>
      <c r="J23" s="10">
        <v>0</v>
      </c>
      <c r="K23" s="19">
        <v>47</v>
      </c>
      <c r="L23" s="7">
        <v>0</v>
      </c>
      <c r="M23" s="22">
        <v>46</v>
      </c>
      <c r="N23" s="10">
        <v>0</v>
      </c>
      <c r="O23" s="19">
        <v>46</v>
      </c>
      <c r="P23" s="7">
        <v>0</v>
      </c>
      <c r="Q23" s="22">
        <v>45</v>
      </c>
      <c r="R23" s="10">
        <v>0</v>
      </c>
      <c r="S23" s="19">
        <v>46</v>
      </c>
      <c r="T23" s="7">
        <v>0</v>
      </c>
      <c r="U23" s="22">
        <v>45</v>
      </c>
      <c r="V23" s="3">
        <v>0</v>
      </c>
      <c r="W23" s="19">
        <v>47</v>
      </c>
      <c r="X23" s="7">
        <v>0</v>
      </c>
      <c r="Y23" s="22">
        <v>46</v>
      </c>
      <c r="Z23" s="61">
        <f t="shared" si="0"/>
        <v>46.2</v>
      </c>
      <c r="AA23" s="27">
        <f t="shared" si="1"/>
        <v>45.6</v>
      </c>
      <c r="AB23" s="59"/>
      <c r="AC23" s="59"/>
    </row>
    <row r="24" spans="2:29" x14ac:dyDescent="0.25">
      <c r="B24" s="98" t="s">
        <v>24</v>
      </c>
      <c r="C24" s="99"/>
      <c r="D24" s="99"/>
      <c r="E24" s="100"/>
      <c r="F24" s="3">
        <v>0</v>
      </c>
      <c r="G24" s="19">
        <v>47</v>
      </c>
      <c r="H24" s="7">
        <v>0</v>
      </c>
      <c r="I24" s="22">
        <v>45</v>
      </c>
      <c r="J24" s="10">
        <v>0</v>
      </c>
      <c r="K24" s="19">
        <v>48</v>
      </c>
      <c r="L24" s="7">
        <v>0</v>
      </c>
      <c r="M24" s="22">
        <v>46</v>
      </c>
      <c r="N24" s="10">
        <v>0</v>
      </c>
      <c r="O24" s="19">
        <v>46</v>
      </c>
      <c r="P24" s="7">
        <v>0</v>
      </c>
      <c r="Q24" s="22">
        <v>45</v>
      </c>
      <c r="R24" s="10">
        <v>0</v>
      </c>
      <c r="S24" s="19">
        <v>47</v>
      </c>
      <c r="T24" s="7">
        <v>0</v>
      </c>
      <c r="U24" s="22">
        <v>46</v>
      </c>
      <c r="V24" s="3">
        <v>0</v>
      </c>
      <c r="W24" s="19">
        <v>46</v>
      </c>
      <c r="X24" s="7">
        <v>0</v>
      </c>
      <c r="Y24" s="22">
        <v>46</v>
      </c>
      <c r="Z24" s="24">
        <f t="shared" si="0"/>
        <v>46.8</v>
      </c>
      <c r="AA24" s="25">
        <f t="shared" si="1"/>
        <v>45.6</v>
      </c>
      <c r="AB24" s="59"/>
      <c r="AC24" s="59"/>
    </row>
    <row r="25" spans="2:29" ht="15.75" thickBot="1" x14ac:dyDescent="0.3">
      <c r="B25" s="101" t="s">
        <v>25</v>
      </c>
      <c r="C25" s="102"/>
      <c r="D25" s="102"/>
      <c r="E25" s="103"/>
      <c r="F25" s="3">
        <v>0</v>
      </c>
      <c r="G25" s="19">
        <v>53</v>
      </c>
      <c r="H25" s="7">
        <v>0</v>
      </c>
      <c r="I25" s="22">
        <v>47</v>
      </c>
      <c r="J25" s="10">
        <v>0</v>
      </c>
      <c r="K25" s="19">
        <v>53</v>
      </c>
      <c r="L25" s="7">
        <v>0</v>
      </c>
      <c r="M25" s="22">
        <v>48</v>
      </c>
      <c r="N25" s="10">
        <v>0</v>
      </c>
      <c r="O25" s="19">
        <v>52</v>
      </c>
      <c r="P25" s="7">
        <v>0</v>
      </c>
      <c r="Q25" s="22">
        <v>48</v>
      </c>
      <c r="R25" s="10">
        <v>0</v>
      </c>
      <c r="S25" s="19">
        <v>53</v>
      </c>
      <c r="T25" s="7">
        <v>0</v>
      </c>
      <c r="U25" s="22">
        <v>48</v>
      </c>
      <c r="V25" s="3">
        <v>0</v>
      </c>
      <c r="W25" s="19">
        <v>52</v>
      </c>
      <c r="X25" s="7">
        <v>0</v>
      </c>
      <c r="Y25" s="22">
        <v>47</v>
      </c>
      <c r="Z25" s="61">
        <f t="shared" si="0"/>
        <v>52.6</v>
      </c>
      <c r="AA25" s="27">
        <f t="shared" si="1"/>
        <v>47.6</v>
      </c>
      <c r="AB25" s="59"/>
      <c r="AC25" s="59"/>
    </row>
    <row r="26" spans="2:29" x14ac:dyDescent="0.25">
      <c r="B26" s="98" t="s">
        <v>26</v>
      </c>
      <c r="C26" s="99"/>
      <c r="D26" s="99"/>
      <c r="E26" s="100"/>
      <c r="F26" s="3">
        <v>2</v>
      </c>
      <c r="G26" s="19">
        <v>172</v>
      </c>
      <c r="H26" s="7">
        <v>0</v>
      </c>
      <c r="I26" s="22">
        <v>48</v>
      </c>
      <c r="J26" s="10">
        <v>2</v>
      </c>
      <c r="K26" s="19">
        <v>170</v>
      </c>
      <c r="L26" s="7">
        <v>0</v>
      </c>
      <c r="M26" s="22">
        <v>46</v>
      </c>
      <c r="N26" s="10">
        <v>2</v>
      </c>
      <c r="O26" s="19">
        <v>173</v>
      </c>
      <c r="P26" s="7">
        <v>0</v>
      </c>
      <c r="Q26" s="22">
        <v>46</v>
      </c>
      <c r="R26" s="10">
        <v>2</v>
      </c>
      <c r="S26" s="19">
        <v>172</v>
      </c>
      <c r="T26" s="7">
        <v>0</v>
      </c>
      <c r="U26" s="22">
        <v>46</v>
      </c>
      <c r="V26" s="3">
        <v>2</v>
      </c>
      <c r="W26" s="19">
        <v>172</v>
      </c>
      <c r="X26" s="7">
        <v>0</v>
      </c>
      <c r="Y26" s="22">
        <v>46</v>
      </c>
      <c r="Z26" s="24">
        <f t="shared" si="0"/>
        <v>171.8</v>
      </c>
      <c r="AA26" s="25">
        <f t="shared" si="1"/>
        <v>46.4</v>
      </c>
      <c r="AB26" s="59"/>
      <c r="AC26" s="59"/>
    </row>
    <row r="27" spans="2:29" ht="15.75" thickBot="1" x14ac:dyDescent="0.3">
      <c r="B27" s="101" t="s">
        <v>27</v>
      </c>
      <c r="C27" s="102"/>
      <c r="D27" s="102"/>
      <c r="E27" s="103"/>
      <c r="F27" s="3">
        <v>0</v>
      </c>
      <c r="G27" s="19">
        <v>51</v>
      </c>
      <c r="H27" s="7">
        <v>0</v>
      </c>
      <c r="I27" s="22">
        <v>49</v>
      </c>
      <c r="J27" s="10">
        <v>0</v>
      </c>
      <c r="K27" s="19">
        <v>48</v>
      </c>
      <c r="L27" s="7">
        <v>0</v>
      </c>
      <c r="M27" s="22">
        <v>49</v>
      </c>
      <c r="N27" s="10">
        <v>0</v>
      </c>
      <c r="O27" s="19">
        <v>48</v>
      </c>
      <c r="P27" s="7">
        <v>0</v>
      </c>
      <c r="Q27" s="22">
        <v>49</v>
      </c>
      <c r="R27" s="10">
        <v>0</v>
      </c>
      <c r="S27" s="19">
        <v>48</v>
      </c>
      <c r="T27" s="7">
        <v>0</v>
      </c>
      <c r="U27" s="22">
        <v>49</v>
      </c>
      <c r="V27" s="3">
        <v>0</v>
      </c>
      <c r="W27" s="19">
        <v>48</v>
      </c>
      <c r="X27" s="7">
        <v>0</v>
      </c>
      <c r="Y27" s="22">
        <v>47</v>
      </c>
      <c r="Z27" s="61">
        <f t="shared" si="0"/>
        <v>48.6</v>
      </c>
      <c r="AA27" s="27">
        <f t="shared" si="1"/>
        <v>48.6</v>
      </c>
      <c r="AB27" s="59"/>
      <c r="AC27" s="59"/>
    </row>
    <row r="28" spans="2:29" x14ac:dyDescent="0.25">
      <c r="B28" s="98" t="s">
        <v>28</v>
      </c>
      <c r="C28" s="99"/>
      <c r="D28" s="99"/>
      <c r="E28" s="100"/>
      <c r="F28" s="3">
        <v>27</v>
      </c>
      <c r="G28" s="19">
        <v>1097</v>
      </c>
      <c r="H28" s="7">
        <v>0</v>
      </c>
      <c r="I28" s="22">
        <v>58</v>
      </c>
      <c r="J28" s="10">
        <v>27</v>
      </c>
      <c r="K28" s="19">
        <v>1055</v>
      </c>
      <c r="L28" s="7">
        <v>0</v>
      </c>
      <c r="M28" s="22">
        <v>58</v>
      </c>
      <c r="N28" s="10">
        <v>27</v>
      </c>
      <c r="O28" s="19">
        <v>1095</v>
      </c>
      <c r="P28" s="7">
        <v>0</v>
      </c>
      <c r="Q28" s="22">
        <v>59</v>
      </c>
      <c r="R28" s="10">
        <v>27</v>
      </c>
      <c r="S28" s="19">
        <v>1070</v>
      </c>
      <c r="T28" s="7">
        <v>0</v>
      </c>
      <c r="U28" s="22">
        <v>58</v>
      </c>
      <c r="V28" s="3">
        <v>27</v>
      </c>
      <c r="W28" s="19">
        <v>1064</v>
      </c>
      <c r="X28" s="7">
        <v>0</v>
      </c>
      <c r="Y28" s="22">
        <v>58</v>
      </c>
      <c r="Z28" s="24">
        <f t="shared" si="0"/>
        <v>1076.2</v>
      </c>
      <c r="AA28" s="25">
        <f t="shared" si="1"/>
        <v>58.2</v>
      </c>
      <c r="AB28" s="59"/>
      <c r="AC28" s="59"/>
    </row>
    <row r="29" spans="2:29" ht="15.75" thickBot="1" x14ac:dyDescent="0.3">
      <c r="B29" s="101" t="s">
        <v>29</v>
      </c>
      <c r="C29" s="102"/>
      <c r="D29" s="102"/>
      <c r="E29" s="103"/>
      <c r="F29" s="3">
        <v>38</v>
      </c>
      <c r="G29" s="19">
        <v>542</v>
      </c>
      <c r="H29" s="7">
        <v>68</v>
      </c>
      <c r="I29" s="22">
        <v>713</v>
      </c>
      <c r="J29" s="10">
        <v>38</v>
      </c>
      <c r="K29" s="19">
        <v>540</v>
      </c>
      <c r="L29" s="7">
        <v>68</v>
      </c>
      <c r="M29" s="22">
        <v>720</v>
      </c>
      <c r="N29" s="10">
        <v>38</v>
      </c>
      <c r="O29" s="19">
        <v>548</v>
      </c>
      <c r="P29" s="7">
        <v>68</v>
      </c>
      <c r="Q29" s="22">
        <v>716</v>
      </c>
      <c r="R29" s="10">
        <v>38</v>
      </c>
      <c r="S29" s="19">
        <v>546</v>
      </c>
      <c r="T29" s="7">
        <v>68</v>
      </c>
      <c r="U29" s="22">
        <v>721</v>
      </c>
      <c r="V29" s="3">
        <v>38</v>
      </c>
      <c r="W29" s="19">
        <v>543</v>
      </c>
      <c r="X29" s="7">
        <v>68</v>
      </c>
      <c r="Y29" s="22">
        <v>720</v>
      </c>
      <c r="Z29" s="61">
        <f t="shared" si="0"/>
        <v>543.79999999999995</v>
      </c>
      <c r="AA29" s="27">
        <f t="shared" si="1"/>
        <v>718</v>
      </c>
      <c r="AB29" s="59"/>
      <c r="AC29" s="59"/>
    </row>
    <row r="30" spans="2:29" x14ac:dyDescent="0.25">
      <c r="B30" s="98" t="s">
        <v>30</v>
      </c>
      <c r="C30" s="99"/>
      <c r="D30" s="99"/>
      <c r="E30" s="100"/>
      <c r="F30" s="3">
        <v>0</v>
      </c>
      <c r="G30" s="19">
        <v>46</v>
      </c>
      <c r="H30" s="7">
        <v>3</v>
      </c>
      <c r="I30" s="22">
        <v>218</v>
      </c>
      <c r="J30" s="10">
        <v>0</v>
      </c>
      <c r="K30" s="19">
        <v>47</v>
      </c>
      <c r="L30" s="7">
        <v>3</v>
      </c>
      <c r="M30" s="22">
        <v>217</v>
      </c>
      <c r="N30" s="10">
        <v>0</v>
      </c>
      <c r="O30" s="19">
        <v>46</v>
      </c>
      <c r="P30" s="7">
        <v>3</v>
      </c>
      <c r="Q30" s="22">
        <v>216</v>
      </c>
      <c r="R30" s="10">
        <v>0</v>
      </c>
      <c r="S30" s="19">
        <v>47</v>
      </c>
      <c r="T30" s="7">
        <v>3</v>
      </c>
      <c r="U30" s="22">
        <v>218</v>
      </c>
      <c r="V30" s="3">
        <v>0</v>
      </c>
      <c r="W30" s="19">
        <v>46</v>
      </c>
      <c r="X30" s="7">
        <v>3</v>
      </c>
      <c r="Y30" s="22">
        <v>218</v>
      </c>
      <c r="Z30" s="24">
        <f t="shared" si="0"/>
        <v>46.4</v>
      </c>
      <c r="AA30" s="25">
        <f t="shared" si="1"/>
        <v>217.4</v>
      </c>
      <c r="AB30" s="59"/>
      <c r="AC30" s="59"/>
    </row>
    <row r="31" spans="2:29" ht="15.75" thickBot="1" x14ac:dyDescent="0.3">
      <c r="B31" s="101" t="s">
        <v>31</v>
      </c>
      <c r="C31" s="102"/>
      <c r="D31" s="102"/>
      <c r="E31" s="103"/>
      <c r="F31" s="3">
        <v>2</v>
      </c>
      <c r="G31" s="19">
        <v>184</v>
      </c>
      <c r="H31" s="7">
        <v>0</v>
      </c>
      <c r="I31" s="22">
        <v>49</v>
      </c>
      <c r="J31" s="10">
        <v>2</v>
      </c>
      <c r="K31" s="19">
        <v>183</v>
      </c>
      <c r="L31" s="7">
        <v>0</v>
      </c>
      <c r="M31" s="22">
        <v>47</v>
      </c>
      <c r="N31" s="10">
        <v>2</v>
      </c>
      <c r="O31" s="19">
        <v>184</v>
      </c>
      <c r="P31" s="7">
        <v>0</v>
      </c>
      <c r="Q31" s="22">
        <v>47</v>
      </c>
      <c r="R31" s="10">
        <v>2</v>
      </c>
      <c r="S31" s="19">
        <v>183</v>
      </c>
      <c r="T31" s="7">
        <v>0</v>
      </c>
      <c r="U31" s="22">
        <v>49</v>
      </c>
      <c r="V31" s="3">
        <v>2</v>
      </c>
      <c r="W31" s="19">
        <v>184</v>
      </c>
      <c r="X31" s="7">
        <v>0</v>
      </c>
      <c r="Y31" s="22">
        <v>48</v>
      </c>
      <c r="Z31" s="61">
        <f t="shared" si="0"/>
        <v>183.6</v>
      </c>
      <c r="AA31" s="27">
        <f t="shared" si="1"/>
        <v>48</v>
      </c>
      <c r="AB31" s="59"/>
      <c r="AC31" s="59"/>
    </row>
    <row r="32" spans="2:29" x14ac:dyDescent="0.25">
      <c r="B32" s="98" t="s">
        <v>32</v>
      </c>
      <c r="C32" s="99"/>
      <c r="D32" s="99"/>
      <c r="E32" s="100"/>
      <c r="F32" s="3">
        <v>0</v>
      </c>
      <c r="G32" s="19">
        <v>52</v>
      </c>
      <c r="H32" s="7">
        <v>33</v>
      </c>
      <c r="I32" s="22">
        <v>375</v>
      </c>
      <c r="J32" s="10">
        <v>0</v>
      </c>
      <c r="K32" s="19">
        <v>46</v>
      </c>
      <c r="L32" s="7">
        <v>33</v>
      </c>
      <c r="M32" s="22">
        <v>369</v>
      </c>
      <c r="N32" s="10">
        <v>0</v>
      </c>
      <c r="O32" s="19">
        <v>44</v>
      </c>
      <c r="P32" s="7">
        <v>33</v>
      </c>
      <c r="Q32" s="22">
        <v>378</v>
      </c>
      <c r="R32" s="10">
        <v>0</v>
      </c>
      <c r="S32" s="19">
        <v>45</v>
      </c>
      <c r="T32" s="7">
        <v>33</v>
      </c>
      <c r="U32" s="22">
        <v>377</v>
      </c>
      <c r="V32" s="3">
        <v>0</v>
      </c>
      <c r="W32" s="19">
        <v>44</v>
      </c>
      <c r="X32" s="7">
        <v>33</v>
      </c>
      <c r="Y32" s="22">
        <v>378</v>
      </c>
      <c r="Z32" s="24">
        <f t="shared" si="0"/>
        <v>46.2</v>
      </c>
      <c r="AA32" s="25">
        <f t="shared" si="1"/>
        <v>375.4</v>
      </c>
      <c r="AB32" s="59"/>
      <c r="AC32" s="59"/>
    </row>
    <row r="33" spans="2:29" ht="15.75" thickBot="1" x14ac:dyDescent="0.3">
      <c r="B33" s="101" t="s">
        <v>33</v>
      </c>
      <c r="C33" s="102"/>
      <c r="D33" s="102"/>
      <c r="E33" s="103"/>
      <c r="F33" s="3">
        <v>0</v>
      </c>
      <c r="G33" s="19">
        <v>45</v>
      </c>
      <c r="H33" s="7">
        <v>0</v>
      </c>
      <c r="I33" s="22">
        <v>48</v>
      </c>
      <c r="J33" s="10">
        <v>0</v>
      </c>
      <c r="K33" s="19">
        <v>46</v>
      </c>
      <c r="L33" s="7">
        <v>0</v>
      </c>
      <c r="M33" s="22">
        <v>48</v>
      </c>
      <c r="N33" s="10">
        <v>0</v>
      </c>
      <c r="O33" s="19">
        <v>45</v>
      </c>
      <c r="P33" s="7">
        <v>0</v>
      </c>
      <c r="Q33" s="22">
        <v>47</v>
      </c>
      <c r="R33" s="10">
        <v>0</v>
      </c>
      <c r="S33" s="19">
        <v>45</v>
      </c>
      <c r="T33" s="7">
        <v>0</v>
      </c>
      <c r="U33" s="22">
        <v>46</v>
      </c>
      <c r="V33" s="3">
        <v>0</v>
      </c>
      <c r="W33" s="19">
        <v>44</v>
      </c>
      <c r="X33" s="7">
        <v>0</v>
      </c>
      <c r="Y33" s="22">
        <v>48</v>
      </c>
      <c r="Z33" s="61">
        <f t="shared" si="0"/>
        <v>45</v>
      </c>
      <c r="AA33" s="27">
        <f t="shared" si="1"/>
        <v>47.4</v>
      </c>
      <c r="AB33" s="59"/>
      <c r="AC33" s="59"/>
    </row>
    <row r="34" spans="2:29" x14ac:dyDescent="0.25">
      <c r="B34" s="98" t="s">
        <v>34</v>
      </c>
      <c r="C34" s="99"/>
      <c r="D34" s="99"/>
      <c r="E34" s="100"/>
      <c r="F34" s="3">
        <v>27</v>
      </c>
      <c r="G34" s="19">
        <v>1064</v>
      </c>
      <c r="H34" s="7">
        <v>2</v>
      </c>
      <c r="I34" s="22">
        <v>173</v>
      </c>
      <c r="J34" s="10">
        <v>27</v>
      </c>
      <c r="K34" s="19">
        <v>1065</v>
      </c>
      <c r="L34" s="7">
        <v>2</v>
      </c>
      <c r="M34" s="22">
        <v>173</v>
      </c>
      <c r="N34" s="10">
        <v>27</v>
      </c>
      <c r="O34" s="19">
        <v>1066</v>
      </c>
      <c r="P34" s="7">
        <v>2</v>
      </c>
      <c r="Q34" s="22">
        <v>176</v>
      </c>
      <c r="R34" s="10">
        <v>27</v>
      </c>
      <c r="S34" s="19">
        <v>1120</v>
      </c>
      <c r="T34" s="7">
        <v>2</v>
      </c>
      <c r="U34" s="22">
        <v>173</v>
      </c>
      <c r="V34" s="3">
        <v>27</v>
      </c>
      <c r="W34" s="19">
        <v>1076</v>
      </c>
      <c r="X34" s="7">
        <v>2</v>
      </c>
      <c r="Y34" s="22">
        <v>177</v>
      </c>
      <c r="Z34" s="24">
        <f t="shared" si="0"/>
        <v>1078.2</v>
      </c>
      <c r="AA34" s="25">
        <f t="shared" si="1"/>
        <v>174.4</v>
      </c>
      <c r="AB34" s="59"/>
      <c r="AC34" s="59"/>
    </row>
    <row r="35" spans="2:29" ht="15.75" thickBot="1" x14ac:dyDescent="0.3">
      <c r="B35" s="101" t="s">
        <v>35</v>
      </c>
      <c r="C35" s="102"/>
      <c r="D35" s="102"/>
      <c r="E35" s="103"/>
      <c r="F35" s="3">
        <v>2</v>
      </c>
      <c r="G35" s="19">
        <v>173</v>
      </c>
      <c r="H35" s="7">
        <v>0</v>
      </c>
      <c r="I35" s="22">
        <v>48</v>
      </c>
      <c r="J35" s="10">
        <v>2</v>
      </c>
      <c r="K35" s="19">
        <v>171</v>
      </c>
      <c r="L35" s="7">
        <v>0</v>
      </c>
      <c r="M35" s="22">
        <v>48</v>
      </c>
      <c r="N35" s="10">
        <v>2</v>
      </c>
      <c r="O35" s="19">
        <v>171</v>
      </c>
      <c r="P35" s="7">
        <v>0</v>
      </c>
      <c r="Q35" s="22">
        <v>47</v>
      </c>
      <c r="R35" s="10">
        <v>2</v>
      </c>
      <c r="S35" s="19">
        <v>173</v>
      </c>
      <c r="T35" s="7">
        <v>0</v>
      </c>
      <c r="U35" s="22">
        <v>48</v>
      </c>
      <c r="V35" s="3">
        <v>2</v>
      </c>
      <c r="W35" s="19">
        <v>173</v>
      </c>
      <c r="X35" s="7">
        <v>0</v>
      </c>
      <c r="Y35" s="22">
        <v>47</v>
      </c>
      <c r="Z35" s="61">
        <f t="shared" si="0"/>
        <v>172.2</v>
      </c>
      <c r="AA35" s="27">
        <f t="shared" si="1"/>
        <v>47.6</v>
      </c>
      <c r="AB35" s="59"/>
      <c r="AC35" s="59"/>
    </row>
    <row r="36" spans="2:29" x14ac:dyDescent="0.25">
      <c r="B36" s="98" t="s">
        <v>36</v>
      </c>
      <c r="C36" s="99"/>
      <c r="D36" s="99"/>
      <c r="E36" s="100"/>
      <c r="F36" s="3">
        <v>0</v>
      </c>
      <c r="G36" s="19">
        <v>47</v>
      </c>
      <c r="H36" s="7">
        <v>0</v>
      </c>
      <c r="I36" s="22">
        <v>47</v>
      </c>
      <c r="J36" s="10">
        <v>0</v>
      </c>
      <c r="K36" s="19">
        <v>47</v>
      </c>
      <c r="L36" s="7">
        <v>0</v>
      </c>
      <c r="M36" s="22">
        <v>47</v>
      </c>
      <c r="N36" s="10">
        <v>0</v>
      </c>
      <c r="O36" s="19">
        <v>48</v>
      </c>
      <c r="P36" s="7">
        <v>0</v>
      </c>
      <c r="Q36" s="22">
        <v>47</v>
      </c>
      <c r="R36" s="10">
        <v>0</v>
      </c>
      <c r="S36" s="19">
        <v>47</v>
      </c>
      <c r="T36" s="7">
        <v>0</v>
      </c>
      <c r="U36" s="22">
        <v>46</v>
      </c>
      <c r="V36" s="3">
        <v>0</v>
      </c>
      <c r="W36" s="19">
        <v>48</v>
      </c>
      <c r="X36" s="7">
        <v>0</v>
      </c>
      <c r="Y36" s="22">
        <v>46</v>
      </c>
      <c r="Z36" s="24">
        <f t="shared" si="0"/>
        <v>47.4</v>
      </c>
      <c r="AA36" s="25">
        <f t="shared" si="1"/>
        <v>46.6</v>
      </c>
      <c r="AB36" s="59"/>
      <c r="AC36" s="59"/>
    </row>
    <row r="37" spans="2:29" ht="15.75" thickBot="1" x14ac:dyDescent="0.3">
      <c r="B37" s="101" t="s">
        <v>37</v>
      </c>
      <c r="C37" s="102"/>
      <c r="D37" s="102"/>
      <c r="E37" s="103"/>
      <c r="F37" s="3">
        <v>7</v>
      </c>
      <c r="G37" s="19">
        <v>191</v>
      </c>
      <c r="H37" s="7">
        <v>7</v>
      </c>
      <c r="I37" s="22">
        <v>281</v>
      </c>
      <c r="J37" s="10">
        <v>7</v>
      </c>
      <c r="K37" s="19">
        <v>185</v>
      </c>
      <c r="L37" s="7">
        <v>7</v>
      </c>
      <c r="M37" s="22">
        <v>282</v>
      </c>
      <c r="N37" s="10">
        <v>7</v>
      </c>
      <c r="O37" s="19">
        <v>188</v>
      </c>
      <c r="P37" s="7">
        <v>7</v>
      </c>
      <c r="Q37" s="22">
        <v>282</v>
      </c>
      <c r="R37" s="10">
        <v>7</v>
      </c>
      <c r="S37" s="19">
        <v>185</v>
      </c>
      <c r="T37" s="7">
        <v>7</v>
      </c>
      <c r="U37" s="22">
        <v>280</v>
      </c>
      <c r="V37" s="3">
        <v>7</v>
      </c>
      <c r="W37" s="19">
        <v>187</v>
      </c>
      <c r="X37" s="7">
        <v>7</v>
      </c>
      <c r="Y37" s="22">
        <v>280</v>
      </c>
      <c r="Z37" s="61">
        <f t="shared" si="0"/>
        <v>187.2</v>
      </c>
      <c r="AA37" s="27">
        <f t="shared" si="1"/>
        <v>281</v>
      </c>
      <c r="AB37" s="59"/>
      <c r="AC37" s="59"/>
    </row>
    <row r="38" spans="2:29" x14ac:dyDescent="0.25">
      <c r="B38" s="98" t="s">
        <v>38</v>
      </c>
      <c r="C38" s="99"/>
      <c r="D38" s="99"/>
      <c r="E38" s="100"/>
      <c r="F38" s="3">
        <v>0</v>
      </c>
      <c r="G38" s="19">
        <v>45</v>
      </c>
      <c r="H38" s="7">
        <v>0</v>
      </c>
      <c r="I38" s="22">
        <v>47</v>
      </c>
      <c r="J38" s="10">
        <v>0</v>
      </c>
      <c r="K38" s="19">
        <v>45</v>
      </c>
      <c r="L38" s="7">
        <v>0</v>
      </c>
      <c r="M38" s="22">
        <v>45</v>
      </c>
      <c r="N38" s="10">
        <v>0</v>
      </c>
      <c r="O38" s="19">
        <v>45</v>
      </c>
      <c r="P38" s="7">
        <v>0</v>
      </c>
      <c r="Q38" s="22">
        <v>45</v>
      </c>
      <c r="R38" s="10">
        <v>0</v>
      </c>
      <c r="S38" s="19">
        <v>45</v>
      </c>
      <c r="T38" s="7">
        <v>0</v>
      </c>
      <c r="U38" s="22">
        <v>46</v>
      </c>
      <c r="V38" s="3">
        <v>0</v>
      </c>
      <c r="W38" s="19">
        <v>45</v>
      </c>
      <c r="X38" s="7">
        <v>0</v>
      </c>
      <c r="Y38" s="22">
        <v>45</v>
      </c>
      <c r="Z38" s="24">
        <f t="shared" si="0"/>
        <v>45</v>
      </c>
      <c r="AA38" s="25">
        <f t="shared" si="1"/>
        <v>45.6</v>
      </c>
      <c r="AB38" s="59"/>
      <c r="AC38" s="59"/>
    </row>
    <row r="39" spans="2:29" ht="15.75" thickBot="1" x14ac:dyDescent="0.3">
      <c r="B39" s="101" t="s">
        <v>39</v>
      </c>
      <c r="C39" s="102"/>
      <c r="D39" s="102"/>
      <c r="E39" s="103"/>
      <c r="F39" s="3">
        <v>0</v>
      </c>
      <c r="G39" s="19">
        <v>50</v>
      </c>
      <c r="H39" s="7">
        <v>2</v>
      </c>
      <c r="I39" s="22">
        <v>179</v>
      </c>
      <c r="J39" s="10">
        <v>0</v>
      </c>
      <c r="K39" s="19">
        <v>49</v>
      </c>
      <c r="L39" s="7">
        <v>2</v>
      </c>
      <c r="M39" s="22">
        <v>180</v>
      </c>
      <c r="N39" s="10">
        <v>0</v>
      </c>
      <c r="O39" s="19">
        <v>50</v>
      </c>
      <c r="P39" s="7">
        <v>2</v>
      </c>
      <c r="Q39" s="22">
        <v>181</v>
      </c>
      <c r="R39" s="10">
        <v>0</v>
      </c>
      <c r="S39" s="19">
        <v>51</v>
      </c>
      <c r="T39" s="7">
        <v>2</v>
      </c>
      <c r="U39" s="22">
        <v>180</v>
      </c>
      <c r="V39" s="3">
        <v>0</v>
      </c>
      <c r="W39" s="19">
        <v>53</v>
      </c>
      <c r="X39" s="7">
        <v>2</v>
      </c>
      <c r="Y39" s="22">
        <v>175</v>
      </c>
      <c r="Z39" s="61">
        <f t="shared" si="0"/>
        <v>50.6</v>
      </c>
      <c r="AA39" s="27">
        <f t="shared" si="1"/>
        <v>179</v>
      </c>
      <c r="AB39" s="59"/>
      <c r="AC39" s="59"/>
    </row>
    <row r="40" spans="2:29" x14ac:dyDescent="0.25">
      <c r="B40" s="98" t="s">
        <v>40</v>
      </c>
      <c r="C40" s="99"/>
      <c r="D40" s="99"/>
      <c r="E40" s="100"/>
      <c r="F40" s="3">
        <v>12</v>
      </c>
      <c r="G40" s="19">
        <v>280</v>
      </c>
      <c r="H40" s="7">
        <v>18</v>
      </c>
      <c r="I40" s="22">
        <v>417</v>
      </c>
      <c r="J40" s="10">
        <v>12</v>
      </c>
      <c r="K40" s="19">
        <v>258</v>
      </c>
      <c r="L40" s="7">
        <v>18</v>
      </c>
      <c r="M40" s="22">
        <v>400</v>
      </c>
      <c r="N40" s="10">
        <v>12</v>
      </c>
      <c r="O40" s="19">
        <v>260</v>
      </c>
      <c r="P40" s="7">
        <v>18</v>
      </c>
      <c r="Q40" s="22">
        <v>406</v>
      </c>
      <c r="R40" s="10">
        <v>12</v>
      </c>
      <c r="S40" s="19">
        <v>265</v>
      </c>
      <c r="T40" s="7">
        <v>18</v>
      </c>
      <c r="U40" s="22">
        <v>405</v>
      </c>
      <c r="V40" s="3">
        <v>12</v>
      </c>
      <c r="W40" s="19">
        <v>264</v>
      </c>
      <c r="X40" s="7">
        <v>18</v>
      </c>
      <c r="Y40" s="22">
        <v>402</v>
      </c>
      <c r="Z40" s="24">
        <f t="shared" si="0"/>
        <v>265.39999999999998</v>
      </c>
      <c r="AA40" s="25">
        <f t="shared" si="1"/>
        <v>406</v>
      </c>
      <c r="AB40" s="59"/>
      <c r="AC40" s="59"/>
    </row>
    <row r="41" spans="2:29" ht="15.75" thickBot="1" x14ac:dyDescent="0.3">
      <c r="B41" s="101" t="s">
        <v>41</v>
      </c>
      <c r="C41" s="102"/>
      <c r="D41" s="102"/>
      <c r="E41" s="103"/>
      <c r="F41" s="3">
        <v>0</v>
      </c>
      <c r="G41" s="19">
        <v>45</v>
      </c>
      <c r="H41" s="7">
        <v>14</v>
      </c>
      <c r="I41" s="22">
        <v>454</v>
      </c>
      <c r="J41" s="10">
        <v>0</v>
      </c>
      <c r="K41" s="19">
        <v>45</v>
      </c>
      <c r="L41" s="7">
        <v>14</v>
      </c>
      <c r="M41" s="22">
        <v>452</v>
      </c>
      <c r="N41" s="10">
        <v>0</v>
      </c>
      <c r="O41" s="19">
        <v>45</v>
      </c>
      <c r="P41" s="7">
        <v>14</v>
      </c>
      <c r="Q41" s="22">
        <v>455</v>
      </c>
      <c r="R41" s="10">
        <v>0</v>
      </c>
      <c r="S41" s="19">
        <v>45</v>
      </c>
      <c r="T41" s="7">
        <v>14</v>
      </c>
      <c r="U41" s="22">
        <v>457</v>
      </c>
      <c r="V41" s="3">
        <v>0</v>
      </c>
      <c r="W41" s="19">
        <v>45</v>
      </c>
      <c r="X41" s="7">
        <v>14</v>
      </c>
      <c r="Y41" s="22">
        <v>459</v>
      </c>
      <c r="Z41" s="61">
        <f t="shared" si="0"/>
        <v>45</v>
      </c>
      <c r="AA41" s="27">
        <f t="shared" si="1"/>
        <v>455.4</v>
      </c>
      <c r="AB41" s="59"/>
      <c r="AC41" s="59"/>
    </row>
    <row r="42" spans="2:29" x14ac:dyDescent="0.25">
      <c r="B42" s="98" t="s">
        <v>42</v>
      </c>
      <c r="C42" s="99"/>
      <c r="D42" s="99"/>
      <c r="E42" s="100"/>
      <c r="F42" s="3">
        <v>0</v>
      </c>
      <c r="G42" s="19">
        <v>46</v>
      </c>
      <c r="H42" s="7">
        <v>14</v>
      </c>
      <c r="I42" s="22">
        <v>748</v>
      </c>
      <c r="J42" s="10">
        <v>0</v>
      </c>
      <c r="K42" s="19">
        <v>44</v>
      </c>
      <c r="L42" s="7">
        <v>14</v>
      </c>
      <c r="M42" s="22">
        <v>744</v>
      </c>
      <c r="N42" s="10">
        <v>0</v>
      </c>
      <c r="O42" s="19">
        <v>46</v>
      </c>
      <c r="P42" s="7">
        <v>14</v>
      </c>
      <c r="Q42" s="22">
        <v>750</v>
      </c>
      <c r="R42" s="10">
        <v>0</v>
      </c>
      <c r="S42" s="19">
        <v>46</v>
      </c>
      <c r="T42" s="7">
        <v>14</v>
      </c>
      <c r="U42" s="22">
        <v>763</v>
      </c>
      <c r="V42" s="3">
        <v>0</v>
      </c>
      <c r="W42" s="19">
        <v>47</v>
      </c>
      <c r="X42" s="7">
        <v>14</v>
      </c>
      <c r="Y42" s="22">
        <v>752</v>
      </c>
      <c r="Z42" s="24">
        <f t="shared" si="0"/>
        <v>45.8</v>
      </c>
      <c r="AA42" s="25">
        <f t="shared" si="1"/>
        <v>751.4</v>
      </c>
      <c r="AB42" s="59"/>
      <c r="AC42" s="59"/>
    </row>
    <row r="43" spans="2:29" ht="15.75" thickBot="1" x14ac:dyDescent="0.3">
      <c r="B43" s="101" t="s">
        <v>43</v>
      </c>
      <c r="C43" s="102"/>
      <c r="D43" s="102"/>
      <c r="E43" s="103"/>
      <c r="F43" s="3">
        <v>0</v>
      </c>
      <c r="G43" s="19">
        <v>53</v>
      </c>
      <c r="H43" s="7">
        <v>2</v>
      </c>
      <c r="I43" s="22">
        <v>179</v>
      </c>
      <c r="J43" s="10">
        <v>0</v>
      </c>
      <c r="K43" s="19">
        <v>52</v>
      </c>
      <c r="L43" s="7">
        <v>2</v>
      </c>
      <c r="M43" s="22">
        <v>177</v>
      </c>
      <c r="N43" s="10">
        <v>0</v>
      </c>
      <c r="O43" s="19">
        <v>52</v>
      </c>
      <c r="P43" s="7">
        <v>2</v>
      </c>
      <c r="Q43" s="22">
        <v>178</v>
      </c>
      <c r="R43" s="10">
        <v>0</v>
      </c>
      <c r="S43" s="19">
        <v>53</v>
      </c>
      <c r="T43" s="7">
        <v>2</v>
      </c>
      <c r="U43" s="22">
        <v>177</v>
      </c>
      <c r="V43" s="3">
        <v>0</v>
      </c>
      <c r="W43" s="19">
        <v>52</v>
      </c>
      <c r="X43" s="7">
        <v>2</v>
      </c>
      <c r="Y43" s="22">
        <v>176</v>
      </c>
      <c r="Z43" s="61">
        <f t="shared" si="0"/>
        <v>52.4</v>
      </c>
      <c r="AA43" s="27">
        <f t="shared" si="1"/>
        <v>177.4</v>
      </c>
      <c r="AB43" s="59"/>
      <c r="AC43" s="59"/>
    </row>
    <row r="44" spans="2:29" x14ac:dyDescent="0.25">
      <c r="B44" s="98" t="s">
        <v>44</v>
      </c>
      <c r="C44" s="99"/>
      <c r="D44" s="99"/>
      <c r="E44" s="100"/>
      <c r="F44" s="3">
        <v>0</v>
      </c>
      <c r="G44" s="19">
        <v>47</v>
      </c>
      <c r="H44" s="7">
        <v>4</v>
      </c>
      <c r="I44" s="22">
        <v>269</v>
      </c>
      <c r="J44" s="10">
        <v>0</v>
      </c>
      <c r="K44" s="19">
        <v>48</v>
      </c>
      <c r="L44" s="7">
        <v>4</v>
      </c>
      <c r="M44" s="22">
        <v>273</v>
      </c>
      <c r="N44" s="10">
        <v>0</v>
      </c>
      <c r="O44" s="19">
        <v>48</v>
      </c>
      <c r="P44" s="7">
        <v>4</v>
      </c>
      <c r="Q44" s="22">
        <v>269</v>
      </c>
      <c r="R44" s="10">
        <v>0</v>
      </c>
      <c r="S44" s="19">
        <v>47</v>
      </c>
      <c r="T44" s="7">
        <v>4</v>
      </c>
      <c r="U44" s="22">
        <v>268</v>
      </c>
      <c r="V44" s="3">
        <v>0</v>
      </c>
      <c r="W44" s="19">
        <v>46</v>
      </c>
      <c r="X44" s="7">
        <v>4</v>
      </c>
      <c r="Y44" s="22">
        <v>274</v>
      </c>
      <c r="Z44" s="24">
        <f t="shared" si="0"/>
        <v>47.2</v>
      </c>
      <c r="AA44" s="25">
        <f t="shared" si="1"/>
        <v>270.60000000000002</v>
      </c>
      <c r="AB44" s="59"/>
      <c r="AC44" s="59"/>
    </row>
    <row r="45" spans="2:29" ht="15.75" thickBot="1" x14ac:dyDescent="0.3">
      <c r="B45" s="101" t="s">
        <v>45</v>
      </c>
      <c r="C45" s="102"/>
      <c r="D45" s="102"/>
      <c r="E45" s="103"/>
      <c r="F45" s="3">
        <v>9</v>
      </c>
      <c r="G45" s="19">
        <v>503</v>
      </c>
      <c r="H45" s="7">
        <v>0</v>
      </c>
      <c r="I45" s="22">
        <v>47</v>
      </c>
      <c r="J45" s="10">
        <v>9</v>
      </c>
      <c r="K45" s="19">
        <v>512</v>
      </c>
      <c r="L45" s="7">
        <v>0</v>
      </c>
      <c r="M45" s="22">
        <v>47</v>
      </c>
      <c r="N45" s="10">
        <v>9</v>
      </c>
      <c r="O45" s="19">
        <v>507</v>
      </c>
      <c r="P45" s="7">
        <v>0</v>
      </c>
      <c r="Q45" s="22">
        <v>45</v>
      </c>
      <c r="R45" s="10">
        <v>9</v>
      </c>
      <c r="S45" s="19">
        <v>505</v>
      </c>
      <c r="T45" s="7">
        <v>0</v>
      </c>
      <c r="U45" s="22">
        <v>47</v>
      </c>
      <c r="V45" s="3">
        <v>9</v>
      </c>
      <c r="W45" s="19">
        <v>509</v>
      </c>
      <c r="X45" s="7">
        <v>0</v>
      </c>
      <c r="Y45" s="22">
        <v>46</v>
      </c>
      <c r="Z45" s="61">
        <f t="shared" si="0"/>
        <v>507.2</v>
      </c>
      <c r="AA45" s="27">
        <f t="shared" si="1"/>
        <v>46.4</v>
      </c>
      <c r="AB45" s="59"/>
      <c r="AC45" s="59"/>
    </row>
    <row r="46" spans="2:29" x14ac:dyDescent="0.25">
      <c r="B46" s="98" t="s">
        <v>46</v>
      </c>
      <c r="C46" s="99"/>
      <c r="D46" s="99"/>
      <c r="E46" s="100"/>
      <c r="F46" s="3">
        <v>0</v>
      </c>
      <c r="G46" s="19">
        <v>53</v>
      </c>
      <c r="H46" s="7">
        <v>0</v>
      </c>
      <c r="I46" s="22">
        <v>47</v>
      </c>
      <c r="J46" s="10">
        <v>0</v>
      </c>
      <c r="K46" s="19">
        <v>52</v>
      </c>
      <c r="L46" s="7">
        <v>0</v>
      </c>
      <c r="M46" s="22">
        <v>48</v>
      </c>
      <c r="N46" s="10">
        <v>0</v>
      </c>
      <c r="O46" s="19">
        <v>51</v>
      </c>
      <c r="P46" s="7">
        <v>0</v>
      </c>
      <c r="Q46" s="22">
        <v>47</v>
      </c>
      <c r="R46" s="10">
        <v>0</v>
      </c>
      <c r="S46" s="19">
        <v>52</v>
      </c>
      <c r="T46" s="7">
        <v>0</v>
      </c>
      <c r="U46" s="22">
        <v>47</v>
      </c>
      <c r="V46" s="3">
        <v>0</v>
      </c>
      <c r="W46" s="19">
        <v>51</v>
      </c>
      <c r="X46" s="7">
        <v>0</v>
      </c>
      <c r="Y46" s="22">
        <v>47</v>
      </c>
      <c r="Z46" s="24">
        <f t="shared" si="0"/>
        <v>51.8</v>
      </c>
      <c r="AA46" s="25">
        <f t="shared" si="1"/>
        <v>47.2</v>
      </c>
      <c r="AB46" s="59"/>
      <c r="AC46" s="59"/>
    </row>
    <row r="47" spans="2:29" ht="15.75" thickBot="1" x14ac:dyDescent="0.3">
      <c r="B47" s="101" t="s">
        <v>47</v>
      </c>
      <c r="C47" s="102"/>
      <c r="D47" s="102"/>
      <c r="E47" s="103"/>
      <c r="F47" s="3">
        <v>18</v>
      </c>
      <c r="G47" s="19">
        <v>550</v>
      </c>
      <c r="H47" s="7">
        <v>10</v>
      </c>
      <c r="I47" s="22">
        <v>171</v>
      </c>
      <c r="J47" s="10">
        <v>18</v>
      </c>
      <c r="K47" s="19">
        <v>560</v>
      </c>
      <c r="L47" s="7">
        <v>10</v>
      </c>
      <c r="M47" s="22">
        <v>172</v>
      </c>
      <c r="N47" s="10">
        <v>18</v>
      </c>
      <c r="O47" s="19">
        <v>550</v>
      </c>
      <c r="P47" s="7">
        <v>10</v>
      </c>
      <c r="Q47" s="22">
        <v>171</v>
      </c>
      <c r="R47" s="10">
        <v>18</v>
      </c>
      <c r="S47" s="19">
        <v>549</v>
      </c>
      <c r="T47" s="7">
        <v>10</v>
      </c>
      <c r="U47" s="22">
        <v>174</v>
      </c>
      <c r="V47" s="3">
        <v>18</v>
      </c>
      <c r="W47" s="19">
        <v>556</v>
      </c>
      <c r="X47" s="7">
        <v>10</v>
      </c>
      <c r="Y47" s="22">
        <v>173</v>
      </c>
      <c r="Z47" s="61">
        <f t="shared" si="0"/>
        <v>553</v>
      </c>
      <c r="AA47" s="27">
        <f t="shared" si="1"/>
        <v>172.2</v>
      </c>
      <c r="AB47" s="59"/>
      <c r="AC47" s="59"/>
    </row>
    <row r="48" spans="2:29" x14ac:dyDescent="0.25">
      <c r="B48" s="98" t="s">
        <v>48</v>
      </c>
      <c r="C48" s="99"/>
      <c r="D48" s="99"/>
      <c r="E48" s="100"/>
      <c r="F48" s="3">
        <v>0</v>
      </c>
      <c r="G48" s="19">
        <v>46</v>
      </c>
      <c r="H48" s="7">
        <v>0</v>
      </c>
      <c r="I48" s="22">
        <v>45</v>
      </c>
      <c r="J48" s="10">
        <v>0</v>
      </c>
      <c r="K48" s="19">
        <v>45</v>
      </c>
      <c r="L48" s="7">
        <v>0</v>
      </c>
      <c r="M48" s="22">
        <v>46</v>
      </c>
      <c r="N48" s="10">
        <v>0</v>
      </c>
      <c r="O48" s="19">
        <v>46</v>
      </c>
      <c r="P48" s="7">
        <v>0</v>
      </c>
      <c r="Q48" s="22">
        <v>45</v>
      </c>
      <c r="R48" s="10">
        <v>0</v>
      </c>
      <c r="S48" s="19">
        <v>45</v>
      </c>
      <c r="T48" s="7">
        <v>0</v>
      </c>
      <c r="U48" s="22">
        <v>46</v>
      </c>
      <c r="V48" s="3">
        <v>0</v>
      </c>
      <c r="W48" s="19">
        <v>45</v>
      </c>
      <c r="X48" s="7">
        <v>0</v>
      </c>
      <c r="Y48" s="22">
        <v>45</v>
      </c>
      <c r="Z48" s="24">
        <f t="shared" si="0"/>
        <v>45.4</v>
      </c>
      <c r="AA48" s="25">
        <f t="shared" si="1"/>
        <v>45.4</v>
      </c>
      <c r="AB48" s="59"/>
      <c r="AC48" s="59"/>
    </row>
    <row r="49" spans="2:29" ht="15.75" thickBot="1" x14ac:dyDescent="0.3">
      <c r="B49" s="101" t="s">
        <v>49</v>
      </c>
      <c r="C49" s="102"/>
      <c r="D49" s="102"/>
      <c r="E49" s="103"/>
      <c r="F49" s="3">
        <v>0</v>
      </c>
      <c r="G49" s="19">
        <v>49</v>
      </c>
      <c r="H49" s="7">
        <v>13</v>
      </c>
      <c r="I49" s="22">
        <v>703</v>
      </c>
      <c r="J49" s="10">
        <v>0</v>
      </c>
      <c r="K49" s="19">
        <v>48</v>
      </c>
      <c r="L49" s="7">
        <v>13</v>
      </c>
      <c r="M49" s="22">
        <v>701</v>
      </c>
      <c r="N49" s="10">
        <v>0</v>
      </c>
      <c r="O49" s="19">
        <v>49</v>
      </c>
      <c r="P49" s="7">
        <v>13</v>
      </c>
      <c r="Q49" s="22">
        <v>694</v>
      </c>
      <c r="R49" s="10">
        <v>0</v>
      </c>
      <c r="S49" s="19">
        <v>46</v>
      </c>
      <c r="T49" s="7">
        <v>13</v>
      </c>
      <c r="U49" s="22">
        <v>701</v>
      </c>
      <c r="V49" s="3">
        <v>0</v>
      </c>
      <c r="W49" s="19">
        <v>50</v>
      </c>
      <c r="X49" s="7">
        <v>13</v>
      </c>
      <c r="Y49" s="22">
        <v>700</v>
      </c>
      <c r="Z49" s="61">
        <f t="shared" si="0"/>
        <v>48.4</v>
      </c>
      <c r="AA49" s="27">
        <f t="shared" si="1"/>
        <v>699.8</v>
      </c>
      <c r="AB49" s="59"/>
      <c r="AC49" s="59"/>
    </row>
    <row r="50" spans="2:29" x14ac:dyDescent="0.25">
      <c r="B50" s="98" t="s">
        <v>50</v>
      </c>
      <c r="C50" s="99"/>
      <c r="D50" s="99"/>
      <c r="E50" s="100"/>
      <c r="F50" s="3">
        <v>0</v>
      </c>
      <c r="G50" s="19">
        <v>45</v>
      </c>
      <c r="H50" s="7">
        <v>0</v>
      </c>
      <c r="I50" s="22">
        <v>46</v>
      </c>
      <c r="J50" s="10">
        <v>0</v>
      </c>
      <c r="K50" s="19">
        <v>46</v>
      </c>
      <c r="L50" s="7">
        <v>0</v>
      </c>
      <c r="M50" s="22">
        <v>46</v>
      </c>
      <c r="N50" s="10">
        <v>0</v>
      </c>
      <c r="O50" s="19">
        <v>45</v>
      </c>
      <c r="P50" s="7">
        <v>0</v>
      </c>
      <c r="Q50" s="22">
        <v>45</v>
      </c>
      <c r="R50" s="10">
        <v>0</v>
      </c>
      <c r="S50" s="19">
        <v>46</v>
      </c>
      <c r="T50" s="7">
        <v>0</v>
      </c>
      <c r="U50" s="22">
        <v>45</v>
      </c>
      <c r="V50" s="3">
        <v>0</v>
      </c>
      <c r="W50" s="19">
        <v>45</v>
      </c>
      <c r="X50" s="7">
        <v>0</v>
      </c>
      <c r="Y50" s="22">
        <v>47</v>
      </c>
      <c r="Z50" s="24">
        <f t="shared" si="0"/>
        <v>45.4</v>
      </c>
      <c r="AA50" s="25">
        <f t="shared" si="1"/>
        <v>45.8</v>
      </c>
      <c r="AB50" s="59"/>
      <c r="AC50" s="59"/>
    </row>
    <row r="51" spans="2:29" ht="15.75" thickBot="1" x14ac:dyDescent="0.3">
      <c r="B51" s="101" t="s">
        <v>51</v>
      </c>
      <c r="C51" s="102"/>
      <c r="D51" s="102"/>
      <c r="E51" s="103"/>
      <c r="F51" s="3">
        <v>0</v>
      </c>
      <c r="G51" s="19">
        <v>46</v>
      </c>
      <c r="H51" s="7">
        <v>4</v>
      </c>
      <c r="I51" s="22">
        <v>218</v>
      </c>
      <c r="J51" s="10">
        <v>0</v>
      </c>
      <c r="K51" s="19">
        <v>46</v>
      </c>
      <c r="L51" s="7">
        <v>4</v>
      </c>
      <c r="M51" s="22">
        <v>220</v>
      </c>
      <c r="N51" s="10">
        <v>0</v>
      </c>
      <c r="O51" s="19">
        <v>47</v>
      </c>
      <c r="P51" s="7">
        <v>4</v>
      </c>
      <c r="Q51" s="22">
        <v>218</v>
      </c>
      <c r="R51" s="10">
        <v>0</v>
      </c>
      <c r="S51" s="19">
        <v>48</v>
      </c>
      <c r="T51" s="7">
        <v>4</v>
      </c>
      <c r="U51" s="22">
        <v>221</v>
      </c>
      <c r="V51" s="3">
        <v>0</v>
      </c>
      <c r="W51" s="19">
        <v>46</v>
      </c>
      <c r="X51" s="7">
        <v>4</v>
      </c>
      <c r="Y51" s="22">
        <v>221</v>
      </c>
      <c r="Z51" s="61">
        <f t="shared" si="0"/>
        <v>46.6</v>
      </c>
      <c r="AA51" s="27">
        <f t="shared" si="1"/>
        <v>219.6</v>
      </c>
      <c r="AB51" s="59"/>
      <c r="AC51" s="59"/>
    </row>
    <row r="52" spans="2:29" x14ac:dyDescent="0.25">
      <c r="B52" s="98" t="s">
        <v>52</v>
      </c>
      <c r="C52" s="99"/>
      <c r="D52" s="99"/>
      <c r="E52" s="100"/>
      <c r="F52" s="3">
        <v>41</v>
      </c>
      <c r="G52" s="19">
        <v>818</v>
      </c>
      <c r="H52" s="7">
        <v>30</v>
      </c>
      <c r="I52" s="22">
        <v>231</v>
      </c>
      <c r="J52" s="10">
        <v>41</v>
      </c>
      <c r="K52" s="19">
        <v>811</v>
      </c>
      <c r="L52" s="7">
        <v>30</v>
      </c>
      <c r="M52" s="22">
        <v>252</v>
      </c>
      <c r="N52" s="10">
        <v>41</v>
      </c>
      <c r="O52" s="19">
        <v>823</v>
      </c>
      <c r="P52" s="7">
        <v>30</v>
      </c>
      <c r="Q52" s="22">
        <v>236</v>
      </c>
      <c r="R52" s="10">
        <v>41</v>
      </c>
      <c r="S52" s="19">
        <v>909</v>
      </c>
      <c r="T52" s="7">
        <v>30</v>
      </c>
      <c r="U52" s="22">
        <v>231</v>
      </c>
      <c r="V52" s="3">
        <v>41</v>
      </c>
      <c r="W52" s="19">
        <v>800</v>
      </c>
      <c r="X52" s="7">
        <v>30</v>
      </c>
      <c r="Y52" s="22">
        <v>231</v>
      </c>
      <c r="Z52" s="24">
        <f t="shared" si="0"/>
        <v>832.2</v>
      </c>
      <c r="AA52" s="25">
        <f t="shared" si="1"/>
        <v>236.2</v>
      </c>
      <c r="AB52" s="59"/>
      <c r="AC52" s="59"/>
    </row>
    <row r="53" spans="2:29" ht="15.75" thickBot="1" x14ac:dyDescent="0.3">
      <c r="B53" s="101" t="s">
        <v>53</v>
      </c>
      <c r="C53" s="102"/>
      <c r="D53" s="102"/>
      <c r="E53" s="103"/>
      <c r="F53" s="3">
        <v>0</v>
      </c>
      <c r="G53" s="19">
        <v>45</v>
      </c>
      <c r="H53" s="7">
        <v>0</v>
      </c>
      <c r="I53" s="22">
        <v>47</v>
      </c>
      <c r="J53" s="10">
        <v>0</v>
      </c>
      <c r="K53" s="19">
        <v>45</v>
      </c>
      <c r="L53" s="7">
        <v>0</v>
      </c>
      <c r="M53" s="22">
        <v>48</v>
      </c>
      <c r="N53" s="10">
        <v>0</v>
      </c>
      <c r="O53" s="19">
        <v>44</v>
      </c>
      <c r="P53" s="7">
        <v>0</v>
      </c>
      <c r="Q53" s="22">
        <v>47</v>
      </c>
      <c r="R53" s="10">
        <v>0</v>
      </c>
      <c r="S53" s="19">
        <v>45</v>
      </c>
      <c r="T53" s="7">
        <v>0</v>
      </c>
      <c r="U53" s="22">
        <v>48</v>
      </c>
      <c r="V53" s="3">
        <v>0</v>
      </c>
      <c r="W53" s="19">
        <v>44</v>
      </c>
      <c r="X53" s="7">
        <v>0</v>
      </c>
      <c r="Y53" s="22">
        <v>47</v>
      </c>
      <c r="Z53" s="61">
        <f t="shared" si="0"/>
        <v>44.6</v>
      </c>
      <c r="AA53" s="27">
        <f t="shared" si="1"/>
        <v>47.4</v>
      </c>
      <c r="AB53" s="59"/>
      <c r="AC53" s="59"/>
    </row>
    <row r="54" spans="2:29" x14ac:dyDescent="0.25">
      <c r="B54" s="98" t="s">
        <v>54</v>
      </c>
      <c r="C54" s="99"/>
      <c r="D54" s="99"/>
      <c r="E54" s="100"/>
      <c r="F54" s="3">
        <v>0</v>
      </c>
      <c r="G54" s="19">
        <v>48</v>
      </c>
      <c r="H54" s="7">
        <v>0</v>
      </c>
      <c r="I54" s="22">
        <v>47</v>
      </c>
      <c r="J54" s="10">
        <v>0</v>
      </c>
      <c r="K54" s="19">
        <v>48</v>
      </c>
      <c r="L54" s="7">
        <v>0</v>
      </c>
      <c r="M54" s="22">
        <v>46</v>
      </c>
      <c r="N54" s="10">
        <v>0</v>
      </c>
      <c r="O54" s="19">
        <v>48</v>
      </c>
      <c r="P54" s="7">
        <v>0</v>
      </c>
      <c r="Q54" s="22">
        <v>47</v>
      </c>
      <c r="R54" s="10">
        <v>0</v>
      </c>
      <c r="S54" s="19">
        <v>48</v>
      </c>
      <c r="T54" s="7">
        <v>0</v>
      </c>
      <c r="U54" s="22">
        <v>47</v>
      </c>
      <c r="V54" s="3">
        <v>0</v>
      </c>
      <c r="W54" s="19">
        <v>48</v>
      </c>
      <c r="X54" s="7">
        <v>0</v>
      </c>
      <c r="Y54" s="22">
        <v>46</v>
      </c>
      <c r="Z54" s="24">
        <f t="shared" si="0"/>
        <v>48</v>
      </c>
      <c r="AA54" s="25">
        <f t="shared" si="1"/>
        <v>46.6</v>
      </c>
      <c r="AB54" s="59"/>
      <c r="AC54" s="59"/>
    </row>
    <row r="55" spans="2:29" ht="15.75" thickBot="1" x14ac:dyDescent="0.3">
      <c r="B55" s="101" t="s">
        <v>55</v>
      </c>
      <c r="C55" s="102"/>
      <c r="D55" s="102"/>
      <c r="E55" s="103"/>
      <c r="F55" s="3">
        <v>11</v>
      </c>
      <c r="G55" s="19">
        <v>355</v>
      </c>
      <c r="H55" s="7">
        <v>0</v>
      </c>
      <c r="I55" s="22">
        <v>44</v>
      </c>
      <c r="J55" s="10">
        <v>11</v>
      </c>
      <c r="K55" s="19">
        <v>357</v>
      </c>
      <c r="L55" s="7">
        <v>0</v>
      </c>
      <c r="M55" s="22">
        <v>45</v>
      </c>
      <c r="N55" s="10">
        <v>11</v>
      </c>
      <c r="O55" s="19">
        <v>358</v>
      </c>
      <c r="P55" s="7">
        <v>0</v>
      </c>
      <c r="Q55" s="22">
        <v>45</v>
      </c>
      <c r="R55" s="10">
        <v>11</v>
      </c>
      <c r="S55" s="19">
        <v>358</v>
      </c>
      <c r="T55" s="7">
        <v>0</v>
      </c>
      <c r="U55" s="22">
        <v>46</v>
      </c>
      <c r="V55" s="3">
        <v>11</v>
      </c>
      <c r="W55" s="19">
        <v>354</v>
      </c>
      <c r="X55" s="7">
        <v>0</v>
      </c>
      <c r="Y55" s="22">
        <v>45</v>
      </c>
      <c r="Z55" s="61">
        <f t="shared" si="0"/>
        <v>356.4</v>
      </c>
      <c r="AA55" s="27">
        <f t="shared" si="1"/>
        <v>45</v>
      </c>
      <c r="AB55" s="59"/>
      <c r="AC55" s="59"/>
    </row>
    <row r="56" spans="2:29" x14ac:dyDescent="0.25">
      <c r="B56" s="98" t="s">
        <v>56</v>
      </c>
      <c r="C56" s="99"/>
      <c r="D56" s="99"/>
      <c r="E56" s="100"/>
      <c r="F56" s="3">
        <v>0</v>
      </c>
      <c r="G56" s="19">
        <v>46</v>
      </c>
      <c r="H56" s="7">
        <v>7</v>
      </c>
      <c r="I56" s="22">
        <v>452</v>
      </c>
      <c r="J56" s="10">
        <v>0</v>
      </c>
      <c r="K56" s="19">
        <v>46</v>
      </c>
      <c r="L56" s="7">
        <v>7</v>
      </c>
      <c r="M56" s="22">
        <v>451</v>
      </c>
      <c r="N56" s="10">
        <v>0</v>
      </c>
      <c r="O56" s="19">
        <v>45</v>
      </c>
      <c r="P56" s="7">
        <v>7</v>
      </c>
      <c r="Q56" s="22">
        <v>451</v>
      </c>
      <c r="R56" s="10">
        <v>0</v>
      </c>
      <c r="S56" s="19">
        <v>46</v>
      </c>
      <c r="T56" s="7">
        <v>7</v>
      </c>
      <c r="U56" s="22">
        <v>451</v>
      </c>
      <c r="V56" s="3">
        <v>0</v>
      </c>
      <c r="W56" s="19">
        <v>46</v>
      </c>
      <c r="X56" s="7">
        <v>7</v>
      </c>
      <c r="Y56" s="22">
        <v>454</v>
      </c>
      <c r="Z56" s="24">
        <f t="shared" si="0"/>
        <v>45.8</v>
      </c>
      <c r="AA56" s="25">
        <f t="shared" si="1"/>
        <v>451.8</v>
      </c>
      <c r="AB56" s="59"/>
      <c r="AC56" s="59"/>
    </row>
    <row r="57" spans="2:29" ht="15.75" thickBot="1" x14ac:dyDescent="0.3">
      <c r="B57" s="101" t="s">
        <v>57</v>
      </c>
      <c r="C57" s="102"/>
      <c r="D57" s="102"/>
      <c r="E57" s="103"/>
      <c r="F57" s="3">
        <v>0</v>
      </c>
      <c r="G57" s="19">
        <v>47</v>
      </c>
      <c r="H57" s="7">
        <v>0</v>
      </c>
      <c r="I57" s="22">
        <v>47</v>
      </c>
      <c r="J57" s="10">
        <v>0</v>
      </c>
      <c r="K57" s="19">
        <v>47</v>
      </c>
      <c r="L57" s="7">
        <v>0</v>
      </c>
      <c r="M57" s="22">
        <v>46</v>
      </c>
      <c r="N57" s="10">
        <v>0</v>
      </c>
      <c r="O57" s="19">
        <v>47</v>
      </c>
      <c r="P57" s="7">
        <v>0</v>
      </c>
      <c r="Q57" s="22">
        <v>46</v>
      </c>
      <c r="R57" s="10">
        <v>0</v>
      </c>
      <c r="S57" s="19">
        <v>46</v>
      </c>
      <c r="T57" s="7">
        <v>0</v>
      </c>
      <c r="U57" s="22">
        <v>47</v>
      </c>
      <c r="V57" s="3">
        <v>0</v>
      </c>
      <c r="W57" s="19">
        <v>47</v>
      </c>
      <c r="X57" s="7">
        <v>0</v>
      </c>
      <c r="Y57" s="22">
        <v>45</v>
      </c>
      <c r="Z57" s="61">
        <f t="shared" si="0"/>
        <v>46.8</v>
      </c>
      <c r="AA57" s="27">
        <f t="shared" si="1"/>
        <v>46.2</v>
      </c>
      <c r="AB57" s="59"/>
      <c r="AC57" s="59"/>
    </row>
    <row r="58" spans="2:29" x14ac:dyDescent="0.25">
      <c r="B58" s="98" t="s">
        <v>58</v>
      </c>
      <c r="C58" s="99"/>
      <c r="D58" s="99"/>
      <c r="E58" s="100"/>
      <c r="F58" s="3">
        <v>0</v>
      </c>
      <c r="G58" s="19">
        <v>46</v>
      </c>
      <c r="H58" s="7">
        <v>0</v>
      </c>
      <c r="I58" s="22">
        <v>47</v>
      </c>
      <c r="J58" s="10">
        <v>0</v>
      </c>
      <c r="K58" s="19">
        <v>46</v>
      </c>
      <c r="L58" s="7">
        <v>0</v>
      </c>
      <c r="M58" s="22">
        <v>46</v>
      </c>
      <c r="N58" s="10">
        <v>0</v>
      </c>
      <c r="O58" s="19">
        <v>47</v>
      </c>
      <c r="P58" s="7">
        <v>0</v>
      </c>
      <c r="Q58" s="22">
        <v>47</v>
      </c>
      <c r="R58" s="10">
        <v>0</v>
      </c>
      <c r="S58" s="19">
        <v>47</v>
      </c>
      <c r="T58" s="7">
        <v>0</v>
      </c>
      <c r="U58" s="22">
        <v>47</v>
      </c>
      <c r="V58" s="3">
        <v>0</v>
      </c>
      <c r="W58" s="19">
        <v>53</v>
      </c>
      <c r="X58" s="7">
        <v>0</v>
      </c>
      <c r="Y58" s="22">
        <v>48</v>
      </c>
      <c r="Z58" s="24">
        <f t="shared" si="0"/>
        <v>47.8</v>
      </c>
      <c r="AA58" s="25">
        <f t="shared" si="1"/>
        <v>47</v>
      </c>
      <c r="AB58" s="59"/>
      <c r="AC58" s="59"/>
    </row>
    <row r="59" spans="2:29" ht="15.75" thickBot="1" x14ac:dyDescent="0.3">
      <c r="B59" s="101" t="s">
        <v>59</v>
      </c>
      <c r="C59" s="102"/>
      <c r="D59" s="102"/>
      <c r="E59" s="103"/>
      <c r="F59" s="3">
        <v>0</v>
      </c>
      <c r="G59" s="19">
        <v>49</v>
      </c>
      <c r="H59" s="7">
        <v>0</v>
      </c>
      <c r="I59" s="22">
        <v>51</v>
      </c>
      <c r="J59" s="10">
        <v>0</v>
      </c>
      <c r="K59" s="19">
        <v>50</v>
      </c>
      <c r="L59" s="7">
        <v>0</v>
      </c>
      <c r="M59" s="22">
        <v>53</v>
      </c>
      <c r="N59" s="10">
        <v>0</v>
      </c>
      <c r="O59" s="19">
        <v>49</v>
      </c>
      <c r="P59" s="7">
        <v>0</v>
      </c>
      <c r="Q59" s="22">
        <v>47</v>
      </c>
      <c r="R59" s="10">
        <v>0</v>
      </c>
      <c r="S59" s="19">
        <v>47</v>
      </c>
      <c r="T59" s="7">
        <v>0</v>
      </c>
      <c r="U59" s="22">
        <v>47</v>
      </c>
      <c r="V59" s="3">
        <v>0</v>
      </c>
      <c r="W59" s="19">
        <v>47</v>
      </c>
      <c r="X59" s="7">
        <v>0</v>
      </c>
      <c r="Y59" s="22">
        <v>47</v>
      </c>
      <c r="Z59" s="61">
        <f t="shared" si="0"/>
        <v>48.4</v>
      </c>
      <c r="AA59" s="27">
        <f t="shared" si="1"/>
        <v>49</v>
      </c>
      <c r="AB59" s="59"/>
      <c r="AC59" s="59"/>
    </row>
    <row r="60" spans="2:29" x14ac:dyDescent="0.25">
      <c r="B60" s="98" t="s">
        <v>60</v>
      </c>
      <c r="C60" s="99"/>
      <c r="D60" s="99"/>
      <c r="E60" s="100"/>
      <c r="F60" s="3">
        <v>0</v>
      </c>
      <c r="G60" s="19">
        <v>45</v>
      </c>
      <c r="H60" s="7">
        <v>0</v>
      </c>
      <c r="I60" s="22">
        <v>53</v>
      </c>
      <c r="J60" s="10">
        <v>0</v>
      </c>
      <c r="K60" s="19">
        <v>47</v>
      </c>
      <c r="L60" s="7">
        <v>0</v>
      </c>
      <c r="M60" s="22">
        <v>53</v>
      </c>
      <c r="N60" s="10">
        <v>0</v>
      </c>
      <c r="O60" s="19">
        <v>45</v>
      </c>
      <c r="P60" s="7">
        <v>0</v>
      </c>
      <c r="Q60" s="22">
        <v>53</v>
      </c>
      <c r="R60" s="10">
        <v>0</v>
      </c>
      <c r="S60" s="19">
        <v>45</v>
      </c>
      <c r="T60" s="7">
        <v>0</v>
      </c>
      <c r="U60" s="22">
        <v>52</v>
      </c>
      <c r="V60" s="3">
        <v>0</v>
      </c>
      <c r="W60" s="19">
        <v>45</v>
      </c>
      <c r="X60" s="7">
        <v>0</v>
      </c>
      <c r="Y60" s="22">
        <v>54</v>
      </c>
      <c r="Z60" s="24">
        <f t="shared" si="0"/>
        <v>45.4</v>
      </c>
      <c r="AA60" s="25">
        <f t="shared" si="1"/>
        <v>53</v>
      </c>
      <c r="AB60" s="59"/>
      <c r="AC60" s="59"/>
    </row>
    <row r="61" spans="2:29" ht="15.75" thickBot="1" x14ac:dyDescent="0.3">
      <c r="B61" s="101" t="s">
        <v>61</v>
      </c>
      <c r="C61" s="102"/>
      <c r="D61" s="102"/>
      <c r="E61" s="103"/>
      <c r="F61" s="3">
        <v>0</v>
      </c>
      <c r="G61" s="19">
        <v>46</v>
      </c>
      <c r="H61" s="7">
        <v>0</v>
      </c>
      <c r="I61" s="22">
        <v>46</v>
      </c>
      <c r="J61" s="10">
        <v>0</v>
      </c>
      <c r="K61" s="19">
        <v>48</v>
      </c>
      <c r="L61" s="7">
        <v>0</v>
      </c>
      <c r="M61" s="22">
        <v>46</v>
      </c>
      <c r="N61" s="10">
        <v>0</v>
      </c>
      <c r="O61" s="19">
        <v>47</v>
      </c>
      <c r="P61" s="7">
        <v>0</v>
      </c>
      <c r="Q61" s="22">
        <v>46</v>
      </c>
      <c r="R61" s="10">
        <v>0</v>
      </c>
      <c r="S61" s="19">
        <v>47</v>
      </c>
      <c r="T61" s="7">
        <v>0</v>
      </c>
      <c r="U61" s="22">
        <v>46</v>
      </c>
      <c r="V61" s="3">
        <v>0</v>
      </c>
      <c r="W61" s="19">
        <v>47</v>
      </c>
      <c r="X61" s="7">
        <v>0</v>
      </c>
      <c r="Y61" s="22">
        <v>47</v>
      </c>
      <c r="Z61" s="61">
        <f t="shared" si="0"/>
        <v>47</v>
      </c>
      <c r="AA61" s="27">
        <f t="shared" si="1"/>
        <v>46.2</v>
      </c>
      <c r="AB61" s="59"/>
      <c r="AC61" s="59"/>
    </row>
    <row r="62" spans="2:29" x14ac:dyDescent="0.25">
      <c r="B62" s="98" t="s">
        <v>62</v>
      </c>
      <c r="C62" s="99"/>
      <c r="D62" s="99"/>
      <c r="E62" s="100"/>
      <c r="F62" s="3">
        <v>2</v>
      </c>
      <c r="G62" s="19">
        <v>179</v>
      </c>
      <c r="H62" s="7">
        <v>0</v>
      </c>
      <c r="I62" s="22">
        <v>45</v>
      </c>
      <c r="J62" s="10">
        <v>2</v>
      </c>
      <c r="K62" s="19">
        <v>176</v>
      </c>
      <c r="L62" s="7">
        <v>0</v>
      </c>
      <c r="M62" s="22">
        <v>47</v>
      </c>
      <c r="N62" s="10">
        <v>2</v>
      </c>
      <c r="O62" s="19">
        <v>173</v>
      </c>
      <c r="P62" s="7">
        <v>0</v>
      </c>
      <c r="Q62" s="22">
        <v>47</v>
      </c>
      <c r="R62" s="10">
        <v>2</v>
      </c>
      <c r="S62" s="19">
        <v>173</v>
      </c>
      <c r="T62" s="7">
        <v>0</v>
      </c>
      <c r="U62" s="22">
        <v>46</v>
      </c>
      <c r="V62" s="3">
        <v>2</v>
      </c>
      <c r="W62" s="19">
        <v>173</v>
      </c>
      <c r="X62" s="7">
        <v>0</v>
      </c>
      <c r="Y62" s="22">
        <v>46</v>
      </c>
      <c r="Z62" s="24">
        <f t="shared" si="0"/>
        <v>174.8</v>
      </c>
      <c r="AA62" s="25">
        <f t="shared" si="1"/>
        <v>46.2</v>
      </c>
      <c r="AB62" s="59"/>
      <c r="AC62" s="59"/>
    </row>
    <row r="63" spans="2:29" ht="15.75" thickBot="1" x14ac:dyDescent="0.3">
      <c r="B63" s="101" t="s">
        <v>63</v>
      </c>
      <c r="C63" s="102"/>
      <c r="D63" s="102"/>
      <c r="E63" s="103"/>
      <c r="F63" s="3">
        <v>0</v>
      </c>
      <c r="G63" s="19">
        <v>45</v>
      </c>
      <c r="H63" s="7">
        <v>3</v>
      </c>
      <c r="I63" s="22">
        <v>177</v>
      </c>
      <c r="J63" s="10">
        <v>0</v>
      </c>
      <c r="K63" s="19">
        <v>45</v>
      </c>
      <c r="L63" s="7">
        <v>3</v>
      </c>
      <c r="M63" s="22">
        <v>175</v>
      </c>
      <c r="N63" s="10">
        <v>0</v>
      </c>
      <c r="O63" s="19">
        <v>45</v>
      </c>
      <c r="P63" s="7">
        <v>3</v>
      </c>
      <c r="Q63" s="22">
        <v>175</v>
      </c>
      <c r="R63" s="10">
        <v>0</v>
      </c>
      <c r="S63" s="19">
        <v>46</v>
      </c>
      <c r="T63" s="7">
        <v>3</v>
      </c>
      <c r="U63" s="22">
        <v>176</v>
      </c>
      <c r="V63" s="3">
        <v>0</v>
      </c>
      <c r="W63" s="19">
        <v>47</v>
      </c>
      <c r="X63" s="7">
        <v>3</v>
      </c>
      <c r="Y63" s="22">
        <v>177</v>
      </c>
      <c r="Z63" s="61">
        <f t="shared" si="0"/>
        <v>45.6</v>
      </c>
      <c r="AA63" s="27">
        <f t="shared" si="1"/>
        <v>176</v>
      </c>
      <c r="AB63" s="59"/>
      <c r="AC63" s="59"/>
    </row>
    <row r="64" spans="2:29" x14ac:dyDescent="0.25">
      <c r="B64" s="98" t="s">
        <v>64</v>
      </c>
      <c r="C64" s="99"/>
      <c r="D64" s="99"/>
      <c r="E64" s="100"/>
      <c r="F64" s="3">
        <v>20</v>
      </c>
      <c r="G64" s="19">
        <v>294</v>
      </c>
      <c r="H64" s="7">
        <v>34</v>
      </c>
      <c r="I64" s="22">
        <v>785</v>
      </c>
      <c r="J64" s="10">
        <v>20</v>
      </c>
      <c r="K64" s="19">
        <v>294</v>
      </c>
      <c r="L64" s="7">
        <v>34</v>
      </c>
      <c r="M64" s="22">
        <v>768</v>
      </c>
      <c r="N64" s="10">
        <v>20</v>
      </c>
      <c r="O64" s="19">
        <v>287</v>
      </c>
      <c r="P64" s="7">
        <v>34</v>
      </c>
      <c r="Q64" s="22">
        <v>758</v>
      </c>
      <c r="R64" s="10">
        <v>20</v>
      </c>
      <c r="S64" s="19">
        <v>284</v>
      </c>
      <c r="T64" s="7">
        <v>34</v>
      </c>
      <c r="U64" s="22">
        <v>765</v>
      </c>
      <c r="V64" s="3">
        <v>20</v>
      </c>
      <c r="W64" s="19">
        <v>290</v>
      </c>
      <c r="X64" s="7">
        <v>34</v>
      </c>
      <c r="Y64" s="22">
        <v>770</v>
      </c>
      <c r="Z64" s="24">
        <f t="shared" si="0"/>
        <v>289.8</v>
      </c>
      <c r="AA64" s="25">
        <f t="shared" si="1"/>
        <v>769.2</v>
      </c>
      <c r="AB64" s="59"/>
      <c r="AC64" s="59"/>
    </row>
    <row r="65" spans="2:29" ht="15.75" thickBot="1" x14ac:dyDescent="0.3">
      <c r="B65" s="101" t="s">
        <v>65</v>
      </c>
      <c r="C65" s="102"/>
      <c r="D65" s="102"/>
      <c r="E65" s="103"/>
      <c r="F65" s="3">
        <v>6</v>
      </c>
      <c r="G65" s="19">
        <v>264</v>
      </c>
      <c r="H65" s="7">
        <v>6</v>
      </c>
      <c r="I65" s="22">
        <v>166</v>
      </c>
      <c r="J65" s="10">
        <v>6</v>
      </c>
      <c r="K65" s="19">
        <v>260</v>
      </c>
      <c r="L65" s="7">
        <v>6</v>
      </c>
      <c r="M65" s="22">
        <v>167</v>
      </c>
      <c r="N65" s="10">
        <v>6</v>
      </c>
      <c r="O65" s="19">
        <v>263</v>
      </c>
      <c r="P65" s="7">
        <v>6</v>
      </c>
      <c r="Q65" s="22">
        <v>167</v>
      </c>
      <c r="R65" s="10">
        <v>6</v>
      </c>
      <c r="S65" s="19">
        <v>260</v>
      </c>
      <c r="T65" s="7">
        <v>6</v>
      </c>
      <c r="U65" s="22">
        <v>166</v>
      </c>
      <c r="V65" s="3">
        <v>6</v>
      </c>
      <c r="W65" s="19">
        <v>259</v>
      </c>
      <c r="X65" s="7">
        <v>6</v>
      </c>
      <c r="Y65" s="22">
        <v>168</v>
      </c>
      <c r="Z65" s="61">
        <f t="shared" si="0"/>
        <v>261.2</v>
      </c>
      <c r="AA65" s="27">
        <f t="shared" si="1"/>
        <v>166.8</v>
      </c>
      <c r="AB65" s="59"/>
      <c r="AC65" s="59"/>
    </row>
    <row r="66" spans="2:29" x14ac:dyDescent="0.25">
      <c r="B66" s="98" t="s">
        <v>66</v>
      </c>
      <c r="C66" s="99"/>
      <c r="D66" s="99"/>
      <c r="E66" s="100"/>
      <c r="F66" s="3">
        <v>3</v>
      </c>
      <c r="G66" s="19">
        <v>216</v>
      </c>
      <c r="H66" s="7">
        <v>10</v>
      </c>
      <c r="I66" s="22">
        <v>414</v>
      </c>
      <c r="J66" s="10">
        <v>3</v>
      </c>
      <c r="K66" s="19">
        <v>214</v>
      </c>
      <c r="L66" s="7">
        <v>10</v>
      </c>
      <c r="M66" s="22">
        <v>414</v>
      </c>
      <c r="N66" s="10">
        <v>3</v>
      </c>
      <c r="O66" s="19">
        <v>214</v>
      </c>
      <c r="P66" s="7">
        <v>10</v>
      </c>
      <c r="Q66" s="22">
        <v>416</v>
      </c>
      <c r="R66" s="10">
        <v>3</v>
      </c>
      <c r="S66" s="19">
        <v>215</v>
      </c>
      <c r="T66" s="7">
        <v>10</v>
      </c>
      <c r="U66" s="22">
        <v>419</v>
      </c>
      <c r="V66" s="3">
        <v>3</v>
      </c>
      <c r="W66" s="19">
        <v>214</v>
      </c>
      <c r="X66" s="7">
        <v>10</v>
      </c>
      <c r="Y66" s="22">
        <v>414</v>
      </c>
      <c r="Z66" s="24">
        <f t="shared" si="0"/>
        <v>214.6</v>
      </c>
      <c r="AA66" s="25">
        <f t="shared" si="1"/>
        <v>415.4</v>
      </c>
      <c r="AB66" s="59"/>
      <c r="AC66" s="59"/>
    </row>
    <row r="67" spans="2:29" ht="15.75" thickBot="1" x14ac:dyDescent="0.3">
      <c r="B67" s="101" t="s">
        <v>67</v>
      </c>
      <c r="C67" s="102"/>
      <c r="D67" s="102"/>
      <c r="E67" s="103"/>
      <c r="F67" s="3">
        <v>0</v>
      </c>
      <c r="G67" s="19">
        <v>46</v>
      </c>
      <c r="H67" s="7">
        <v>0</v>
      </c>
      <c r="I67" s="22">
        <v>59</v>
      </c>
      <c r="J67" s="10">
        <v>0</v>
      </c>
      <c r="K67" s="19">
        <v>47</v>
      </c>
      <c r="L67" s="7">
        <v>0</v>
      </c>
      <c r="M67" s="22">
        <v>55</v>
      </c>
      <c r="N67" s="10">
        <v>0</v>
      </c>
      <c r="O67" s="19">
        <v>45</v>
      </c>
      <c r="P67" s="7">
        <v>0</v>
      </c>
      <c r="Q67" s="22">
        <v>55</v>
      </c>
      <c r="R67" s="10">
        <v>0</v>
      </c>
      <c r="S67" s="19">
        <v>45</v>
      </c>
      <c r="T67" s="7">
        <v>0</v>
      </c>
      <c r="U67" s="22">
        <v>56</v>
      </c>
      <c r="V67" s="3">
        <v>0</v>
      </c>
      <c r="W67" s="19">
        <v>45</v>
      </c>
      <c r="X67" s="7">
        <v>0</v>
      </c>
      <c r="Y67" s="22">
        <v>56</v>
      </c>
      <c r="Z67" s="61">
        <f t="shared" si="0"/>
        <v>45.6</v>
      </c>
      <c r="AA67" s="27">
        <f t="shared" si="1"/>
        <v>56.2</v>
      </c>
      <c r="AB67" s="59"/>
      <c r="AC67" s="59"/>
    </row>
    <row r="68" spans="2:29" x14ac:dyDescent="0.25">
      <c r="B68" s="98" t="s">
        <v>68</v>
      </c>
      <c r="C68" s="99"/>
      <c r="D68" s="99"/>
      <c r="E68" s="100"/>
      <c r="F68" s="3">
        <v>0</v>
      </c>
      <c r="G68" s="19">
        <v>48</v>
      </c>
      <c r="H68" s="7">
        <v>22</v>
      </c>
      <c r="I68" s="22">
        <v>628</v>
      </c>
      <c r="J68" s="10">
        <v>0</v>
      </c>
      <c r="K68" s="19">
        <v>47</v>
      </c>
      <c r="L68" s="7">
        <v>22</v>
      </c>
      <c r="M68" s="22">
        <v>620</v>
      </c>
      <c r="N68" s="10">
        <v>0</v>
      </c>
      <c r="O68" s="19">
        <v>48</v>
      </c>
      <c r="P68" s="7">
        <v>22</v>
      </c>
      <c r="Q68" s="22">
        <v>622</v>
      </c>
      <c r="R68" s="10">
        <v>0</v>
      </c>
      <c r="S68" s="19">
        <v>47</v>
      </c>
      <c r="T68" s="7">
        <v>22</v>
      </c>
      <c r="U68" s="22">
        <v>628</v>
      </c>
      <c r="V68" s="3">
        <v>0</v>
      </c>
      <c r="W68" s="19">
        <v>47</v>
      </c>
      <c r="X68" s="7">
        <v>22</v>
      </c>
      <c r="Y68" s="22">
        <v>630</v>
      </c>
      <c r="Z68" s="24">
        <f t="shared" si="0"/>
        <v>47.4</v>
      </c>
      <c r="AA68" s="25">
        <f t="shared" si="1"/>
        <v>625.6</v>
      </c>
      <c r="AB68" s="59"/>
      <c r="AC68" s="59"/>
    </row>
    <row r="69" spans="2:29" ht="15.75" thickBot="1" x14ac:dyDescent="0.3">
      <c r="B69" s="101" t="s">
        <v>69</v>
      </c>
      <c r="C69" s="102"/>
      <c r="D69" s="102"/>
      <c r="E69" s="103"/>
      <c r="F69" s="3">
        <v>49</v>
      </c>
      <c r="G69" s="19">
        <v>519</v>
      </c>
      <c r="H69" s="7">
        <v>28</v>
      </c>
      <c r="I69" s="22">
        <v>433</v>
      </c>
      <c r="J69" s="10">
        <v>49</v>
      </c>
      <c r="K69" s="19">
        <v>504</v>
      </c>
      <c r="L69" s="7">
        <v>28</v>
      </c>
      <c r="M69" s="22">
        <v>426</v>
      </c>
      <c r="N69" s="10">
        <v>49</v>
      </c>
      <c r="O69" s="19">
        <v>507</v>
      </c>
      <c r="P69" s="7">
        <v>28</v>
      </c>
      <c r="Q69" s="22">
        <v>429</v>
      </c>
      <c r="R69" s="10">
        <v>49</v>
      </c>
      <c r="S69" s="19">
        <v>506</v>
      </c>
      <c r="T69" s="7">
        <v>28</v>
      </c>
      <c r="U69" s="22">
        <v>434</v>
      </c>
      <c r="V69" s="3">
        <v>49</v>
      </c>
      <c r="W69" s="19">
        <v>508</v>
      </c>
      <c r="X69" s="7">
        <v>28</v>
      </c>
      <c r="Y69" s="22">
        <v>432</v>
      </c>
      <c r="Z69" s="61">
        <f t="shared" si="0"/>
        <v>508.8</v>
      </c>
      <c r="AA69" s="27">
        <f t="shared" si="1"/>
        <v>430.8</v>
      </c>
      <c r="AB69" s="59"/>
      <c r="AC69" s="59"/>
    </row>
    <row r="70" spans="2:29" x14ac:dyDescent="0.25">
      <c r="B70" s="98" t="s">
        <v>70</v>
      </c>
      <c r="C70" s="99"/>
      <c r="D70" s="99"/>
      <c r="E70" s="100"/>
      <c r="F70" s="3">
        <v>30</v>
      </c>
      <c r="G70" s="19">
        <v>370</v>
      </c>
      <c r="H70" s="7">
        <v>30</v>
      </c>
      <c r="I70" s="22">
        <v>360</v>
      </c>
      <c r="J70" s="10">
        <v>30</v>
      </c>
      <c r="K70" s="19">
        <v>366</v>
      </c>
      <c r="L70" s="7">
        <v>30</v>
      </c>
      <c r="M70" s="22">
        <v>358</v>
      </c>
      <c r="N70" s="10">
        <v>30</v>
      </c>
      <c r="O70" s="19">
        <v>373</v>
      </c>
      <c r="P70" s="7">
        <v>30</v>
      </c>
      <c r="Q70" s="22">
        <v>365</v>
      </c>
      <c r="R70" s="10">
        <v>30</v>
      </c>
      <c r="S70" s="19">
        <v>369</v>
      </c>
      <c r="T70" s="7">
        <v>30</v>
      </c>
      <c r="U70" s="22">
        <v>366</v>
      </c>
      <c r="V70" s="3">
        <v>30</v>
      </c>
      <c r="W70" s="19">
        <v>368</v>
      </c>
      <c r="X70" s="7">
        <v>30</v>
      </c>
      <c r="Y70" s="22">
        <v>385</v>
      </c>
      <c r="Z70" s="24">
        <f t="shared" si="0"/>
        <v>369.2</v>
      </c>
      <c r="AA70" s="25">
        <f t="shared" si="1"/>
        <v>366.8</v>
      </c>
      <c r="AB70" s="59"/>
      <c r="AC70" s="59"/>
    </row>
    <row r="71" spans="2:29" ht="15.75" thickBot="1" x14ac:dyDescent="0.3">
      <c r="B71" s="101" t="s">
        <v>71</v>
      </c>
      <c r="C71" s="102"/>
      <c r="D71" s="102"/>
      <c r="E71" s="103"/>
      <c r="F71" s="3">
        <v>2</v>
      </c>
      <c r="G71" s="19">
        <v>212</v>
      </c>
      <c r="H71" s="7">
        <v>0</v>
      </c>
      <c r="I71" s="22">
        <v>53</v>
      </c>
      <c r="J71" s="10">
        <v>2</v>
      </c>
      <c r="K71" s="19">
        <v>209</v>
      </c>
      <c r="L71" s="7">
        <v>0</v>
      </c>
      <c r="M71" s="22">
        <v>53</v>
      </c>
      <c r="N71" s="10">
        <v>2</v>
      </c>
      <c r="O71" s="19">
        <v>194</v>
      </c>
      <c r="P71" s="7">
        <v>0</v>
      </c>
      <c r="Q71" s="22">
        <v>49</v>
      </c>
      <c r="R71" s="10">
        <v>2</v>
      </c>
      <c r="S71" s="19">
        <v>188</v>
      </c>
      <c r="T71" s="7">
        <v>0</v>
      </c>
      <c r="U71" s="22">
        <v>47</v>
      </c>
      <c r="V71" s="3">
        <v>2</v>
      </c>
      <c r="W71" s="19">
        <v>180</v>
      </c>
      <c r="X71" s="7">
        <v>0</v>
      </c>
      <c r="Y71" s="22">
        <v>47</v>
      </c>
      <c r="Z71" s="61">
        <f t="shared" si="0"/>
        <v>196.6</v>
      </c>
      <c r="AA71" s="27">
        <f t="shared" si="1"/>
        <v>49.8</v>
      </c>
      <c r="AB71" s="59"/>
      <c r="AC71" s="59"/>
    </row>
    <row r="72" spans="2:29" x14ac:dyDescent="0.25">
      <c r="B72" s="98" t="s">
        <v>72</v>
      </c>
      <c r="C72" s="99"/>
      <c r="D72" s="99"/>
      <c r="E72" s="100"/>
      <c r="F72" s="3">
        <v>0</v>
      </c>
      <c r="G72" s="19">
        <v>49</v>
      </c>
      <c r="H72" s="7">
        <v>0</v>
      </c>
      <c r="I72" s="22">
        <v>47</v>
      </c>
      <c r="J72" s="10">
        <v>0</v>
      </c>
      <c r="K72" s="19">
        <v>49</v>
      </c>
      <c r="L72" s="7">
        <v>0</v>
      </c>
      <c r="M72" s="22">
        <v>46</v>
      </c>
      <c r="N72" s="10">
        <v>0</v>
      </c>
      <c r="O72" s="19">
        <v>50</v>
      </c>
      <c r="P72" s="7">
        <v>0</v>
      </c>
      <c r="Q72" s="22">
        <v>46</v>
      </c>
      <c r="R72" s="10">
        <v>0</v>
      </c>
      <c r="S72" s="19">
        <v>49</v>
      </c>
      <c r="T72" s="7">
        <v>0</v>
      </c>
      <c r="U72" s="22">
        <v>46</v>
      </c>
      <c r="V72" s="3">
        <v>0</v>
      </c>
      <c r="W72" s="19">
        <v>48</v>
      </c>
      <c r="X72" s="7">
        <v>0</v>
      </c>
      <c r="Y72" s="22">
        <v>45</v>
      </c>
      <c r="Z72" s="24">
        <f t="shared" si="0"/>
        <v>49</v>
      </c>
      <c r="AA72" s="25">
        <f t="shared" si="1"/>
        <v>46</v>
      </c>
      <c r="AB72" s="59"/>
      <c r="AC72" s="59"/>
    </row>
    <row r="73" spans="2:29" ht="15.75" thickBot="1" x14ac:dyDescent="0.3">
      <c r="B73" s="101" t="s">
        <v>73</v>
      </c>
      <c r="C73" s="102"/>
      <c r="D73" s="102"/>
      <c r="E73" s="103"/>
      <c r="F73" s="3">
        <v>0</v>
      </c>
      <c r="G73" s="19">
        <v>48</v>
      </c>
      <c r="H73" s="7">
        <v>0</v>
      </c>
      <c r="I73" s="22">
        <v>48</v>
      </c>
      <c r="J73" s="10">
        <v>0</v>
      </c>
      <c r="K73" s="19">
        <v>47</v>
      </c>
      <c r="L73" s="7">
        <v>0</v>
      </c>
      <c r="M73" s="22">
        <v>48</v>
      </c>
      <c r="N73" s="10">
        <v>0</v>
      </c>
      <c r="O73" s="19">
        <v>48</v>
      </c>
      <c r="P73" s="7">
        <v>0</v>
      </c>
      <c r="Q73" s="22">
        <v>46</v>
      </c>
      <c r="R73" s="10">
        <v>0</v>
      </c>
      <c r="S73" s="19">
        <v>47</v>
      </c>
      <c r="T73" s="7">
        <v>0</v>
      </c>
      <c r="U73" s="22">
        <v>47</v>
      </c>
      <c r="V73" s="3">
        <v>0</v>
      </c>
      <c r="W73" s="19">
        <v>46</v>
      </c>
      <c r="X73" s="7">
        <v>0</v>
      </c>
      <c r="Y73" s="22">
        <v>45</v>
      </c>
      <c r="Z73" s="61">
        <f t="shared" si="0"/>
        <v>47.2</v>
      </c>
      <c r="AA73" s="27">
        <f t="shared" si="1"/>
        <v>46.8</v>
      </c>
      <c r="AB73" s="59"/>
      <c r="AC73" s="59"/>
    </row>
    <row r="74" spans="2:29" x14ac:dyDescent="0.25">
      <c r="B74" s="98" t="s">
        <v>74</v>
      </c>
      <c r="C74" s="99"/>
      <c r="D74" s="99"/>
      <c r="E74" s="100"/>
      <c r="F74" s="3">
        <v>0</v>
      </c>
      <c r="G74" s="19">
        <v>47</v>
      </c>
      <c r="H74" s="7">
        <v>0</v>
      </c>
      <c r="I74" s="22">
        <v>47</v>
      </c>
      <c r="J74" s="10">
        <v>0</v>
      </c>
      <c r="K74" s="19">
        <v>46</v>
      </c>
      <c r="L74" s="7">
        <v>0</v>
      </c>
      <c r="M74" s="22">
        <v>45</v>
      </c>
      <c r="N74" s="10">
        <v>0</v>
      </c>
      <c r="O74" s="19">
        <v>46</v>
      </c>
      <c r="P74" s="7">
        <v>0</v>
      </c>
      <c r="Q74" s="22">
        <v>46</v>
      </c>
      <c r="R74" s="10">
        <v>0</v>
      </c>
      <c r="S74" s="19">
        <v>46</v>
      </c>
      <c r="T74" s="7">
        <v>0</v>
      </c>
      <c r="U74" s="22">
        <v>47</v>
      </c>
      <c r="V74" s="3">
        <v>0</v>
      </c>
      <c r="W74" s="19">
        <v>46</v>
      </c>
      <c r="X74" s="7">
        <v>0</v>
      </c>
      <c r="Y74" s="22">
        <v>45</v>
      </c>
      <c r="Z74" s="24">
        <f t="shared" si="0"/>
        <v>46.2</v>
      </c>
      <c r="AA74" s="25">
        <f t="shared" si="1"/>
        <v>46</v>
      </c>
      <c r="AB74" s="59"/>
      <c r="AC74" s="59"/>
    </row>
    <row r="75" spans="2:29" ht="15.75" thickBot="1" x14ac:dyDescent="0.3">
      <c r="B75" s="101" t="s">
        <v>75</v>
      </c>
      <c r="C75" s="102"/>
      <c r="D75" s="102"/>
      <c r="E75" s="103"/>
      <c r="F75" s="3">
        <v>52</v>
      </c>
      <c r="G75" s="19">
        <v>929</v>
      </c>
      <c r="H75" s="7">
        <v>37</v>
      </c>
      <c r="I75" s="22">
        <v>252</v>
      </c>
      <c r="J75" s="10">
        <v>52</v>
      </c>
      <c r="K75" s="19">
        <v>935</v>
      </c>
      <c r="L75" s="7">
        <v>37</v>
      </c>
      <c r="M75" s="22">
        <v>245</v>
      </c>
      <c r="N75" s="10">
        <v>52</v>
      </c>
      <c r="O75" s="19">
        <v>927</v>
      </c>
      <c r="P75" s="7">
        <v>37</v>
      </c>
      <c r="Q75" s="22">
        <v>246</v>
      </c>
      <c r="R75" s="10">
        <v>52</v>
      </c>
      <c r="S75" s="19">
        <v>912</v>
      </c>
      <c r="T75" s="7">
        <v>37</v>
      </c>
      <c r="U75" s="22">
        <v>248</v>
      </c>
      <c r="V75" s="3">
        <v>52</v>
      </c>
      <c r="W75" s="19">
        <v>914</v>
      </c>
      <c r="X75" s="7">
        <v>37</v>
      </c>
      <c r="Y75" s="22">
        <v>242</v>
      </c>
      <c r="Z75" s="61">
        <f t="shared" si="0"/>
        <v>923.4</v>
      </c>
      <c r="AA75" s="27">
        <f t="shared" si="1"/>
        <v>246.6</v>
      </c>
      <c r="AB75" s="59"/>
      <c r="AC75" s="59"/>
    </row>
    <row r="76" spans="2:29" x14ac:dyDescent="0.25">
      <c r="B76" s="98" t="s">
        <v>76</v>
      </c>
      <c r="C76" s="99"/>
      <c r="D76" s="99"/>
      <c r="E76" s="100"/>
      <c r="F76" s="3">
        <v>0</v>
      </c>
      <c r="G76" s="19">
        <v>47</v>
      </c>
      <c r="H76" s="7">
        <v>10</v>
      </c>
      <c r="I76" s="22">
        <v>469</v>
      </c>
      <c r="J76" s="10">
        <v>0</v>
      </c>
      <c r="K76" s="19">
        <v>47</v>
      </c>
      <c r="L76" s="7">
        <v>10</v>
      </c>
      <c r="M76" s="22">
        <v>468</v>
      </c>
      <c r="N76" s="10">
        <v>0</v>
      </c>
      <c r="O76" s="19">
        <v>48</v>
      </c>
      <c r="P76" s="7">
        <v>10</v>
      </c>
      <c r="Q76" s="22">
        <v>470</v>
      </c>
      <c r="R76" s="10">
        <v>0</v>
      </c>
      <c r="S76" s="19">
        <v>47</v>
      </c>
      <c r="T76" s="7">
        <v>10</v>
      </c>
      <c r="U76" s="22">
        <v>467</v>
      </c>
      <c r="V76" s="3">
        <v>0</v>
      </c>
      <c r="W76" s="19">
        <v>47</v>
      </c>
      <c r="X76" s="7">
        <v>10</v>
      </c>
      <c r="Y76" s="22">
        <v>470</v>
      </c>
      <c r="Z76" s="24">
        <f t="shared" ref="Z76:Z109" si="2">AVERAGE(G76,K76,O76,S76,W76)</f>
        <v>47.2</v>
      </c>
      <c r="AA76" s="25">
        <f t="shared" ref="AA76:AA109" si="3">AVERAGE(I76,M76,Q76,U76,Y76)</f>
        <v>468.8</v>
      </c>
      <c r="AB76" s="59"/>
      <c r="AC76" s="59"/>
    </row>
    <row r="77" spans="2:29" ht="15.75" thickBot="1" x14ac:dyDescent="0.3">
      <c r="B77" s="101" t="s">
        <v>77</v>
      </c>
      <c r="C77" s="102"/>
      <c r="D77" s="102"/>
      <c r="E77" s="103"/>
      <c r="F77" s="3">
        <v>0</v>
      </c>
      <c r="G77" s="19">
        <v>50</v>
      </c>
      <c r="H77" s="7">
        <v>0</v>
      </c>
      <c r="I77" s="22">
        <v>45</v>
      </c>
      <c r="J77" s="10">
        <v>0</v>
      </c>
      <c r="K77" s="19">
        <v>50</v>
      </c>
      <c r="L77" s="7">
        <v>0</v>
      </c>
      <c r="M77" s="22">
        <v>46</v>
      </c>
      <c r="N77" s="10">
        <v>0</v>
      </c>
      <c r="O77" s="19">
        <v>50</v>
      </c>
      <c r="P77" s="7">
        <v>0</v>
      </c>
      <c r="Q77" s="22">
        <v>45</v>
      </c>
      <c r="R77" s="10">
        <v>0</v>
      </c>
      <c r="S77" s="19">
        <v>49</v>
      </c>
      <c r="T77" s="7">
        <v>0</v>
      </c>
      <c r="U77" s="22">
        <v>46</v>
      </c>
      <c r="V77" s="3">
        <v>0</v>
      </c>
      <c r="W77" s="19">
        <v>48</v>
      </c>
      <c r="X77" s="7">
        <v>0</v>
      </c>
      <c r="Y77" s="22">
        <v>45</v>
      </c>
      <c r="Z77" s="61">
        <f t="shared" si="2"/>
        <v>49.4</v>
      </c>
      <c r="AA77" s="27">
        <f t="shared" si="3"/>
        <v>45.4</v>
      </c>
      <c r="AB77" s="59"/>
      <c r="AC77" s="59"/>
    </row>
    <row r="78" spans="2:29" x14ac:dyDescent="0.25">
      <c r="B78" s="98" t="s">
        <v>78</v>
      </c>
      <c r="C78" s="99"/>
      <c r="D78" s="99"/>
      <c r="E78" s="100"/>
      <c r="F78" s="3">
        <v>10</v>
      </c>
      <c r="G78" s="19">
        <v>459</v>
      </c>
      <c r="H78" s="7">
        <v>0</v>
      </c>
      <c r="I78" s="22">
        <v>47</v>
      </c>
      <c r="J78" s="10">
        <v>10</v>
      </c>
      <c r="K78" s="19">
        <v>459</v>
      </c>
      <c r="L78" s="7">
        <v>0</v>
      </c>
      <c r="M78" s="22">
        <v>46</v>
      </c>
      <c r="N78" s="10">
        <v>10</v>
      </c>
      <c r="O78" s="19">
        <v>461</v>
      </c>
      <c r="P78" s="7">
        <v>0</v>
      </c>
      <c r="Q78" s="22">
        <v>45</v>
      </c>
      <c r="R78" s="10">
        <v>10</v>
      </c>
      <c r="S78" s="19">
        <v>459</v>
      </c>
      <c r="T78" s="7">
        <v>0</v>
      </c>
      <c r="U78" s="22">
        <v>46</v>
      </c>
      <c r="V78" s="3">
        <v>10</v>
      </c>
      <c r="W78" s="19">
        <v>466</v>
      </c>
      <c r="X78" s="7">
        <v>0</v>
      </c>
      <c r="Y78" s="22">
        <v>47</v>
      </c>
      <c r="Z78" s="24">
        <f t="shared" si="2"/>
        <v>460.8</v>
      </c>
      <c r="AA78" s="25">
        <f t="shared" si="3"/>
        <v>46.2</v>
      </c>
      <c r="AB78" s="59"/>
      <c r="AC78" s="59"/>
    </row>
    <row r="79" spans="2:29" ht="15.75" thickBot="1" x14ac:dyDescent="0.3">
      <c r="B79" s="101" t="s">
        <v>79</v>
      </c>
      <c r="C79" s="102"/>
      <c r="D79" s="102"/>
      <c r="E79" s="103"/>
      <c r="F79" s="3">
        <v>16</v>
      </c>
      <c r="G79" s="19">
        <v>225</v>
      </c>
      <c r="H79" s="7">
        <v>18</v>
      </c>
      <c r="I79" s="22">
        <v>422</v>
      </c>
      <c r="J79" s="10">
        <v>16</v>
      </c>
      <c r="K79" s="19">
        <v>221</v>
      </c>
      <c r="L79" s="7">
        <v>18</v>
      </c>
      <c r="M79" s="22">
        <v>419</v>
      </c>
      <c r="N79" s="10">
        <v>16</v>
      </c>
      <c r="O79" s="19">
        <v>225</v>
      </c>
      <c r="P79" s="7">
        <v>18</v>
      </c>
      <c r="Q79" s="22">
        <v>426</v>
      </c>
      <c r="R79" s="10">
        <v>16</v>
      </c>
      <c r="S79" s="19">
        <v>229</v>
      </c>
      <c r="T79" s="7">
        <v>18</v>
      </c>
      <c r="U79" s="22">
        <v>427</v>
      </c>
      <c r="V79" s="3">
        <v>16</v>
      </c>
      <c r="W79" s="19">
        <v>225</v>
      </c>
      <c r="X79" s="7">
        <v>18</v>
      </c>
      <c r="Y79" s="22">
        <v>423</v>
      </c>
      <c r="Z79" s="61">
        <f t="shared" si="2"/>
        <v>225</v>
      </c>
      <c r="AA79" s="27">
        <f t="shared" si="3"/>
        <v>423.4</v>
      </c>
      <c r="AB79" s="59"/>
      <c r="AC79" s="59"/>
    </row>
    <row r="80" spans="2:29" x14ac:dyDescent="0.25">
      <c r="B80" s="98" t="s">
        <v>80</v>
      </c>
      <c r="C80" s="99"/>
      <c r="D80" s="99"/>
      <c r="E80" s="100"/>
      <c r="F80" s="3">
        <v>0</v>
      </c>
      <c r="G80" s="19">
        <v>47</v>
      </c>
      <c r="H80" s="7">
        <v>0</v>
      </c>
      <c r="I80" s="22">
        <v>48</v>
      </c>
      <c r="J80" s="10">
        <v>0</v>
      </c>
      <c r="K80" s="19">
        <v>45</v>
      </c>
      <c r="L80" s="7">
        <v>0</v>
      </c>
      <c r="M80" s="22">
        <v>46</v>
      </c>
      <c r="N80" s="10">
        <v>0</v>
      </c>
      <c r="O80" s="19">
        <v>47</v>
      </c>
      <c r="P80" s="7">
        <v>0</v>
      </c>
      <c r="Q80" s="22">
        <v>46</v>
      </c>
      <c r="R80" s="10">
        <v>0</v>
      </c>
      <c r="S80" s="19">
        <v>46</v>
      </c>
      <c r="T80" s="7">
        <v>0</v>
      </c>
      <c r="U80" s="22">
        <v>47</v>
      </c>
      <c r="V80" s="3">
        <v>0</v>
      </c>
      <c r="W80" s="19">
        <v>47</v>
      </c>
      <c r="X80" s="7">
        <v>0</v>
      </c>
      <c r="Y80" s="22">
        <v>48</v>
      </c>
      <c r="Z80" s="24">
        <f t="shared" si="2"/>
        <v>46.4</v>
      </c>
      <c r="AA80" s="25">
        <f t="shared" si="3"/>
        <v>47</v>
      </c>
      <c r="AB80" s="59"/>
      <c r="AC80" s="59"/>
    </row>
    <row r="81" spans="2:29" ht="15.75" thickBot="1" x14ac:dyDescent="0.3">
      <c r="B81" s="101" t="s">
        <v>81</v>
      </c>
      <c r="C81" s="102"/>
      <c r="D81" s="102"/>
      <c r="E81" s="103"/>
      <c r="F81" s="3">
        <v>0</v>
      </c>
      <c r="G81" s="19">
        <v>47</v>
      </c>
      <c r="H81" s="7">
        <v>0</v>
      </c>
      <c r="I81" s="22">
        <v>48</v>
      </c>
      <c r="J81" s="10">
        <v>0</v>
      </c>
      <c r="K81" s="19">
        <v>48</v>
      </c>
      <c r="L81" s="7">
        <v>0</v>
      </c>
      <c r="M81" s="22">
        <v>48</v>
      </c>
      <c r="N81" s="10">
        <v>0</v>
      </c>
      <c r="O81" s="19">
        <v>48</v>
      </c>
      <c r="P81" s="7">
        <v>0</v>
      </c>
      <c r="Q81" s="22">
        <v>47</v>
      </c>
      <c r="R81" s="10">
        <v>0</v>
      </c>
      <c r="S81" s="19">
        <v>47</v>
      </c>
      <c r="T81" s="7">
        <v>0</v>
      </c>
      <c r="U81" s="22">
        <v>48</v>
      </c>
      <c r="V81" s="3">
        <v>0</v>
      </c>
      <c r="W81" s="19">
        <v>48</v>
      </c>
      <c r="X81" s="7">
        <v>0</v>
      </c>
      <c r="Y81" s="22">
        <v>48</v>
      </c>
      <c r="Z81" s="61">
        <f t="shared" si="2"/>
        <v>47.6</v>
      </c>
      <c r="AA81" s="27">
        <f t="shared" si="3"/>
        <v>47.8</v>
      </c>
      <c r="AB81" s="59"/>
      <c r="AC81" s="59"/>
    </row>
    <row r="82" spans="2:29" x14ac:dyDescent="0.25">
      <c r="B82" s="98" t="s">
        <v>82</v>
      </c>
      <c r="C82" s="99"/>
      <c r="D82" s="99"/>
      <c r="E82" s="100"/>
      <c r="F82" s="3">
        <v>9</v>
      </c>
      <c r="G82" s="19">
        <v>324</v>
      </c>
      <c r="H82" s="7">
        <v>11</v>
      </c>
      <c r="I82" s="22">
        <v>179</v>
      </c>
      <c r="J82" s="10">
        <v>9</v>
      </c>
      <c r="K82" s="19">
        <v>322</v>
      </c>
      <c r="L82" s="7">
        <v>11</v>
      </c>
      <c r="M82" s="22">
        <v>179</v>
      </c>
      <c r="N82" s="10">
        <v>9</v>
      </c>
      <c r="O82" s="19">
        <v>319</v>
      </c>
      <c r="P82" s="7">
        <v>11</v>
      </c>
      <c r="Q82" s="22">
        <v>175</v>
      </c>
      <c r="R82" s="10">
        <v>9</v>
      </c>
      <c r="S82" s="19">
        <v>306</v>
      </c>
      <c r="T82" s="7">
        <v>11</v>
      </c>
      <c r="U82" s="22">
        <v>175</v>
      </c>
      <c r="V82" s="3">
        <v>9</v>
      </c>
      <c r="W82" s="19">
        <v>316</v>
      </c>
      <c r="X82" s="7">
        <v>11</v>
      </c>
      <c r="Y82" s="22">
        <v>175</v>
      </c>
      <c r="Z82" s="24">
        <f t="shared" si="2"/>
        <v>317.39999999999998</v>
      </c>
      <c r="AA82" s="25">
        <f t="shared" si="3"/>
        <v>176.6</v>
      </c>
      <c r="AB82" s="59"/>
      <c r="AC82" s="59"/>
    </row>
    <row r="83" spans="2:29" ht="15.75" thickBot="1" x14ac:dyDescent="0.3">
      <c r="B83" s="101" t="s">
        <v>83</v>
      </c>
      <c r="C83" s="102"/>
      <c r="D83" s="102"/>
      <c r="E83" s="103"/>
      <c r="F83" s="3">
        <v>12</v>
      </c>
      <c r="G83" s="19">
        <v>295</v>
      </c>
      <c r="H83" s="7">
        <v>0</v>
      </c>
      <c r="I83" s="22">
        <v>46</v>
      </c>
      <c r="J83" s="10">
        <v>12</v>
      </c>
      <c r="K83" s="19">
        <v>292</v>
      </c>
      <c r="L83" s="7">
        <v>0</v>
      </c>
      <c r="M83" s="22">
        <v>48</v>
      </c>
      <c r="N83" s="10">
        <v>12</v>
      </c>
      <c r="O83" s="19">
        <v>287</v>
      </c>
      <c r="P83" s="7">
        <v>0</v>
      </c>
      <c r="Q83" s="22">
        <v>46</v>
      </c>
      <c r="R83" s="10">
        <v>12</v>
      </c>
      <c r="S83" s="19">
        <v>284</v>
      </c>
      <c r="T83" s="7">
        <v>0</v>
      </c>
      <c r="U83" s="22">
        <v>45</v>
      </c>
      <c r="V83" s="3">
        <v>12</v>
      </c>
      <c r="W83" s="19">
        <v>287</v>
      </c>
      <c r="X83" s="7">
        <v>0</v>
      </c>
      <c r="Y83" s="22">
        <v>48</v>
      </c>
      <c r="Z83" s="61">
        <f t="shared" si="2"/>
        <v>289</v>
      </c>
      <c r="AA83" s="27">
        <f t="shared" si="3"/>
        <v>46.6</v>
      </c>
      <c r="AB83" s="59"/>
      <c r="AC83" s="59"/>
    </row>
    <row r="84" spans="2:29" x14ac:dyDescent="0.25">
      <c r="B84" s="98" t="s">
        <v>84</v>
      </c>
      <c r="C84" s="99"/>
      <c r="D84" s="99"/>
      <c r="E84" s="100"/>
      <c r="F84" s="3">
        <v>0</v>
      </c>
      <c r="G84" s="19">
        <v>48</v>
      </c>
      <c r="H84" s="7">
        <v>0</v>
      </c>
      <c r="I84" s="22">
        <v>49</v>
      </c>
      <c r="J84" s="10">
        <v>0</v>
      </c>
      <c r="K84" s="19">
        <v>46</v>
      </c>
      <c r="L84" s="7">
        <v>0</v>
      </c>
      <c r="M84" s="22">
        <v>54</v>
      </c>
      <c r="N84" s="10">
        <v>0</v>
      </c>
      <c r="O84" s="19">
        <v>51</v>
      </c>
      <c r="P84" s="7">
        <v>0</v>
      </c>
      <c r="Q84" s="22">
        <v>55</v>
      </c>
      <c r="R84" s="10">
        <v>0</v>
      </c>
      <c r="S84" s="19">
        <v>55</v>
      </c>
      <c r="T84" s="7">
        <v>0</v>
      </c>
      <c r="U84" s="22">
        <v>50</v>
      </c>
      <c r="V84" s="3">
        <v>0</v>
      </c>
      <c r="W84" s="19">
        <v>52</v>
      </c>
      <c r="X84" s="7">
        <v>0</v>
      </c>
      <c r="Y84" s="22">
        <v>49</v>
      </c>
      <c r="Z84" s="24">
        <f t="shared" si="2"/>
        <v>50.4</v>
      </c>
      <c r="AA84" s="25">
        <f t="shared" si="3"/>
        <v>51.4</v>
      </c>
      <c r="AB84" s="59"/>
      <c r="AC84" s="59"/>
    </row>
    <row r="85" spans="2:29" ht="15.75" thickBot="1" x14ac:dyDescent="0.3">
      <c r="B85" s="101" t="s">
        <v>85</v>
      </c>
      <c r="C85" s="102"/>
      <c r="D85" s="102"/>
      <c r="E85" s="103"/>
      <c r="F85" s="3">
        <v>0</v>
      </c>
      <c r="G85" s="19">
        <v>53</v>
      </c>
      <c r="H85" s="7">
        <v>0</v>
      </c>
      <c r="I85" s="22">
        <v>65</v>
      </c>
      <c r="J85" s="10">
        <v>0</v>
      </c>
      <c r="K85" s="19">
        <v>51</v>
      </c>
      <c r="L85" s="7">
        <v>0</v>
      </c>
      <c r="M85" s="22">
        <v>64</v>
      </c>
      <c r="N85" s="10">
        <v>0</v>
      </c>
      <c r="O85" s="19">
        <v>51</v>
      </c>
      <c r="P85" s="7">
        <v>0</v>
      </c>
      <c r="Q85" s="22">
        <v>61</v>
      </c>
      <c r="R85" s="10">
        <v>0</v>
      </c>
      <c r="S85" s="19">
        <v>51</v>
      </c>
      <c r="T85" s="7">
        <v>0</v>
      </c>
      <c r="U85" s="22">
        <v>58</v>
      </c>
      <c r="V85" s="3">
        <v>0</v>
      </c>
      <c r="W85" s="19">
        <v>55</v>
      </c>
      <c r="X85" s="7">
        <v>0</v>
      </c>
      <c r="Y85" s="22">
        <v>59</v>
      </c>
      <c r="Z85" s="61">
        <f t="shared" si="2"/>
        <v>52.2</v>
      </c>
      <c r="AA85" s="27">
        <f t="shared" si="3"/>
        <v>61.4</v>
      </c>
      <c r="AB85" s="59"/>
      <c r="AC85" s="59"/>
    </row>
    <row r="86" spans="2:29" x14ac:dyDescent="0.25">
      <c r="B86" s="98" t="s">
        <v>86</v>
      </c>
      <c r="C86" s="99"/>
      <c r="D86" s="99"/>
      <c r="E86" s="100"/>
      <c r="F86" s="3">
        <v>0</v>
      </c>
      <c r="G86" s="19">
        <v>47</v>
      </c>
      <c r="H86" s="7">
        <v>0</v>
      </c>
      <c r="I86" s="22">
        <v>54</v>
      </c>
      <c r="J86" s="10">
        <v>0</v>
      </c>
      <c r="K86" s="19">
        <v>46</v>
      </c>
      <c r="L86" s="7">
        <v>0</v>
      </c>
      <c r="M86" s="22">
        <v>43</v>
      </c>
      <c r="N86" s="10">
        <v>0</v>
      </c>
      <c r="O86" s="19">
        <v>45</v>
      </c>
      <c r="P86" s="7">
        <v>0</v>
      </c>
      <c r="Q86" s="22">
        <v>44</v>
      </c>
      <c r="R86" s="10">
        <v>0</v>
      </c>
      <c r="S86" s="19">
        <v>45</v>
      </c>
      <c r="T86" s="7">
        <v>0</v>
      </c>
      <c r="U86" s="22">
        <v>44</v>
      </c>
      <c r="V86" s="3">
        <v>0</v>
      </c>
      <c r="W86" s="19">
        <v>48</v>
      </c>
      <c r="X86" s="7">
        <v>0</v>
      </c>
      <c r="Y86" s="22">
        <v>44</v>
      </c>
      <c r="Z86" s="24">
        <f t="shared" si="2"/>
        <v>46.2</v>
      </c>
      <c r="AA86" s="25">
        <f t="shared" si="3"/>
        <v>45.8</v>
      </c>
      <c r="AB86" s="59"/>
      <c r="AC86" s="59"/>
    </row>
    <row r="87" spans="2:29" ht="15.75" thickBot="1" x14ac:dyDescent="0.3">
      <c r="B87" s="101" t="s">
        <v>87</v>
      </c>
      <c r="C87" s="102"/>
      <c r="D87" s="102"/>
      <c r="E87" s="103"/>
      <c r="F87" s="3">
        <v>0</v>
      </c>
      <c r="G87" s="19">
        <v>46</v>
      </c>
      <c r="H87" s="7">
        <v>0</v>
      </c>
      <c r="I87" s="22">
        <v>47</v>
      </c>
      <c r="J87" s="10">
        <v>0</v>
      </c>
      <c r="K87" s="19">
        <v>47</v>
      </c>
      <c r="L87" s="7">
        <v>0</v>
      </c>
      <c r="M87" s="22">
        <v>47</v>
      </c>
      <c r="N87" s="10">
        <v>0</v>
      </c>
      <c r="O87" s="19">
        <v>44</v>
      </c>
      <c r="P87" s="7">
        <v>0</v>
      </c>
      <c r="Q87" s="22">
        <v>46</v>
      </c>
      <c r="R87" s="10">
        <v>0</v>
      </c>
      <c r="S87" s="19">
        <v>44</v>
      </c>
      <c r="T87" s="7">
        <v>0</v>
      </c>
      <c r="U87" s="22">
        <v>47</v>
      </c>
      <c r="V87" s="3">
        <v>0</v>
      </c>
      <c r="W87" s="19">
        <v>45</v>
      </c>
      <c r="X87" s="7">
        <v>0</v>
      </c>
      <c r="Y87" s="22">
        <v>46</v>
      </c>
      <c r="Z87" s="61">
        <f t="shared" si="2"/>
        <v>45.2</v>
      </c>
      <c r="AA87" s="27">
        <f t="shared" si="3"/>
        <v>46.6</v>
      </c>
      <c r="AB87" s="59"/>
      <c r="AC87" s="59"/>
    </row>
    <row r="88" spans="2:29" x14ac:dyDescent="0.25">
      <c r="B88" s="98" t="s">
        <v>88</v>
      </c>
      <c r="C88" s="99"/>
      <c r="D88" s="99"/>
      <c r="E88" s="100"/>
      <c r="F88" s="3">
        <v>3</v>
      </c>
      <c r="G88" s="19">
        <v>209</v>
      </c>
      <c r="H88" s="7">
        <v>26</v>
      </c>
      <c r="I88" s="22">
        <v>630</v>
      </c>
      <c r="J88" s="10">
        <v>3</v>
      </c>
      <c r="K88" s="19">
        <v>216</v>
      </c>
      <c r="L88" s="7">
        <v>26</v>
      </c>
      <c r="M88" s="22">
        <v>628</v>
      </c>
      <c r="N88" s="10">
        <v>3</v>
      </c>
      <c r="O88" s="19">
        <v>205</v>
      </c>
      <c r="P88" s="7">
        <v>26</v>
      </c>
      <c r="Q88" s="22">
        <v>621</v>
      </c>
      <c r="R88" s="10">
        <v>3</v>
      </c>
      <c r="S88" s="19">
        <v>262</v>
      </c>
      <c r="T88" s="7">
        <v>26</v>
      </c>
      <c r="U88" s="22">
        <v>700</v>
      </c>
      <c r="V88" s="3">
        <v>3</v>
      </c>
      <c r="W88" s="19">
        <v>219</v>
      </c>
      <c r="X88" s="7">
        <v>26</v>
      </c>
      <c r="Y88" s="22">
        <v>618</v>
      </c>
      <c r="Z88" s="24">
        <f t="shared" si="2"/>
        <v>222.2</v>
      </c>
      <c r="AA88" s="25">
        <f t="shared" si="3"/>
        <v>639.4</v>
      </c>
      <c r="AB88" s="59"/>
      <c r="AC88" s="59"/>
    </row>
    <row r="89" spans="2:29" ht="15.75" thickBot="1" x14ac:dyDescent="0.3">
      <c r="B89" s="101" t="s">
        <v>89</v>
      </c>
      <c r="C89" s="102"/>
      <c r="D89" s="102"/>
      <c r="E89" s="103"/>
      <c r="F89" s="3">
        <v>0</v>
      </c>
      <c r="G89" s="19">
        <v>49</v>
      </c>
      <c r="H89" s="7">
        <v>0</v>
      </c>
      <c r="I89" s="22">
        <v>46</v>
      </c>
      <c r="J89" s="10">
        <v>0</v>
      </c>
      <c r="K89" s="19">
        <v>49</v>
      </c>
      <c r="L89" s="7">
        <v>0</v>
      </c>
      <c r="M89" s="22">
        <v>46</v>
      </c>
      <c r="N89" s="10">
        <v>0</v>
      </c>
      <c r="O89" s="19">
        <v>48</v>
      </c>
      <c r="P89" s="7">
        <v>0</v>
      </c>
      <c r="Q89" s="22">
        <v>45</v>
      </c>
      <c r="R89" s="10">
        <v>0</v>
      </c>
      <c r="S89" s="19">
        <v>48</v>
      </c>
      <c r="T89" s="7">
        <v>0</v>
      </c>
      <c r="U89" s="22">
        <v>44</v>
      </c>
      <c r="V89" s="3">
        <v>0</v>
      </c>
      <c r="W89" s="19">
        <v>47</v>
      </c>
      <c r="X89" s="7">
        <v>0</v>
      </c>
      <c r="Y89" s="22">
        <v>49</v>
      </c>
      <c r="Z89" s="61">
        <f t="shared" si="2"/>
        <v>48.2</v>
      </c>
      <c r="AA89" s="27">
        <f t="shared" si="3"/>
        <v>46</v>
      </c>
      <c r="AB89" s="59"/>
      <c r="AC89" s="59"/>
    </row>
    <row r="90" spans="2:29" x14ac:dyDescent="0.25">
      <c r="B90" s="98" t="s">
        <v>90</v>
      </c>
      <c r="C90" s="99"/>
      <c r="D90" s="99"/>
      <c r="E90" s="100"/>
      <c r="F90" s="3">
        <v>2</v>
      </c>
      <c r="G90" s="19">
        <v>189</v>
      </c>
      <c r="H90" s="7">
        <v>4</v>
      </c>
      <c r="I90" s="22">
        <v>186</v>
      </c>
      <c r="J90" s="10">
        <v>2</v>
      </c>
      <c r="K90" s="19">
        <v>190</v>
      </c>
      <c r="L90" s="7">
        <v>4</v>
      </c>
      <c r="M90" s="22">
        <v>187</v>
      </c>
      <c r="N90" s="10">
        <v>2</v>
      </c>
      <c r="O90" s="19">
        <v>186</v>
      </c>
      <c r="P90" s="7">
        <v>4</v>
      </c>
      <c r="Q90" s="22">
        <v>185</v>
      </c>
      <c r="R90" s="10">
        <v>2</v>
      </c>
      <c r="S90" s="19">
        <v>185</v>
      </c>
      <c r="T90" s="7">
        <v>4</v>
      </c>
      <c r="U90" s="22">
        <v>188</v>
      </c>
      <c r="V90" s="3">
        <v>2</v>
      </c>
      <c r="W90" s="19">
        <v>186</v>
      </c>
      <c r="X90" s="7">
        <v>4</v>
      </c>
      <c r="Y90" s="22">
        <v>192</v>
      </c>
      <c r="Z90" s="24">
        <f t="shared" si="2"/>
        <v>187.2</v>
      </c>
      <c r="AA90" s="25">
        <f t="shared" si="3"/>
        <v>187.6</v>
      </c>
      <c r="AB90" s="59"/>
      <c r="AC90" s="59"/>
    </row>
    <row r="91" spans="2:29" ht="15.75" thickBot="1" x14ac:dyDescent="0.3">
      <c r="B91" s="101" t="s">
        <v>91</v>
      </c>
      <c r="C91" s="102"/>
      <c r="D91" s="102"/>
      <c r="E91" s="103"/>
      <c r="F91" s="3">
        <v>0</v>
      </c>
      <c r="G91" s="19">
        <v>46</v>
      </c>
      <c r="H91" s="7">
        <v>0</v>
      </c>
      <c r="I91" s="22">
        <v>46</v>
      </c>
      <c r="J91" s="10">
        <v>0</v>
      </c>
      <c r="K91" s="19">
        <v>47</v>
      </c>
      <c r="L91" s="7">
        <v>0</v>
      </c>
      <c r="M91" s="22">
        <v>46</v>
      </c>
      <c r="N91" s="10">
        <v>0</v>
      </c>
      <c r="O91" s="19">
        <v>46</v>
      </c>
      <c r="P91" s="7">
        <v>0</v>
      </c>
      <c r="Q91" s="22">
        <v>46</v>
      </c>
      <c r="R91" s="10">
        <v>0</v>
      </c>
      <c r="S91" s="19">
        <v>47</v>
      </c>
      <c r="T91" s="7">
        <v>0</v>
      </c>
      <c r="U91" s="22">
        <v>46</v>
      </c>
      <c r="V91" s="3">
        <v>0</v>
      </c>
      <c r="W91" s="19">
        <v>46</v>
      </c>
      <c r="X91" s="7">
        <v>0</v>
      </c>
      <c r="Y91" s="22">
        <v>46</v>
      </c>
      <c r="Z91" s="61">
        <f t="shared" si="2"/>
        <v>46.4</v>
      </c>
      <c r="AA91" s="27">
        <f t="shared" si="3"/>
        <v>46</v>
      </c>
      <c r="AB91" s="59"/>
      <c r="AC91" s="59"/>
    </row>
    <row r="92" spans="2:29" x14ac:dyDescent="0.25">
      <c r="B92" s="98" t="s">
        <v>92</v>
      </c>
      <c r="C92" s="99"/>
      <c r="D92" s="99"/>
      <c r="E92" s="100"/>
      <c r="F92" s="3">
        <v>15</v>
      </c>
      <c r="G92" s="19">
        <v>743</v>
      </c>
      <c r="H92" s="7">
        <v>0</v>
      </c>
      <c r="I92" s="22">
        <v>48</v>
      </c>
      <c r="J92" s="10">
        <v>15</v>
      </c>
      <c r="K92" s="19">
        <v>715</v>
      </c>
      <c r="L92" s="7">
        <v>0</v>
      </c>
      <c r="M92" s="22">
        <v>46</v>
      </c>
      <c r="N92" s="10">
        <v>15</v>
      </c>
      <c r="O92" s="19">
        <v>721</v>
      </c>
      <c r="P92" s="7">
        <v>0</v>
      </c>
      <c r="Q92" s="22">
        <v>46</v>
      </c>
      <c r="R92" s="10">
        <v>15</v>
      </c>
      <c r="S92" s="19">
        <v>719</v>
      </c>
      <c r="T92" s="7">
        <v>0</v>
      </c>
      <c r="U92" s="22">
        <v>47</v>
      </c>
      <c r="V92" s="3">
        <v>15</v>
      </c>
      <c r="W92" s="19">
        <v>719</v>
      </c>
      <c r="X92" s="7">
        <v>0</v>
      </c>
      <c r="Y92" s="22">
        <v>46</v>
      </c>
      <c r="Z92" s="24">
        <f t="shared" si="2"/>
        <v>723.4</v>
      </c>
      <c r="AA92" s="25">
        <f t="shared" si="3"/>
        <v>46.6</v>
      </c>
      <c r="AB92" s="59"/>
      <c r="AC92" s="59"/>
    </row>
    <row r="93" spans="2:29" ht="15.75" thickBot="1" x14ac:dyDescent="0.3">
      <c r="B93" s="101" t="s">
        <v>93</v>
      </c>
      <c r="C93" s="102"/>
      <c r="D93" s="102"/>
      <c r="E93" s="103"/>
      <c r="F93" s="3">
        <v>0</v>
      </c>
      <c r="G93" s="19">
        <v>47</v>
      </c>
      <c r="H93" s="7">
        <v>14</v>
      </c>
      <c r="I93" s="22">
        <v>189</v>
      </c>
      <c r="J93" s="10">
        <v>0</v>
      </c>
      <c r="K93" s="19">
        <v>45</v>
      </c>
      <c r="L93" s="7">
        <v>14</v>
      </c>
      <c r="M93" s="22">
        <v>188</v>
      </c>
      <c r="N93" s="10">
        <v>0</v>
      </c>
      <c r="O93" s="19">
        <v>46</v>
      </c>
      <c r="P93" s="7">
        <v>14</v>
      </c>
      <c r="Q93" s="22">
        <v>190</v>
      </c>
      <c r="R93" s="10">
        <v>0</v>
      </c>
      <c r="S93" s="19">
        <v>44</v>
      </c>
      <c r="T93" s="7">
        <v>14</v>
      </c>
      <c r="U93" s="22">
        <v>187</v>
      </c>
      <c r="V93" s="3">
        <v>0</v>
      </c>
      <c r="W93" s="19">
        <v>46</v>
      </c>
      <c r="X93" s="7">
        <v>14</v>
      </c>
      <c r="Y93" s="22">
        <v>188</v>
      </c>
      <c r="Z93" s="61">
        <f t="shared" si="2"/>
        <v>45.6</v>
      </c>
      <c r="AA93" s="27">
        <f t="shared" si="3"/>
        <v>188.4</v>
      </c>
      <c r="AB93" s="59"/>
      <c r="AC93" s="59"/>
    </row>
    <row r="94" spans="2:29" x14ac:dyDescent="0.25">
      <c r="B94" s="98" t="s">
        <v>94</v>
      </c>
      <c r="C94" s="99"/>
      <c r="D94" s="99"/>
      <c r="E94" s="100"/>
      <c r="F94" s="3">
        <v>0</v>
      </c>
      <c r="G94" s="19">
        <v>45</v>
      </c>
      <c r="H94" s="7">
        <v>2</v>
      </c>
      <c r="I94" s="22">
        <v>165</v>
      </c>
      <c r="J94" s="10">
        <v>0</v>
      </c>
      <c r="K94" s="19">
        <v>46</v>
      </c>
      <c r="L94" s="7">
        <v>2</v>
      </c>
      <c r="M94" s="22">
        <v>167</v>
      </c>
      <c r="N94" s="10">
        <v>0</v>
      </c>
      <c r="O94" s="19">
        <v>45</v>
      </c>
      <c r="P94" s="7">
        <v>2</v>
      </c>
      <c r="Q94" s="22">
        <v>165</v>
      </c>
      <c r="R94" s="10">
        <v>0</v>
      </c>
      <c r="S94" s="19">
        <v>46</v>
      </c>
      <c r="T94" s="7">
        <v>2</v>
      </c>
      <c r="U94" s="22">
        <v>169</v>
      </c>
      <c r="V94" s="3">
        <v>0</v>
      </c>
      <c r="W94" s="19">
        <v>45</v>
      </c>
      <c r="X94" s="7">
        <v>2</v>
      </c>
      <c r="Y94" s="22">
        <v>164</v>
      </c>
      <c r="Z94" s="24">
        <f t="shared" si="2"/>
        <v>45.4</v>
      </c>
      <c r="AA94" s="25">
        <f t="shared" si="3"/>
        <v>166</v>
      </c>
      <c r="AB94" s="59"/>
      <c r="AC94" s="59"/>
    </row>
    <row r="95" spans="2:29" ht="15.75" thickBot="1" x14ac:dyDescent="0.3">
      <c r="B95" s="101" t="s">
        <v>95</v>
      </c>
      <c r="C95" s="102"/>
      <c r="D95" s="102"/>
      <c r="E95" s="103"/>
      <c r="F95" s="3">
        <v>0</v>
      </c>
      <c r="G95" s="19">
        <v>47</v>
      </c>
      <c r="H95" s="7">
        <v>0</v>
      </c>
      <c r="I95" s="22">
        <v>49</v>
      </c>
      <c r="J95" s="10">
        <v>0</v>
      </c>
      <c r="K95" s="19">
        <v>46</v>
      </c>
      <c r="L95" s="7">
        <v>0</v>
      </c>
      <c r="M95" s="22">
        <v>50</v>
      </c>
      <c r="N95" s="10">
        <v>0</v>
      </c>
      <c r="O95" s="19">
        <v>46</v>
      </c>
      <c r="P95" s="7">
        <v>0</v>
      </c>
      <c r="Q95" s="22">
        <v>50</v>
      </c>
      <c r="R95" s="10">
        <v>0</v>
      </c>
      <c r="S95" s="19">
        <v>45</v>
      </c>
      <c r="T95" s="7">
        <v>0</v>
      </c>
      <c r="U95" s="22">
        <v>51</v>
      </c>
      <c r="V95" s="3">
        <v>0</v>
      </c>
      <c r="W95" s="19">
        <v>45</v>
      </c>
      <c r="X95" s="7">
        <v>0</v>
      </c>
      <c r="Y95" s="22">
        <v>49</v>
      </c>
      <c r="Z95" s="61">
        <f t="shared" si="2"/>
        <v>45.8</v>
      </c>
      <c r="AA95" s="27">
        <f t="shared" si="3"/>
        <v>49.8</v>
      </c>
      <c r="AB95" s="59"/>
      <c r="AC95" s="59"/>
    </row>
    <row r="96" spans="2:29" x14ac:dyDescent="0.25">
      <c r="B96" s="98" t="s">
        <v>96</v>
      </c>
      <c r="C96" s="99"/>
      <c r="D96" s="99"/>
      <c r="E96" s="100"/>
      <c r="F96" s="3">
        <v>0</v>
      </c>
      <c r="G96" s="19">
        <v>47</v>
      </c>
      <c r="H96" s="7">
        <v>0</v>
      </c>
      <c r="I96" s="22">
        <v>46</v>
      </c>
      <c r="J96" s="10">
        <v>0</v>
      </c>
      <c r="K96" s="19">
        <v>47</v>
      </c>
      <c r="L96" s="7">
        <v>0</v>
      </c>
      <c r="M96" s="22">
        <v>46</v>
      </c>
      <c r="N96" s="10">
        <v>0</v>
      </c>
      <c r="O96" s="19">
        <v>48</v>
      </c>
      <c r="P96" s="7">
        <v>0</v>
      </c>
      <c r="Q96" s="22">
        <v>46</v>
      </c>
      <c r="R96" s="10">
        <v>0</v>
      </c>
      <c r="S96" s="19">
        <v>46</v>
      </c>
      <c r="T96" s="7">
        <v>0</v>
      </c>
      <c r="U96" s="22">
        <v>46</v>
      </c>
      <c r="V96" s="3">
        <v>0</v>
      </c>
      <c r="W96" s="19">
        <v>45</v>
      </c>
      <c r="X96" s="7">
        <v>0</v>
      </c>
      <c r="Y96" s="22">
        <v>43</v>
      </c>
      <c r="Z96" s="24">
        <f t="shared" si="2"/>
        <v>46.6</v>
      </c>
      <c r="AA96" s="25">
        <f t="shared" si="3"/>
        <v>45.4</v>
      </c>
      <c r="AB96" s="59"/>
      <c r="AC96" s="59"/>
    </row>
    <row r="97" spans="2:29" ht="15.75" thickBot="1" x14ac:dyDescent="0.3">
      <c r="B97" s="101" t="s">
        <v>97</v>
      </c>
      <c r="C97" s="102"/>
      <c r="D97" s="102"/>
      <c r="E97" s="103"/>
      <c r="F97" s="3">
        <v>0</v>
      </c>
      <c r="G97" s="19">
        <v>48</v>
      </c>
      <c r="H97" s="7">
        <v>0</v>
      </c>
      <c r="I97" s="22">
        <v>46</v>
      </c>
      <c r="J97" s="10">
        <v>0</v>
      </c>
      <c r="K97" s="19">
        <v>47</v>
      </c>
      <c r="L97" s="7">
        <v>0</v>
      </c>
      <c r="M97" s="22">
        <v>45</v>
      </c>
      <c r="N97" s="10">
        <v>0</v>
      </c>
      <c r="O97" s="19">
        <v>45</v>
      </c>
      <c r="P97" s="7">
        <v>0</v>
      </c>
      <c r="Q97" s="22">
        <v>45</v>
      </c>
      <c r="R97" s="10">
        <v>0</v>
      </c>
      <c r="S97" s="19">
        <v>45</v>
      </c>
      <c r="T97" s="7">
        <v>0</v>
      </c>
      <c r="U97" s="22">
        <v>46</v>
      </c>
      <c r="V97" s="3">
        <v>0</v>
      </c>
      <c r="W97" s="19">
        <v>45</v>
      </c>
      <c r="X97" s="7">
        <v>0</v>
      </c>
      <c r="Y97" s="22">
        <v>46</v>
      </c>
      <c r="Z97" s="61">
        <f t="shared" si="2"/>
        <v>46</v>
      </c>
      <c r="AA97" s="27">
        <f t="shared" si="3"/>
        <v>45.6</v>
      </c>
      <c r="AB97" s="59"/>
      <c r="AC97" s="59"/>
    </row>
    <row r="98" spans="2:29" x14ac:dyDescent="0.25">
      <c r="B98" s="98" t="s">
        <v>98</v>
      </c>
      <c r="C98" s="99"/>
      <c r="D98" s="99"/>
      <c r="E98" s="100"/>
      <c r="F98" s="3">
        <v>0</v>
      </c>
      <c r="G98" s="19">
        <v>48</v>
      </c>
      <c r="H98" s="7">
        <v>18</v>
      </c>
      <c r="I98" s="22">
        <v>866</v>
      </c>
      <c r="J98" s="10">
        <v>0</v>
      </c>
      <c r="K98" s="19">
        <v>47</v>
      </c>
      <c r="L98" s="7">
        <v>18</v>
      </c>
      <c r="M98" s="22">
        <v>866</v>
      </c>
      <c r="N98" s="10">
        <v>0</v>
      </c>
      <c r="O98" s="19">
        <v>48</v>
      </c>
      <c r="P98" s="7">
        <v>18</v>
      </c>
      <c r="Q98" s="22">
        <v>902</v>
      </c>
      <c r="R98" s="10">
        <v>0</v>
      </c>
      <c r="S98" s="19">
        <v>46</v>
      </c>
      <c r="T98" s="7">
        <v>18</v>
      </c>
      <c r="U98" s="22">
        <v>878</v>
      </c>
      <c r="V98" s="3">
        <v>0</v>
      </c>
      <c r="W98" s="19">
        <v>49</v>
      </c>
      <c r="X98" s="7">
        <v>18</v>
      </c>
      <c r="Y98" s="22">
        <v>870</v>
      </c>
      <c r="Z98" s="24">
        <f t="shared" si="2"/>
        <v>47.6</v>
      </c>
      <c r="AA98" s="25">
        <f t="shared" si="3"/>
        <v>876.4</v>
      </c>
      <c r="AB98" s="59"/>
      <c r="AC98" s="59"/>
    </row>
    <row r="99" spans="2:29" ht="15.75" thickBot="1" x14ac:dyDescent="0.3">
      <c r="B99" s="101" t="s">
        <v>99</v>
      </c>
      <c r="C99" s="102"/>
      <c r="D99" s="102"/>
      <c r="E99" s="103"/>
      <c r="F99" s="3">
        <v>0</v>
      </c>
      <c r="G99" s="19">
        <v>47</v>
      </c>
      <c r="H99" s="7">
        <v>18</v>
      </c>
      <c r="I99" s="22">
        <v>961</v>
      </c>
      <c r="J99" s="10">
        <v>0</v>
      </c>
      <c r="K99" s="19">
        <v>47</v>
      </c>
      <c r="L99" s="7">
        <v>18</v>
      </c>
      <c r="M99" s="22">
        <v>937</v>
      </c>
      <c r="N99" s="10">
        <v>0</v>
      </c>
      <c r="O99" s="19">
        <v>46</v>
      </c>
      <c r="P99" s="7">
        <v>18</v>
      </c>
      <c r="Q99" s="22">
        <v>941</v>
      </c>
      <c r="R99" s="10">
        <v>0</v>
      </c>
      <c r="S99" s="19">
        <v>47</v>
      </c>
      <c r="T99" s="7">
        <v>18</v>
      </c>
      <c r="U99" s="22">
        <v>934</v>
      </c>
      <c r="V99" s="3">
        <v>0</v>
      </c>
      <c r="W99" s="19">
        <v>46</v>
      </c>
      <c r="X99" s="7">
        <v>18</v>
      </c>
      <c r="Y99" s="22">
        <v>949</v>
      </c>
      <c r="Z99" s="61">
        <f t="shared" si="2"/>
        <v>46.6</v>
      </c>
      <c r="AA99" s="27">
        <f t="shared" si="3"/>
        <v>944.4</v>
      </c>
      <c r="AB99" s="59"/>
      <c r="AC99" s="59"/>
    </row>
    <row r="100" spans="2:29" x14ac:dyDescent="0.25">
      <c r="B100" s="98" t="s">
        <v>100</v>
      </c>
      <c r="C100" s="99"/>
      <c r="D100" s="99"/>
      <c r="E100" s="100"/>
      <c r="F100" s="3">
        <v>21</v>
      </c>
      <c r="G100" s="19">
        <v>465</v>
      </c>
      <c r="H100" s="7">
        <v>27</v>
      </c>
      <c r="I100" s="22">
        <v>332</v>
      </c>
      <c r="J100" s="10">
        <v>21</v>
      </c>
      <c r="K100" s="19">
        <v>458</v>
      </c>
      <c r="L100" s="7">
        <v>27</v>
      </c>
      <c r="M100" s="22">
        <v>333</v>
      </c>
      <c r="N100" s="10">
        <v>21</v>
      </c>
      <c r="O100" s="19">
        <v>462</v>
      </c>
      <c r="P100" s="7">
        <v>27</v>
      </c>
      <c r="Q100" s="22">
        <v>344</v>
      </c>
      <c r="R100" s="10">
        <v>21</v>
      </c>
      <c r="S100" s="19">
        <v>475</v>
      </c>
      <c r="T100" s="7">
        <v>27</v>
      </c>
      <c r="U100" s="22">
        <v>331</v>
      </c>
      <c r="V100" s="3">
        <v>21</v>
      </c>
      <c r="W100" s="19">
        <v>480</v>
      </c>
      <c r="X100" s="7">
        <v>27</v>
      </c>
      <c r="Y100" s="22">
        <v>344</v>
      </c>
      <c r="Z100" s="24">
        <f t="shared" si="2"/>
        <v>468</v>
      </c>
      <c r="AA100" s="25">
        <f t="shared" si="3"/>
        <v>336.8</v>
      </c>
      <c r="AB100" s="59"/>
      <c r="AC100" s="59"/>
    </row>
    <row r="101" spans="2:29" ht="15.75" thickBot="1" x14ac:dyDescent="0.3">
      <c r="B101" s="101" t="s">
        <v>101</v>
      </c>
      <c r="C101" s="102"/>
      <c r="D101" s="102"/>
      <c r="E101" s="103"/>
      <c r="F101" s="3">
        <v>0</v>
      </c>
      <c r="G101" s="19">
        <v>48</v>
      </c>
      <c r="H101" s="7">
        <v>17</v>
      </c>
      <c r="I101" s="22">
        <v>655</v>
      </c>
      <c r="J101" s="10">
        <v>0</v>
      </c>
      <c r="K101" s="19">
        <v>45</v>
      </c>
      <c r="L101" s="7">
        <v>17</v>
      </c>
      <c r="M101" s="22">
        <v>649</v>
      </c>
      <c r="N101" s="10">
        <v>0</v>
      </c>
      <c r="O101" s="19">
        <v>45</v>
      </c>
      <c r="P101" s="7">
        <v>17</v>
      </c>
      <c r="Q101" s="22">
        <v>651</v>
      </c>
      <c r="R101" s="10">
        <v>0</v>
      </c>
      <c r="S101" s="19">
        <v>46</v>
      </c>
      <c r="T101" s="7">
        <v>17</v>
      </c>
      <c r="U101" s="22">
        <v>653</v>
      </c>
      <c r="V101" s="3">
        <v>0</v>
      </c>
      <c r="W101" s="19">
        <v>47</v>
      </c>
      <c r="X101" s="7">
        <v>17</v>
      </c>
      <c r="Y101" s="22">
        <v>652</v>
      </c>
      <c r="Z101" s="61">
        <f t="shared" si="2"/>
        <v>46.2</v>
      </c>
      <c r="AA101" s="27">
        <f t="shared" si="3"/>
        <v>652</v>
      </c>
      <c r="AB101" s="59"/>
      <c r="AC101" s="59"/>
    </row>
    <row r="102" spans="2:29" x14ac:dyDescent="0.25">
      <c r="B102" s="98" t="s">
        <v>102</v>
      </c>
      <c r="C102" s="99"/>
      <c r="D102" s="99"/>
      <c r="E102" s="100"/>
      <c r="F102" s="3">
        <v>6</v>
      </c>
      <c r="G102" s="19">
        <v>384</v>
      </c>
      <c r="H102" s="7">
        <v>0</v>
      </c>
      <c r="I102" s="22">
        <v>46</v>
      </c>
      <c r="J102" s="10">
        <v>6</v>
      </c>
      <c r="K102" s="19">
        <v>380</v>
      </c>
      <c r="L102" s="7">
        <v>0</v>
      </c>
      <c r="M102" s="22">
        <v>47</v>
      </c>
      <c r="N102" s="10">
        <v>6</v>
      </c>
      <c r="O102" s="19">
        <v>380</v>
      </c>
      <c r="P102" s="7">
        <v>0</v>
      </c>
      <c r="Q102" s="22">
        <v>46</v>
      </c>
      <c r="R102" s="10">
        <v>6</v>
      </c>
      <c r="S102" s="19">
        <v>384</v>
      </c>
      <c r="T102" s="7">
        <v>0</v>
      </c>
      <c r="U102" s="22">
        <v>47</v>
      </c>
      <c r="V102" s="3">
        <v>6</v>
      </c>
      <c r="W102" s="19">
        <v>374</v>
      </c>
      <c r="X102" s="7">
        <v>0</v>
      </c>
      <c r="Y102" s="22">
        <v>45</v>
      </c>
      <c r="Z102" s="24">
        <f t="shared" si="2"/>
        <v>380.4</v>
      </c>
      <c r="AA102" s="25">
        <f t="shared" si="3"/>
        <v>46.2</v>
      </c>
      <c r="AB102" s="59"/>
      <c r="AC102" s="59"/>
    </row>
    <row r="103" spans="2:29" ht="15.75" thickBot="1" x14ac:dyDescent="0.3">
      <c r="B103" s="101" t="s">
        <v>103</v>
      </c>
      <c r="C103" s="102"/>
      <c r="D103" s="102"/>
      <c r="E103" s="103"/>
      <c r="F103" s="3">
        <v>2</v>
      </c>
      <c r="G103" s="19">
        <v>165</v>
      </c>
      <c r="H103" s="7">
        <v>0</v>
      </c>
      <c r="I103" s="22">
        <v>43</v>
      </c>
      <c r="J103" s="10">
        <v>2</v>
      </c>
      <c r="K103" s="19">
        <v>160</v>
      </c>
      <c r="L103" s="7">
        <v>0</v>
      </c>
      <c r="M103" s="22">
        <v>43</v>
      </c>
      <c r="N103" s="10">
        <v>2</v>
      </c>
      <c r="O103" s="19">
        <v>165</v>
      </c>
      <c r="P103" s="7">
        <v>0</v>
      </c>
      <c r="Q103" s="22">
        <v>44</v>
      </c>
      <c r="R103" s="10">
        <v>2</v>
      </c>
      <c r="S103" s="19">
        <v>162</v>
      </c>
      <c r="T103" s="7">
        <v>0</v>
      </c>
      <c r="U103" s="22">
        <v>44</v>
      </c>
      <c r="V103" s="3">
        <v>2</v>
      </c>
      <c r="W103" s="19">
        <v>164</v>
      </c>
      <c r="X103" s="7">
        <v>0</v>
      </c>
      <c r="Y103" s="22">
        <v>44</v>
      </c>
      <c r="Z103" s="61">
        <f t="shared" si="2"/>
        <v>163.19999999999999</v>
      </c>
      <c r="AA103" s="27">
        <f t="shared" si="3"/>
        <v>43.6</v>
      </c>
      <c r="AB103" s="59"/>
      <c r="AC103" s="59"/>
    </row>
    <row r="104" spans="2:29" x14ac:dyDescent="0.25">
      <c r="B104" s="98" t="s">
        <v>104</v>
      </c>
      <c r="C104" s="99"/>
      <c r="D104" s="99"/>
      <c r="E104" s="100"/>
      <c r="F104" s="3">
        <v>0</v>
      </c>
      <c r="G104" s="19">
        <v>43</v>
      </c>
      <c r="H104" s="7">
        <v>0</v>
      </c>
      <c r="I104" s="22">
        <v>45</v>
      </c>
      <c r="J104" s="10">
        <v>0</v>
      </c>
      <c r="K104" s="19">
        <v>45</v>
      </c>
      <c r="L104" s="7">
        <v>0</v>
      </c>
      <c r="M104" s="22">
        <v>45</v>
      </c>
      <c r="N104" s="10">
        <v>0</v>
      </c>
      <c r="O104" s="19">
        <v>44</v>
      </c>
      <c r="P104" s="7">
        <v>0</v>
      </c>
      <c r="Q104" s="22">
        <v>45</v>
      </c>
      <c r="R104" s="10">
        <v>0</v>
      </c>
      <c r="S104" s="19">
        <v>44</v>
      </c>
      <c r="T104" s="7">
        <v>0</v>
      </c>
      <c r="U104" s="22">
        <v>44</v>
      </c>
      <c r="V104" s="3">
        <v>0</v>
      </c>
      <c r="W104" s="19">
        <v>43</v>
      </c>
      <c r="X104" s="7">
        <v>0</v>
      </c>
      <c r="Y104" s="22">
        <v>45</v>
      </c>
      <c r="Z104" s="24">
        <f t="shared" si="2"/>
        <v>43.8</v>
      </c>
      <c r="AA104" s="25">
        <f t="shared" si="3"/>
        <v>44.8</v>
      </c>
      <c r="AB104" s="59"/>
      <c r="AC104" s="59"/>
    </row>
    <row r="105" spans="2:29" ht="15.75" thickBot="1" x14ac:dyDescent="0.3">
      <c r="B105" s="101" t="s">
        <v>105</v>
      </c>
      <c r="C105" s="102"/>
      <c r="D105" s="102"/>
      <c r="E105" s="103"/>
      <c r="F105" s="3">
        <v>4</v>
      </c>
      <c r="G105" s="19">
        <v>237</v>
      </c>
      <c r="H105" s="7">
        <v>0</v>
      </c>
      <c r="I105" s="22">
        <v>44</v>
      </c>
      <c r="J105" s="10">
        <v>4</v>
      </c>
      <c r="K105" s="19">
        <v>234</v>
      </c>
      <c r="L105" s="7">
        <v>0</v>
      </c>
      <c r="M105" s="22">
        <v>45</v>
      </c>
      <c r="N105" s="10">
        <v>4</v>
      </c>
      <c r="O105" s="19">
        <v>233</v>
      </c>
      <c r="P105" s="7">
        <v>0</v>
      </c>
      <c r="Q105" s="22">
        <v>46</v>
      </c>
      <c r="R105" s="10">
        <v>4</v>
      </c>
      <c r="S105" s="19">
        <v>235</v>
      </c>
      <c r="T105" s="7">
        <v>0</v>
      </c>
      <c r="U105" s="22">
        <v>45</v>
      </c>
      <c r="V105" s="3">
        <v>4</v>
      </c>
      <c r="W105" s="19">
        <v>240</v>
      </c>
      <c r="X105" s="7">
        <v>0</v>
      </c>
      <c r="Y105" s="22">
        <v>46</v>
      </c>
      <c r="Z105" s="61">
        <f t="shared" si="2"/>
        <v>235.8</v>
      </c>
      <c r="AA105" s="27">
        <f t="shared" si="3"/>
        <v>45.2</v>
      </c>
      <c r="AB105" s="59"/>
      <c r="AC105" s="59"/>
    </row>
    <row r="106" spans="2:29" x14ac:dyDescent="0.25">
      <c r="B106" s="98" t="s">
        <v>106</v>
      </c>
      <c r="C106" s="99"/>
      <c r="D106" s="99"/>
      <c r="E106" s="100"/>
      <c r="F106" s="3">
        <v>31</v>
      </c>
      <c r="G106" s="19">
        <v>381</v>
      </c>
      <c r="H106" s="7">
        <v>0</v>
      </c>
      <c r="I106" s="22">
        <v>44</v>
      </c>
      <c r="J106" s="10">
        <v>31</v>
      </c>
      <c r="K106" s="19">
        <v>382</v>
      </c>
      <c r="L106" s="7">
        <v>0</v>
      </c>
      <c r="M106" s="22">
        <v>45</v>
      </c>
      <c r="N106" s="10">
        <v>31</v>
      </c>
      <c r="O106" s="19">
        <v>381</v>
      </c>
      <c r="P106" s="7">
        <v>0</v>
      </c>
      <c r="Q106" s="22">
        <v>45</v>
      </c>
      <c r="R106" s="10">
        <v>31</v>
      </c>
      <c r="S106" s="19">
        <v>381</v>
      </c>
      <c r="T106" s="7">
        <v>0</v>
      </c>
      <c r="U106" s="22">
        <v>46</v>
      </c>
      <c r="V106" s="3">
        <v>31</v>
      </c>
      <c r="W106" s="19">
        <v>380</v>
      </c>
      <c r="X106" s="7">
        <v>0</v>
      </c>
      <c r="Y106" s="22">
        <v>44</v>
      </c>
      <c r="Z106" s="24">
        <f t="shared" si="2"/>
        <v>381</v>
      </c>
      <c r="AA106" s="25">
        <f t="shared" si="3"/>
        <v>44.8</v>
      </c>
      <c r="AB106" s="59"/>
      <c r="AC106" s="59"/>
    </row>
    <row r="107" spans="2:29" ht="15.75" thickBot="1" x14ac:dyDescent="0.3">
      <c r="B107" s="101" t="s">
        <v>107</v>
      </c>
      <c r="C107" s="102"/>
      <c r="D107" s="102"/>
      <c r="E107" s="103"/>
      <c r="F107" s="3">
        <v>0</v>
      </c>
      <c r="G107" s="19">
        <v>46</v>
      </c>
      <c r="H107" s="7">
        <v>0</v>
      </c>
      <c r="I107" s="22">
        <v>44</v>
      </c>
      <c r="J107" s="10">
        <v>0</v>
      </c>
      <c r="K107" s="19">
        <v>46</v>
      </c>
      <c r="L107" s="7">
        <v>0</v>
      </c>
      <c r="M107" s="22">
        <v>46</v>
      </c>
      <c r="N107" s="10">
        <v>0</v>
      </c>
      <c r="O107" s="19">
        <v>44</v>
      </c>
      <c r="P107" s="7">
        <v>0</v>
      </c>
      <c r="Q107" s="22">
        <v>44</v>
      </c>
      <c r="R107" s="10">
        <v>0</v>
      </c>
      <c r="S107" s="19">
        <v>46</v>
      </c>
      <c r="T107" s="7">
        <v>0</v>
      </c>
      <c r="U107" s="22">
        <v>45</v>
      </c>
      <c r="V107" s="3">
        <v>0</v>
      </c>
      <c r="W107" s="19">
        <v>45</v>
      </c>
      <c r="X107" s="7">
        <v>0</v>
      </c>
      <c r="Y107" s="22">
        <v>45</v>
      </c>
      <c r="Z107" s="61">
        <f t="shared" si="2"/>
        <v>45.4</v>
      </c>
      <c r="AA107" s="27">
        <f t="shared" si="3"/>
        <v>44.8</v>
      </c>
      <c r="AB107" s="59"/>
      <c r="AC107" s="59"/>
    </row>
    <row r="108" spans="2:29" x14ac:dyDescent="0.25">
      <c r="B108" s="98" t="s">
        <v>108</v>
      </c>
      <c r="C108" s="99"/>
      <c r="D108" s="99"/>
      <c r="E108" s="100"/>
      <c r="F108" s="3">
        <v>10</v>
      </c>
      <c r="G108" s="19">
        <v>361</v>
      </c>
      <c r="H108" s="7">
        <v>0</v>
      </c>
      <c r="I108" s="22">
        <v>44</v>
      </c>
      <c r="J108" s="10">
        <v>10</v>
      </c>
      <c r="K108" s="19">
        <v>356</v>
      </c>
      <c r="L108" s="7">
        <v>0</v>
      </c>
      <c r="M108" s="22">
        <v>45</v>
      </c>
      <c r="N108" s="10">
        <v>10</v>
      </c>
      <c r="O108" s="19">
        <v>358</v>
      </c>
      <c r="P108" s="7">
        <v>0</v>
      </c>
      <c r="Q108" s="22">
        <v>45</v>
      </c>
      <c r="R108" s="10">
        <v>10</v>
      </c>
      <c r="S108" s="19">
        <v>361</v>
      </c>
      <c r="T108" s="7">
        <v>0</v>
      </c>
      <c r="U108" s="22">
        <v>46</v>
      </c>
      <c r="V108" s="3">
        <v>10</v>
      </c>
      <c r="W108" s="19">
        <v>362</v>
      </c>
      <c r="X108" s="7">
        <v>0</v>
      </c>
      <c r="Y108" s="22">
        <v>44</v>
      </c>
      <c r="Z108" s="24">
        <f t="shared" si="2"/>
        <v>359.6</v>
      </c>
      <c r="AA108" s="25">
        <f t="shared" si="3"/>
        <v>44.8</v>
      </c>
      <c r="AB108" s="59"/>
      <c r="AC108" s="59"/>
    </row>
    <row r="109" spans="2:29" ht="15.75" thickBot="1" x14ac:dyDescent="0.3">
      <c r="B109" s="101" t="s">
        <v>109</v>
      </c>
      <c r="C109" s="102"/>
      <c r="D109" s="102"/>
      <c r="E109" s="103"/>
      <c r="F109" s="4">
        <v>0</v>
      </c>
      <c r="G109" s="20">
        <v>47</v>
      </c>
      <c r="H109" s="8">
        <v>8</v>
      </c>
      <c r="I109" s="23">
        <v>359</v>
      </c>
      <c r="J109" s="11">
        <v>0</v>
      </c>
      <c r="K109" s="20">
        <v>47</v>
      </c>
      <c r="L109" s="8">
        <v>8</v>
      </c>
      <c r="M109" s="23">
        <v>361</v>
      </c>
      <c r="N109" s="11">
        <v>0</v>
      </c>
      <c r="O109" s="20">
        <v>46</v>
      </c>
      <c r="P109" s="8">
        <v>8</v>
      </c>
      <c r="Q109" s="23">
        <v>360</v>
      </c>
      <c r="R109" s="11">
        <v>0</v>
      </c>
      <c r="S109" s="20">
        <v>47</v>
      </c>
      <c r="T109" s="8">
        <v>8</v>
      </c>
      <c r="U109" s="23">
        <v>356</v>
      </c>
      <c r="V109" s="4">
        <v>0</v>
      </c>
      <c r="W109" s="20">
        <v>46</v>
      </c>
      <c r="X109" s="8">
        <v>8</v>
      </c>
      <c r="Y109" s="23">
        <v>366</v>
      </c>
      <c r="Z109" s="61">
        <f t="shared" si="2"/>
        <v>46.6</v>
      </c>
      <c r="AA109" s="27">
        <f t="shared" si="3"/>
        <v>360.4</v>
      </c>
      <c r="AB109" s="59"/>
      <c r="AC109" s="59"/>
    </row>
    <row r="113" spans="7:7" x14ac:dyDescent="0.25">
      <c r="G113" s="60"/>
    </row>
    <row r="161" spans="3:13" x14ac:dyDescent="0.25">
      <c r="G161"/>
      <c r="H161" s="59"/>
      <c r="I161"/>
      <c r="J161" s="59"/>
      <c r="K161"/>
      <c r="L161" s="59"/>
      <c r="M161"/>
    </row>
    <row r="162" spans="3:13" x14ac:dyDescent="0.25">
      <c r="C162" s="63"/>
      <c r="D162" s="63"/>
      <c r="E162" s="63"/>
      <c r="F162" s="63" t="s">
        <v>118</v>
      </c>
      <c r="G162" s="63"/>
      <c r="H162" s="64"/>
      <c r="I162" s="64" t="s">
        <v>119</v>
      </c>
      <c r="J162" s="64"/>
      <c r="K162"/>
      <c r="L162" s="59"/>
      <c r="M162"/>
    </row>
    <row r="163" spans="3:13" x14ac:dyDescent="0.25">
      <c r="C163" s="63"/>
      <c r="D163" s="63"/>
      <c r="E163" s="63"/>
      <c r="F163" s="63"/>
      <c r="G163" s="63"/>
      <c r="H163" s="64"/>
      <c r="I163" s="64"/>
      <c r="J163" s="64"/>
      <c r="K163"/>
      <c r="L163" s="59"/>
      <c r="M163"/>
    </row>
    <row r="164" spans="3:13" ht="17.25" x14ac:dyDescent="0.25">
      <c r="C164" s="63" t="s">
        <v>115</v>
      </c>
      <c r="D164" s="63"/>
      <c r="E164" s="63"/>
      <c r="F164" s="63" t="s">
        <v>121</v>
      </c>
      <c r="G164" s="63"/>
      <c r="H164" s="64"/>
      <c r="I164" s="63" t="s">
        <v>125</v>
      </c>
      <c r="J164" s="64"/>
      <c r="K164"/>
      <c r="L164" s="59"/>
      <c r="M164"/>
    </row>
    <row r="165" spans="3:13" x14ac:dyDescent="0.25">
      <c r="C165" s="63" t="s">
        <v>123</v>
      </c>
      <c r="D165" s="63"/>
      <c r="E165" s="63"/>
      <c r="F165" s="63">
        <f xml:space="preserve"> 0.7635</f>
        <v>0.76349999999999996</v>
      </c>
      <c r="G165" s="63"/>
      <c r="H165" s="64"/>
      <c r="I165" s="63">
        <v>0.66739999999999999</v>
      </c>
      <c r="J165" s="64"/>
      <c r="K165"/>
      <c r="L165" s="59"/>
      <c r="M165"/>
    </row>
    <row r="166" spans="3:13" x14ac:dyDescent="0.25">
      <c r="C166" s="63"/>
      <c r="D166" s="63"/>
      <c r="E166" s="63"/>
      <c r="F166" s="63"/>
      <c r="G166" s="63"/>
      <c r="H166" s="64"/>
      <c r="I166" s="64"/>
      <c r="J166" s="64"/>
      <c r="K166"/>
      <c r="L166" s="59"/>
      <c r="M166"/>
    </row>
    <row r="167" spans="3:13" x14ac:dyDescent="0.25">
      <c r="C167" s="63"/>
      <c r="D167" s="63"/>
      <c r="E167" s="63"/>
      <c r="F167" s="63"/>
      <c r="G167" s="63"/>
      <c r="H167" s="64"/>
      <c r="I167" s="64"/>
      <c r="J167" s="64"/>
      <c r="K167"/>
      <c r="L167" s="59"/>
      <c r="M167"/>
    </row>
    <row r="168" spans="3:13" x14ac:dyDescent="0.25">
      <c r="C168" s="63" t="s">
        <v>114</v>
      </c>
      <c r="D168" s="63"/>
      <c r="E168" s="63"/>
      <c r="F168" s="63" t="s">
        <v>120</v>
      </c>
      <c r="G168" s="63"/>
      <c r="H168" s="64"/>
      <c r="I168" s="63" t="s">
        <v>124</v>
      </c>
      <c r="J168" s="64"/>
      <c r="K168"/>
      <c r="L168" s="59"/>
      <c r="M168"/>
    </row>
    <row r="169" spans="3:13" x14ac:dyDescent="0.25">
      <c r="C169" s="63" t="s">
        <v>123</v>
      </c>
      <c r="D169" s="63"/>
      <c r="E169" s="63"/>
      <c r="F169" s="63">
        <v>0.68279999999999996</v>
      </c>
      <c r="G169" s="63"/>
      <c r="H169" s="64"/>
      <c r="I169" s="63">
        <v>0.54339999999999999</v>
      </c>
      <c r="J169" s="64"/>
      <c r="K169"/>
      <c r="L169" s="59"/>
      <c r="M169"/>
    </row>
    <row r="170" spans="3:13" x14ac:dyDescent="0.25">
      <c r="C170" s="63"/>
      <c r="D170" s="63"/>
      <c r="E170" s="63"/>
      <c r="F170" s="63"/>
      <c r="G170" s="63"/>
      <c r="H170" s="64"/>
      <c r="I170" s="64"/>
      <c r="J170" s="64"/>
      <c r="K170"/>
      <c r="L170" s="59"/>
      <c r="M170"/>
    </row>
    <row r="171" spans="3:13" x14ac:dyDescent="0.25">
      <c r="C171" s="63"/>
      <c r="D171" s="63"/>
      <c r="E171" s="63"/>
      <c r="F171" s="63"/>
      <c r="G171" s="63"/>
      <c r="H171" s="64"/>
      <c r="I171" s="64"/>
      <c r="J171" s="64"/>
      <c r="K171"/>
      <c r="L171" s="59"/>
      <c r="M171"/>
    </row>
    <row r="172" spans="3:13" ht="17.25" x14ac:dyDescent="0.25">
      <c r="C172" s="63" t="s">
        <v>113</v>
      </c>
      <c r="D172" s="63"/>
      <c r="E172" s="63"/>
      <c r="F172" s="63" t="s">
        <v>122</v>
      </c>
      <c r="G172" s="63"/>
      <c r="H172" s="64"/>
      <c r="I172" s="63" t="s">
        <v>126</v>
      </c>
      <c r="J172" s="64"/>
      <c r="K172"/>
      <c r="L172" s="59"/>
      <c r="M172"/>
    </row>
    <row r="173" spans="3:13" x14ac:dyDescent="0.25">
      <c r="C173" s="63" t="s">
        <v>123</v>
      </c>
      <c r="D173" s="63"/>
      <c r="E173" s="63"/>
      <c r="F173" s="63">
        <f xml:space="preserve"> 0.6252</f>
        <v>0.62519999999999998</v>
      </c>
      <c r="G173" s="63"/>
      <c r="H173" s="64"/>
      <c r="I173" s="63">
        <v>0.56859999999999999</v>
      </c>
      <c r="J173" s="64"/>
      <c r="K173"/>
      <c r="L173" s="59"/>
      <c r="M173"/>
    </row>
    <row r="174" spans="3:13" x14ac:dyDescent="0.25">
      <c r="G174"/>
      <c r="H174" s="59"/>
      <c r="I174"/>
      <c r="J174" s="59"/>
      <c r="K174"/>
      <c r="L174" s="59"/>
      <c r="M174"/>
    </row>
    <row r="175" spans="3:13" x14ac:dyDescent="0.25">
      <c r="G175"/>
      <c r="H175" s="59"/>
      <c r="I175"/>
      <c r="J175" s="59"/>
      <c r="K175"/>
      <c r="L175" s="59"/>
      <c r="M175"/>
    </row>
    <row r="176" spans="3:13" x14ac:dyDescent="0.25">
      <c r="G176"/>
      <c r="H176" s="59"/>
      <c r="I176"/>
      <c r="J176" s="59"/>
      <c r="K176"/>
      <c r="L176" s="59"/>
      <c r="M176"/>
    </row>
    <row r="177" spans="3:13" x14ac:dyDescent="0.25">
      <c r="C177" t="s">
        <v>116</v>
      </c>
      <c r="G177"/>
      <c r="H177" s="59"/>
      <c r="I177"/>
      <c r="J177" s="59"/>
      <c r="K177"/>
      <c r="L177" s="59"/>
      <c r="M177"/>
    </row>
    <row r="178" spans="3:13" x14ac:dyDescent="0.25">
      <c r="G178"/>
      <c r="H178" s="59"/>
      <c r="I178"/>
      <c r="J178" s="59"/>
      <c r="K178"/>
      <c r="L178" s="59"/>
      <c r="M178"/>
    </row>
  </sheetData>
  <mergeCells count="118">
    <mergeCell ref="Z7:AA7"/>
    <mergeCell ref="F6:AA6"/>
    <mergeCell ref="B106:E106"/>
    <mergeCell ref="B107:E107"/>
    <mergeCell ref="B108:E108"/>
    <mergeCell ref="B109:E109"/>
    <mergeCell ref="B100:E100"/>
    <mergeCell ref="B101:E101"/>
    <mergeCell ref="B102:E102"/>
    <mergeCell ref="B103:E103"/>
    <mergeCell ref="B104:E104"/>
    <mergeCell ref="B105:E105"/>
    <mergeCell ref="B94:E94"/>
    <mergeCell ref="B95:E95"/>
    <mergeCell ref="B96:E96"/>
    <mergeCell ref="B97:E97"/>
    <mergeCell ref="B98:E98"/>
    <mergeCell ref="B99:E99"/>
    <mergeCell ref="B88:E88"/>
    <mergeCell ref="B89:E89"/>
    <mergeCell ref="B90:E90"/>
    <mergeCell ref="B91:E91"/>
    <mergeCell ref="B92:E92"/>
    <mergeCell ref="B93:E93"/>
    <mergeCell ref="B82:E82"/>
    <mergeCell ref="B83:E83"/>
    <mergeCell ref="B84:E84"/>
    <mergeCell ref="B85:E85"/>
    <mergeCell ref="B86:E86"/>
    <mergeCell ref="B87:E87"/>
    <mergeCell ref="B76:E76"/>
    <mergeCell ref="B77:E77"/>
    <mergeCell ref="B78:E78"/>
    <mergeCell ref="B79:E79"/>
    <mergeCell ref="B80:E80"/>
    <mergeCell ref="B81:E81"/>
    <mergeCell ref="B70:E70"/>
    <mergeCell ref="B71:E71"/>
    <mergeCell ref="B72:E72"/>
    <mergeCell ref="B73:E73"/>
    <mergeCell ref="B74:E74"/>
    <mergeCell ref="B75:E75"/>
    <mergeCell ref="B64:E64"/>
    <mergeCell ref="B65:E65"/>
    <mergeCell ref="B66:E66"/>
    <mergeCell ref="B67:E67"/>
    <mergeCell ref="B68:E68"/>
    <mergeCell ref="B69:E69"/>
    <mergeCell ref="B58:E58"/>
    <mergeCell ref="B59:E59"/>
    <mergeCell ref="B60:E60"/>
    <mergeCell ref="B61:E61"/>
    <mergeCell ref="B62:E62"/>
    <mergeCell ref="B63:E63"/>
    <mergeCell ref="B52:E52"/>
    <mergeCell ref="B53:E53"/>
    <mergeCell ref="B54:E54"/>
    <mergeCell ref="B55:E55"/>
    <mergeCell ref="B56:E56"/>
    <mergeCell ref="B57:E57"/>
    <mergeCell ref="B46:E46"/>
    <mergeCell ref="B47:E47"/>
    <mergeCell ref="B48:E48"/>
    <mergeCell ref="B49:E49"/>
    <mergeCell ref="B50:E50"/>
    <mergeCell ref="B51:E51"/>
    <mergeCell ref="B40:E40"/>
    <mergeCell ref="B41:E41"/>
    <mergeCell ref="B42:E42"/>
    <mergeCell ref="B43:E43"/>
    <mergeCell ref="B44:E44"/>
    <mergeCell ref="B45:E45"/>
    <mergeCell ref="B34:E34"/>
    <mergeCell ref="B35:E35"/>
    <mergeCell ref="B36:E36"/>
    <mergeCell ref="B37:E37"/>
    <mergeCell ref="B38:E38"/>
    <mergeCell ref="B39:E39"/>
    <mergeCell ref="B28:E28"/>
    <mergeCell ref="B29:E29"/>
    <mergeCell ref="B30:E30"/>
    <mergeCell ref="B31:E31"/>
    <mergeCell ref="B32:E32"/>
    <mergeCell ref="B33:E33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15:E15"/>
    <mergeCell ref="R8:S8"/>
    <mergeCell ref="T8:U8"/>
    <mergeCell ref="V8:W8"/>
    <mergeCell ref="X8:Y8"/>
    <mergeCell ref="B6:E9"/>
    <mergeCell ref="F8:G8"/>
    <mergeCell ref="H8:I8"/>
    <mergeCell ref="J8:K8"/>
    <mergeCell ref="L8:M8"/>
    <mergeCell ref="N8:O8"/>
    <mergeCell ref="P8:Q8"/>
    <mergeCell ref="F7:I7"/>
    <mergeCell ref="J7:M7"/>
    <mergeCell ref="N7:Q7"/>
    <mergeCell ref="R7:U7"/>
    <mergeCell ref="V7:Y7"/>
  </mergeCells>
  <conditionalFormatting sqref="F10:Y109">
    <cfRule type="expression" dxfId="3" priority="1">
      <formula>MOD(ROW(),2)=0</formula>
    </cfRule>
    <cfRule type="expression" priority="2">
      <formula>MOD(ROW(),2)=1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73"/>
  <sheetViews>
    <sheetView zoomScale="70" zoomScaleNormal="70" workbookViewId="0">
      <selection activeCell="A3" sqref="A3"/>
    </sheetView>
  </sheetViews>
  <sheetFormatPr defaultRowHeight="15" x14ac:dyDescent="0.25"/>
  <cols>
    <col min="1" max="27" width="12.7109375" style="13" customWidth="1"/>
  </cols>
  <sheetData>
    <row r="2" spans="1:26" x14ac:dyDescent="0.25">
      <c r="A2" s="13" t="s">
        <v>153</v>
      </c>
    </row>
    <row r="5" spans="1:26" ht="15.75" thickBot="1" x14ac:dyDescent="0.3"/>
    <row r="6" spans="1:26" ht="15.75" thickBot="1" x14ac:dyDescent="0.3">
      <c r="A6" s="120" t="s">
        <v>9</v>
      </c>
      <c r="B6" s="121"/>
      <c r="C6" s="121"/>
      <c r="D6" s="122"/>
      <c r="E6" s="115" t="s">
        <v>110</v>
      </c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7"/>
    </row>
    <row r="7" spans="1:26" ht="15.75" thickBot="1" x14ac:dyDescent="0.3">
      <c r="A7" s="123"/>
      <c r="B7" s="124"/>
      <c r="C7" s="124"/>
      <c r="D7" s="125"/>
      <c r="E7" s="129" t="s">
        <v>0</v>
      </c>
      <c r="F7" s="130"/>
      <c r="G7" s="130"/>
      <c r="H7" s="131"/>
      <c r="I7" s="129" t="s">
        <v>1</v>
      </c>
      <c r="J7" s="130"/>
      <c r="K7" s="130"/>
      <c r="L7" s="131"/>
      <c r="M7" s="129" t="s">
        <v>2</v>
      </c>
      <c r="N7" s="130"/>
      <c r="O7" s="130"/>
      <c r="P7" s="131"/>
      <c r="Q7" s="129" t="s">
        <v>3</v>
      </c>
      <c r="R7" s="130"/>
      <c r="S7" s="130"/>
      <c r="T7" s="131"/>
      <c r="U7" s="129" t="s">
        <v>4</v>
      </c>
      <c r="V7" s="130"/>
      <c r="W7" s="130"/>
      <c r="X7" s="131"/>
      <c r="Y7" s="113" t="s">
        <v>112</v>
      </c>
      <c r="Z7" s="114"/>
    </row>
    <row r="8" spans="1:26" ht="15.75" thickBot="1" x14ac:dyDescent="0.3">
      <c r="A8" s="123"/>
      <c r="B8" s="124"/>
      <c r="C8" s="124"/>
      <c r="D8" s="125"/>
      <c r="E8" s="115" t="s">
        <v>5</v>
      </c>
      <c r="F8" s="119"/>
      <c r="G8" s="118" t="s">
        <v>6</v>
      </c>
      <c r="H8" s="117"/>
      <c r="I8" s="115" t="s">
        <v>5</v>
      </c>
      <c r="J8" s="119"/>
      <c r="K8" s="118" t="s">
        <v>6</v>
      </c>
      <c r="L8" s="117"/>
      <c r="M8" s="115" t="s">
        <v>5</v>
      </c>
      <c r="N8" s="119"/>
      <c r="O8" s="118" t="s">
        <v>6</v>
      </c>
      <c r="P8" s="117"/>
      <c r="Q8" s="115" t="s">
        <v>5</v>
      </c>
      <c r="R8" s="119"/>
      <c r="S8" s="118" t="s">
        <v>6</v>
      </c>
      <c r="T8" s="117"/>
      <c r="U8" s="115" t="s">
        <v>5</v>
      </c>
      <c r="V8" s="119"/>
      <c r="W8" s="118" t="s">
        <v>6</v>
      </c>
      <c r="X8" s="117"/>
      <c r="Y8" s="31" t="s">
        <v>5</v>
      </c>
      <c r="Z8" s="32" t="s">
        <v>6</v>
      </c>
    </row>
    <row r="9" spans="1:26" ht="15.75" thickBot="1" x14ac:dyDescent="0.3">
      <c r="A9" s="126"/>
      <c r="B9" s="127"/>
      <c r="C9" s="127"/>
      <c r="D9" s="128"/>
      <c r="E9" s="33" t="s">
        <v>7</v>
      </c>
      <c r="F9" s="34" t="s">
        <v>8</v>
      </c>
      <c r="G9" s="35" t="s">
        <v>7</v>
      </c>
      <c r="H9" s="36" t="s">
        <v>8</v>
      </c>
      <c r="I9" s="33" t="s">
        <v>7</v>
      </c>
      <c r="J9" s="34" t="s">
        <v>8</v>
      </c>
      <c r="K9" s="35" t="s">
        <v>7</v>
      </c>
      <c r="L9" s="37" t="s">
        <v>8</v>
      </c>
      <c r="M9" s="33" t="s">
        <v>7</v>
      </c>
      <c r="N9" s="34" t="s">
        <v>8</v>
      </c>
      <c r="O9" s="35" t="s">
        <v>7</v>
      </c>
      <c r="P9" s="37" t="s">
        <v>8</v>
      </c>
      <c r="Q9" s="33" t="s">
        <v>7</v>
      </c>
      <c r="R9" s="34" t="s">
        <v>8</v>
      </c>
      <c r="S9" s="35" t="s">
        <v>7</v>
      </c>
      <c r="T9" s="36" t="s">
        <v>8</v>
      </c>
      <c r="U9" s="33" t="s">
        <v>7</v>
      </c>
      <c r="V9" s="34" t="s">
        <v>8</v>
      </c>
      <c r="W9" s="35" t="s">
        <v>7</v>
      </c>
      <c r="X9" s="37" t="s">
        <v>8</v>
      </c>
      <c r="Y9" s="38"/>
      <c r="Z9" s="39"/>
    </row>
    <row r="10" spans="1:26" x14ac:dyDescent="0.25">
      <c r="A10" s="110" t="s">
        <v>10</v>
      </c>
      <c r="B10" s="111"/>
      <c r="C10" s="111"/>
      <c r="D10" s="112"/>
      <c r="E10" s="40">
        <v>0</v>
      </c>
      <c r="F10" s="41">
        <v>77</v>
      </c>
      <c r="G10" s="42">
        <v>9</v>
      </c>
      <c r="H10" s="43">
        <v>563</v>
      </c>
      <c r="I10" s="44">
        <v>0</v>
      </c>
      <c r="J10" s="41">
        <v>50</v>
      </c>
      <c r="K10" s="42">
        <v>9</v>
      </c>
      <c r="L10" s="43">
        <v>545</v>
      </c>
      <c r="M10" s="44">
        <v>0</v>
      </c>
      <c r="N10" s="41">
        <v>49</v>
      </c>
      <c r="O10" s="42">
        <v>9</v>
      </c>
      <c r="P10" s="43">
        <v>549</v>
      </c>
      <c r="Q10" s="44">
        <v>0</v>
      </c>
      <c r="R10" s="41">
        <v>48</v>
      </c>
      <c r="S10" s="42">
        <v>9</v>
      </c>
      <c r="T10" s="43">
        <v>548</v>
      </c>
      <c r="U10" s="40">
        <v>0</v>
      </c>
      <c r="V10" s="41">
        <v>48</v>
      </c>
      <c r="W10" s="42">
        <v>9</v>
      </c>
      <c r="X10" s="43">
        <v>544</v>
      </c>
      <c r="Y10" s="45">
        <f>AVERAGE(F10,J10,N10,R10,V10)</f>
        <v>54.4</v>
      </c>
      <c r="Z10" s="46">
        <f>AVERAGE(H10,L10,P10,T10,X10)</f>
        <v>549.79999999999995</v>
      </c>
    </row>
    <row r="11" spans="1:26" ht="15.75" thickBot="1" x14ac:dyDescent="0.3">
      <c r="A11" s="107" t="s">
        <v>11</v>
      </c>
      <c r="B11" s="108"/>
      <c r="C11" s="108"/>
      <c r="D11" s="109"/>
      <c r="E11" s="47">
        <v>0</v>
      </c>
      <c r="F11" s="48">
        <v>47</v>
      </c>
      <c r="G11" s="49">
        <v>0</v>
      </c>
      <c r="H11" s="50">
        <v>48</v>
      </c>
      <c r="I11" s="51">
        <v>0</v>
      </c>
      <c r="J11" s="48">
        <v>48</v>
      </c>
      <c r="K11" s="49">
        <v>0</v>
      </c>
      <c r="L11" s="50">
        <v>53</v>
      </c>
      <c r="M11" s="51">
        <v>0</v>
      </c>
      <c r="N11" s="48">
        <v>47</v>
      </c>
      <c r="O11" s="49">
        <v>0</v>
      </c>
      <c r="P11" s="50">
        <v>49</v>
      </c>
      <c r="Q11" s="51">
        <v>0</v>
      </c>
      <c r="R11" s="48">
        <v>44</v>
      </c>
      <c r="S11" s="49">
        <v>0</v>
      </c>
      <c r="T11" s="50">
        <v>47</v>
      </c>
      <c r="U11" s="47">
        <v>0</v>
      </c>
      <c r="V11" s="48">
        <v>45</v>
      </c>
      <c r="W11" s="49">
        <v>0</v>
      </c>
      <c r="X11" s="50">
        <v>46</v>
      </c>
      <c r="Y11" s="52">
        <f>AVERAGE(F11,J11,N11,R11,V11)</f>
        <v>46.2</v>
      </c>
      <c r="Z11" s="53">
        <f>AVERAGE(H11,L11,P11,T11,X11)</f>
        <v>48.6</v>
      </c>
    </row>
    <row r="12" spans="1:26" x14ac:dyDescent="0.25">
      <c r="A12" s="110" t="s">
        <v>12</v>
      </c>
      <c r="B12" s="111"/>
      <c r="C12" s="111"/>
      <c r="D12" s="112"/>
      <c r="E12" s="47">
        <v>320</v>
      </c>
      <c r="F12" s="48">
        <v>5552</v>
      </c>
      <c r="G12" s="49">
        <v>0</v>
      </c>
      <c r="H12" s="50">
        <v>49</v>
      </c>
      <c r="I12" s="51">
        <v>320</v>
      </c>
      <c r="J12" s="48">
        <v>5602</v>
      </c>
      <c r="K12" s="49">
        <v>0</v>
      </c>
      <c r="L12" s="50">
        <v>50</v>
      </c>
      <c r="M12" s="51">
        <v>319</v>
      </c>
      <c r="N12" s="48">
        <v>5585</v>
      </c>
      <c r="O12" s="49">
        <v>0</v>
      </c>
      <c r="P12" s="50">
        <v>45</v>
      </c>
      <c r="Q12" s="51">
        <v>319</v>
      </c>
      <c r="R12" s="48">
        <v>5514</v>
      </c>
      <c r="S12" s="49">
        <v>0</v>
      </c>
      <c r="T12" s="50">
        <v>46</v>
      </c>
      <c r="U12" s="47">
        <v>320</v>
      </c>
      <c r="V12" s="48">
        <v>5667</v>
      </c>
      <c r="W12" s="49">
        <v>0</v>
      </c>
      <c r="X12" s="50">
        <v>51</v>
      </c>
      <c r="Y12" s="45">
        <f t="shared" ref="Y12:Y75" si="0">AVERAGE(F12,J12,N12,R12,V12)</f>
        <v>5584</v>
      </c>
      <c r="Z12" s="46">
        <f t="shared" ref="Z12:Z75" si="1">AVERAGE(H12,L12,P12,T12,X12)</f>
        <v>48.2</v>
      </c>
    </row>
    <row r="13" spans="1:26" ht="15.75" thickBot="1" x14ac:dyDescent="0.3">
      <c r="A13" s="107" t="s">
        <v>13</v>
      </c>
      <c r="B13" s="108"/>
      <c r="C13" s="108"/>
      <c r="D13" s="109"/>
      <c r="E13" s="47">
        <v>0</v>
      </c>
      <c r="F13" s="48">
        <v>48</v>
      </c>
      <c r="G13" s="49">
        <v>0</v>
      </c>
      <c r="H13" s="50">
        <v>51</v>
      </c>
      <c r="I13" s="51">
        <v>0</v>
      </c>
      <c r="J13" s="48">
        <v>47</v>
      </c>
      <c r="K13" s="49">
        <v>0</v>
      </c>
      <c r="L13" s="50">
        <v>49</v>
      </c>
      <c r="M13" s="51">
        <v>0</v>
      </c>
      <c r="N13" s="48">
        <v>49</v>
      </c>
      <c r="O13" s="49">
        <v>0</v>
      </c>
      <c r="P13" s="50">
        <v>49</v>
      </c>
      <c r="Q13" s="51">
        <v>0</v>
      </c>
      <c r="R13" s="48">
        <v>51</v>
      </c>
      <c r="S13" s="49">
        <v>0</v>
      </c>
      <c r="T13" s="50">
        <v>48</v>
      </c>
      <c r="U13" s="47">
        <v>0</v>
      </c>
      <c r="V13" s="48">
        <v>47</v>
      </c>
      <c r="W13" s="49">
        <v>0</v>
      </c>
      <c r="X13" s="50">
        <v>53</v>
      </c>
      <c r="Y13" s="52">
        <f t="shared" si="0"/>
        <v>48.4</v>
      </c>
      <c r="Z13" s="53">
        <f t="shared" si="1"/>
        <v>50</v>
      </c>
    </row>
    <row r="14" spans="1:26" x14ac:dyDescent="0.25">
      <c r="A14" s="110" t="s">
        <v>14</v>
      </c>
      <c r="B14" s="111"/>
      <c r="C14" s="111"/>
      <c r="D14" s="112"/>
      <c r="E14" s="47">
        <v>42</v>
      </c>
      <c r="F14" s="48">
        <v>1623</v>
      </c>
      <c r="G14" s="49">
        <v>35</v>
      </c>
      <c r="H14" s="50">
        <v>887</v>
      </c>
      <c r="I14" s="51">
        <v>41</v>
      </c>
      <c r="J14" s="48">
        <v>1616</v>
      </c>
      <c r="K14" s="49">
        <v>35</v>
      </c>
      <c r="L14" s="50">
        <v>909</v>
      </c>
      <c r="M14" s="51">
        <v>42</v>
      </c>
      <c r="N14" s="48">
        <v>1671</v>
      </c>
      <c r="O14" s="49">
        <v>35</v>
      </c>
      <c r="P14" s="50">
        <v>905</v>
      </c>
      <c r="Q14" s="51">
        <v>41</v>
      </c>
      <c r="R14" s="48">
        <v>1625</v>
      </c>
      <c r="S14" s="49">
        <v>35</v>
      </c>
      <c r="T14" s="50">
        <v>881</v>
      </c>
      <c r="U14" s="47">
        <v>41</v>
      </c>
      <c r="V14" s="48">
        <v>1616</v>
      </c>
      <c r="W14" s="49">
        <v>35</v>
      </c>
      <c r="X14" s="50">
        <v>902</v>
      </c>
      <c r="Y14" s="45">
        <f t="shared" si="0"/>
        <v>1630.2</v>
      </c>
      <c r="Z14" s="46">
        <f t="shared" si="1"/>
        <v>896.8</v>
      </c>
    </row>
    <row r="15" spans="1:26" ht="15.75" thickBot="1" x14ac:dyDescent="0.3">
      <c r="A15" s="107" t="s">
        <v>15</v>
      </c>
      <c r="B15" s="108"/>
      <c r="C15" s="108"/>
      <c r="D15" s="109"/>
      <c r="E15" s="47">
        <v>11</v>
      </c>
      <c r="F15" s="48">
        <v>613</v>
      </c>
      <c r="G15" s="49">
        <v>25</v>
      </c>
      <c r="H15" s="50">
        <v>658</v>
      </c>
      <c r="I15" s="51">
        <v>11</v>
      </c>
      <c r="J15" s="48">
        <v>583</v>
      </c>
      <c r="K15" s="49">
        <v>25</v>
      </c>
      <c r="L15" s="50">
        <v>661</v>
      </c>
      <c r="M15" s="51">
        <v>11</v>
      </c>
      <c r="N15" s="48">
        <v>542</v>
      </c>
      <c r="O15" s="49">
        <v>25</v>
      </c>
      <c r="P15" s="50">
        <v>620</v>
      </c>
      <c r="Q15" s="51">
        <v>11</v>
      </c>
      <c r="R15" s="48">
        <v>540</v>
      </c>
      <c r="S15" s="49">
        <v>25</v>
      </c>
      <c r="T15" s="50">
        <v>615</v>
      </c>
      <c r="U15" s="47">
        <v>11</v>
      </c>
      <c r="V15" s="48">
        <v>555</v>
      </c>
      <c r="W15" s="49">
        <v>25</v>
      </c>
      <c r="X15" s="50">
        <v>645</v>
      </c>
      <c r="Y15" s="52">
        <f t="shared" si="0"/>
        <v>566.6</v>
      </c>
      <c r="Z15" s="53">
        <f t="shared" si="1"/>
        <v>639.79999999999995</v>
      </c>
    </row>
    <row r="16" spans="1:26" x14ac:dyDescent="0.25">
      <c r="A16" s="110" t="s">
        <v>16</v>
      </c>
      <c r="B16" s="111"/>
      <c r="C16" s="111"/>
      <c r="D16" s="112"/>
      <c r="E16" s="47">
        <v>0</v>
      </c>
      <c r="F16" s="48">
        <v>68</v>
      </c>
      <c r="G16" s="49">
        <v>0</v>
      </c>
      <c r="H16" s="50">
        <v>48</v>
      </c>
      <c r="I16" s="51">
        <v>0</v>
      </c>
      <c r="J16" s="48">
        <v>62</v>
      </c>
      <c r="K16" s="49">
        <v>0</v>
      </c>
      <c r="L16" s="50">
        <v>47</v>
      </c>
      <c r="M16" s="51">
        <v>0</v>
      </c>
      <c r="N16" s="48">
        <v>63</v>
      </c>
      <c r="O16" s="49">
        <v>0</v>
      </c>
      <c r="P16" s="50">
        <v>47</v>
      </c>
      <c r="Q16" s="51">
        <v>0</v>
      </c>
      <c r="R16" s="48">
        <v>62</v>
      </c>
      <c r="S16" s="49">
        <v>0</v>
      </c>
      <c r="T16" s="50">
        <v>47</v>
      </c>
      <c r="U16" s="47">
        <v>0</v>
      </c>
      <c r="V16" s="48">
        <v>63</v>
      </c>
      <c r="W16" s="49">
        <v>0</v>
      </c>
      <c r="X16" s="50">
        <v>46</v>
      </c>
      <c r="Y16" s="45">
        <f t="shared" si="0"/>
        <v>63.6</v>
      </c>
      <c r="Z16" s="46">
        <f t="shared" si="1"/>
        <v>47</v>
      </c>
    </row>
    <row r="17" spans="1:26" ht="15.75" thickBot="1" x14ac:dyDescent="0.3">
      <c r="A17" s="107" t="s">
        <v>17</v>
      </c>
      <c r="B17" s="108"/>
      <c r="C17" s="108"/>
      <c r="D17" s="109"/>
      <c r="E17" s="47">
        <v>54</v>
      </c>
      <c r="F17" s="48">
        <v>1162</v>
      </c>
      <c r="G17" s="49">
        <v>0</v>
      </c>
      <c r="H17" s="50">
        <v>49</v>
      </c>
      <c r="I17" s="51">
        <v>20</v>
      </c>
      <c r="J17" s="48">
        <v>709</v>
      </c>
      <c r="K17" s="49">
        <v>0</v>
      </c>
      <c r="L17" s="50">
        <v>47</v>
      </c>
      <c r="M17" s="51">
        <v>54</v>
      </c>
      <c r="N17" s="48">
        <v>1161</v>
      </c>
      <c r="O17" s="49">
        <v>0</v>
      </c>
      <c r="P17" s="50">
        <v>49</v>
      </c>
      <c r="Q17" s="51">
        <v>54</v>
      </c>
      <c r="R17" s="48">
        <v>1164</v>
      </c>
      <c r="S17" s="49">
        <v>0</v>
      </c>
      <c r="T17" s="50">
        <v>49</v>
      </c>
      <c r="U17" s="47">
        <v>54</v>
      </c>
      <c r="V17" s="48">
        <v>1156</v>
      </c>
      <c r="W17" s="49">
        <v>0</v>
      </c>
      <c r="X17" s="50">
        <v>47</v>
      </c>
      <c r="Y17" s="52">
        <f t="shared" si="0"/>
        <v>1070.4000000000001</v>
      </c>
      <c r="Z17" s="53">
        <f t="shared" si="1"/>
        <v>48.2</v>
      </c>
    </row>
    <row r="18" spans="1:26" x14ac:dyDescent="0.25">
      <c r="A18" s="110" t="s">
        <v>18</v>
      </c>
      <c r="B18" s="111"/>
      <c r="C18" s="111"/>
      <c r="D18" s="112"/>
      <c r="E18" s="47">
        <v>0</v>
      </c>
      <c r="F18" s="48">
        <v>47</v>
      </c>
      <c r="G18" s="49">
        <v>158</v>
      </c>
      <c r="H18" s="50">
        <v>3797</v>
      </c>
      <c r="I18" s="51">
        <v>0</v>
      </c>
      <c r="J18" s="48">
        <v>47</v>
      </c>
      <c r="K18" s="49">
        <v>158</v>
      </c>
      <c r="L18" s="50">
        <v>3731</v>
      </c>
      <c r="M18" s="51">
        <v>0</v>
      </c>
      <c r="N18" s="48">
        <v>46</v>
      </c>
      <c r="O18" s="49">
        <v>158</v>
      </c>
      <c r="P18" s="50">
        <v>3830</v>
      </c>
      <c r="Q18" s="51">
        <v>0</v>
      </c>
      <c r="R18" s="48">
        <v>49</v>
      </c>
      <c r="S18" s="49">
        <v>158</v>
      </c>
      <c r="T18" s="50">
        <v>3870</v>
      </c>
      <c r="U18" s="47">
        <v>0</v>
      </c>
      <c r="V18" s="48">
        <v>47</v>
      </c>
      <c r="W18" s="49">
        <v>158</v>
      </c>
      <c r="X18" s="50">
        <v>3951</v>
      </c>
      <c r="Y18" s="45">
        <f t="shared" si="0"/>
        <v>47.2</v>
      </c>
      <c r="Z18" s="46">
        <f t="shared" si="1"/>
        <v>3835.8</v>
      </c>
    </row>
    <row r="19" spans="1:26" ht="15.75" thickBot="1" x14ac:dyDescent="0.3">
      <c r="A19" s="107" t="s">
        <v>19</v>
      </c>
      <c r="B19" s="108"/>
      <c r="C19" s="108"/>
      <c r="D19" s="109"/>
      <c r="E19" s="47">
        <v>25</v>
      </c>
      <c r="F19" s="48">
        <v>654</v>
      </c>
      <c r="G19" s="49">
        <v>0</v>
      </c>
      <c r="H19" s="50">
        <v>49</v>
      </c>
      <c r="I19" s="51">
        <v>25</v>
      </c>
      <c r="J19" s="48">
        <v>669</v>
      </c>
      <c r="K19" s="49">
        <v>0</v>
      </c>
      <c r="L19" s="50">
        <v>48</v>
      </c>
      <c r="M19" s="51">
        <v>25</v>
      </c>
      <c r="N19" s="48">
        <v>642</v>
      </c>
      <c r="O19" s="49">
        <v>0</v>
      </c>
      <c r="P19" s="50">
        <v>49</v>
      </c>
      <c r="Q19" s="51">
        <v>25</v>
      </c>
      <c r="R19" s="48">
        <v>646</v>
      </c>
      <c r="S19" s="49">
        <v>0</v>
      </c>
      <c r="T19" s="50">
        <v>50</v>
      </c>
      <c r="U19" s="47">
        <v>25</v>
      </c>
      <c r="V19" s="48">
        <v>641</v>
      </c>
      <c r="W19" s="49">
        <v>0</v>
      </c>
      <c r="X19" s="50">
        <v>46</v>
      </c>
      <c r="Y19" s="52">
        <f t="shared" si="0"/>
        <v>650.4</v>
      </c>
      <c r="Z19" s="53">
        <f t="shared" si="1"/>
        <v>48.4</v>
      </c>
    </row>
    <row r="20" spans="1:26" x14ac:dyDescent="0.25">
      <c r="A20" s="110" t="s">
        <v>20</v>
      </c>
      <c r="B20" s="111"/>
      <c r="C20" s="111"/>
      <c r="D20" s="112"/>
      <c r="E20" s="47">
        <v>86</v>
      </c>
      <c r="F20" s="48">
        <v>2057</v>
      </c>
      <c r="G20" s="49">
        <v>0</v>
      </c>
      <c r="H20" s="50">
        <v>50</v>
      </c>
      <c r="I20" s="51">
        <v>86</v>
      </c>
      <c r="J20" s="48">
        <v>2067</v>
      </c>
      <c r="K20" s="49">
        <v>0</v>
      </c>
      <c r="L20" s="50">
        <v>48</v>
      </c>
      <c r="M20" s="51">
        <v>86</v>
      </c>
      <c r="N20" s="48">
        <v>2091</v>
      </c>
      <c r="O20" s="49">
        <v>0</v>
      </c>
      <c r="P20" s="50">
        <v>49</v>
      </c>
      <c r="Q20" s="51">
        <v>86</v>
      </c>
      <c r="R20" s="48">
        <v>2086</v>
      </c>
      <c r="S20" s="49">
        <v>0</v>
      </c>
      <c r="T20" s="50">
        <v>49</v>
      </c>
      <c r="U20" s="47">
        <v>86</v>
      </c>
      <c r="V20" s="48">
        <v>2060</v>
      </c>
      <c r="W20" s="49">
        <v>0</v>
      </c>
      <c r="X20" s="50">
        <v>46</v>
      </c>
      <c r="Y20" s="45">
        <f t="shared" si="0"/>
        <v>2072.1999999999998</v>
      </c>
      <c r="Z20" s="46">
        <f t="shared" si="1"/>
        <v>48.4</v>
      </c>
    </row>
    <row r="21" spans="1:26" ht="15.75" thickBot="1" x14ac:dyDescent="0.3">
      <c r="A21" s="107" t="s">
        <v>21</v>
      </c>
      <c r="B21" s="108"/>
      <c r="C21" s="108"/>
      <c r="D21" s="109"/>
      <c r="E21" s="47">
        <v>0</v>
      </c>
      <c r="F21" s="48">
        <v>55</v>
      </c>
      <c r="G21" s="49">
        <v>0</v>
      </c>
      <c r="H21" s="50">
        <v>47</v>
      </c>
      <c r="I21" s="51">
        <v>0</v>
      </c>
      <c r="J21" s="48">
        <v>51</v>
      </c>
      <c r="K21" s="49">
        <v>0</v>
      </c>
      <c r="L21" s="50">
        <v>51</v>
      </c>
      <c r="M21" s="51">
        <v>0</v>
      </c>
      <c r="N21" s="48">
        <v>51</v>
      </c>
      <c r="O21" s="49">
        <v>0</v>
      </c>
      <c r="P21" s="50">
        <v>48</v>
      </c>
      <c r="Q21" s="51">
        <v>0</v>
      </c>
      <c r="R21" s="48">
        <v>57</v>
      </c>
      <c r="S21" s="49">
        <v>0</v>
      </c>
      <c r="T21" s="50">
        <v>47</v>
      </c>
      <c r="U21" s="47">
        <v>0</v>
      </c>
      <c r="V21" s="48">
        <v>52</v>
      </c>
      <c r="W21" s="49">
        <v>0</v>
      </c>
      <c r="X21" s="50">
        <v>49</v>
      </c>
      <c r="Y21" s="52">
        <f t="shared" si="0"/>
        <v>53.2</v>
      </c>
      <c r="Z21" s="53">
        <f t="shared" si="1"/>
        <v>48.4</v>
      </c>
    </row>
    <row r="22" spans="1:26" x14ac:dyDescent="0.25">
      <c r="A22" s="110" t="s">
        <v>22</v>
      </c>
      <c r="B22" s="111"/>
      <c r="C22" s="111"/>
      <c r="D22" s="112"/>
      <c r="E22" s="47">
        <v>102</v>
      </c>
      <c r="F22" s="48">
        <v>2319</v>
      </c>
      <c r="G22" s="49">
        <v>0</v>
      </c>
      <c r="H22" s="50">
        <v>49</v>
      </c>
      <c r="I22" s="51">
        <v>102</v>
      </c>
      <c r="J22" s="48">
        <v>2364</v>
      </c>
      <c r="K22" s="49">
        <v>0</v>
      </c>
      <c r="L22" s="50">
        <v>51</v>
      </c>
      <c r="M22" s="51">
        <v>103</v>
      </c>
      <c r="N22" s="48">
        <v>2339</v>
      </c>
      <c r="O22" s="49">
        <v>0</v>
      </c>
      <c r="P22" s="50">
        <v>48</v>
      </c>
      <c r="Q22" s="51">
        <v>102</v>
      </c>
      <c r="R22" s="48">
        <v>2311</v>
      </c>
      <c r="S22" s="49">
        <v>0</v>
      </c>
      <c r="T22" s="50">
        <v>47</v>
      </c>
      <c r="U22" s="47">
        <v>103</v>
      </c>
      <c r="V22" s="48">
        <v>2316</v>
      </c>
      <c r="W22" s="49">
        <v>0</v>
      </c>
      <c r="X22" s="50">
        <v>47</v>
      </c>
      <c r="Y22" s="45">
        <f t="shared" si="0"/>
        <v>2329.8000000000002</v>
      </c>
      <c r="Z22" s="46">
        <f t="shared" si="1"/>
        <v>48.4</v>
      </c>
    </row>
    <row r="23" spans="1:26" ht="15.75" thickBot="1" x14ac:dyDescent="0.3">
      <c r="A23" s="107" t="s">
        <v>23</v>
      </c>
      <c r="B23" s="108"/>
      <c r="C23" s="108"/>
      <c r="D23" s="109"/>
      <c r="E23" s="47">
        <v>0</v>
      </c>
      <c r="F23" s="48">
        <v>50</v>
      </c>
      <c r="G23" s="49">
        <v>0</v>
      </c>
      <c r="H23" s="50">
        <v>48</v>
      </c>
      <c r="I23" s="51">
        <v>0</v>
      </c>
      <c r="J23" s="48">
        <v>46</v>
      </c>
      <c r="K23" s="49">
        <v>0</v>
      </c>
      <c r="L23" s="50">
        <v>46</v>
      </c>
      <c r="M23" s="51">
        <v>0</v>
      </c>
      <c r="N23" s="48">
        <v>49</v>
      </c>
      <c r="O23" s="49">
        <v>0</v>
      </c>
      <c r="P23" s="50">
        <v>48</v>
      </c>
      <c r="Q23" s="51">
        <v>0</v>
      </c>
      <c r="R23" s="48">
        <v>48</v>
      </c>
      <c r="S23" s="49">
        <v>0</v>
      </c>
      <c r="T23" s="50">
        <v>51</v>
      </c>
      <c r="U23" s="47">
        <v>0</v>
      </c>
      <c r="V23" s="48">
        <v>49</v>
      </c>
      <c r="W23" s="49">
        <v>0</v>
      </c>
      <c r="X23" s="50">
        <v>46</v>
      </c>
      <c r="Y23" s="52">
        <f t="shared" si="0"/>
        <v>48.4</v>
      </c>
      <c r="Z23" s="53">
        <f t="shared" si="1"/>
        <v>47.8</v>
      </c>
    </row>
    <row r="24" spans="1:26" x14ac:dyDescent="0.25">
      <c r="A24" s="110" t="s">
        <v>24</v>
      </c>
      <c r="B24" s="111"/>
      <c r="C24" s="111"/>
      <c r="D24" s="112"/>
      <c r="E24" s="47">
        <v>0</v>
      </c>
      <c r="F24" s="48">
        <v>48</v>
      </c>
      <c r="G24" s="49">
        <v>0</v>
      </c>
      <c r="H24" s="50">
        <v>50</v>
      </c>
      <c r="I24" s="51">
        <v>0</v>
      </c>
      <c r="J24" s="48">
        <v>49</v>
      </c>
      <c r="K24" s="49">
        <v>0</v>
      </c>
      <c r="L24" s="50">
        <v>47</v>
      </c>
      <c r="M24" s="51">
        <v>0</v>
      </c>
      <c r="N24" s="48">
        <v>48</v>
      </c>
      <c r="O24" s="49">
        <v>0</v>
      </c>
      <c r="P24" s="50">
        <v>46</v>
      </c>
      <c r="Q24" s="51">
        <v>0</v>
      </c>
      <c r="R24" s="48">
        <v>47</v>
      </c>
      <c r="S24" s="49">
        <v>0</v>
      </c>
      <c r="T24" s="50">
        <v>47</v>
      </c>
      <c r="U24" s="47">
        <v>0</v>
      </c>
      <c r="V24" s="48">
        <v>50</v>
      </c>
      <c r="W24" s="49">
        <v>0</v>
      </c>
      <c r="X24" s="50">
        <v>49</v>
      </c>
      <c r="Y24" s="45">
        <f t="shared" si="0"/>
        <v>48.4</v>
      </c>
      <c r="Z24" s="46">
        <f t="shared" si="1"/>
        <v>47.8</v>
      </c>
    </row>
    <row r="25" spans="1:26" ht="15.75" thickBot="1" x14ac:dyDescent="0.3">
      <c r="A25" s="107" t="s">
        <v>25</v>
      </c>
      <c r="B25" s="108"/>
      <c r="C25" s="108"/>
      <c r="D25" s="109"/>
      <c r="E25" s="47">
        <v>0</v>
      </c>
      <c r="F25" s="48">
        <v>55</v>
      </c>
      <c r="G25" s="49">
        <v>0</v>
      </c>
      <c r="H25" s="50">
        <v>50</v>
      </c>
      <c r="I25" s="51">
        <v>0</v>
      </c>
      <c r="J25" s="48">
        <v>52</v>
      </c>
      <c r="K25" s="49">
        <v>0</v>
      </c>
      <c r="L25" s="50">
        <v>47</v>
      </c>
      <c r="M25" s="51">
        <v>0</v>
      </c>
      <c r="N25" s="48">
        <v>53</v>
      </c>
      <c r="O25" s="49">
        <v>0</v>
      </c>
      <c r="P25" s="50">
        <v>49</v>
      </c>
      <c r="Q25" s="51">
        <v>0</v>
      </c>
      <c r="R25" s="48">
        <v>52</v>
      </c>
      <c r="S25" s="49">
        <v>0</v>
      </c>
      <c r="T25" s="50">
        <v>48</v>
      </c>
      <c r="U25" s="47">
        <v>0</v>
      </c>
      <c r="V25" s="48">
        <v>53</v>
      </c>
      <c r="W25" s="49">
        <v>0</v>
      </c>
      <c r="X25" s="50">
        <v>49</v>
      </c>
      <c r="Y25" s="52">
        <f t="shared" si="0"/>
        <v>53</v>
      </c>
      <c r="Z25" s="53">
        <f t="shared" si="1"/>
        <v>48.6</v>
      </c>
    </row>
    <row r="26" spans="1:26" x14ac:dyDescent="0.25">
      <c r="A26" s="110" t="s">
        <v>26</v>
      </c>
      <c r="B26" s="111"/>
      <c r="C26" s="111"/>
      <c r="D26" s="112"/>
      <c r="E26" s="47">
        <v>36</v>
      </c>
      <c r="F26" s="48">
        <v>716</v>
      </c>
      <c r="G26" s="49">
        <v>0</v>
      </c>
      <c r="H26" s="50">
        <v>47</v>
      </c>
      <c r="I26" s="51">
        <v>36</v>
      </c>
      <c r="J26" s="48">
        <v>721</v>
      </c>
      <c r="K26" s="49">
        <v>0</v>
      </c>
      <c r="L26" s="50">
        <v>47</v>
      </c>
      <c r="M26" s="51">
        <v>36</v>
      </c>
      <c r="N26" s="48">
        <v>685</v>
      </c>
      <c r="O26" s="49">
        <v>0</v>
      </c>
      <c r="P26" s="50">
        <v>46</v>
      </c>
      <c r="Q26" s="51">
        <v>36</v>
      </c>
      <c r="R26" s="48">
        <v>696</v>
      </c>
      <c r="S26" s="49">
        <v>0</v>
      </c>
      <c r="T26" s="50">
        <v>46</v>
      </c>
      <c r="U26" s="47">
        <v>36</v>
      </c>
      <c r="V26" s="48">
        <v>742</v>
      </c>
      <c r="W26" s="49">
        <v>0</v>
      </c>
      <c r="X26" s="50">
        <v>61</v>
      </c>
      <c r="Y26" s="45">
        <f t="shared" si="0"/>
        <v>712</v>
      </c>
      <c r="Z26" s="46">
        <f t="shared" si="1"/>
        <v>49.4</v>
      </c>
    </row>
    <row r="27" spans="1:26" ht="15.75" thickBot="1" x14ac:dyDescent="0.3">
      <c r="A27" s="107" t="s">
        <v>27</v>
      </c>
      <c r="B27" s="108"/>
      <c r="C27" s="108"/>
      <c r="D27" s="109"/>
      <c r="E27" s="47">
        <v>0</v>
      </c>
      <c r="F27" s="48">
        <v>52</v>
      </c>
      <c r="G27" s="49">
        <v>0</v>
      </c>
      <c r="H27" s="50">
        <v>52</v>
      </c>
      <c r="I27" s="51">
        <v>0</v>
      </c>
      <c r="J27" s="48">
        <v>55</v>
      </c>
      <c r="K27" s="49">
        <v>0</v>
      </c>
      <c r="L27" s="50">
        <v>50</v>
      </c>
      <c r="M27" s="51">
        <v>0</v>
      </c>
      <c r="N27" s="48">
        <v>52</v>
      </c>
      <c r="O27" s="49">
        <v>0</v>
      </c>
      <c r="P27" s="50">
        <v>49</v>
      </c>
      <c r="Q27" s="51">
        <v>0</v>
      </c>
      <c r="R27" s="48">
        <v>53</v>
      </c>
      <c r="S27" s="49">
        <v>0</v>
      </c>
      <c r="T27" s="50">
        <v>52</v>
      </c>
      <c r="U27" s="47">
        <v>0</v>
      </c>
      <c r="V27" s="48">
        <v>55</v>
      </c>
      <c r="W27" s="49">
        <v>0</v>
      </c>
      <c r="X27" s="50">
        <v>49</v>
      </c>
      <c r="Y27" s="52">
        <f t="shared" si="0"/>
        <v>53.4</v>
      </c>
      <c r="Z27" s="53">
        <f t="shared" si="1"/>
        <v>50.4</v>
      </c>
    </row>
    <row r="28" spans="1:26" x14ac:dyDescent="0.25">
      <c r="A28" s="110" t="s">
        <v>28</v>
      </c>
      <c r="B28" s="111"/>
      <c r="C28" s="111"/>
      <c r="D28" s="112"/>
      <c r="E28" s="47">
        <v>373</v>
      </c>
      <c r="F28" s="48">
        <v>6659</v>
      </c>
      <c r="G28" s="49">
        <v>0</v>
      </c>
      <c r="H28" s="50">
        <v>63</v>
      </c>
      <c r="I28" s="51">
        <v>369</v>
      </c>
      <c r="J28" s="48">
        <v>6561</v>
      </c>
      <c r="K28" s="49">
        <v>0</v>
      </c>
      <c r="L28" s="50">
        <v>59</v>
      </c>
      <c r="M28" s="51">
        <v>371</v>
      </c>
      <c r="N28" s="48">
        <v>6526</v>
      </c>
      <c r="O28" s="49">
        <v>0</v>
      </c>
      <c r="P28" s="50">
        <v>60</v>
      </c>
      <c r="Q28" s="51">
        <v>372</v>
      </c>
      <c r="R28" s="48">
        <v>6711</v>
      </c>
      <c r="S28" s="49">
        <v>0</v>
      </c>
      <c r="T28" s="50">
        <v>63</v>
      </c>
      <c r="U28" s="47">
        <v>367</v>
      </c>
      <c r="V28" s="48">
        <v>6656</v>
      </c>
      <c r="W28" s="49">
        <v>0</v>
      </c>
      <c r="X28" s="50">
        <v>66</v>
      </c>
      <c r="Y28" s="45">
        <f t="shared" si="0"/>
        <v>6622.6</v>
      </c>
      <c r="Z28" s="46">
        <f t="shared" si="1"/>
        <v>62.2</v>
      </c>
    </row>
    <row r="29" spans="1:26" ht="15.75" thickBot="1" x14ac:dyDescent="0.3">
      <c r="A29" s="107" t="s">
        <v>29</v>
      </c>
      <c r="B29" s="108"/>
      <c r="C29" s="108"/>
      <c r="D29" s="109"/>
      <c r="E29" s="47">
        <v>158</v>
      </c>
      <c r="F29" s="48">
        <v>3792</v>
      </c>
      <c r="G29" s="49">
        <v>148</v>
      </c>
      <c r="H29" s="50">
        <v>4035</v>
      </c>
      <c r="I29" s="51">
        <v>150</v>
      </c>
      <c r="J29" s="48">
        <v>3775</v>
      </c>
      <c r="K29" s="49">
        <v>148</v>
      </c>
      <c r="L29" s="50">
        <v>4044</v>
      </c>
      <c r="M29" s="51">
        <v>149</v>
      </c>
      <c r="N29" s="48">
        <v>3725</v>
      </c>
      <c r="O29" s="49">
        <v>148</v>
      </c>
      <c r="P29" s="50">
        <v>4152</v>
      </c>
      <c r="Q29" s="51">
        <v>157</v>
      </c>
      <c r="R29" s="48">
        <v>3864</v>
      </c>
      <c r="S29" s="49">
        <v>148</v>
      </c>
      <c r="T29" s="50">
        <v>4217</v>
      </c>
      <c r="U29" s="47">
        <v>158</v>
      </c>
      <c r="V29" s="48">
        <v>3848</v>
      </c>
      <c r="W29" s="49">
        <v>148</v>
      </c>
      <c r="X29" s="50">
        <v>4156</v>
      </c>
      <c r="Y29" s="52">
        <f t="shared" si="0"/>
        <v>3800.8</v>
      </c>
      <c r="Z29" s="53">
        <f t="shared" si="1"/>
        <v>4120.8</v>
      </c>
    </row>
    <row r="30" spans="1:26" x14ac:dyDescent="0.25">
      <c r="A30" s="110" t="s">
        <v>30</v>
      </c>
      <c r="B30" s="111"/>
      <c r="C30" s="111"/>
      <c r="D30" s="112"/>
      <c r="E30" s="47">
        <v>0</v>
      </c>
      <c r="F30" s="48">
        <v>52</v>
      </c>
      <c r="G30" s="49">
        <v>18</v>
      </c>
      <c r="H30" s="50">
        <v>837</v>
      </c>
      <c r="I30" s="51">
        <v>0</v>
      </c>
      <c r="J30" s="48">
        <v>52</v>
      </c>
      <c r="K30" s="49">
        <v>18</v>
      </c>
      <c r="L30" s="50">
        <v>823</v>
      </c>
      <c r="M30" s="51">
        <v>0</v>
      </c>
      <c r="N30" s="48">
        <v>47</v>
      </c>
      <c r="O30" s="49">
        <v>18</v>
      </c>
      <c r="P30" s="50">
        <v>834</v>
      </c>
      <c r="Q30" s="51">
        <v>0</v>
      </c>
      <c r="R30" s="48">
        <v>52</v>
      </c>
      <c r="S30" s="49">
        <v>18</v>
      </c>
      <c r="T30" s="50">
        <v>822</v>
      </c>
      <c r="U30" s="47">
        <v>0</v>
      </c>
      <c r="V30" s="48">
        <v>50</v>
      </c>
      <c r="W30" s="49">
        <v>18</v>
      </c>
      <c r="X30" s="50">
        <v>801</v>
      </c>
      <c r="Y30" s="45">
        <f t="shared" si="0"/>
        <v>50.6</v>
      </c>
      <c r="Z30" s="46">
        <f t="shared" si="1"/>
        <v>823.4</v>
      </c>
    </row>
    <row r="31" spans="1:26" ht="15.75" thickBot="1" x14ac:dyDescent="0.3">
      <c r="A31" s="107" t="s">
        <v>31</v>
      </c>
      <c r="B31" s="108"/>
      <c r="C31" s="108"/>
      <c r="D31" s="109"/>
      <c r="E31" s="47">
        <v>10</v>
      </c>
      <c r="F31" s="48">
        <v>614</v>
      </c>
      <c r="G31" s="49">
        <v>0</v>
      </c>
      <c r="H31" s="50">
        <v>52</v>
      </c>
      <c r="I31" s="51">
        <v>10</v>
      </c>
      <c r="J31" s="48">
        <v>603</v>
      </c>
      <c r="K31" s="49">
        <v>0</v>
      </c>
      <c r="L31" s="50">
        <v>50</v>
      </c>
      <c r="M31" s="51">
        <v>10</v>
      </c>
      <c r="N31" s="48">
        <v>595</v>
      </c>
      <c r="O31" s="49">
        <v>0</v>
      </c>
      <c r="P31" s="50">
        <v>53</v>
      </c>
      <c r="Q31" s="51">
        <v>10</v>
      </c>
      <c r="R31" s="48">
        <v>619</v>
      </c>
      <c r="S31" s="49">
        <v>0</v>
      </c>
      <c r="T31" s="50">
        <v>49</v>
      </c>
      <c r="U31" s="47">
        <v>10</v>
      </c>
      <c r="V31" s="48">
        <v>617</v>
      </c>
      <c r="W31" s="49">
        <v>0</v>
      </c>
      <c r="X31" s="50">
        <v>53</v>
      </c>
      <c r="Y31" s="52">
        <f t="shared" si="0"/>
        <v>609.6</v>
      </c>
      <c r="Z31" s="53">
        <f t="shared" si="1"/>
        <v>51.4</v>
      </c>
    </row>
    <row r="32" spans="1:26" x14ac:dyDescent="0.25">
      <c r="A32" s="110" t="s">
        <v>32</v>
      </c>
      <c r="B32" s="111"/>
      <c r="C32" s="111"/>
      <c r="D32" s="112"/>
      <c r="E32" s="47">
        <v>0</v>
      </c>
      <c r="F32" s="48">
        <v>49</v>
      </c>
      <c r="G32" s="49">
        <v>120</v>
      </c>
      <c r="H32" s="50">
        <v>2273</v>
      </c>
      <c r="I32" s="51">
        <v>0</v>
      </c>
      <c r="J32" s="48">
        <v>47</v>
      </c>
      <c r="K32" s="49">
        <v>112</v>
      </c>
      <c r="L32" s="50">
        <v>2078</v>
      </c>
      <c r="M32" s="51">
        <v>0</v>
      </c>
      <c r="N32" s="48">
        <v>51</v>
      </c>
      <c r="O32" s="49">
        <v>106</v>
      </c>
      <c r="P32" s="50">
        <v>2095</v>
      </c>
      <c r="Q32" s="51">
        <v>0</v>
      </c>
      <c r="R32" s="48">
        <v>51</v>
      </c>
      <c r="S32" s="49">
        <v>114</v>
      </c>
      <c r="T32" s="50">
        <v>2166</v>
      </c>
      <c r="U32" s="47">
        <v>0</v>
      </c>
      <c r="V32" s="48">
        <v>51</v>
      </c>
      <c r="W32" s="49">
        <v>114</v>
      </c>
      <c r="X32" s="50">
        <v>2227</v>
      </c>
      <c r="Y32" s="45">
        <f t="shared" si="0"/>
        <v>49.8</v>
      </c>
      <c r="Z32" s="46">
        <f t="shared" si="1"/>
        <v>2167.8000000000002</v>
      </c>
    </row>
    <row r="33" spans="1:26" ht="15.75" thickBot="1" x14ac:dyDescent="0.3">
      <c r="A33" s="107" t="s">
        <v>33</v>
      </c>
      <c r="B33" s="108"/>
      <c r="C33" s="108"/>
      <c r="D33" s="109"/>
      <c r="E33" s="47">
        <v>0</v>
      </c>
      <c r="F33" s="48">
        <v>48</v>
      </c>
      <c r="G33" s="49">
        <v>0</v>
      </c>
      <c r="H33" s="50">
        <v>51</v>
      </c>
      <c r="I33" s="51">
        <v>0</v>
      </c>
      <c r="J33" s="48">
        <v>52</v>
      </c>
      <c r="K33" s="49">
        <v>0</v>
      </c>
      <c r="L33" s="50">
        <v>52</v>
      </c>
      <c r="M33" s="51">
        <v>0</v>
      </c>
      <c r="N33" s="48">
        <v>47</v>
      </c>
      <c r="O33" s="49">
        <v>0</v>
      </c>
      <c r="P33" s="50">
        <v>52</v>
      </c>
      <c r="Q33" s="51">
        <v>0</v>
      </c>
      <c r="R33" s="48">
        <v>47</v>
      </c>
      <c r="S33" s="49">
        <v>0</v>
      </c>
      <c r="T33" s="50">
        <v>50</v>
      </c>
      <c r="U33" s="47">
        <v>0</v>
      </c>
      <c r="V33" s="48">
        <v>49</v>
      </c>
      <c r="W33" s="49">
        <v>0</v>
      </c>
      <c r="X33" s="50">
        <v>51</v>
      </c>
      <c r="Y33" s="52">
        <f t="shared" si="0"/>
        <v>48.6</v>
      </c>
      <c r="Z33" s="53">
        <f t="shared" si="1"/>
        <v>51.2</v>
      </c>
    </row>
    <row r="34" spans="1:26" x14ac:dyDescent="0.25">
      <c r="A34" s="110" t="s">
        <v>34</v>
      </c>
      <c r="B34" s="111"/>
      <c r="C34" s="111"/>
      <c r="D34" s="112"/>
      <c r="E34" s="47">
        <v>84</v>
      </c>
      <c r="F34" s="48">
        <v>4625</v>
      </c>
      <c r="G34" s="49">
        <v>34</v>
      </c>
      <c r="H34" s="50">
        <v>758</v>
      </c>
      <c r="I34" s="51">
        <v>84</v>
      </c>
      <c r="J34" s="48">
        <v>4701</v>
      </c>
      <c r="K34" s="49">
        <v>34</v>
      </c>
      <c r="L34" s="50">
        <v>724</v>
      </c>
      <c r="M34" s="51">
        <v>84</v>
      </c>
      <c r="N34" s="48">
        <v>4750</v>
      </c>
      <c r="O34" s="49">
        <v>34</v>
      </c>
      <c r="P34" s="50">
        <v>734</v>
      </c>
      <c r="Q34" s="51">
        <v>84</v>
      </c>
      <c r="R34" s="48">
        <v>4659</v>
      </c>
      <c r="S34" s="49">
        <v>34</v>
      </c>
      <c r="T34" s="50">
        <v>725</v>
      </c>
      <c r="U34" s="47">
        <v>84</v>
      </c>
      <c r="V34" s="48">
        <v>4599</v>
      </c>
      <c r="W34" s="49">
        <v>34</v>
      </c>
      <c r="X34" s="50">
        <v>692</v>
      </c>
      <c r="Y34" s="45">
        <f t="shared" si="0"/>
        <v>4666.8</v>
      </c>
      <c r="Z34" s="46">
        <f t="shared" si="1"/>
        <v>726.6</v>
      </c>
    </row>
    <row r="35" spans="1:26" ht="15.75" thickBot="1" x14ac:dyDescent="0.3">
      <c r="A35" s="107" t="s">
        <v>35</v>
      </c>
      <c r="B35" s="108"/>
      <c r="C35" s="108"/>
      <c r="D35" s="109"/>
      <c r="E35" s="47">
        <v>19</v>
      </c>
      <c r="F35" s="48">
        <v>616</v>
      </c>
      <c r="G35" s="49">
        <v>0</v>
      </c>
      <c r="H35" s="50">
        <v>46</v>
      </c>
      <c r="I35" s="51">
        <v>19</v>
      </c>
      <c r="J35" s="48">
        <v>639</v>
      </c>
      <c r="K35" s="49">
        <v>0</v>
      </c>
      <c r="L35" s="50">
        <v>52</v>
      </c>
      <c r="M35" s="51">
        <v>19</v>
      </c>
      <c r="N35" s="48">
        <v>632</v>
      </c>
      <c r="O35" s="49">
        <v>0</v>
      </c>
      <c r="P35" s="50">
        <v>50</v>
      </c>
      <c r="Q35" s="51">
        <v>19</v>
      </c>
      <c r="R35" s="48">
        <v>621</v>
      </c>
      <c r="S35" s="49">
        <v>0</v>
      </c>
      <c r="T35" s="50">
        <v>50</v>
      </c>
      <c r="U35" s="47">
        <v>19</v>
      </c>
      <c r="V35" s="48">
        <v>611</v>
      </c>
      <c r="W35" s="49">
        <v>0</v>
      </c>
      <c r="X35" s="50">
        <v>47</v>
      </c>
      <c r="Y35" s="52">
        <f t="shared" si="0"/>
        <v>623.79999999999995</v>
      </c>
      <c r="Z35" s="53">
        <f t="shared" si="1"/>
        <v>49</v>
      </c>
    </row>
    <row r="36" spans="1:26" x14ac:dyDescent="0.25">
      <c r="A36" s="110" t="s">
        <v>36</v>
      </c>
      <c r="B36" s="111"/>
      <c r="C36" s="111"/>
      <c r="D36" s="112"/>
      <c r="E36" s="47">
        <v>0</v>
      </c>
      <c r="F36" s="48">
        <v>56</v>
      </c>
      <c r="G36" s="49">
        <v>0</v>
      </c>
      <c r="H36" s="50">
        <v>46</v>
      </c>
      <c r="I36" s="51">
        <v>0</v>
      </c>
      <c r="J36" s="48">
        <v>53</v>
      </c>
      <c r="K36" s="49">
        <v>0</v>
      </c>
      <c r="L36" s="50">
        <v>48</v>
      </c>
      <c r="M36" s="51">
        <v>0</v>
      </c>
      <c r="N36" s="48">
        <v>49</v>
      </c>
      <c r="O36" s="49">
        <v>0</v>
      </c>
      <c r="P36" s="50">
        <v>49</v>
      </c>
      <c r="Q36" s="51">
        <v>0</v>
      </c>
      <c r="R36" s="48">
        <v>51</v>
      </c>
      <c r="S36" s="49">
        <v>0</v>
      </c>
      <c r="T36" s="50">
        <v>51</v>
      </c>
      <c r="U36" s="47">
        <v>0</v>
      </c>
      <c r="V36" s="48">
        <v>52</v>
      </c>
      <c r="W36" s="49">
        <v>0</v>
      </c>
      <c r="X36" s="50">
        <v>47</v>
      </c>
      <c r="Y36" s="45">
        <f t="shared" si="0"/>
        <v>52.2</v>
      </c>
      <c r="Z36" s="46">
        <f t="shared" si="1"/>
        <v>48.2</v>
      </c>
    </row>
    <row r="37" spans="1:26" ht="15.75" thickBot="1" x14ac:dyDescent="0.3">
      <c r="A37" s="107" t="s">
        <v>37</v>
      </c>
      <c r="B37" s="108"/>
      <c r="C37" s="108"/>
      <c r="D37" s="109"/>
      <c r="E37" s="47">
        <v>16</v>
      </c>
      <c r="F37" s="48">
        <v>659</v>
      </c>
      <c r="G37" s="49">
        <v>39</v>
      </c>
      <c r="H37" s="50">
        <v>1352</v>
      </c>
      <c r="I37" s="51">
        <v>16</v>
      </c>
      <c r="J37" s="48">
        <v>695</v>
      </c>
      <c r="K37" s="49">
        <v>39</v>
      </c>
      <c r="L37" s="50">
        <v>1319</v>
      </c>
      <c r="M37" s="51">
        <v>18</v>
      </c>
      <c r="N37" s="48">
        <v>686</v>
      </c>
      <c r="O37" s="49">
        <v>39</v>
      </c>
      <c r="P37" s="50">
        <v>1310</v>
      </c>
      <c r="Q37" s="51">
        <v>32</v>
      </c>
      <c r="R37" s="48">
        <v>870</v>
      </c>
      <c r="S37" s="49">
        <v>39</v>
      </c>
      <c r="T37" s="50">
        <v>1314</v>
      </c>
      <c r="U37" s="47">
        <v>16</v>
      </c>
      <c r="V37" s="48">
        <v>658</v>
      </c>
      <c r="W37" s="49">
        <v>39</v>
      </c>
      <c r="X37" s="50">
        <v>1278</v>
      </c>
      <c r="Y37" s="52">
        <f t="shared" si="0"/>
        <v>713.6</v>
      </c>
      <c r="Z37" s="53">
        <f t="shared" si="1"/>
        <v>1314.6</v>
      </c>
    </row>
    <row r="38" spans="1:26" x14ac:dyDescent="0.25">
      <c r="A38" s="110" t="s">
        <v>38</v>
      </c>
      <c r="B38" s="111"/>
      <c r="C38" s="111"/>
      <c r="D38" s="112"/>
      <c r="E38" s="47">
        <v>0</v>
      </c>
      <c r="F38" s="48">
        <v>47</v>
      </c>
      <c r="G38" s="49">
        <v>0</v>
      </c>
      <c r="H38" s="50">
        <v>53</v>
      </c>
      <c r="I38" s="51">
        <v>0</v>
      </c>
      <c r="J38" s="48">
        <v>52</v>
      </c>
      <c r="K38" s="49">
        <v>0</v>
      </c>
      <c r="L38" s="50">
        <v>46</v>
      </c>
      <c r="M38" s="51">
        <v>0</v>
      </c>
      <c r="N38" s="48">
        <v>45</v>
      </c>
      <c r="O38" s="49">
        <v>0</v>
      </c>
      <c r="P38" s="50">
        <v>47</v>
      </c>
      <c r="Q38" s="51">
        <v>0</v>
      </c>
      <c r="R38" s="48">
        <v>48</v>
      </c>
      <c r="S38" s="49">
        <v>0</v>
      </c>
      <c r="T38" s="50">
        <v>45</v>
      </c>
      <c r="U38" s="47">
        <v>0</v>
      </c>
      <c r="V38" s="48">
        <v>48</v>
      </c>
      <c r="W38" s="49">
        <v>0</v>
      </c>
      <c r="X38" s="50">
        <v>46</v>
      </c>
      <c r="Y38" s="45">
        <f t="shared" si="0"/>
        <v>48</v>
      </c>
      <c r="Z38" s="46">
        <f t="shared" si="1"/>
        <v>47.4</v>
      </c>
    </row>
    <row r="39" spans="1:26" ht="15.75" thickBot="1" x14ac:dyDescent="0.3">
      <c r="A39" s="107" t="s">
        <v>39</v>
      </c>
      <c r="B39" s="108"/>
      <c r="C39" s="108"/>
      <c r="D39" s="109"/>
      <c r="E39" s="47">
        <v>0</v>
      </c>
      <c r="F39" s="48">
        <v>53</v>
      </c>
      <c r="G39" s="49">
        <v>29</v>
      </c>
      <c r="H39" s="50">
        <v>709</v>
      </c>
      <c r="I39" s="51">
        <v>0</v>
      </c>
      <c r="J39" s="48">
        <v>50</v>
      </c>
      <c r="K39" s="49">
        <v>29</v>
      </c>
      <c r="L39" s="50">
        <v>736</v>
      </c>
      <c r="M39" s="51">
        <v>0</v>
      </c>
      <c r="N39" s="48">
        <v>54</v>
      </c>
      <c r="O39" s="49">
        <v>29</v>
      </c>
      <c r="P39" s="50">
        <v>705</v>
      </c>
      <c r="Q39" s="51">
        <v>0</v>
      </c>
      <c r="R39" s="48">
        <v>51</v>
      </c>
      <c r="S39" s="49">
        <v>29</v>
      </c>
      <c r="T39" s="50">
        <v>688</v>
      </c>
      <c r="U39" s="47">
        <v>0</v>
      </c>
      <c r="V39" s="48">
        <v>56</v>
      </c>
      <c r="W39" s="49">
        <v>29</v>
      </c>
      <c r="X39" s="50">
        <v>722</v>
      </c>
      <c r="Y39" s="52">
        <f t="shared" si="0"/>
        <v>52.8</v>
      </c>
      <c r="Z39" s="53">
        <f t="shared" si="1"/>
        <v>712</v>
      </c>
    </row>
    <row r="40" spans="1:26" x14ac:dyDescent="0.25">
      <c r="A40" s="110" t="s">
        <v>40</v>
      </c>
      <c r="B40" s="111"/>
      <c r="C40" s="111"/>
      <c r="D40" s="112"/>
      <c r="E40" s="47">
        <v>51</v>
      </c>
      <c r="F40" s="48">
        <v>1162</v>
      </c>
      <c r="G40" s="49">
        <v>89</v>
      </c>
      <c r="H40" s="50">
        <v>1950</v>
      </c>
      <c r="I40" s="51">
        <v>51</v>
      </c>
      <c r="J40" s="48">
        <v>1137</v>
      </c>
      <c r="K40" s="49">
        <v>72</v>
      </c>
      <c r="L40" s="50">
        <v>1891</v>
      </c>
      <c r="M40" s="51">
        <v>51</v>
      </c>
      <c r="N40" s="48">
        <v>1179</v>
      </c>
      <c r="O40" s="49">
        <v>72</v>
      </c>
      <c r="P40" s="50">
        <v>1855</v>
      </c>
      <c r="Q40" s="51">
        <v>51</v>
      </c>
      <c r="R40" s="48">
        <v>1136</v>
      </c>
      <c r="S40" s="49">
        <v>88</v>
      </c>
      <c r="T40" s="50">
        <v>1964</v>
      </c>
      <c r="U40" s="47">
        <v>52</v>
      </c>
      <c r="V40" s="48">
        <v>1150</v>
      </c>
      <c r="W40" s="49">
        <v>80</v>
      </c>
      <c r="X40" s="50">
        <v>1932</v>
      </c>
      <c r="Y40" s="45">
        <f t="shared" si="0"/>
        <v>1152.8</v>
      </c>
      <c r="Z40" s="46">
        <f t="shared" si="1"/>
        <v>1918.4</v>
      </c>
    </row>
    <row r="41" spans="1:26" ht="15.75" thickBot="1" x14ac:dyDescent="0.3">
      <c r="A41" s="107" t="s">
        <v>41</v>
      </c>
      <c r="B41" s="108"/>
      <c r="C41" s="108"/>
      <c r="D41" s="109"/>
      <c r="E41" s="47">
        <v>0</v>
      </c>
      <c r="F41" s="48">
        <v>47</v>
      </c>
      <c r="G41" s="49">
        <v>102</v>
      </c>
      <c r="H41" s="50">
        <v>2353</v>
      </c>
      <c r="I41" s="51">
        <v>0</v>
      </c>
      <c r="J41" s="48">
        <v>49</v>
      </c>
      <c r="K41" s="49">
        <v>102</v>
      </c>
      <c r="L41" s="50">
        <v>2321</v>
      </c>
      <c r="M41" s="51">
        <v>0</v>
      </c>
      <c r="N41" s="48">
        <v>48</v>
      </c>
      <c r="O41" s="49">
        <v>102</v>
      </c>
      <c r="P41" s="50">
        <v>2309</v>
      </c>
      <c r="Q41" s="51">
        <v>0</v>
      </c>
      <c r="R41" s="48">
        <v>48</v>
      </c>
      <c r="S41" s="49">
        <v>110</v>
      </c>
      <c r="T41" s="50">
        <v>2382</v>
      </c>
      <c r="U41" s="47">
        <v>0</v>
      </c>
      <c r="V41" s="48">
        <v>45</v>
      </c>
      <c r="W41" s="49">
        <v>102</v>
      </c>
      <c r="X41" s="50">
        <v>2448</v>
      </c>
      <c r="Y41" s="52">
        <f t="shared" si="0"/>
        <v>47.4</v>
      </c>
      <c r="Z41" s="53">
        <f t="shared" si="1"/>
        <v>2362.6</v>
      </c>
    </row>
    <row r="42" spans="1:26" x14ac:dyDescent="0.25">
      <c r="A42" s="110" t="s">
        <v>42</v>
      </c>
      <c r="B42" s="111"/>
      <c r="C42" s="111"/>
      <c r="D42" s="112"/>
      <c r="E42" s="47">
        <v>0</v>
      </c>
      <c r="F42" s="48">
        <v>49</v>
      </c>
      <c r="G42" s="49">
        <v>223</v>
      </c>
      <c r="H42" s="50">
        <v>5821</v>
      </c>
      <c r="I42" s="51">
        <v>0</v>
      </c>
      <c r="J42" s="48">
        <v>48</v>
      </c>
      <c r="K42" s="49">
        <v>223</v>
      </c>
      <c r="L42" s="50">
        <v>5749</v>
      </c>
      <c r="M42" s="51">
        <v>0</v>
      </c>
      <c r="N42" s="48">
        <v>46</v>
      </c>
      <c r="O42" s="49">
        <v>223</v>
      </c>
      <c r="P42" s="50">
        <v>5811</v>
      </c>
      <c r="Q42" s="51">
        <v>0</v>
      </c>
      <c r="R42" s="48">
        <v>46</v>
      </c>
      <c r="S42" s="49">
        <v>223</v>
      </c>
      <c r="T42" s="50">
        <v>5674</v>
      </c>
      <c r="U42" s="47">
        <v>0</v>
      </c>
      <c r="V42" s="48">
        <v>48</v>
      </c>
      <c r="W42" s="49">
        <v>223</v>
      </c>
      <c r="X42" s="50">
        <v>5752</v>
      </c>
      <c r="Y42" s="45">
        <f t="shared" si="0"/>
        <v>47.4</v>
      </c>
      <c r="Z42" s="46">
        <f t="shared" si="1"/>
        <v>5761.4</v>
      </c>
    </row>
    <row r="43" spans="1:26" ht="15.75" thickBot="1" x14ac:dyDescent="0.3">
      <c r="A43" s="107" t="s">
        <v>43</v>
      </c>
      <c r="B43" s="108"/>
      <c r="C43" s="108"/>
      <c r="D43" s="109"/>
      <c r="E43" s="47">
        <v>0</v>
      </c>
      <c r="F43" s="48">
        <v>54</v>
      </c>
      <c r="G43" s="49">
        <v>21</v>
      </c>
      <c r="H43" s="50">
        <v>742</v>
      </c>
      <c r="I43" s="51">
        <v>0</v>
      </c>
      <c r="J43" s="48">
        <v>54</v>
      </c>
      <c r="K43" s="49">
        <v>21</v>
      </c>
      <c r="L43" s="50">
        <v>699</v>
      </c>
      <c r="M43" s="51">
        <v>0</v>
      </c>
      <c r="N43" s="48">
        <v>56</v>
      </c>
      <c r="O43" s="49">
        <v>21</v>
      </c>
      <c r="P43" s="50">
        <v>709</v>
      </c>
      <c r="Q43" s="51">
        <v>0</v>
      </c>
      <c r="R43" s="48">
        <v>52</v>
      </c>
      <c r="S43" s="49">
        <v>21</v>
      </c>
      <c r="T43" s="50">
        <v>723</v>
      </c>
      <c r="U43" s="47">
        <v>0</v>
      </c>
      <c r="V43" s="48">
        <v>54</v>
      </c>
      <c r="W43" s="49">
        <v>21</v>
      </c>
      <c r="X43" s="50">
        <v>693</v>
      </c>
      <c r="Y43" s="52">
        <f t="shared" si="0"/>
        <v>54</v>
      </c>
      <c r="Z43" s="53">
        <f t="shared" si="1"/>
        <v>713.2</v>
      </c>
    </row>
    <row r="44" spans="1:26" x14ac:dyDescent="0.25">
      <c r="A44" s="110" t="s">
        <v>44</v>
      </c>
      <c r="B44" s="111"/>
      <c r="C44" s="111"/>
      <c r="D44" s="112"/>
      <c r="E44" s="47">
        <v>0</v>
      </c>
      <c r="F44" s="48">
        <v>49</v>
      </c>
      <c r="G44" s="49">
        <v>16</v>
      </c>
      <c r="H44" s="50">
        <v>1017</v>
      </c>
      <c r="I44" s="51">
        <v>0</v>
      </c>
      <c r="J44" s="48">
        <v>47</v>
      </c>
      <c r="K44" s="49">
        <v>16</v>
      </c>
      <c r="L44" s="50">
        <v>1061</v>
      </c>
      <c r="M44" s="51">
        <v>0</v>
      </c>
      <c r="N44" s="48">
        <v>52</v>
      </c>
      <c r="O44" s="49">
        <v>16</v>
      </c>
      <c r="P44" s="50">
        <v>1023</v>
      </c>
      <c r="Q44" s="51">
        <v>0</v>
      </c>
      <c r="R44" s="48">
        <v>48</v>
      </c>
      <c r="S44" s="49">
        <v>16</v>
      </c>
      <c r="T44" s="50">
        <v>991</v>
      </c>
      <c r="U44" s="47">
        <v>0</v>
      </c>
      <c r="V44" s="48">
        <v>49</v>
      </c>
      <c r="W44" s="49">
        <v>16</v>
      </c>
      <c r="X44" s="50">
        <v>999</v>
      </c>
      <c r="Y44" s="45">
        <f t="shared" si="0"/>
        <v>49</v>
      </c>
      <c r="Z44" s="46">
        <f t="shared" si="1"/>
        <v>1018.2</v>
      </c>
    </row>
    <row r="45" spans="1:26" ht="15.75" thickBot="1" x14ac:dyDescent="0.3">
      <c r="A45" s="107" t="s">
        <v>45</v>
      </c>
      <c r="B45" s="108"/>
      <c r="C45" s="108"/>
      <c r="D45" s="109"/>
      <c r="E45" s="47">
        <v>19</v>
      </c>
      <c r="F45" s="48">
        <v>1104</v>
      </c>
      <c r="G45" s="49">
        <v>0</v>
      </c>
      <c r="H45" s="50">
        <v>49</v>
      </c>
      <c r="I45" s="51">
        <v>19</v>
      </c>
      <c r="J45" s="48">
        <v>1100</v>
      </c>
      <c r="K45" s="49">
        <v>0</v>
      </c>
      <c r="L45" s="50">
        <v>49</v>
      </c>
      <c r="M45" s="51">
        <v>19</v>
      </c>
      <c r="N45" s="48">
        <v>1106</v>
      </c>
      <c r="O45" s="49">
        <v>0</v>
      </c>
      <c r="P45" s="50">
        <v>49</v>
      </c>
      <c r="Q45" s="51">
        <v>19</v>
      </c>
      <c r="R45" s="48">
        <v>1103</v>
      </c>
      <c r="S45" s="49">
        <v>0</v>
      </c>
      <c r="T45" s="50">
        <v>46</v>
      </c>
      <c r="U45" s="47">
        <v>19</v>
      </c>
      <c r="V45" s="48">
        <v>1122</v>
      </c>
      <c r="W45" s="49">
        <v>0</v>
      </c>
      <c r="X45" s="50">
        <v>52</v>
      </c>
      <c r="Y45" s="52">
        <f t="shared" si="0"/>
        <v>1107</v>
      </c>
      <c r="Z45" s="53">
        <f t="shared" si="1"/>
        <v>49</v>
      </c>
    </row>
    <row r="46" spans="1:26" x14ac:dyDescent="0.25">
      <c r="A46" s="110" t="s">
        <v>46</v>
      </c>
      <c r="B46" s="111"/>
      <c r="C46" s="111"/>
      <c r="D46" s="112"/>
      <c r="E46" s="47">
        <v>0</v>
      </c>
      <c r="F46" s="48">
        <v>54</v>
      </c>
      <c r="G46" s="49">
        <v>0</v>
      </c>
      <c r="H46" s="50">
        <v>49</v>
      </c>
      <c r="I46" s="51">
        <v>0</v>
      </c>
      <c r="J46" s="48">
        <v>64</v>
      </c>
      <c r="K46" s="49">
        <v>0</v>
      </c>
      <c r="L46" s="50">
        <v>50</v>
      </c>
      <c r="M46" s="51">
        <v>0</v>
      </c>
      <c r="N46" s="48">
        <v>54</v>
      </c>
      <c r="O46" s="49">
        <v>0</v>
      </c>
      <c r="P46" s="50">
        <v>48</v>
      </c>
      <c r="Q46" s="51">
        <v>0</v>
      </c>
      <c r="R46" s="48">
        <v>53</v>
      </c>
      <c r="S46" s="49">
        <v>0</v>
      </c>
      <c r="T46" s="50">
        <v>51</v>
      </c>
      <c r="U46" s="47">
        <v>0</v>
      </c>
      <c r="V46" s="48">
        <v>56</v>
      </c>
      <c r="W46" s="49">
        <v>0</v>
      </c>
      <c r="X46" s="50">
        <v>49</v>
      </c>
      <c r="Y46" s="45">
        <f t="shared" si="0"/>
        <v>56.2</v>
      </c>
      <c r="Z46" s="46">
        <f t="shared" si="1"/>
        <v>49.4</v>
      </c>
    </row>
    <row r="47" spans="1:26" ht="15.75" thickBot="1" x14ac:dyDescent="0.3">
      <c r="A47" s="107" t="s">
        <v>47</v>
      </c>
      <c r="B47" s="108"/>
      <c r="C47" s="108"/>
      <c r="D47" s="109"/>
      <c r="E47" s="47">
        <v>129</v>
      </c>
      <c r="F47" s="48">
        <v>3003</v>
      </c>
      <c r="G47" s="49">
        <v>37</v>
      </c>
      <c r="H47" s="50">
        <v>711</v>
      </c>
      <c r="I47" s="51">
        <v>129</v>
      </c>
      <c r="J47" s="48">
        <v>3086</v>
      </c>
      <c r="K47" s="49">
        <v>37</v>
      </c>
      <c r="L47" s="50">
        <v>712</v>
      </c>
      <c r="M47" s="51">
        <v>129</v>
      </c>
      <c r="N47" s="48">
        <v>2959</v>
      </c>
      <c r="O47" s="49">
        <v>35</v>
      </c>
      <c r="P47" s="50">
        <v>699</v>
      </c>
      <c r="Q47" s="51">
        <v>129</v>
      </c>
      <c r="R47" s="48">
        <v>3127</v>
      </c>
      <c r="S47" s="49">
        <v>38</v>
      </c>
      <c r="T47" s="50">
        <v>704</v>
      </c>
      <c r="U47" s="47">
        <v>129</v>
      </c>
      <c r="V47" s="48">
        <v>2996</v>
      </c>
      <c r="W47" s="49">
        <v>38</v>
      </c>
      <c r="X47" s="50">
        <v>694</v>
      </c>
      <c r="Y47" s="52">
        <f t="shared" si="0"/>
        <v>3034.2</v>
      </c>
      <c r="Z47" s="53">
        <f t="shared" si="1"/>
        <v>704</v>
      </c>
    </row>
    <row r="48" spans="1:26" x14ac:dyDescent="0.25">
      <c r="A48" s="110" t="s">
        <v>48</v>
      </c>
      <c r="B48" s="111"/>
      <c r="C48" s="111"/>
      <c r="D48" s="112"/>
      <c r="E48" s="47">
        <v>0</v>
      </c>
      <c r="F48" s="48">
        <v>47</v>
      </c>
      <c r="G48" s="49">
        <v>0</v>
      </c>
      <c r="H48" s="50">
        <v>49</v>
      </c>
      <c r="I48" s="51">
        <v>0</v>
      </c>
      <c r="J48" s="48">
        <v>49</v>
      </c>
      <c r="K48" s="49">
        <v>0</v>
      </c>
      <c r="L48" s="50">
        <v>47</v>
      </c>
      <c r="M48" s="51">
        <v>0</v>
      </c>
      <c r="N48" s="48">
        <v>49</v>
      </c>
      <c r="O48" s="49">
        <v>0</v>
      </c>
      <c r="P48" s="50">
        <v>46</v>
      </c>
      <c r="Q48" s="51">
        <v>0</v>
      </c>
      <c r="R48" s="48">
        <v>48</v>
      </c>
      <c r="S48" s="49">
        <v>0</v>
      </c>
      <c r="T48" s="50">
        <v>48</v>
      </c>
      <c r="U48" s="47">
        <v>0</v>
      </c>
      <c r="V48" s="48">
        <v>46</v>
      </c>
      <c r="W48" s="49">
        <v>0</v>
      </c>
      <c r="X48" s="50">
        <v>48</v>
      </c>
      <c r="Y48" s="45">
        <f t="shared" si="0"/>
        <v>47.8</v>
      </c>
      <c r="Z48" s="46">
        <f t="shared" si="1"/>
        <v>47.6</v>
      </c>
    </row>
    <row r="49" spans="1:26" ht="15.75" thickBot="1" x14ac:dyDescent="0.3">
      <c r="A49" s="107" t="s">
        <v>49</v>
      </c>
      <c r="B49" s="108"/>
      <c r="C49" s="108"/>
      <c r="D49" s="109"/>
      <c r="E49" s="47">
        <v>0</v>
      </c>
      <c r="F49" s="48">
        <v>55</v>
      </c>
      <c r="G49" s="49">
        <v>101</v>
      </c>
      <c r="H49" s="50">
        <v>3683</v>
      </c>
      <c r="I49" s="51">
        <v>0</v>
      </c>
      <c r="J49" s="48">
        <v>57</v>
      </c>
      <c r="K49" s="49">
        <v>101</v>
      </c>
      <c r="L49" s="50">
        <v>3576</v>
      </c>
      <c r="M49" s="51">
        <v>0</v>
      </c>
      <c r="N49" s="48">
        <v>55</v>
      </c>
      <c r="O49" s="49">
        <v>101</v>
      </c>
      <c r="P49" s="50">
        <v>3663</v>
      </c>
      <c r="Q49" s="51">
        <v>0</v>
      </c>
      <c r="R49" s="48">
        <v>54</v>
      </c>
      <c r="S49" s="49">
        <v>101</v>
      </c>
      <c r="T49" s="50">
        <v>3617</v>
      </c>
      <c r="U49" s="47">
        <v>0</v>
      </c>
      <c r="V49" s="48">
        <v>53</v>
      </c>
      <c r="W49" s="49">
        <v>101</v>
      </c>
      <c r="X49" s="50">
        <v>3758</v>
      </c>
      <c r="Y49" s="52">
        <f t="shared" si="0"/>
        <v>54.8</v>
      </c>
      <c r="Z49" s="53">
        <f t="shared" si="1"/>
        <v>3659.4</v>
      </c>
    </row>
    <row r="50" spans="1:26" x14ac:dyDescent="0.25">
      <c r="A50" s="110" t="s">
        <v>50</v>
      </c>
      <c r="B50" s="111"/>
      <c r="C50" s="111"/>
      <c r="D50" s="112"/>
      <c r="E50" s="47">
        <v>0</v>
      </c>
      <c r="F50" s="48">
        <v>49</v>
      </c>
      <c r="G50" s="49">
        <v>0</v>
      </c>
      <c r="H50" s="50">
        <v>52</v>
      </c>
      <c r="I50" s="51">
        <v>0</v>
      </c>
      <c r="J50" s="48">
        <v>50</v>
      </c>
      <c r="K50" s="49">
        <v>0</v>
      </c>
      <c r="L50" s="50">
        <v>49</v>
      </c>
      <c r="M50" s="51">
        <v>0</v>
      </c>
      <c r="N50" s="48">
        <v>47</v>
      </c>
      <c r="O50" s="49">
        <v>0</v>
      </c>
      <c r="P50" s="50">
        <v>47</v>
      </c>
      <c r="Q50" s="51">
        <v>0</v>
      </c>
      <c r="R50" s="48">
        <v>50</v>
      </c>
      <c r="S50" s="49">
        <v>0</v>
      </c>
      <c r="T50" s="50">
        <v>51</v>
      </c>
      <c r="U50" s="47">
        <v>0</v>
      </c>
      <c r="V50" s="48">
        <v>46</v>
      </c>
      <c r="W50" s="49">
        <v>0</v>
      </c>
      <c r="X50" s="50">
        <v>48</v>
      </c>
      <c r="Y50" s="45">
        <f t="shared" si="0"/>
        <v>48.4</v>
      </c>
      <c r="Z50" s="46">
        <f t="shared" si="1"/>
        <v>49.4</v>
      </c>
    </row>
    <row r="51" spans="1:26" ht="15.75" thickBot="1" x14ac:dyDescent="0.3">
      <c r="A51" s="107" t="s">
        <v>51</v>
      </c>
      <c r="B51" s="108"/>
      <c r="C51" s="108"/>
      <c r="D51" s="109"/>
      <c r="E51" s="47">
        <v>0</v>
      </c>
      <c r="F51" s="48">
        <v>47</v>
      </c>
      <c r="G51" s="49">
        <v>58</v>
      </c>
      <c r="H51" s="50">
        <v>1027</v>
      </c>
      <c r="I51" s="51">
        <v>0</v>
      </c>
      <c r="J51" s="48">
        <v>49</v>
      </c>
      <c r="K51" s="49">
        <v>58</v>
      </c>
      <c r="L51" s="50">
        <v>1029</v>
      </c>
      <c r="M51" s="51">
        <v>0</v>
      </c>
      <c r="N51" s="48">
        <v>48</v>
      </c>
      <c r="O51" s="49">
        <v>58</v>
      </c>
      <c r="P51" s="50">
        <v>1029</v>
      </c>
      <c r="Q51" s="51">
        <v>0</v>
      </c>
      <c r="R51" s="48">
        <v>49</v>
      </c>
      <c r="S51" s="49">
        <v>58</v>
      </c>
      <c r="T51" s="50">
        <v>1050</v>
      </c>
      <c r="U51" s="47">
        <v>0</v>
      </c>
      <c r="V51" s="48">
        <v>48</v>
      </c>
      <c r="W51" s="49">
        <v>58</v>
      </c>
      <c r="X51" s="50">
        <v>1017</v>
      </c>
      <c r="Y51" s="52">
        <f t="shared" si="0"/>
        <v>48.2</v>
      </c>
      <c r="Z51" s="53">
        <f t="shared" si="1"/>
        <v>1030.4000000000001</v>
      </c>
    </row>
    <row r="52" spans="1:26" x14ac:dyDescent="0.25">
      <c r="A52" s="110" t="s">
        <v>52</v>
      </c>
      <c r="B52" s="111"/>
      <c r="C52" s="111"/>
      <c r="D52" s="112"/>
      <c r="E52" s="47">
        <v>175</v>
      </c>
      <c r="F52" s="48">
        <v>4274</v>
      </c>
      <c r="G52" s="49">
        <v>39</v>
      </c>
      <c r="H52" s="50">
        <v>948</v>
      </c>
      <c r="I52" s="51">
        <v>176</v>
      </c>
      <c r="J52" s="48">
        <v>4422</v>
      </c>
      <c r="K52" s="49">
        <v>53</v>
      </c>
      <c r="L52" s="50">
        <v>1078</v>
      </c>
      <c r="M52" s="51">
        <v>174</v>
      </c>
      <c r="N52" s="48">
        <v>4302</v>
      </c>
      <c r="O52" s="49">
        <v>53</v>
      </c>
      <c r="P52" s="50">
        <v>994</v>
      </c>
      <c r="Q52" s="51">
        <v>188</v>
      </c>
      <c r="R52" s="48">
        <v>4473</v>
      </c>
      <c r="S52" s="49">
        <v>39</v>
      </c>
      <c r="T52" s="50">
        <v>941</v>
      </c>
      <c r="U52" s="47">
        <v>164</v>
      </c>
      <c r="V52" s="48">
        <v>4347</v>
      </c>
      <c r="W52" s="49">
        <v>39</v>
      </c>
      <c r="X52" s="50">
        <v>909</v>
      </c>
      <c r="Y52" s="45">
        <f t="shared" si="0"/>
        <v>4363.6000000000004</v>
      </c>
      <c r="Z52" s="46">
        <f t="shared" si="1"/>
        <v>974</v>
      </c>
    </row>
    <row r="53" spans="1:26" ht="15.75" thickBot="1" x14ac:dyDescent="0.3">
      <c r="A53" s="107" t="s">
        <v>53</v>
      </c>
      <c r="B53" s="108"/>
      <c r="C53" s="108"/>
      <c r="D53" s="109"/>
      <c r="E53" s="47">
        <v>0</v>
      </c>
      <c r="F53" s="48">
        <v>45</v>
      </c>
      <c r="G53" s="49">
        <v>0</v>
      </c>
      <c r="H53" s="50">
        <v>53</v>
      </c>
      <c r="I53" s="51">
        <v>0</v>
      </c>
      <c r="J53" s="48">
        <v>44</v>
      </c>
      <c r="K53" s="49">
        <v>0</v>
      </c>
      <c r="L53" s="50">
        <v>48</v>
      </c>
      <c r="M53" s="51">
        <v>0</v>
      </c>
      <c r="N53" s="48">
        <v>47</v>
      </c>
      <c r="O53" s="49">
        <v>0</v>
      </c>
      <c r="P53" s="50">
        <v>48</v>
      </c>
      <c r="Q53" s="51">
        <v>0</v>
      </c>
      <c r="R53" s="48">
        <v>44</v>
      </c>
      <c r="S53" s="49">
        <v>0</v>
      </c>
      <c r="T53" s="50">
        <v>48</v>
      </c>
      <c r="U53" s="47">
        <v>0</v>
      </c>
      <c r="V53" s="48">
        <v>44</v>
      </c>
      <c r="W53" s="49">
        <v>0</v>
      </c>
      <c r="X53" s="50">
        <v>54</v>
      </c>
      <c r="Y53" s="52">
        <f t="shared" si="0"/>
        <v>44.8</v>
      </c>
      <c r="Z53" s="53">
        <f t="shared" si="1"/>
        <v>50.2</v>
      </c>
    </row>
    <row r="54" spans="1:26" x14ac:dyDescent="0.25">
      <c r="A54" s="110" t="s">
        <v>54</v>
      </c>
      <c r="B54" s="111"/>
      <c r="C54" s="111"/>
      <c r="D54" s="112"/>
      <c r="E54" s="47">
        <v>0</v>
      </c>
      <c r="F54" s="48">
        <v>48</v>
      </c>
      <c r="G54" s="49">
        <v>0</v>
      </c>
      <c r="H54" s="50">
        <v>48</v>
      </c>
      <c r="I54" s="51">
        <v>0</v>
      </c>
      <c r="J54" s="48">
        <v>48</v>
      </c>
      <c r="K54" s="49">
        <v>0</v>
      </c>
      <c r="L54" s="50">
        <v>46</v>
      </c>
      <c r="M54" s="51">
        <v>0</v>
      </c>
      <c r="N54" s="48">
        <v>46</v>
      </c>
      <c r="O54" s="49">
        <v>0</v>
      </c>
      <c r="P54" s="50">
        <v>50</v>
      </c>
      <c r="Q54" s="51">
        <v>0</v>
      </c>
      <c r="R54" s="48">
        <v>52</v>
      </c>
      <c r="S54" s="49">
        <v>0</v>
      </c>
      <c r="T54" s="50">
        <v>51</v>
      </c>
      <c r="U54" s="47">
        <v>0</v>
      </c>
      <c r="V54" s="48">
        <v>48</v>
      </c>
      <c r="W54" s="49">
        <v>0</v>
      </c>
      <c r="X54" s="50">
        <v>47</v>
      </c>
      <c r="Y54" s="45">
        <f t="shared" si="0"/>
        <v>48.4</v>
      </c>
      <c r="Z54" s="46">
        <f t="shared" si="1"/>
        <v>48.4</v>
      </c>
    </row>
    <row r="55" spans="1:26" ht="15.75" thickBot="1" x14ac:dyDescent="0.3">
      <c r="A55" s="107" t="s">
        <v>55</v>
      </c>
      <c r="B55" s="108"/>
      <c r="C55" s="108"/>
      <c r="D55" s="109"/>
      <c r="E55" s="47">
        <v>77</v>
      </c>
      <c r="F55" s="48">
        <v>1733</v>
      </c>
      <c r="G55" s="49">
        <v>0</v>
      </c>
      <c r="H55" s="50">
        <v>45</v>
      </c>
      <c r="I55" s="51">
        <v>78</v>
      </c>
      <c r="J55" s="48">
        <v>1678</v>
      </c>
      <c r="K55" s="49">
        <v>0</v>
      </c>
      <c r="L55" s="50">
        <v>47</v>
      </c>
      <c r="M55" s="51">
        <v>78</v>
      </c>
      <c r="N55" s="48">
        <v>1652</v>
      </c>
      <c r="O55" s="49">
        <v>0</v>
      </c>
      <c r="P55" s="50">
        <v>47</v>
      </c>
      <c r="Q55" s="51">
        <v>77</v>
      </c>
      <c r="R55" s="48">
        <v>1706</v>
      </c>
      <c r="S55" s="49">
        <v>0</v>
      </c>
      <c r="T55" s="50">
        <v>47</v>
      </c>
      <c r="U55" s="47">
        <v>78</v>
      </c>
      <c r="V55" s="48">
        <v>1688</v>
      </c>
      <c r="W55" s="49">
        <v>0</v>
      </c>
      <c r="X55" s="50">
        <v>46</v>
      </c>
      <c r="Y55" s="52">
        <f t="shared" si="0"/>
        <v>1691.4</v>
      </c>
      <c r="Z55" s="53">
        <f t="shared" si="1"/>
        <v>46.4</v>
      </c>
    </row>
    <row r="56" spans="1:26" x14ac:dyDescent="0.25">
      <c r="A56" s="110" t="s">
        <v>56</v>
      </c>
      <c r="B56" s="111"/>
      <c r="C56" s="111"/>
      <c r="D56" s="112"/>
      <c r="E56" s="47">
        <v>0</v>
      </c>
      <c r="F56" s="48">
        <v>47</v>
      </c>
      <c r="G56" s="49">
        <v>99</v>
      </c>
      <c r="H56" s="50">
        <v>2393</v>
      </c>
      <c r="I56" s="51">
        <v>0</v>
      </c>
      <c r="J56" s="48">
        <v>46</v>
      </c>
      <c r="K56" s="49">
        <v>99</v>
      </c>
      <c r="L56" s="50">
        <v>2401</v>
      </c>
      <c r="M56" s="51">
        <v>0</v>
      </c>
      <c r="N56" s="48">
        <v>45</v>
      </c>
      <c r="O56" s="49">
        <v>99</v>
      </c>
      <c r="P56" s="50">
        <v>2404</v>
      </c>
      <c r="Q56" s="51">
        <v>0</v>
      </c>
      <c r="R56" s="48">
        <v>47</v>
      </c>
      <c r="S56" s="49">
        <v>99</v>
      </c>
      <c r="T56" s="50">
        <v>2381</v>
      </c>
      <c r="U56" s="47">
        <v>0</v>
      </c>
      <c r="V56" s="48">
        <v>46</v>
      </c>
      <c r="W56" s="49">
        <v>99</v>
      </c>
      <c r="X56" s="50">
        <v>2309</v>
      </c>
      <c r="Y56" s="45">
        <f t="shared" si="0"/>
        <v>46.2</v>
      </c>
      <c r="Z56" s="46">
        <f t="shared" si="1"/>
        <v>2377.6</v>
      </c>
    </row>
    <row r="57" spans="1:26" ht="15.75" thickBot="1" x14ac:dyDescent="0.3">
      <c r="A57" s="107" t="s">
        <v>57</v>
      </c>
      <c r="B57" s="108"/>
      <c r="C57" s="108"/>
      <c r="D57" s="109"/>
      <c r="E57" s="47">
        <v>0</v>
      </c>
      <c r="F57" s="48">
        <v>52</v>
      </c>
      <c r="G57" s="49">
        <v>0</v>
      </c>
      <c r="H57" s="50">
        <v>47</v>
      </c>
      <c r="I57" s="51">
        <v>0</v>
      </c>
      <c r="J57" s="48">
        <v>48</v>
      </c>
      <c r="K57" s="49">
        <v>0</v>
      </c>
      <c r="L57" s="50">
        <v>46</v>
      </c>
      <c r="M57" s="51">
        <v>0</v>
      </c>
      <c r="N57" s="48">
        <v>45</v>
      </c>
      <c r="O57" s="49">
        <v>0</v>
      </c>
      <c r="P57" s="50">
        <v>49</v>
      </c>
      <c r="Q57" s="51">
        <v>0</v>
      </c>
      <c r="R57" s="48">
        <v>51</v>
      </c>
      <c r="S57" s="49">
        <v>0</v>
      </c>
      <c r="T57" s="50">
        <v>47</v>
      </c>
      <c r="U57" s="47">
        <v>0</v>
      </c>
      <c r="V57" s="48">
        <v>51</v>
      </c>
      <c r="W57" s="49">
        <v>0</v>
      </c>
      <c r="X57" s="50">
        <v>46</v>
      </c>
      <c r="Y57" s="52">
        <f t="shared" si="0"/>
        <v>49.4</v>
      </c>
      <c r="Z57" s="53">
        <f t="shared" si="1"/>
        <v>47</v>
      </c>
    </row>
    <row r="58" spans="1:26" x14ac:dyDescent="0.25">
      <c r="A58" s="110" t="s">
        <v>58</v>
      </c>
      <c r="B58" s="111"/>
      <c r="C58" s="111"/>
      <c r="D58" s="112"/>
      <c r="E58" s="47">
        <v>0</v>
      </c>
      <c r="F58" s="48">
        <v>47</v>
      </c>
      <c r="G58" s="49">
        <v>0</v>
      </c>
      <c r="H58" s="50">
        <v>50</v>
      </c>
      <c r="I58" s="51">
        <v>0</v>
      </c>
      <c r="J58" s="48">
        <v>46</v>
      </c>
      <c r="K58" s="49">
        <v>0</v>
      </c>
      <c r="L58" s="50">
        <v>50</v>
      </c>
      <c r="M58" s="51">
        <v>0</v>
      </c>
      <c r="N58" s="48">
        <v>48</v>
      </c>
      <c r="O58" s="49">
        <v>0</v>
      </c>
      <c r="P58" s="50">
        <v>47</v>
      </c>
      <c r="Q58" s="51">
        <v>0</v>
      </c>
      <c r="R58" s="48">
        <v>49</v>
      </c>
      <c r="S58" s="49">
        <v>0</v>
      </c>
      <c r="T58" s="50">
        <v>46</v>
      </c>
      <c r="U58" s="47">
        <v>0</v>
      </c>
      <c r="V58" s="48">
        <v>52</v>
      </c>
      <c r="W58" s="49">
        <v>0</v>
      </c>
      <c r="X58" s="50">
        <v>47</v>
      </c>
      <c r="Y58" s="45">
        <f t="shared" si="0"/>
        <v>48.4</v>
      </c>
      <c r="Z58" s="46">
        <f t="shared" si="1"/>
        <v>48</v>
      </c>
    </row>
    <row r="59" spans="1:26" ht="15.75" thickBot="1" x14ac:dyDescent="0.3">
      <c r="A59" s="107" t="s">
        <v>59</v>
      </c>
      <c r="B59" s="108"/>
      <c r="C59" s="108"/>
      <c r="D59" s="109"/>
      <c r="E59" s="47">
        <v>0</v>
      </c>
      <c r="F59" s="48">
        <v>47</v>
      </c>
      <c r="G59" s="49">
        <v>0</v>
      </c>
      <c r="H59" s="50">
        <v>51</v>
      </c>
      <c r="I59" s="51">
        <v>0</v>
      </c>
      <c r="J59" s="48">
        <v>48</v>
      </c>
      <c r="K59" s="49">
        <v>0</v>
      </c>
      <c r="L59" s="50">
        <v>47</v>
      </c>
      <c r="M59" s="51">
        <v>0</v>
      </c>
      <c r="N59" s="48">
        <v>47</v>
      </c>
      <c r="O59" s="49">
        <v>0</v>
      </c>
      <c r="P59" s="50">
        <v>51</v>
      </c>
      <c r="Q59" s="51">
        <v>0</v>
      </c>
      <c r="R59" s="48">
        <v>50</v>
      </c>
      <c r="S59" s="49">
        <v>0</v>
      </c>
      <c r="T59" s="50">
        <v>54</v>
      </c>
      <c r="U59" s="47">
        <v>0</v>
      </c>
      <c r="V59" s="48">
        <v>53</v>
      </c>
      <c r="W59" s="49">
        <v>0</v>
      </c>
      <c r="X59" s="50">
        <v>50</v>
      </c>
      <c r="Y59" s="52">
        <f t="shared" si="0"/>
        <v>49</v>
      </c>
      <c r="Z59" s="53">
        <f t="shared" si="1"/>
        <v>50.6</v>
      </c>
    </row>
    <row r="60" spans="1:26" x14ac:dyDescent="0.25">
      <c r="A60" s="110" t="s">
        <v>60</v>
      </c>
      <c r="B60" s="111"/>
      <c r="C60" s="111"/>
      <c r="D60" s="112"/>
      <c r="E60" s="47">
        <v>0</v>
      </c>
      <c r="F60" s="48">
        <v>50</v>
      </c>
      <c r="G60" s="49">
        <v>0</v>
      </c>
      <c r="H60" s="50">
        <v>56</v>
      </c>
      <c r="I60" s="51">
        <v>0</v>
      </c>
      <c r="J60" s="48">
        <v>48</v>
      </c>
      <c r="K60" s="49">
        <v>0</v>
      </c>
      <c r="L60" s="50">
        <v>58</v>
      </c>
      <c r="M60" s="51">
        <v>0</v>
      </c>
      <c r="N60" s="48">
        <v>47</v>
      </c>
      <c r="O60" s="49">
        <v>0</v>
      </c>
      <c r="P60" s="50">
        <v>53</v>
      </c>
      <c r="Q60" s="51">
        <v>0</v>
      </c>
      <c r="R60" s="48">
        <v>47</v>
      </c>
      <c r="S60" s="49">
        <v>0</v>
      </c>
      <c r="T60" s="50">
        <v>53</v>
      </c>
      <c r="U60" s="47">
        <v>0</v>
      </c>
      <c r="V60" s="48">
        <v>49</v>
      </c>
      <c r="W60" s="49">
        <v>0</v>
      </c>
      <c r="X60" s="50">
        <v>54</v>
      </c>
      <c r="Y60" s="45">
        <f t="shared" si="0"/>
        <v>48.2</v>
      </c>
      <c r="Z60" s="46">
        <f t="shared" si="1"/>
        <v>54.8</v>
      </c>
    </row>
    <row r="61" spans="1:26" ht="15.75" thickBot="1" x14ac:dyDescent="0.3">
      <c r="A61" s="107" t="s">
        <v>61</v>
      </c>
      <c r="B61" s="108"/>
      <c r="C61" s="108"/>
      <c r="D61" s="109"/>
      <c r="E61" s="47">
        <v>0</v>
      </c>
      <c r="F61" s="48">
        <v>47</v>
      </c>
      <c r="G61" s="49">
        <v>0</v>
      </c>
      <c r="H61" s="50">
        <v>47</v>
      </c>
      <c r="I61" s="51">
        <v>0</v>
      </c>
      <c r="J61" s="48">
        <v>53</v>
      </c>
      <c r="K61" s="49">
        <v>0</v>
      </c>
      <c r="L61" s="50">
        <v>46</v>
      </c>
      <c r="M61" s="51">
        <v>0</v>
      </c>
      <c r="N61" s="48">
        <v>48</v>
      </c>
      <c r="O61" s="49">
        <v>0</v>
      </c>
      <c r="P61" s="50">
        <v>45</v>
      </c>
      <c r="Q61" s="51">
        <v>0</v>
      </c>
      <c r="R61" s="48">
        <v>47</v>
      </c>
      <c r="S61" s="49">
        <v>0</v>
      </c>
      <c r="T61" s="50">
        <v>45</v>
      </c>
      <c r="U61" s="47">
        <v>0</v>
      </c>
      <c r="V61" s="48">
        <v>53</v>
      </c>
      <c r="W61" s="49">
        <v>0</v>
      </c>
      <c r="X61" s="50">
        <v>46</v>
      </c>
      <c r="Y61" s="52">
        <f t="shared" si="0"/>
        <v>49.6</v>
      </c>
      <c r="Z61" s="53">
        <f t="shared" si="1"/>
        <v>45.8</v>
      </c>
    </row>
    <row r="62" spans="1:26" x14ac:dyDescent="0.25">
      <c r="A62" s="110" t="s">
        <v>62</v>
      </c>
      <c r="B62" s="111"/>
      <c r="C62" s="111"/>
      <c r="D62" s="112"/>
      <c r="E62" s="47">
        <v>33</v>
      </c>
      <c r="F62" s="48">
        <v>810</v>
      </c>
      <c r="G62" s="49">
        <v>0</v>
      </c>
      <c r="H62" s="50">
        <v>47</v>
      </c>
      <c r="I62" s="51">
        <v>33</v>
      </c>
      <c r="J62" s="48">
        <v>793</v>
      </c>
      <c r="K62" s="49">
        <v>0</v>
      </c>
      <c r="L62" s="50">
        <v>46</v>
      </c>
      <c r="M62" s="51">
        <v>33</v>
      </c>
      <c r="N62" s="48">
        <v>821</v>
      </c>
      <c r="O62" s="49">
        <v>0</v>
      </c>
      <c r="P62" s="50">
        <v>47</v>
      </c>
      <c r="Q62" s="51">
        <v>33</v>
      </c>
      <c r="R62" s="48">
        <v>805</v>
      </c>
      <c r="S62" s="49">
        <v>0</v>
      </c>
      <c r="T62" s="50">
        <v>46</v>
      </c>
      <c r="U62" s="47">
        <v>33</v>
      </c>
      <c r="V62" s="48">
        <v>806</v>
      </c>
      <c r="W62" s="49">
        <v>0</v>
      </c>
      <c r="X62" s="50">
        <v>48</v>
      </c>
      <c r="Y62" s="45">
        <f t="shared" si="0"/>
        <v>807</v>
      </c>
      <c r="Z62" s="46">
        <f t="shared" si="1"/>
        <v>46.8</v>
      </c>
    </row>
    <row r="63" spans="1:26" ht="15.75" thickBot="1" x14ac:dyDescent="0.3">
      <c r="A63" s="107" t="s">
        <v>63</v>
      </c>
      <c r="B63" s="108"/>
      <c r="C63" s="108"/>
      <c r="D63" s="109"/>
      <c r="E63" s="47">
        <v>0</v>
      </c>
      <c r="F63" s="48">
        <v>46</v>
      </c>
      <c r="G63" s="49">
        <v>10</v>
      </c>
      <c r="H63" s="50">
        <v>560</v>
      </c>
      <c r="I63" s="51">
        <v>0</v>
      </c>
      <c r="J63" s="48">
        <v>47</v>
      </c>
      <c r="K63" s="49">
        <v>10</v>
      </c>
      <c r="L63" s="50">
        <v>563</v>
      </c>
      <c r="M63" s="51">
        <v>0</v>
      </c>
      <c r="N63" s="48">
        <v>48</v>
      </c>
      <c r="O63" s="49">
        <v>10</v>
      </c>
      <c r="P63" s="50">
        <v>549</v>
      </c>
      <c r="Q63" s="51">
        <v>0</v>
      </c>
      <c r="R63" s="48">
        <v>48</v>
      </c>
      <c r="S63" s="49">
        <v>10</v>
      </c>
      <c r="T63" s="50">
        <v>556</v>
      </c>
      <c r="U63" s="47">
        <v>0</v>
      </c>
      <c r="V63" s="48">
        <v>46</v>
      </c>
      <c r="W63" s="49">
        <v>10</v>
      </c>
      <c r="X63" s="50">
        <v>558</v>
      </c>
      <c r="Y63" s="52">
        <f t="shared" si="0"/>
        <v>47</v>
      </c>
      <c r="Z63" s="53">
        <f t="shared" si="1"/>
        <v>557.20000000000005</v>
      </c>
    </row>
    <row r="64" spans="1:26" x14ac:dyDescent="0.25">
      <c r="A64" s="110" t="s">
        <v>64</v>
      </c>
      <c r="B64" s="111"/>
      <c r="C64" s="111"/>
      <c r="D64" s="112"/>
      <c r="E64" s="47">
        <v>32</v>
      </c>
      <c r="F64" s="48">
        <v>1175</v>
      </c>
      <c r="G64" s="49">
        <v>149</v>
      </c>
      <c r="H64" s="50">
        <v>3950</v>
      </c>
      <c r="I64" s="51">
        <v>32</v>
      </c>
      <c r="J64" s="48">
        <v>1178</v>
      </c>
      <c r="K64" s="49">
        <v>158</v>
      </c>
      <c r="L64" s="50">
        <v>4022</v>
      </c>
      <c r="M64" s="51">
        <v>32</v>
      </c>
      <c r="N64" s="48">
        <v>1154</v>
      </c>
      <c r="O64" s="49">
        <v>148</v>
      </c>
      <c r="P64" s="50">
        <v>3867</v>
      </c>
      <c r="Q64" s="51">
        <v>32</v>
      </c>
      <c r="R64" s="48">
        <v>1209</v>
      </c>
      <c r="S64" s="49">
        <v>149</v>
      </c>
      <c r="T64" s="50">
        <v>3929</v>
      </c>
      <c r="U64" s="47">
        <v>32</v>
      </c>
      <c r="V64" s="48">
        <v>1187</v>
      </c>
      <c r="W64" s="49">
        <v>148</v>
      </c>
      <c r="X64" s="50">
        <v>3934</v>
      </c>
      <c r="Y64" s="45">
        <f t="shared" si="0"/>
        <v>1180.5999999999999</v>
      </c>
      <c r="Z64" s="46">
        <f t="shared" si="1"/>
        <v>3940.4</v>
      </c>
    </row>
    <row r="65" spans="1:26" ht="15.75" thickBot="1" x14ac:dyDescent="0.3">
      <c r="A65" s="107" t="s">
        <v>65</v>
      </c>
      <c r="B65" s="108"/>
      <c r="C65" s="108"/>
      <c r="D65" s="109"/>
      <c r="E65" s="47">
        <v>36</v>
      </c>
      <c r="F65" s="48">
        <v>1054</v>
      </c>
      <c r="G65" s="49">
        <v>22</v>
      </c>
      <c r="H65" s="50">
        <v>552</v>
      </c>
      <c r="I65" s="51">
        <v>36</v>
      </c>
      <c r="J65" s="48">
        <v>1035</v>
      </c>
      <c r="K65" s="49">
        <v>23</v>
      </c>
      <c r="L65" s="50">
        <v>558</v>
      </c>
      <c r="M65" s="51">
        <v>33</v>
      </c>
      <c r="N65" s="48">
        <v>1042</v>
      </c>
      <c r="O65" s="49">
        <v>28</v>
      </c>
      <c r="P65" s="50">
        <v>584</v>
      </c>
      <c r="Q65" s="51">
        <v>33</v>
      </c>
      <c r="R65" s="48">
        <v>1054</v>
      </c>
      <c r="S65" s="49">
        <v>28</v>
      </c>
      <c r="T65" s="50">
        <v>600</v>
      </c>
      <c r="U65" s="47">
        <v>36</v>
      </c>
      <c r="V65" s="48">
        <v>1042</v>
      </c>
      <c r="W65" s="49">
        <v>28</v>
      </c>
      <c r="X65" s="50">
        <v>599</v>
      </c>
      <c r="Y65" s="52">
        <f t="shared" si="0"/>
        <v>1045.4000000000001</v>
      </c>
      <c r="Z65" s="53">
        <f t="shared" si="1"/>
        <v>578.6</v>
      </c>
    </row>
    <row r="66" spans="1:26" x14ac:dyDescent="0.25">
      <c r="A66" s="110" t="s">
        <v>66</v>
      </c>
      <c r="B66" s="111"/>
      <c r="C66" s="111"/>
      <c r="D66" s="112"/>
      <c r="E66" s="47">
        <v>28</v>
      </c>
      <c r="F66" s="48">
        <v>888</v>
      </c>
      <c r="G66" s="49">
        <v>69</v>
      </c>
      <c r="H66" s="50">
        <v>1958</v>
      </c>
      <c r="I66" s="51">
        <v>28</v>
      </c>
      <c r="J66" s="48">
        <v>891</v>
      </c>
      <c r="K66" s="49">
        <v>69</v>
      </c>
      <c r="L66" s="50">
        <v>1919</v>
      </c>
      <c r="M66" s="51">
        <v>28</v>
      </c>
      <c r="N66" s="48">
        <v>890</v>
      </c>
      <c r="O66" s="49">
        <v>69</v>
      </c>
      <c r="P66" s="50">
        <v>1973</v>
      </c>
      <c r="Q66" s="51">
        <v>28</v>
      </c>
      <c r="R66" s="48">
        <v>855</v>
      </c>
      <c r="S66" s="49">
        <v>69</v>
      </c>
      <c r="T66" s="50">
        <v>1934</v>
      </c>
      <c r="U66" s="47">
        <v>28</v>
      </c>
      <c r="V66" s="48">
        <v>874</v>
      </c>
      <c r="W66" s="49">
        <v>69</v>
      </c>
      <c r="X66" s="50">
        <v>1927</v>
      </c>
      <c r="Y66" s="45">
        <f t="shared" si="0"/>
        <v>879.6</v>
      </c>
      <c r="Z66" s="46">
        <f t="shared" si="1"/>
        <v>1942.2</v>
      </c>
    </row>
    <row r="67" spans="1:26" ht="15.75" thickBot="1" x14ac:dyDescent="0.3">
      <c r="A67" s="107" t="s">
        <v>67</v>
      </c>
      <c r="B67" s="108"/>
      <c r="C67" s="108"/>
      <c r="D67" s="109"/>
      <c r="E67" s="47">
        <v>0</v>
      </c>
      <c r="F67" s="48">
        <v>50</v>
      </c>
      <c r="G67" s="49">
        <v>0</v>
      </c>
      <c r="H67" s="50">
        <v>56</v>
      </c>
      <c r="I67" s="51">
        <v>0</v>
      </c>
      <c r="J67" s="48">
        <v>46</v>
      </c>
      <c r="K67" s="49">
        <v>0</v>
      </c>
      <c r="L67" s="50">
        <v>57</v>
      </c>
      <c r="M67" s="51">
        <v>0</v>
      </c>
      <c r="N67" s="48">
        <v>49</v>
      </c>
      <c r="O67" s="49">
        <v>0</v>
      </c>
      <c r="P67" s="50">
        <v>55</v>
      </c>
      <c r="Q67" s="51">
        <v>0</v>
      </c>
      <c r="R67" s="48">
        <v>48</v>
      </c>
      <c r="S67" s="49">
        <v>0</v>
      </c>
      <c r="T67" s="50">
        <v>58</v>
      </c>
      <c r="U67" s="47">
        <v>0</v>
      </c>
      <c r="V67" s="48">
        <v>48</v>
      </c>
      <c r="W67" s="49">
        <v>0</v>
      </c>
      <c r="X67" s="50">
        <v>67</v>
      </c>
      <c r="Y67" s="52">
        <f t="shared" si="0"/>
        <v>48.2</v>
      </c>
      <c r="Z67" s="53">
        <f t="shared" si="1"/>
        <v>58.6</v>
      </c>
    </row>
    <row r="68" spans="1:26" x14ac:dyDescent="0.25">
      <c r="A68" s="110" t="s">
        <v>68</v>
      </c>
      <c r="B68" s="111"/>
      <c r="C68" s="111"/>
      <c r="D68" s="112"/>
      <c r="E68" s="47">
        <v>0</v>
      </c>
      <c r="F68" s="48">
        <v>48</v>
      </c>
      <c r="G68" s="49">
        <v>115</v>
      </c>
      <c r="H68" s="50">
        <v>3261</v>
      </c>
      <c r="I68" s="51">
        <v>0</v>
      </c>
      <c r="J68" s="48">
        <v>46</v>
      </c>
      <c r="K68" s="49">
        <v>115</v>
      </c>
      <c r="L68" s="50">
        <v>3161</v>
      </c>
      <c r="M68" s="51">
        <v>0</v>
      </c>
      <c r="N68" s="48">
        <v>47</v>
      </c>
      <c r="O68" s="49">
        <v>113</v>
      </c>
      <c r="P68" s="50">
        <v>3180</v>
      </c>
      <c r="Q68" s="51">
        <v>0</v>
      </c>
      <c r="R68" s="48">
        <v>49</v>
      </c>
      <c r="S68" s="49">
        <v>115</v>
      </c>
      <c r="T68" s="50">
        <v>3179</v>
      </c>
      <c r="U68" s="47">
        <v>0</v>
      </c>
      <c r="V68" s="48">
        <v>52</v>
      </c>
      <c r="W68" s="49">
        <v>115</v>
      </c>
      <c r="X68" s="50">
        <v>3344</v>
      </c>
      <c r="Y68" s="45">
        <f t="shared" si="0"/>
        <v>48.4</v>
      </c>
      <c r="Z68" s="46">
        <f t="shared" si="1"/>
        <v>3225</v>
      </c>
    </row>
    <row r="69" spans="1:26" ht="15.75" thickBot="1" x14ac:dyDescent="0.3">
      <c r="A69" s="107" t="s">
        <v>69</v>
      </c>
      <c r="B69" s="108"/>
      <c r="C69" s="108"/>
      <c r="D69" s="109"/>
      <c r="E69" s="47">
        <v>174</v>
      </c>
      <c r="F69" s="48">
        <v>3413</v>
      </c>
      <c r="G69" s="49">
        <v>115</v>
      </c>
      <c r="H69" s="50">
        <v>2493</v>
      </c>
      <c r="I69" s="51">
        <v>174</v>
      </c>
      <c r="J69" s="48">
        <v>3364</v>
      </c>
      <c r="K69" s="49">
        <v>115</v>
      </c>
      <c r="L69" s="50">
        <v>2535</v>
      </c>
      <c r="M69" s="51">
        <v>174</v>
      </c>
      <c r="N69" s="48">
        <v>3558</v>
      </c>
      <c r="O69" s="49">
        <v>116</v>
      </c>
      <c r="P69" s="50">
        <v>2708</v>
      </c>
      <c r="Q69" s="51">
        <v>174</v>
      </c>
      <c r="R69" s="48">
        <v>3376</v>
      </c>
      <c r="S69" s="49">
        <v>115</v>
      </c>
      <c r="T69" s="50">
        <v>2501</v>
      </c>
      <c r="U69" s="47">
        <v>174</v>
      </c>
      <c r="V69" s="48">
        <v>3473</v>
      </c>
      <c r="W69" s="49">
        <v>101</v>
      </c>
      <c r="X69" s="50">
        <v>2376</v>
      </c>
      <c r="Y69" s="52">
        <f t="shared" si="0"/>
        <v>3436.8</v>
      </c>
      <c r="Z69" s="53">
        <f t="shared" si="1"/>
        <v>2522.6</v>
      </c>
    </row>
    <row r="70" spans="1:26" x14ac:dyDescent="0.25">
      <c r="A70" s="110" t="s">
        <v>70</v>
      </c>
      <c r="B70" s="111"/>
      <c r="C70" s="111"/>
      <c r="D70" s="112"/>
      <c r="E70" s="47">
        <v>76</v>
      </c>
      <c r="F70" s="48">
        <v>1514</v>
      </c>
      <c r="G70" s="49">
        <v>94</v>
      </c>
      <c r="H70" s="50">
        <v>1704</v>
      </c>
      <c r="I70" s="51">
        <v>74</v>
      </c>
      <c r="J70" s="48">
        <v>1467</v>
      </c>
      <c r="K70" s="49">
        <v>86</v>
      </c>
      <c r="L70" s="50">
        <v>1615</v>
      </c>
      <c r="M70" s="51">
        <v>74</v>
      </c>
      <c r="N70" s="48">
        <v>1467</v>
      </c>
      <c r="O70" s="49">
        <v>95</v>
      </c>
      <c r="P70" s="50">
        <v>1636</v>
      </c>
      <c r="Q70" s="51">
        <v>76</v>
      </c>
      <c r="R70" s="48">
        <v>1492</v>
      </c>
      <c r="S70" s="49">
        <v>91</v>
      </c>
      <c r="T70" s="50">
        <v>1658</v>
      </c>
      <c r="U70" s="47">
        <v>76</v>
      </c>
      <c r="V70" s="48">
        <v>1508</v>
      </c>
      <c r="W70" s="49">
        <v>94</v>
      </c>
      <c r="X70" s="50">
        <v>1678</v>
      </c>
      <c r="Y70" s="45">
        <f t="shared" si="0"/>
        <v>1489.6</v>
      </c>
      <c r="Z70" s="46">
        <f t="shared" si="1"/>
        <v>1658.2</v>
      </c>
    </row>
    <row r="71" spans="1:26" ht="15.75" thickBot="1" x14ac:dyDescent="0.3">
      <c r="A71" s="107" t="s">
        <v>71</v>
      </c>
      <c r="B71" s="108"/>
      <c r="C71" s="108"/>
      <c r="D71" s="109"/>
      <c r="E71" s="47">
        <v>54</v>
      </c>
      <c r="F71" s="48">
        <v>1079</v>
      </c>
      <c r="G71" s="49">
        <v>0</v>
      </c>
      <c r="H71" s="50">
        <v>48</v>
      </c>
      <c r="I71" s="51">
        <v>54</v>
      </c>
      <c r="J71" s="48">
        <v>1016</v>
      </c>
      <c r="K71" s="49">
        <v>0</v>
      </c>
      <c r="L71" s="50">
        <v>47</v>
      </c>
      <c r="M71" s="51">
        <v>54</v>
      </c>
      <c r="N71" s="48">
        <v>1046</v>
      </c>
      <c r="O71" s="49">
        <v>0</v>
      </c>
      <c r="P71" s="50">
        <v>43</v>
      </c>
      <c r="Q71" s="51">
        <v>54</v>
      </c>
      <c r="R71" s="48">
        <v>1072</v>
      </c>
      <c r="S71" s="49">
        <v>0</v>
      </c>
      <c r="T71" s="50">
        <v>47</v>
      </c>
      <c r="U71" s="47">
        <v>54</v>
      </c>
      <c r="V71" s="48">
        <v>1033</v>
      </c>
      <c r="W71" s="49">
        <v>0</v>
      </c>
      <c r="X71" s="50">
        <v>48</v>
      </c>
      <c r="Y71" s="52">
        <f t="shared" si="0"/>
        <v>1049.2</v>
      </c>
      <c r="Z71" s="53">
        <f t="shared" si="1"/>
        <v>46.6</v>
      </c>
    </row>
    <row r="72" spans="1:26" x14ac:dyDescent="0.25">
      <c r="A72" s="110" t="s">
        <v>72</v>
      </c>
      <c r="B72" s="111"/>
      <c r="C72" s="111"/>
      <c r="D72" s="112"/>
      <c r="E72" s="47">
        <v>0</v>
      </c>
      <c r="F72" s="48">
        <v>48</v>
      </c>
      <c r="G72" s="49">
        <v>0</v>
      </c>
      <c r="H72" s="50">
        <v>46</v>
      </c>
      <c r="I72" s="51">
        <v>0</v>
      </c>
      <c r="J72" s="48">
        <v>48</v>
      </c>
      <c r="K72" s="49">
        <v>0</v>
      </c>
      <c r="L72" s="50">
        <v>48</v>
      </c>
      <c r="M72" s="51">
        <v>0</v>
      </c>
      <c r="N72" s="48">
        <v>53</v>
      </c>
      <c r="O72" s="49">
        <v>0</v>
      </c>
      <c r="P72" s="50">
        <v>48</v>
      </c>
      <c r="Q72" s="51">
        <v>0</v>
      </c>
      <c r="R72" s="48">
        <v>45</v>
      </c>
      <c r="S72" s="49">
        <v>0</v>
      </c>
      <c r="T72" s="50">
        <v>48</v>
      </c>
      <c r="U72" s="47">
        <v>0</v>
      </c>
      <c r="V72" s="48">
        <v>49</v>
      </c>
      <c r="W72" s="49">
        <v>0</v>
      </c>
      <c r="X72" s="50">
        <v>45</v>
      </c>
      <c r="Y72" s="45">
        <f t="shared" si="0"/>
        <v>48.6</v>
      </c>
      <c r="Z72" s="46">
        <f t="shared" si="1"/>
        <v>47</v>
      </c>
    </row>
    <row r="73" spans="1:26" ht="15.75" thickBot="1" x14ac:dyDescent="0.3">
      <c r="A73" s="107" t="s">
        <v>73</v>
      </c>
      <c r="B73" s="108"/>
      <c r="C73" s="108"/>
      <c r="D73" s="109"/>
      <c r="E73" s="47">
        <v>0</v>
      </c>
      <c r="F73" s="48">
        <v>45</v>
      </c>
      <c r="G73" s="49">
        <v>0</v>
      </c>
      <c r="H73" s="50">
        <v>50</v>
      </c>
      <c r="I73" s="51">
        <v>0</v>
      </c>
      <c r="J73" s="48">
        <v>47</v>
      </c>
      <c r="K73" s="49">
        <v>0</v>
      </c>
      <c r="L73" s="50">
        <v>46</v>
      </c>
      <c r="M73" s="51">
        <v>0</v>
      </c>
      <c r="N73" s="48">
        <v>45</v>
      </c>
      <c r="O73" s="49">
        <v>0</v>
      </c>
      <c r="P73" s="50">
        <v>46</v>
      </c>
      <c r="Q73" s="51">
        <v>0</v>
      </c>
      <c r="R73" s="48">
        <v>48</v>
      </c>
      <c r="S73" s="49">
        <v>0</v>
      </c>
      <c r="T73" s="50">
        <v>47</v>
      </c>
      <c r="U73" s="47">
        <v>0</v>
      </c>
      <c r="V73" s="48">
        <v>48</v>
      </c>
      <c r="W73" s="49">
        <v>0</v>
      </c>
      <c r="X73" s="50">
        <v>45</v>
      </c>
      <c r="Y73" s="52">
        <f t="shared" si="0"/>
        <v>46.6</v>
      </c>
      <c r="Z73" s="53">
        <f t="shared" si="1"/>
        <v>46.8</v>
      </c>
    </row>
    <row r="74" spans="1:26" x14ac:dyDescent="0.25">
      <c r="A74" s="110" t="s">
        <v>74</v>
      </c>
      <c r="B74" s="111"/>
      <c r="C74" s="111"/>
      <c r="D74" s="112"/>
      <c r="E74" s="47">
        <v>0</v>
      </c>
      <c r="F74" s="48">
        <v>46</v>
      </c>
      <c r="G74" s="49">
        <v>0</v>
      </c>
      <c r="H74" s="50">
        <v>48</v>
      </c>
      <c r="I74" s="51">
        <v>0</v>
      </c>
      <c r="J74" s="48">
        <v>47</v>
      </c>
      <c r="K74" s="49">
        <v>0</v>
      </c>
      <c r="L74" s="50">
        <v>46</v>
      </c>
      <c r="M74" s="51">
        <v>0</v>
      </c>
      <c r="N74" s="48">
        <v>45</v>
      </c>
      <c r="O74" s="49">
        <v>0</v>
      </c>
      <c r="P74" s="50">
        <v>46</v>
      </c>
      <c r="Q74" s="51">
        <v>0</v>
      </c>
      <c r="R74" s="48">
        <v>47</v>
      </c>
      <c r="S74" s="49">
        <v>0</v>
      </c>
      <c r="T74" s="50">
        <v>47</v>
      </c>
      <c r="U74" s="47">
        <v>0</v>
      </c>
      <c r="V74" s="48">
        <v>47</v>
      </c>
      <c r="W74" s="49">
        <v>0</v>
      </c>
      <c r="X74" s="50">
        <v>55</v>
      </c>
      <c r="Y74" s="45">
        <f t="shared" si="0"/>
        <v>46.4</v>
      </c>
      <c r="Z74" s="46">
        <f t="shared" si="1"/>
        <v>48.4</v>
      </c>
    </row>
    <row r="75" spans="1:26" ht="15.75" thickBot="1" x14ac:dyDescent="0.3">
      <c r="A75" s="107" t="s">
        <v>75</v>
      </c>
      <c r="B75" s="108"/>
      <c r="C75" s="108"/>
      <c r="D75" s="109"/>
      <c r="E75" s="47">
        <v>310</v>
      </c>
      <c r="F75" s="48">
        <v>5932</v>
      </c>
      <c r="G75" s="49">
        <v>55</v>
      </c>
      <c r="H75" s="50">
        <v>1140</v>
      </c>
      <c r="I75" s="51">
        <v>302</v>
      </c>
      <c r="J75" s="48">
        <v>5790</v>
      </c>
      <c r="K75" s="49">
        <v>55</v>
      </c>
      <c r="L75" s="50">
        <v>1087</v>
      </c>
      <c r="M75" s="51">
        <v>255</v>
      </c>
      <c r="N75" s="48">
        <v>5544</v>
      </c>
      <c r="O75" s="49">
        <v>63</v>
      </c>
      <c r="P75" s="50">
        <v>1205</v>
      </c>
      <c r="Q75" s="51">
        <v>260</v>
      </c>
      <c r="R75" s="48">
        <v>5517</v>
      </c>
      <c r="S75" s="49">
        <v>73</v>
      </c>
      <c r="T75" s="50">
        <v>1239</v>
      </c>
      <c r="U75" s="47">
        <v>261</v>
      </c>
      <c r="V75" s="48">
        <v>5537</v>
      </c>
      <c r="W75" s="49">
        <v>55</v>
      </c>
      <c r="X75" s="50">
        <v>1118</v>
      </c>
      <c r="Y75" s="52">
        <f t="shared" si="0"/>
        <v>5664</v>
      </c>
      <c r="Z75" s="53">
        <f t="shared" si="1"/>
        <v>1157.8</v>
      </c>
    </row>
    <row r="76" spans="1:26" x14ac:dyDescent="0.25">
      <c r="A76" s="110" t="s">
        <v>76</v>
      </c>
      <c r="B76" s="111"/>
      <c r="C76" s="111"/>
      <c r="D76" s="112"/>
      <c r="E76" s="47">
        <v>0</v>
      </c>
      <c r="F76" s="48">
        <v>47</v>
      </c>
      <c r="G76" s="49">
        <v>66</v>
      </c>
      <c r="H76" s="50">
        <v>2116</v>
      </c>
      <c r="I76" s="51">
        <v>0</v>
      </c>
      <c r="J76" s="48">
        <v>52</v>
      </c>
      <c r="K76" s="49">
        <v>67</v>
      </c>
      <c r="L76" s="50">
        <v>2051</v>
      </c>
      <c r="M76" s="51">
        <v>0</v>
      </c>
      <c r="N76" s="48">
        <v>47</v>
      </c>
      <c r="O76" s="49">
        <v>66</v>
      </c>
      <c r="P76" s="50">
        <v>2049</v>
      </c>
      <c r="Q76" s="51">
        <v>0</v>
      </c>
      <c r="R76" s="48">
        <v>50</v>
      </c>
      <c r="S76" s="49">
        <v>66</v>
      </c>
      <c r="T76" s="50">
        <v>2054</v>
      </c>
      <c r="U76" s="47">
        <v>0</v>
      </c>
      <c r="V76" s="48">
        <v>50</v>
      </c>
      <c r="W76" s="49">
        <v>67</v>
      </c>
      <c r="X76" s="50">
        <v>2076</v>
      </c>
      <c r="Y76" s="45">
        <f t="shared" ref="Y76:Y109" si="2">AVERAGE(F76,J76,N76,R76,V76)</f>
        <v>49.2</v>
      </c>
      <c r="Z76" s="46">
        <f t="shared" ref="Z76:Z109" si="3">AVERAGE(H76,L76,P76,T76,X76)</f>
        <v>2069.1999999999998</v>
      </c>
    </row>
    <row r="77" spans="1:26" ht="15.75" thickBot="1" x14ac:dyDescent="0.3">
      <c r="A77" s="107" t="s">
        <v>77</v>
      </c>
      <c r="B77" s="108"/>
      <c r="C77" s="108"/>
      <c r="D77" s="109"/>
      <c r="E77" s="47">
        <v>0</v>
      </c>
      <c r="F77" s="48">
        <v>52</v>
      </c>
      <c r="G77" s="49">
        <v>0</v>
      </c>
      <c r="H77" s="50">
        <v>51</v>
      </c>
      <c r="I77" s="51">
        <v>0</v>
      </c>
      <c r="J77" s="48">
        <v>50</v>
      </c>
      <c r="K77" s="49">
        <v>0</v>
      </c>
      <c r="L77" s="50">
        <v>50</v>
      </c>
      <c r="M77" s="51">
        <v>0</v>
      </c>
      <c r="N77" s="48">
        <v>51</v>
      </c>
      <c r="O77" s="49">
        <v>0</v>
      </c>
      <c r="P77" s="50">
        <v>47</v>
      </c>
      <c r="Q77" s="51">
        <v>0</v>
      </c>
      <c r="R77" s="48">
        <v>48</v>
      </c>
      <c r="S77" s="49">
        <v>0</v>
      </c>
      <c r="T77" s="50">
        <v>48</v>
      </c>
      <c r="U77" s="47">
        <v>0</v>
      </c>
      <c r="V77" s="48">
        <v>53</v>
      </c>
      <c r="W77" s="49">
        <v>0</v>
      </c>
      <c r="X77" s="50">
        <v>48</v>
      </c>
      <c r="Y77" s="52">
        <f t="shared" si="2"/>
        <v>50.8</v>
      </c>
      <c r="Z77" s="53">
        <f t="shared" si="3"/>
        <v>48.8</v>
      </c>
    </row>
    <row r="78" spans="1:26" x14ac:dyDescent="0.25">
      <c r="A78" s="110" t="s">
        <v>78</v>
      </c>
      <c r="B78" s="111"/>
      <c r="C78" s="111"/>
      <c r="D78" s="112"/>
      <c r="E78" s="47">
        <v>113</v>
      </c>
      <c r="F78" s="48">
        <v>2228</v>
      </c>
      <c r="G78" s="49">
        <v>0</v>
      </c>
      <c r="H78" s="50">
        <v>47</v>
      </c>
      <c r="I78" s="51">
        <v>114</v>
      </c>
      <c r="J78" s="48">
        <v>2246</v>
      </c>
      <c r="K78" s="49">
        <v>0</v>
      </c>
      <c r="L78" s="50">
        <v>47</v>
      </c>
      <c r="M78" s="51">
        <v>113</v>
      </c>
      <c r="N78" s="48">
        <v>2240</v>
      </c>
      <c r="O78" s="49">
        <v>0</v>
      </c>
      <c r="P78" s="50">
        <v>44</v>
      </c>
      <c r="Q78" s="51">
        <v>114</v>
      </c>
      <c r="R78" s="48">
        <v>2247</v>
      </c>
      <c r="S78" s="49">
        <v>0</v>
      </c>
      <c r="T78" s="50">
        <v>49</v>
      </c>
      <c r="U78" s="47">
        <v>114</v>
      </c>
      <c r="V78" s="48">
        <v>2280</v>
      </c>
      <c r="W78" s="49">
        <v>0</v>
      </c>
      <c r="X78" s="50">
        <v>44</v>
      </c>
      <c r="Y78" s="45">
        <f t="shared" si="2"/>
        <v>2248.1999999999998</v>
      </c>
      <c r="Z78" s="46">
        <f t="shared" si="3"/>
        <v>46.2</v>
      </c>
    </row>
    <row r="79" spans="1:26" ht="15.75" thickBot="1" x14ac:dyDescent="0.3">
      <c r="A79" s="107" t="s">
        <v>79</v>
      </c>
      <c r="B79" s="108"/>
      <c r="C79" s="108"/>
      <c r="D79" s="109"/>
      <c r="E79" s="47">
        <v>38</v>
      </c>
      <c r="F79" s="48">
        <v>883</v>
      </c>
      <c r="G79" s="49">
        <v>81</v>
      </c>
      <c r="H79" s="50">
        <v>2273</v>
      </c>
      <c r="I79" s="51">
        <v>31</v>
      </c>
      <c r="J79" s="48">
        <v>901</v>
      </c>
      <c r="K79" s="49">
        <v>71</v>
      </c>
      <c r="L79" s="50">
        <v>1863</v>
      </c>
      <c r="M79" s="51">
        <v>38</v>
      </c>
      <c r="N79" s="48">
        <v>903</v>
      </c>
      <c r="O79" s="49">
        <v>86</v>
      </c>
      <c r="P79" s="50">
        <v>1913</v>
      </c>
      <c r="Q79" s="51">
        <v>38</v>
      </c>
      <c r="R79" s="48">
        <v>869</v>
      </c>
      <c r="S79" s="49">
        <v>80</v>
      </c>
      <c r="T79" s="50">
        <v>1947</v>
      </c>
      <c r="U79" s="47">
        <v>38</v>
      </c>
      <c r="V79" s="48">
        <v>898</v>
      </c>
      <c r="W79" s="49">
        <v>86</v>
      </c>
      <c r="X79" s="50">
        <v>1932</v>
      </c>
      <c r="Y79" s="52">
        <f t="shared" si="2"/>
        <v>890.8</v>
      </c>
      <c r="Z79" s="53">
        <f t="shared" si="3"/>
        <v>1985.6</v>
      </c>
    </row>
    <row r="80" spans="1:26" x14ac:dyDescent="0.25">
      <c r="A80" s="110" t="s">
        <v>80</v>
      </c>
      <c r="B80" s="111"/>
      <c r="C80" s="111"/>
      <c r="D80" s="112"/>
      <c r="E80" s="47">
        <v>0</v>
      </c>
      <c r="F80" s="48">
        <v>48</v>
      </c>
      <c r="G80" s="49">
        <v>0</v>
      </c>
      <c r="H80" s="50">
        <v>49</v>
      </c>
      <c r="I80" s="51">
        <v>0</v>
      </c>
      <c r="J80" s="48">
        <v>47</v>
      </c>
      <c r="K80" s="49">
        <v>0</v>
      </c>
      <c r="L80" s="50">
        <v>45</v>
      </c>
      <c r="M80" s="51">
        <v>0</v>
      </c>
      <c r="N80" s="48">
        <v>46</v>
      </c>
      <c r="O80" s="49">
        <v>0</v>
      </c>
      <c r="P80" s="50">
        <v>50</v>
      </c>
      <c r="Q80" s="51">
        <v>0</v>
      </c>
      <c r="R80" s="48">
        <v>45</v>
      </c>
      <c r="S80" s="49">
        <v>0</v>
      </c>
      <c r="T80" s="50">
        <v>48</v>
      </c>
      <c r="U80" s="47">
        <v>0</v>
      </c>
      <c r="V80" s="48">
        <v>48</v>
      </c>
      <c r="W80" s="49">
        <v>0</v>
      </c>
      <c r="X80" s="50">
        <v>48</v>
      </c>
      <c r="Y80" s="45">
        <f t="shared" si="2"/>
        <v>46.8</v>
      </c>
      <c r="Z80" s="46">
        <f t="shared" si="3"/>
        <v>48</v>
      </c>
    </row>
    <row r="81" spans="1:26" ht="15.75" thickBot="1" x14ac:dyDescent="0.3">
      <c r="A81" s="107" t="s">
        <v>81</v>
      </c>
      <c r="B81" s="108"/>
      <c r="C81" s="108"/>
      <c r="D81" s="109"/>
      <c r="E81" s="47">
        <v>0</v>
      </c>
      <c r="F81" s="48">
        <v>48</v>
      </c>
      <c r="G81" s="49">
        <v>0</v>
      </c>
      <c r="H81" s="50">
        <v>47</v>
      </c>
      <c r="I81" s="51">
        <v>0</v>
      </c>
      <c r="J81" s="48">
        <v>47</v>
      </c>
      <c r="K81" s="49">
        <v>0</v>
      </c>
      <c r="L81" s="50">
        <v>47</v>
      </c>
      <c r="M81" s="51">
        <v>0</v>
      </c>
      <c r="N81" s="48">
        <v>48</v>
      </c>
      <c r="O81" s="49">
        <v>0</v>
      </c>
      <c r="P81" s="50">
        <v>49</v>
      </c>
      <c r="Q81" s="51">
        <v>0</v>
      </c>
      <c r="R81" s="48">
        <v>49</v>
      </c>
      <c r="S81" s="49">
        <v>0</v>
      </c>
      <c r="T81" s="50">
        <v>45</v>
      </c>
      <c r="U81" s="47">
        <v>0</v>
      </c>
      <c r="V81" s="48">
        <v>47</v>
      </c>
      <c r="W81" s="49">
        <v>0</v>
      </c>
      <c r="X81" s="50">
        <v>45</v>
      </c>
      <c r="Y81" s="52">
        <f t="shared" si="2"/>
        <v>47.8</v>
      </c>
      <c r="Z81" s="53">
        <f t="shared" si="3"/>
        <v>46.6</v>
      </c>
    </row>
    <row r="82" spans="1:26" x14ac:dyDescent="0.25">
      <c r="A82" s="110" t="s">
        <v>82</v>
      </c>
      <c r="B82" s="111"/>
      <c r="C82" s="111"/>
      <c r="D82" s="112"/>
      <c r="E82" s="47">
        <v>49</v>
      </c>
      <c r="F82" s="48">
        <v>1288</v>
      </c>
      <c r="G82" s="49">
        <v>27</v>
      </c>
      <c r="H82" s="50">
        <v>577</v>
      </c>
      <c r="I82" s="51">
        <v>49</v>
      </c>
      <c r="J82" s="48">
        <v>1335</v>
      </c>
      <c r="K82" s="49">
        <v>27</v>
      </c>
      <c r="L82" s="50">
        <v>589</v>
      </c>
      <c r="M82" s="51">
        <v>59</v>
      </c>
      <c r="N82" s="48">
        <v>1345</v>
      </c>
      <c r="O82" s="49">
        <v>27</v>
      </c>
      <c r="P82" s="50">
        <v>592</v>
      </c>
      <c r="Q82" s="51">
        <v>58</v>
      </c>
      <c r="R82" s="48">
        <v>1343</v>
      </c>
      <c r="S82" s="49">
        <v>27</v>
      </c>
      <c r="T82" s="50">
        <v>608</v>
      </c>
      <c r="U82" s="47">
        <v>59</v>
      </c>
      <c r="V82" s="48">
        <v>1367</v>
      </c>
      <c r="W82" s="49">
        <v>27</v>
      </c>
      <c r="X82" s="50">
        <v>599</v>
      </c>
      <c r="Y82" s="45">
        <f t="shared" si="2"/>
        <v>1335.6</v>
      </c>
      <c r="Z82" s="46">
        <f t="shared" si="3"/>
        <v>593</v>
      </c>
    </row>
    <row r="83" spans="1:26" ht="15.75" thickBot="1" x14ac:dyDescent="0.3">
      <c r="A83" s="107" t="s">
        <v>83</v>
      </c>
      <c r="B83" s="108"/>
      <c r="C83" s="108"/>
      <c r="D83" s="109"/>
      <c r="E83" s="47">
        <v>74</v>
      </c>
      <c r="F83" s="48">
        <v>1732</v>
      </c>
      <c r="G83" s="49">
        <v>0</v>
      </c>
      <c r="H83" s="50">
        <v>48</v>
      </c>
      <c r="I83" s="51">
        <v>74</v>
      </c>
      <c r="J83" s="48">
        <v>1775</v>
      </c>
      <c r="K83" s="49">
        <v>0</v>
      </c>
      <c r="L83" s="50">
        <v>49</v>
      </c>
      <c r="M83" s="51">
        <v>74</v>
      </c>
      <c r="N83" s="48">
        <v>1727</v>
      </c>
      <c r="O83" s="49">
        <v>0</v>
      </c>
      <c r="P83" s="50">
        <v>44</v>
      </c>
      <c r="Q83" s="51">
        <v>64</v>
      </c>
      <c r="R83" s="48">
        <v>1586</v>
      </c>
      <c r="S83" s="49">
        <v>0</v>
      </c>
      <c r="T83" s="50">
        <v>46</v>
      </c>
      <c r="U83" s="47">
        <v>74</v>
      </c>
      <c r="V83" s="48">
        <v>1694</v>
      </c>
      <c r="W83" s="49">
        <v>0</v>
      </c>
      <c r="X83" s="50">
        <v>47</v>
      </c>
      <c r="Y83" s="52">
        <f t="shared" si="2"/>
        <v>1702.8</v>
      </c>
      <c r="Z83" s="53">
        <f t="shared" si="3"/>
        <v>46.8</v>
      </c>
    </row>
    <row r="84" spans="1:26" x14ac:dyDescent="0.25">
      <c r="A84" s="110" t="s">
        <v>84</v>
      </c>
      <c r="B84" s="111"/>
      <c r="C84" s="111"/>
      <c r="D84" s="112"/>
      <c r="E84" s="47">
        <v>0</v>
      </c>
      <c r="F84" s="48">
        <v>47</v>
      </c>
      <c r="G84" s="49">
        <v>0</v>
      </c>
      <c r="H84" s="50">
        <v>49</v>
      </c>
      <c r="I84" s="51">
        <v>0</v>
      </c>
      <c r="J84" s="48">
        <v>50</v>
      </c>
      <c r="K84" s="49">
        <v>0</v>
      </c>
      <c r="L84" s="50">
        <v>48</v>
      </c>
      <c r="M84" s="51">
        <v>0</v>
      </c>
      <c r="N84" s="48">
        <v>46</v>
      </c>
      <c r="O84" s="49">
        <v>0</v>
      </c>
      <c r="P84" s="50">
        <v>46</v>
      </c>
      <c r="Q84" s="51">
        <v>0</v>
      </c>
      <c r="R84" s="48">
        <v>45</v>
      </c>
      <c r="S84" s="49">
        <v>0</v>
      </c>
      <c r="T84" s="50">
        <v>45</v>
      </c>
      <c r="U84" s="47">
        <v>0</v>
      </c>
      <c r="V84" s="48">
        <v>45</v>
      </c>
      <c r="W84" s="49">
        <v>0</v>
      </c>
      <c r="X84" s="50">
        <v>48</v>
      </c>
      <c r="Y84" s="45">
        <f t="shared" si="2"/>
        <v>46.6</v>
      </c>
      <c r="Z84" s="46">
        <f t="shared" si="3"/>
        <v>47.2</v>
      </c>
    </row>
    <row r="85" spans="1:26" ht="15.75" thickBot="1" x14ac:dyDescent="0.3">
      <c r="A85" s="107" t="s">
        <v>85</v>
      </c>
      <c r="B85" s="108"/>
      <c r="C85" s="108"/>
      <c r="D85" s="109"/>
      <c r="E85" s="47">
        <v>0</v>
      </c>
      <c r="F85" s="48">
        <v>48</v>
      </c>
      <c r="G85" s="49">
        <v>0</v>
      </c>
      <c r="H85" s="50">
        <v>56</v>
      </c>
      <c r="I85" s="51">
        <v>0</v>
      </c>
      <c r="J85" s="48">
        <v>47</v>
      </c>
      <c r="K85" s="49">
        <v>0</v>
      </c>
      <c r="L85" s="50">
        <v>53</v>
      </c>
      <c r="M85" s="51">
        <v>0</v>
      </c>
      <c r="N85" s="48">
        <v>46</v>
      </c>
      <c r="O85" s="49">
        <v>0</v>
      </c>
      <c r="P85" s="50">
        <v>57</v>
      </c>
      <c r="Q85" s="51">
        <v>0</v>
      </c>
      <c r="R85" s="48">
        <v>49</v>
      </c>
      <c r="S85" s="49">
        <v>0</v>
      </c>
      <c r="T85" s="50">
        <v>58</v>
      </c>
      <c r="U85" s="47">
        <v>0</v>
      </c>
      <c r="V85" s="48">
        <v>47</v>
      </c>
      <c r="W85" s="49">
        <v>0</v>
      </c>
      <c r="X85" s="50">
        <v>58</v>
      </c>
      <c r="Y85" s="52">
        <f t="shared" si="2"/>
        <v>47.4</v>
      </c>
      <c r="Z85" s="53">
        <f t="shared" si="3"/>
        <v>56.4</v>
      </c>
    </row>
    <row r="86" spans="1:26" x14ac:dyDescent="0.25">
      <c r="A86" s="110" t="s">
        <v>86</v>
      </c>
      <c r="B86" s="111"/>
      <c r="C86" s="111"/>
      <c r="D86" s="112"/>
      <c r="E86" s="47">
        <v>0</v>
      </c>
      <c r="F86" s="48">
        <v>52</v>
      </c>
      <c r="G86" s="49">
        <v>0</v>
      </c>
      <c r="H86" s="50">
        <v>48</v>
      </c>
      <c r="I86" s="51">
        <v>0</v>
      </c>
      <c r="J86" s="48">
        <v>51</v>
      </c>
      <c r="K86" s="49">
        <v>0</v>
      </c>
      <c r="L86" s="50">
        <v>48</v>
      </c>
      <c r="M86" s="51">
        <v>0</v>
      </c>
      <c r="N86" s="48">
        <v>47</v>
      </c>
      <c r="O86" s="49">
        <v>0</v>
      </c>
      <c r="P86" s="50">
        <v>46</v>
      </c>
      <c r="Q86" s="51">
        <v>0</v>
      </c>
      <c r="R86" s="48">
        <v>53</v>
      </c>
      <c r="S86" s="49">
        <v>0</v>
      </c>
      <c r="T86" s="50">
        <v>47</v>
      </c>
      <c r="U86" s="47">
        <v>0</v>
      </c>
      <c r="V86" s="48">
        <v>46</v>
      </c>
      <c r="W86" s="49">
        <v>0</v>
      </c>
      <c r="X86" s="50">
        <v>47</v>
      </c>
      <c r="Y86" s="45">
        <f t="shared" si="2"/>
        <v>49.8</v>
      </c>
      <c r="Z86" s="46">
        <f t="shared" si="3"/>
        <v>47.2</v>
      </c>
    </row>
    <row r="87" spans="1:26" ht="15.75" thickBot="1" x14ac:dyDescent="0.3">
      <c r="A87" s="107" t="s">
        <v>87</v>
      </c>
      <c r="B87" s="108"/>
      <c r="C87" s="108"/>
      <c r="D87" s="109"/>
      <c r="E87" s="47">
        <v>0</v>
      </c>
      <c r="F87" s="48">
        <v>50</v>
      </c>
      <c r="G87" s="49">
        <v>0</v>
      </c>
      <c r="H87" s="50">
        <v>50</v>
      </c>
      <c r="I87" s="51">
        <v>0</v>
      </c>
      <c r="J87" s="48">
        <v>46</v>
      </c>
      <c r="K87" s="49">
        <v>0</v>
      </c>
      <c r="L87" s="50">
        <v>52</v>
      </c>
      <c r="M87" s="51">
        <v>0</v>
      </c>
      <c r="N87" s="48">
        <v>45</v>
      </c>
      <c r="O87" s="49">
        <v>0</v>
      </c>
      <c r="P87" s="50">
        <v>49</v>
      </c>
      <c r="Q87" s="51">
        <v>0</v>
      </c>
      <c r="R87" s="48">
        <v>51</v>
      </c>
      <c r="S87" s="49">
        <v>0</v>
      </c>
      <c r="T87" s="50">
        <v>48</v>
      </c>
      <c r="U87" s="47">
        <v>0</v>
      </c>
      <c r="V87" s="48">
        <v>49</v>
      </c>
      <c r="W87" s="49">
        <v>0</v>
      </c>
      <c r="X87" s="50">
        <v>51</v>
      </c>
      <c r="Y87" s="52">
        <f t="shared" si="2"/>
        <v>48.2</v>
      </c>
      <c r="Z87" s="53">
        <f t="shared" si="3"/>
        <v>50</v>
      </c>
    </row>
    <row r="88" spans="1:26" x14ac:dyDescent="0.25">
      <c r="A88" s="110" t="s">
        <v>88</v>
      </c>
      <c r="B88" s="111"/>
      <c r="C88" s="111"/>
      <c r="D88" s="112"/>
      <c r="E88" s="47">
        <v>31</v>
      </c>
      <c r="F88" s="48">
        <v>842</v>
      </c>
      <c r="G88" s="49">
        <v>69</v>
      </c>
      <c r="H88" s="50">
        <v>2697</v>
      </c>
      <c r="I88" s="51">
        <v>31</v>
      </c>
      <c r="J88" s="48">
        <v>863</v>
      </c>
      <c r="K88" s="49">
        <v>69</v>
      </c>
      <c r="L88" s="50">
        <v>2698</v>
      </c>
      <c r="M88" s="51">
        <v>31</v>
      </c>
      <c r="N88" s="48">
        <v>850</v>
      </c>
      <c r="O88" s="49">
        <v>70</v>
      </c>
      <c r="P88" s="50">
        <v>2686</v>
      </c>
      <c r="Q88" s="51">
        <v>31</v>
      </c>
      <c r="R88" s="48">
        <v>836</v>
      </c>
      <c r="S88" s="49">
        <v>75</v>
      </c>
      <c r="T88" s="50">
        <v>2725</v>
      </c>
      <c r="U88" s="47">
        <v>31</v>
      </c>
      <c r="V88" s="48">
        <v>856</v>
      </c>
      <c r="W88" s="49">
        <v>69</v>
      </c>
      <c r="X88" s="50">
        <v>2721</v>
      </c>
      <c r="Y88" s="45">
        <f t="shared" si="2"/>
        <v>849.4</v>
      </c>
      <c r="Z88" s="46">
        <f t="shared" si="3"/>
        <v>2705.4</v>
      </c>
    </row>
    <row r="89" spans="1:26" ht="15.75" thickBot="1" x14ac:dyDescent="0.3">
      <c r="A89" s="107" t="s">
        <v>89</v>
      </c>
      <c r="B89" s="108"/>
      <c r="C89" s="108"/>
      <c r="D89" s="109"/>
      <c r="E89" s="47">
        <v>0</v>
      </c>
      <c r="F89" s="48">
        <v>48</v>
      </c>
      <c r="G89" s="49">
        <v>0</v>
      </c>
      <c r="H89" s="50">
        <v>49</v>
      </c>
      <c r="I89" s="51">
        <v>0</v>
      </c>
      <c r="J89" s="48">
        <v>53</v>
      </c>
      <c r="K89" s="49">
        <v>0</v>
      </c>
      <c r="L89" s="50">
        <v>46</v>
      </c>
      <c r="M89" s="51">
        <v>0</v>
      </c>
      <c r="N89" s="48">
        <v>53</v>
      </c>
      <c r="O89" s="49">
        <v>0</v>
      </c>
      <c r="P89" s="50">
        <v>45</v>
      </c>
      <c r="Q89" s="51">
        <v>0</v>
      </c>
      <c r="R89" s="48">
        <v>52</v>
      </c>
      <c r="S89" s="49">
        <v>0</v>
      </c>
      <c r="T89" s="50">
        <v>47</v>
      </c>
      <c r="U89" s="47">
        <v>0</v>
      </c>
      <c r="V89" s="48">
        <v>51</v>
      </c>
      <c r="W89" s="49">
        <v>0</v>
      </c>
      <c r="X89" s="50">
        <v>46</v>
      </c>
      <c r="Y89" s="52">
        <f t="shared" si="2"/>
        <v>51.4</v>
      </c>
      <c r="Z89" s="53">
        <f t="shared" si="3"/>
        <v>46.6</v>
      </c>
    </row>
    <row r="90" spans="1:26" x14ac:dyDescent="0.25">
      <c r="A90" s="110" t="s">
        <v>90</v>
      </c>
      <c r="B90" s="111"/>
      <c r="C90" s="111"/>
      <c r="D90" s="112"/>
      <c r="E90" s="47">
        <v>12</v>
      </c>
      <c r="F90" s="48">
        <v>600</v>
      </c>
      <c r="G90" s="49">
        <v>24</v>
      </c>
      <c r="H90" s="50">
        <v>768</v>
      </c>
      <c r="I90" s="51">
        <v>12</v>
      </c>
      <c r="J90" s="48">
        <v>604</v>
      </c>
      <c r="K90" s="49">
        <v>24</v>
      </c>
      <c r="L90" s="50">
        <v>747</v>
      </c>
      <c r="M90" s="51">
        <v>12</v>
      </c>
      <c r="N90" s="48">
        <v>613</v>
      </c>
      <c r="O90" s="49">
        <v>24</v>
      </c>
      <c r="P90" s="50">
        <v>762</v>
      </c>
      <c r="Q90" s="51">
        <v>12</v>
      </c>
      <c r="R90" s="48">
        <v>589</v>
      </c>
      <c r="S90" s="49">
        <v>24</v>
      </c>
      <c r="T90" s="50">
        <v>789</v>
      </c>
      <c r="U90" s="47">
        <v>12</v>
      </c>
      <c r="V90" s="48">
        <v>607</v>
      </c>
      <c r="W90" s="49">
        <v>24</v>
      </c>
      <c r="X90" s="50">
        <v>763</v>
      </c>
      <c r="Y90" s="45">
        <f t="shared" si="2"/>
        <v>602.6</v>
      </c>
      <c r="Z90" s="46">
        <f t="shared" si="3"/>
        <v>765.8</v>
      </c>
    </row>
    <row r="91" spans="1:26" ht="15.75" thickBot="1" x14ac:dyDescent="0.3">
      <c r="A91" s="107" t="s">
        <v>91</v>
      </c>
      <c r="B91" s="108"/>
      <c r="C91" s="108"/>
      <c r="D91" s="109"/>
      <c r="E91" s="47">
        <v>0</v>
      </c>
      <c r="F91" s="48">
        <v>46</v>
      </c>
      <c r="G91" s="49">
        <v>0</v>
      </c>
      <c r="H91" s="50">
        <v>51</v>
      </c>
      <c r="I91" s="51">
        <v>0</v>
      </c>
      <c r="J91" s="48">
        <v>47</v>
      </c>
      <c r="K91" s="49">
        <v>0</v>
      </c>
      <c r="L91" s="50">
        <v>48</v>
      </c>
      <c r="M91" s="51">
        <v>0</v>
      </c>
      <c r="N91" s="48">
        <v>49</v>
      </c>
      <c r="O91" s="49">
        <v>0</v>
      </c>
      <c r="P91" s="50">
        <v>46</v>
      </c>
      <c r="Q91" s="51">
        <v>0</v>
      </c>
      <c r="R91" s="48">
        <v>47</v>
      </c>
      <c r="S91" s="49">
        <v>0</v>
      </c>
      <c r="T91" s="50">
        <v>46</v>
      </c>
      <c r="U91" s="47">
        <v>0</v>
      </c>
      <c r="V91" s="48">
        <v>48</v>
      </c>
      <c r="W91" s="49">
        <v>0</v>
      </c>
      <c r="X91" s="50">
        <v>46</v>
      </c>
      <c r="Y91" s="52">
        <f t="shared" si="2"/>
        <v>47.4</v>
      </c>
      <c r="Z91" s="53">
        <f t="shared" si="3"/>
        <v>47.4</v>
      </c>
    </row>
    <row r="92" spans="1:26" x14ac:dyDescent="0.25">
      <c r="A92" s="110" t="s">
        <v>92</v>
      </c>
      <c r="B92" s="111"/>
      <c r="C92" s="111"/>
      <c r="D92" s="112"/>
      <c r="E92" s="47">
        <v>253</v>
      </c>
      <c r="F92" s="48">
        <v>4654</v>
      </c>
      <c r="G92" s="49">
        <v>0</v>
      </c>
      <c r="H92" s="50">
        <v>47</v>
      </c>
      <c r="I92" s="51">
        <v>254</v>
      </c>
      <c r="J92" s="48">
        <v>4839</v>
      </c>
      <c r="K92" s="49">
        <v>0</v>
      </c>
      <c r="L92" s="50">
        <v>50</v>
      </c>
      <c r="M92" s="51">
        <v>254</v>
      </c>
      <c r="N92" s="48">
        <v>4724</v>
      </c>
      <c r="O92" s="49">
        <v>0</v>
      </c>
      <c r="P92" s="50">
        <v>48</v>
      </c>
      <c r="Q92" s="51">
        <v>254</v>
      </c>
      <c r="R92" s="48">
        <v>4708</v>
      </c>
      <c r="S92" s="49">
        <v>0</v>
      </c>
      <c r="T92" s="50">
        <v>48</v>
      </c>
      <c r="U92" s="47">
        <v>254</v>
      </c>
      <c r="V92" s="48">
        <v>4709</v>
      </c>
      <c r="W92" s="49">
        <v>0</v>
      </c>
      <c r="X92" s="50">
        <v>46</v>
      </c>
      <c r="Y92" s="45">
        <f t="shared" si="2"/>
        <v>4726.8</v>
      </c>
      <c r="Z92" s="46">
        <f t="shared" si="3"/>
        <v>47.8</v>
      </c>
    </row>
    <row r="93" spans="1:26" ht="15.75" thickBot="1" x14ac:dyDescent="0.3">
      <c r="A93" s="107" t="s">
        <v>93</v>
      </c>
      <c r="B93" s="108"/>
      <c r="C93" s="108"/>
      <c r="D93" s="109"/>
      <c r="E93" s="47">
        <v>0</v>
      </c>
      <c r="F93" s="48">
        <v>46</v>
      </c>
      <c r="G93" s="49">
        <v>34</v>
      </c>
      <c r="H93" s="50">
        <v>766</v>
      </c>
      <c r="I93" s="51">
        <v>0</v>
      </c>
      <c r="J93" s="48">
        <v>46</v>
      </c>
      <c r="K93" s="49">
        <v>28</v>
      </c>
      <c r="L93" s="50">
        <v>695</v>
      </c>
      <c r="M93" s="51">
        <v>0</v>
      </c>
      <c r="N93" s="48">
        <v>49</v>
      </c>
      <c r="O93" s="49">
        <v>37</v>
      </c>
      <c r="P93" s="50">
        <v>790</v>
      </c>
      <c r="Q93" s="51">
        <v>0</v>
      </c>
      <c r="R93" s="48">
        <v>47</v>
      </c>
      <c r="S93" s="49">
        <v>36</v>
      </c>
      <c r="T93" s="50">
        <v>756</v>
      </c>
      <c r="U93" s="47">
        <v>0</v>
      </c>
      <c r="V93" s="48">
        <v>47</v>
      </c>
      <c r="W93" s="49">
        <v>28</v>
      </c>
      <c r="X93" s="50">
        <v>700</v>
      </c>
      <c r="Y93" s="52">
        <f t="shared" si="2"/>
        <v>47</v>
      </c>
      <c r="Z93" s="53">
        <f t="shared" si="3"/>
        <v>741.4</v>
      </c>
    </row>
    <row r="94" spans="1:26" x14ac:dyDescent="0.25">
      <c r="A94" s="110" t="s">
        <v>94</v>
      </c>
      <c r="B94" s="111"/>
      <c r="C94" s="111"/>
      <c r="D94" s="112"/>
      <c r="E94" s="47">
        <v>0</v>
      </c>
      <c r="F94" s="48">
        <v>50</v>
      </c>
      <c r="G94" s="49">
        <v>27</v>
      </c>
      <c r="H94" s="50">
        <v>578</v>
      </c>
      <c r="I94" s="51">
        <v>0</v>
      </c>
      <c r="J94" s="48">
        <v>48</v>
      </c>
      <c r="K94" s="49">
        <v>27</v>
      </c>
      <c r="L94" s="50">
        <v>596</v>
      </c>
      <c r="M94" s="51">
        <v>0</v>
      </c>
      <c r="N94" s="48">
        <v>44</v>
      </c>
      <c r="O94" s="49">
        <v>27</v>
      </c>
      <c r="P94" s="50">
        <v>605</v>
      </c>
      <c r="Q94" s="51">
        <v>0</v>
      </c>
      <c r="R94" s="48">
        <v>48</v>
      </c>
      <c r="S94" s="49">
        <v>26</v>
      </c>
      <c r="T94" s="50">
        <v>596</v>
      </c>
      <c r="U94" s="47">
        <v>0</v>
      </c>
      <c r="V94" s="48">
        <v>45</v>
      </c>
      <c r="W94" s="49">
        <v>27</v>
      </c>
      <c r="X94" s="50">
        <v>590</v>
      </c>
      <c r="Y94" s="45">
        <f t="shared" si="2"/>
        <v>47</v>
      </c>
      <c r="Z94" s="46">
        <f t="shared" si="3"/>
        <v>593</v>
      </c>
    </row>
    <row r="95" spans="1:26" ht="15.75" thickBot="1" x14ac:dyDescent="0.3">
      <c r="A95" s="107" t="s">
        <v>95</v>
      </c>
      <c r="B95" s="108"/>
      <c r="C95" s="108"/>
      <c r="D95" s="109"/>
      <c r="E95" s="47">
        <v>0</v>
      </c>
      <c r="F95" s="48">
        <v>49</v>
      </c>
      <c r="G95" s="49">
        <v>0</v>
      </c>
      <c r="H95" s="50">
        <v>55</v>
      </c>
      <c r="I95" s="51">
        <v>0</v>
      </c>
      <c r="J95" s="48">
        <v>49</v>
      </c>
      <c r="K95" s="49">
        <v>0</v>
      </c>
      <c r="L95" s="50">
        <v>57</v>
      </c>
      <c r="M95" s="51">
        <v>0</v>
      </c>
      <c r="N95" s="48">
        <v>48</v>
      </c>
      <c r="O95" s="49">
        <v>0</v>
      </c>
      <c r="P95" s="50">
        <v>51</v>
      </c>
      <c r="Q95" s="51">
        <v>0</v>
      </c>
      <c r="R95" s="48">
        <v>47</v>
      </c>
      <c r="S95" s="49">
        <v>0</v>
      </c>
      <c r="T95" s="50">
        <v>50</v>
      </c>
      <c r="U95" s="47">
        <v>0</v>
      </c>
      <c r="V95" s="48">
        <v>45</v>
      </c>
      <c r="W95" s="49">
        <v>0</v>
      </c>
      <c r="X95" s="50">
        <v>49</v>
      </c>
      <c r="Y95" s="52">
        <f t="shared" si="2"/>
        <v>47.6</v>
      </c>
      <c r="Z95" s="53">
        <f t="shared" si="3"/>
        <v>52.4</v>
      </c>
    </row>
    <row r="96" spans="1:26" x14ac:dyDescent="0.25">
      <c r="A96" s="110" t="s">
        <v>96</v>
      </c>
      <c r="B96" s="111"/>
      <c r="C96" s="111"/>
      <c r="D96" s="112"/>
      <c r="E96" s="47">
        <v>0</v>
      </c>
      <c r="F96" s="48">
        <v>49</v>
      </c>
      <c r="G96" s="49">
        <v>0</v>
      </c>
      <c r="H96" s="50">
        <v>48</v>
      </c>
      <c r="I96" s="51">
        <v>0</v>
      </c>
      <c r="J96" s="48">
        <v>49</v>
      </c>
      <c r="K96" s="49">
        <v>0</v>
      </c>
      <c r="L96" s="50">
        <v>49</v>
      </c>
      <c r="M96" s="51">
        <v>0</v>
      </c>
      <c r="N96" s="48">
        <v>53</v>
      </c>
      <c r="O96" s="49">
        <v>0</v>
      </c>
      <c r="P96" s="50">
        <v>48</v>
      </c>
      <c r="Q96" s="51">
        <v>0</v>
      </c>
      <c r="R96" s="48">
        <v>48</v>
      </c>
      <c r="S96" s="49">
        <v>0</v>
      </c>
      <c r="T96" s="50">
        <v>47</v>
      </c>
      <c r="U96" s="47">
        <v>0</v>
      </c>
      <c r="V96" s="48">
        <v>52</v>
      </c>
      <c r="W96" s="49">
        <v>0</v>
      </c>
      <c r="X96" s="50">
        <v>48</v>
      </c>
      <c r="Y96" s="45">
        <f t="shared" si="2"/>
        <v>50.2</v>
      </c>
      <c r="Z96" s="46">
        <f t="shared" si="3"/>
        <v>48</v>
      </c>
    </row>
    <row r="97" spans="1:26" ht="15.75" thickBot="1" x14ac:dyDescent="0.3">
      <c r="A97" s="107" t="s">
        <v>97</v>
      </c>
      <c r="B97" s="108"/>
      <c r="C97" s="108"/>
      <c r="D97" s="109"/>
      <c r="E97" s="47">
        <v>0</v>
      </c>
      <c r="F97" s="48">
        <v>47</v>
      </c>
      <c r="G97" s="49">
        <v>0</v>
      </c>
      <c r="H97" s="50">
        <v>48</v>
      </c>
      <c r="I97" s="51">
        <v>0</v>
      </c>
      <c r="J97" s="48">
        <v>48</v>
      </c>
      <c r="K97" s="49">
        <v>0</v>
      </c>
      <c r="L97" s="50">
        <v>49</v>
      </c>
      <c r="M97" s="51">
        <v>0</v>
      </c>
      <c r="N97" s="48">
        <v>47</v>
      </c>
      <c r="O97" s="49">
        <v>0</v>
      </c>
      <c r="P97" s="50">
        <v>52</v>
      </c>
      <c r="Q97" s="51">
        <v>0</v>
      </c>
      <c r="R97" s="48">
        <v>47</v>
      </c>
      <c r="S97" s="49">
        <v>0</v>
      </c>
      <c r="T97" s="50">
        <v>46</v>
      </c>
      <c r="U97" s="47">
        <v>0</v>
      </c>
      <c r="V97" s="48">
        <v>45</v>
      </c>
      <c r="W97" s="49">
        <v>0</v>
      </c>
      <c r="X97" s="50">
        <v>48</v>
      </c>
      <c r="Y97" s="52">
        <f t="shared" si="2"/>
        <v>46.8</v>
      </c>
      <c r="Z97" s="53">
        <f t="shared" si="3"/>
        <v>48.6</v>
      </c>
    </row>
    <row r="98" spans="1:26" x14ac:dyDescent="0.25">
      <c r="A98" s="110" t="s">
        <v>98</v>
      </c>
      <c r="B98" s="111"/>
      <c r="C98" s="111"/>
      <c r="D98" s="112"/>
      <c r="E98" s="47">
        <v>0</v>
      </c>
      <c r="F98" s="48">
        <v>49</v>
      </c>
      <c r="G98" s="49">
        <v>132</v>
      </c>
      <c r="H98" s="50">
        <v>4328</v>
      </c>
      <c r="I98" s="51">
        <v>0</v>
      </c>
      <c r="J98" s="48">
        <v>54</v>
      </c>
      <c r="K98" s="49">
        <v>132</v>
      </c>
      <c r="L98" s="50">
        <v>4291</v>
      </c>
      <c r="M98" s="51">
        <v>0</v>
      </c>
      <c r="N98" s="48">
        <v>50</v>
      </c>
      <c r="O98" s="49">
        <v>132</v>
      </c>
      <c r="P98" s="50">
        <v>4302</v>
      </c>
      <c r="Q98" s="51">
        <v>0</v>
      </c>
      <c r="R98" s="48">
        <v>49</v>
      </c>
      <c r="S98" s="49">
        <v>132</v>
      </c>
      <c r="T98" s="50">
        <v>4281</v>
      </c>
      <c r="U98" s="47">
        <v>0</v>
      </c>
      <c r="V98" s="48">
        <v>46</v>
      </c>
      <c r="W98" s="49">
        <v>132</v>
      </c>
      <c r="X98" s="50">
        <v>4227</v>
      </c>
      <c r="Y98" s="45">
        <f t="shared" si="2"/>
        <v>49.6</v>
      </c>
      <c r="Z98" s="46">
        <f t="shared" si="3"/>
        <v>4285.8</v>
      </c>
    </row>
    <row r="99" spans="1:26" ht="15.75" thickBot="1" x14ac:dyDescent="0.3">
      <c r="A99" s="107" t="s">
        <v>99</v>
      </c>
      <c r="B99" s="108"/>
      <c r="C99" s="108"/>
      <c r="D99" s="109"/>
      <c r="E99" s="47">
        <v>0</v>
      </c>
      <c r="F99" s="48">
        <v>49</v>
      </c>
      <c r="G99" s="49">
        <v>334</v>
      </c>
      <c r="H99" s="50">
        <v>6001</v>
      </c>
      <c r="I99" s="51">
        <v>0</v>
      </c>
      <c r="J99" s="48">
        <v>53</v>
      </c>
      <c r="K99" s="49">
        <v>334</v>
      </c>
      <c r="L99" s="50">
        <v>6161</v>
      </c>
      <c r="M99" s="51">
        <v>0</v>
      </c>
      <c r="N99" s="48">
        <v>47</v>
      </c>
      <c r="O99" s="49">
        <v>335</v>
      </c>
      <c r="P99" s="50">
        <v>6165</v>
      </c>
      <c r="Q99" s="51">
        <v>0</v>
      </c>
      <c r="R99" s="48">
        <v>49</v>
      </c>
      <c r="S99" s="49">
        <v>333</v>
      </c>
      <c r="T99" s="50">
        <v>6127</v>
      </c>
      <c r="U99" s="47">
        <v>0</v>
      </c>
      <c r="V99" s="48">
        <v>46</v>
      </c>
      <c r="W99" s="49">
        <v>338</v>
      </c>
      <c r="X99" s="50">
        <v>6049</v>
      </c>
      <c r="Y99" s="52">
        <f t="shared" si="2"/>
        <v>48.8</v>
      </c>
      <c r="Z99" s="53">
        <f t="shared" si="3"/>
        <v>6100.6</v>
      </c>
    </row>
    <row r="100" spans="1:26" x14ac:dyDescent="0.25">
      <c r="A100" s="110" t="s">
        <v>100</v>
      </c>
      <c r="B100" s="111"/>
      <c r="C100" s="111"/>
      <c r="D100" s="112"/>
      <c r="E100" s="47">
        <v>133</v>
      </c>
      <c r="F100" s="48">
        <v>2516</v>
      </c>
      <c r="G100" s="49">
        <v>74</v>
      </c>
      <c r="H100" s="50">
        <v>1565</v>
      </c>
      <c r="I100" s="51">
        <v>129</v>
      </c>
      <c r="J100" s="48">
        <v>2439</v>
      </c>
      <c r="K100" s="49">
        <v>85</v>
      </c>
      <c r="L100" s="50">
        <v>1611</v>
      </c>
      <c r="M100" s="51">
        <v>133</v>
      </c>
      <c r="N100" s="48">
        <v>2518</v>
      </c>
      <c r="O100" s="49">
        <v>85</v>
      </c>
      <c r="P100" s="50">
        <v>1634</v>
      </c>
      <c r="Q100" s="51">
        <v>133</v>
      </c>
      <c r="R100" s="48">
        <v>2510</v>
      </c>
      <c r="S100" s="49">
        <v>88</v>
      </c>
      <c r="T100" s="50">
        <v>1684</v>
      </c>
      <c r="U100" s="47">
        <v>129</v>
      </c>
      <c r="V100" s="48">
        <v>2467</v>
      </c>
      <c r="W100" s="49">
        <v>74</v>
      </c>
      <c r="X100" s="50">
        <v>1504</v>
      </c>
      <c r="Y100" s="45">
        <f t="shared" si="2"/>
        <v>2490</v>
      </c>
      <c r="Z100" s="46">
        <f t="shared" si="3"/>
        <v>1599.6</v>
      </c>
    </row>
    <row r="101" spans="1:26" ht="15.75" thickBot="1" x14ac:dyDescent="0.3">
      <c r="A101" s="107" t="s">
        <v>101</v>
      </c>
      <c r="B101" s="108"/>
      <c r="C101" s="108"/>
      <c r="D101" s="109"/>
      <c r="E101" s="47">
        <v>0</v>
      </c>
      <c r="F101" s="48">
        <v>49</v>
      </c>
      <c r="G101" s="49">
        <v>112</v>
      </c>
      <c r="H101" s="50">
        <v>3037</v>
      </c>
      <c r="I101" s="51">
        <v>0</v>
      </c>
      <c r="J101" s="48">
        <v>45</v>
      </c>
      <c r="K101" s="49">
        <v>127</v>
      </c>
      <c r="L101" s="50">
        <v>3144</v>
      </c>
      <c r="M101" s="51">
        <v>0</v>
      </c>
      <c r="N101" s="48">
        <v>49</v>
      </c>
      <c r="O101" s="49">
        <v>112</v>
      </c>
      <c r="P101" s="50">
        <v>3026</v>
      </c>
      <c r="Q101" s="51">
        <v>0</v>
      </c>
      <c r="R101" s="48">
        <v>47</v>
      </c>
      <c r="S101" s="49">
        <v>112</v>
      </c>
      <c r="T101" s="50">
        <v>3078</v>
      </c>
      <c r="U101" s="47">
        <v>0</v>
      </c>
      <c r="V101" s="48">
        <v>45</v>
      </c>
      <c r="W101" s="49">
        <v>127</v>
      </c>
      <c r="X101" s="50">
        <v>3120</v>
      </c>
      <c r="Y101" s="52">
        <f t="shared" si="2"/>
        <v>47</v>
      </c>
      <c r="Z101" s="53">
        <f t="shared" si="3"/>
        <v>3081</v>
      </c>
    </row>
    <row r="102" spans="1:26" x14ac:dyDescent="0.25">
      <c r="A102" s="110" t="s">
        <v>102</v>
      </c>
      <c r="B102" s="111"/>
      <c r="C102" s="111"/>
      <c r="D102" s="112"/>
      <c r="E102" s="47">
        <v>90</v>
      </c>
      <c r="F102" s="48">
        <v>2148</v>
      </c>
      <c r="G102" s="49">
        <v>0</v>
      </c>
      <c r="H102" s="50">
        <v>45</v>
      </c>
      <c r="I102" s="51">
        <v>90</v>
      </c>
      <c r="J102" s="48">
        <v>2194</v>
      </c>
      <c r="K102" s="49">
        <v>0</v>
      </c>
      <c r="L102" s="50">
        <v>47</v>
      </c>
      <c r="M102" s="51">
        <v>90</v>
      </c>
      <c r="N102" s="48">
        <v>2218</v>
      </c>
      <c r="O102" s="49">
        <v>0</v>
      </c>
      <c r="P102" s="50">
        <v>47</v>
      </c>
      <c r="Q102" s="51">
        <v>90</v>
      </c>
      <c r="R102" s="48">
        <v>2250</v>
      </c>
      <c r="S102" s="49">
        <v>0</v>
      </c>
      <c r="T102" s="50">
        <v>49</v>
      </c>
      <c r="U102" s="47">
        <v>90</v>
      </c>
      <c r="V102" s="48">
        <v>2222</v>
      </c>
      <c r="W102" s="49">
        <v>0</v>
      </c>
      <c r="X102" s="50">
        <v>48</v>
      </c>
      <c r="Y102" s="45">
        <f t="shared" si="2"/>
        <v>2206.4</v>
      </c>
      <c r="Z102" s="46">
        <f t="shared" si="3"/>
        <v>47.2</v>
      </c>
    </row>
    <row r="103" spans="1:26" ht="15.75" thickBot="1" x14ac:dyDescent="0.3">
      <c r="A103" s="107" t="s">
        <v>103</v>
      </c>
      <c r="B103" s="108"/>
      <c r="C103" s="108"/>
      <c r="D103" s="109"/>
      <c r="E103" s="47">
        <v>30</v>
      </c>
      <c r="F103" s="48">
        <v>643</v>
      </c>
      <c r="G103" s="49">
        <v>0</v>
      </c>
      <c r="H103" s="50">
        <v>46</v>
      </c>
      <c r="I103" s="51">
        <v>30</v>
      </c>
      <c r="J103" s="48">
        <v>637</v>
      </c>
      <c r="K103" s="49">
        <v>0</v>
      </c>
      <c r="L103" s="50">
        <v>45</v>
      </c>
      <c r="M103" s="51">
        <v>30</v>
      </c>
      <c r="N103" s="48">
        <v>654</v>
      </c>
      <c r="O103" s="49">
        <v>0</v>
      </c>
      <c r="P103" s="50">
        <v>46</v>
      </c>
      <c r="Q103" s="51">
        <v>30</v>
      </c>
      <c r="R103" s="48">
        <v>644</v>
      </c>
      <c r="S103" s="49">
        <v>0</v>
      </c>
      <c r="T103" s="50">
        <v>43</v>
      </c>
      <c r="U103" s="47">
        <v>30</v>
      </c>
      <c r="V103" s="48">
        <v>660</v>
      </c>
      <c r="W103" s="49">
        <v>0</v>
      </c>
      <c r="X103" s="50">
        <v>49</v>
      </c>
      <c r="Y103" s="52">
        <f t="shared" si="2"/>
        <v>647.6</v>
      </c>
      <c r="Z103" s="53">
        <f t="shared" si="3"/>
        <v>45.8</v>
      </c>
    </row>
    <row r="104" spans="1:26" x14ac:dyDescent="0.25">
      <c r="A104" s="110" t="s">
        <v>104</v>
      </c>
      <c r="B104" s="111"/>
      <c r="C104" s="111"/>
      <c r="D104" s="112"/>
      <c r="E104" s="47">
        <v>0</v>
      </c>
      <c r="F104" s="48">
        <v>46</v>
      </c>
      <c r="G104" s="49">
        <v>0</v>
      </c>
      <c r="H104" s="50">
        <v>51</v>
      </c>
      <c r="I104" s="51">
        <v>0</v>
      </c>
      <c r="J104" s="48">
        <v>48</v>
      </c>
      <c r="K104" s="49">
        <v>0</v>
      </c>
      <c r="L104" s="50">
        <v>48</v>
      </c>
      <c r="M104" s="51">
        <v>0</v>
      </c>
      <c r="N104" s="48">
        <v>46</v>
      </c>
      <c r="O104" s="49">
        <v>0</v>
      </c>
      <c r="P104" s="50">
        <v>47</v>
      </c>
      <c r="Q104" s="51">
        <v>0</v>
      </c>
      <c r="R104" s="48">
        <v>48</v>
      </c>
      <c r="S104" s="49">
        <v>0</v>
      </c>
      <c r="T104" s="50">
        <v>47</v>
      </c>
      <c r="U104" s="47">
        <v>0</v>
      </c>
      <c r="V104" s="48">
        <v>44</v>
      </c>
      <c r="W104" s="49">
        <v>0</v>
      </c>
      <c r="X104" s="50">
        <v>47</v>
      </c>
      <c r="Y104" s="45">
        <f t="shared" si="2"/>
        <v>46.4</v>
      </c>
      <c r="Z104" s="46">
        <f t="shared" si="3"/>
        <v>48</v>
      </c>
    </row>
    <row r="105" spans="1:26" ht="15.75" thickBot="1" x14ac:dyDescent="0.3">
      <c r="A105" s="107" t="s">
        <v>105</v>
      </c>
      <c r="B105" s="108"/>
      <c r="C105" s="108"/>
      <c r="D105" s="109"/>
      <c r="E105" s="47">
        <v>31</v>
      </c>
      <c r="F105" s="48">
        <v>983</v>
      </c>
      <c r="G105" s="49">
        <v>0</v>
      </c>
      <c r="H105" s="50">
        <v>49</v>
      </c>
      <c r="I105" s="51">
        <v>31</v>
      </c>
      <c r="J105" s="48">
        <v>1036</v>
      </c>
      <c r="K105" s="49">
        <v>0</v>
      </c>
      <c r="L105" s="50">
        <v>47</v>
      </c>
      <c r="M105" s="51">
        <v>31</v>
      </c>
      <c r="N105" s="48">
        <v>994</v>
      </c>
      <c r="O105" s="49">
        <v>0</v>
      </c>
      <c r="P105" s="50">
        <v>49</v>
      </c>
      <c r="Q105" s="51">
        <v>31</v>
      </c>
      <c r="R105" s="48">
        <v>1002</v>
      </c>
      <c r="S105" s="49">
        <v>0</v>
      </c>
      <c r="T105" s="50">
        <v>47</v>
      </c>
      <c r="U105" s="47">
        <v>31</v>
      </c>
      <c r="V105" s="48">
        <v>1002</v>
      </c>
      <c r="W105" s="49">
        <v>0</v>
      </c>
      <c r="X105" s="50">
        <v>47</v>
      </c>
      <c r="Y105" s="52">
        <f t="shared" si="2"/>
        <v>1003.4</v>
      </c>
      <c r="Z105" s="53">
        <f t="shared" si="3"/>
        <v>47.8</v>
      </c>
    </row>
    <row r="106" spans="1:26" x14ac:dyDescent="0.25">
      <c r="A106" s="110" t="s">
        <v>106</v>
      </c>
      <c r="B106" s="111"/>
      <c r="C106" s="111"/>
      <c r="D106" s="112"/>
      <c r="E106" s="47">
        <v>140</v>
      </c>
      <c r="F106" s="48">
        <v>2588</v>
      </c>
      <c r="G106" s="49">
        <v>0</v>
      </c>
      <c r="H106" s="50">
        <v>49</v>
      </c>
      <c r="I106" s="51">
        <v>142</v>
      </c>
      <c r="J106" s="48">
        <v>2590</v>
      </c>
      <c r="K106" s="49">
        <v>0</v>
      </c>
      <c r="L106" s="50">
        <v>49</v>
      </c>
      <c r="M106" s="51">
        <v>134</v>
      </c>
      <c r="N106" s="48">
        <v>2588</v>
      </c>
      <c r="O106" s="49">
        <v>0</v>
      </c>
      <c r="P106" s="50">
        <v>46</v>
      </c>
      <c r="Q106" s="51">
        <v>140</v>
      </c>
      <c r="R106" s="48">
        <v>2620</v>
      </c>
      <c r="S106" s="49">
        <v>0</v>
      </c>
      <c r="T106" s="50">
        <v>47</v>
      </c>
      <c r="U106" s="47">
        <v>134</v>
      </c>
      <c r="V106" s="48">
        <v>2552</v>
      </c>
      <c r="W106" s="49">
        <v>0</v>
      </c>
      <c r="X106" s="50">
        <v>45</v>
      </c>
      <c r="Y106" s="45">
        <f t="shared" si="2"/>
        <v>2587.6</v>
      </c>
      <c r="Z106" s="46">
        <f t="shared" si="3"/>
        <v>47.2</v>
      </c>
    </row>
    <row r="107" spans="1:26" ht="15.75" thickBot="1" x14ac:dyDescent="0.3">
      <c r="A107" s="107" t="s">
        <v>107</v>
      </c>
      <c r="B107" s="108"/>
      <c r="C107" s="108"/>
      <c r="D107" s="109"/>
      <c r="E107" s="47">
        <v>0</v>
      </c>
      <c r="F107" s="48">
        <v>49</v>
      </c>
      <c r="G107" s="49">
        <v>0</v>
      </c>
      <c r="H107" s="50">
        <v>49</v>
      </c>
      <c r="I107" s="51">
        <v>0</v>
      </c>
      <c r="J107" s="48">
        <v>47</v>
      </c>
      <c r="K107" s="49">
        <v>0</v>
      </c>
      <c r="L107" s="50">
        <v>49</v>
      </c>
      <c r="M107" s="51">
        <v>0</v>
      </c>
      <c r="N107" s="48">
        <v>46</v>
      </c>
      <c r="O107" s="49">
        <v>0</v>
      </c>
      <c r="P107" s="50">
        <v>47</v>
      </c>
      <c r="Q107" s="51">
        <v>0</v>
      </c>
      <c r="R107" s="48">
        <v>48</v>
      </c>
      <c r="S107" s="49">
        <v>0</v>
      </c>
      <c r="T107" s="50">
        <v>47</v>
      </c>
      <c r="U107" s="47">
        <v>0</v>
      </c>
      <c r="V107" s="48">
        <v>45</v>
      </c>
      <c r="W107" s="49">
        <v>0</v>
      </c>
      <c r="X107" s="50">
        <v>48</v>
      </c>
      <c r="Y107" s="52">
        <f t="shared" si="2"/>
        <v>47</v>
      </c>
      <c r="Z107" s="53">
        <f t="shared" si="3"/>
        <v>48</v>
      </c>
    </row>
    <row r="108" spans="1:26" x14ac:dyDescent="0.25">
      <c r="A108" s="110" t="s">
        <v>108</v>
      </c>
      <c r="B108" s="111"/>
      <c r="C108" s="111"/>
      <c r="D108" s="112"/>
      <c r="E108" s="47">
        <v>60</v>
      </c>
      <c r="F108" s="48">
        <v>1525</v>
      </c>
      <c r="G108" s="49">
        <v>0</v>
      </c>
      <c r="H108" s="50">
        <v>44</v>
      </c>
      <c r="I108" s="51">
        <v>60</v>
      </c>
      <c r="J108" s="48">
        <v>1518</v>
      </c>
      <c r="K108" s="49">
        <v>0</v>
      </c>
      <c r="L108" s="50">
        <v>47</v>
      </c>
      <c r="M108" s="51">
        <v>60</v>
      </c>
      <c r="N108" s="48">
        <v>1548</v>
      </c>
      <c r="O108" s="49">
        <v>0</v>
      </c>
      <c r="P108" s="50">
        <v>46</v>
      </c>
      <c r="Q108" s="51">
        <v>60</v>
      </c>
      <c r="R108" s="48">
        <v>1552</v>
      </c>
      <c r="S108" s="49">
        <v>0</v>
      </c>
      <c r="T108" s="50">
        <v>45</v>
      </c>
      <c r="U108" s="47">
        <v>60</v>
      </c>
      <c r="V108" s="48">
        <v>1544</v>
      </c>
      <c r="W108" s="49">
        <v>0</v>
      </c>
      <c r="X108" s="50">
        <v>47</v>
      </c>
      <c r="Y108" s="45">
        <f t="shared" si="2"/>
        <v>1537.4</v>
      </c>
      <c r="Z108" s="46">
        <f t="shared" si="3"/>
        <v>45.8</v>
      </c>
    </row>
    <row r="109" spans="1:26" ht="15.75" thickBot="1" x14ac:dyDescent="0.3">
      <c r="A109" s="107" t="s">
        <v>109</v>
      </c>
      <c r="B109" s="108"/>
      <c r="C109" s="108"/>
      <c r="D109" s="109"/>
      <c r="E109" s="54">
        <v>0</v>
      </c>
      <c r="F109" s="55">
        <v>46</v>
      </c>
      <c r="G109" s="56">
        <v>47</v>
      </c>
      <c r="H109" s="57">
        <v>1544</v>
      </c>
      <c r="I109" s="58">
        <v>0</v>
      </c>
      <c r="J109" s="55">
        <v>50</v>
      </c>
      <c r="K109" s="56">
        <v>47</v>
      </c>
      <c r="L109" s="57">
        <v>1514</v>
      </c>
      <c r="M109" s="58">
        <v>0</v>
      </c>
      <c r="N109" s="55">
        <v>46</v>
      </c>
      <c r="O109" s="56">
        <v>47</v>
      </c>
      <c r="P109" s="57">
        <v>1543</v>
      </c>
      <c r="Q109" s="58">
        <v>0</v>
      </c>
      <c r="R109" s="55">
        <v>49</v>
      </c>
      <c r="S109" s="56">
        <v>47</v>
      </c>
      <c r="T109" s="57">
        <v>1541</v>
      </c>
      <c r="U109" s="54">
        <v>0</v>
      </c>
      <c r="V109" s="55">
        <v>49</v>
      </c>
      <c r="W109" s="56">
        <v>47</v>
      </c>
      <c r="X109" s="57">
        <v>1541</v>
      </c>
      <c r="Y109" s="52">
        <f t="shared" si="2"/>
        <v>48</v>
      </c>
      <c r="Z109" s="53">
        <f t="shared" si="3"/>
        <v>1536.6</v>
      </c>
    </row>
    <row r="147" spans="2:12" x14ac:dyDescent="0.25">
      <c r="L147"/>
    </row>
    <row r="148" spans="2:12" x14ac:dyDescent="0.25">
      <c r="L148"/>
    </row>
    <row r="149" spans="2:12" x14ac:dyDescent="0.25">
      <c r="L149"/>
    </row>
    <row r="150" spans="2:12" x14ac:dyDescent="0.25">
      <c r="L150"/>
    </row>
    <row r="151" spans="2:12" x14ac:dyDescent="0.25">
      <c r="L151"/>
    </row>
    <row r="152" spans="2:12" x14ac:dyDescent="0.25">
      <c r="L152"/>
    </row>
    <row r="153" spans="2:12" x14ac:dyDescent="0.25">
      <c r="L153"/>
    </row>
    <row r="158" spans="2:12" x14ac:dyDescent="0.25">
      <c r="E158" s="63" t="s">
        <v>118</v>
      </c>
      <c r="F158" s="63"/>
      <c r="G158" s="63"/>
      <c r="H158" s="63" t="s">
        <v>119</v>
      </c>
      <c r="I158" s="63"/>
    </row>
    <row r="159" spans="2:12" x14ac:dyDescent="0.25">
      <c r="E159" s="63"/>
      <c r="F159" s="63"/>
      <c r="G159" s="63"/>
      <c r="H159" s="63"/>
      <c r="I159" s="63"/>
    </row>
    <row r="160" spans="2:12" ht="17.25" x14ac:dyDescent="0.25">
      <c r="B160" t="s">
        <v>115</v>
      </c>
      <c r="C160"/>
      <c r="E160" s="63" t="s">
        <v>130</v>
      </c>
      <c r="F160" s="63"/>
      <c r="G160" s="63"/>
      <c r="H160" s="63" t="s">
        <v>131</v>
      </c>
      <c r="I160" s="63"/>
      <c r="J160"/>
      <c r="K160"/>
    </row>
    <row r="161" spans="2:12" x14ac:dyDescent="0.25">
      <c r="B161" t="s">
        <v>127</v>
      </c>
      <c r="C161"/>
      <c r="E161" s="63">
        <v>0.94910000000000005</v>
      </c>
      <c r="F161" s="63"/>
      <c r="G161" s="63"/>
      <c r="H161" s="63">
        <v>0.95640000000000003</v>
      </c>
      <c r="I161" s="63"/>
      <c r="J161"/>
      <c r="K161"/>
    </row>
    <row r="162" spans="2:12" x14ac:dyDescent="0.25">
      <c r="B162"/>
      <c r="C162"/>
      <c r="D162"/>
      <c r="E162" s="63"/>
      <c r="F162" s="63"/>
      <c r="G162" s="63"/>
      <c r="H162" s="63"/>
      <c r="I162" s="63"/>
      <c r="J162"/>
      <c r="K162"/>
    </row>
    <row r="163" spans="2:12" x14ac:dyDescent="0.25">
      <c r="B163"/>
      <c r="C163"/>
      <c r="D163"/>
      <c r="E163" s="63"/>
      <c r="F163" s="63"/>
      <c r="G163" s="63"/>
      <c r="H163" s="63"/>
      <c r="I163" s="63"/>
      <c r="J163"/>
      <c r="K163"/>
    </row>
    <row r="164" spans="2:12" x14ac:dyDescent="0.25">
      <c r="B164" t="s">
        <v>114</v>
      </c>
      <c r="C164"/>
      <c r="D164"/>
      <c r="E164" s="63" t="s">
        <v>128</v>
      </c>
      <c r="F164" s="63"/>
      <c r="G164" s="63"/>
      <c r="H164" s="63" t="s">
        <v>129</v>
      </c>
      <c r="I164" s="63"/>
      <c r="J164"/>
      <c r="K164"/>
    </row>
    <row r="165" spans="2:12" x14ac:dyDescent="0.25">
      <c r="B165" t="s">
        <v>127</v>
      </c>
      <c r="C165"/>
      <c r="D165"/>
      <c r="E165" s="63">
        <f xml:space="preserve"> 0.9314</f>
        <v>0.93140000000000001</v>
      </c>
      <c r="F165" s="63"/>
      <c r="G165" s="63"/>
      <c r="H165" s="63">
        <f xml:space="preserve"> 0.9383</f>
        <v>0.93830000000000002</v>
      </c>
      <c r="I165" s="63"/>
      <c r="J165"/>
      <c r="K165"/>
    </row>
    <row r="166" spans="2:12" x14ac:dyDescent="0.25">
      <c r="B166"/>
      <c r="C166"/>
      <c r="D166"/>
      <c r="E166" s="63"/>
      <c r="F166" s="63"/>
      <c r="G166" s="63"/>
      <c r="H166" s="63"/>
      <c r="I166" s="63"/>
      <c r="J166"/>
      <c r="K166"/>
    </row>
    <row r="167" spans="2:12" x14ac:dyDescent="0.25">
      <c r="B167"/>
      <c r="C167"/>
      <c r="D167"/>
      <c r="E167" s="63"/>
      <c r="F167" s="63"/>
      <c r="G167" s="63"/>
      <c r="H167" s="63"/>
      <c r="I167" s="63"/>
      <c r="J167"/>
      <c r="K167"/>
      <c r="L167"/>
    </row>
    <row r="168" spans="2:12" ht="17.25" x14ac:dyDescent="0.25">
      <c r="B168" s="13" t="s">
        <v>113</v>
      </c>
      <c r="C168"/>
      <c r="D168"/>
      <c r="E168" s="63" t="s">
        <v>132</v>
      </c>
      <c r="F168" s="63"/>
      <c r="G168" s="63"/>
      <c r="H168" s="63" t="s">
        <v>133</v>
      </c>
      <c r="I168" s="63"/>
      <c r="J168"/>
      <c r="K168"/>
      <c r="L168"/>
    </row>
    <row r="169" spans="2:12" x14ac:dyDescent="0.25">
      <c r="B169" t="s">
        <v>127</v>
      </c>
      <c r="C169"/>
      <c r="D169"/>
      <c r="E169" s="63">
        <f xml:space="preserve"> 0.6029</f>
        <v>0.60289999999999999</v>
      </c>
      <c r="F169" s="63"/>
      <c r="G169" s="63"/>
      <c r="H169" s="63">
        <v>0.67869999999999997</v>
      </c>
      <c r="I169" s="63"/>
      <c r="J169"/>
      <c r="K169"/>
      <c r="L169"/>
    </row>
    <row r="170" spans="2:12" x14ac:dyDescent="0.25">
      <c r="B170"/>
      <c r="C170"/>
      <c r="D170"/>
      <c r="E170"/>
      <c r="F170"/>
      <c r="G170"/>
      <c r="H170"/>
      <c r="I170"/>
      <c r="J170"/>
      <c r="K170"/>
      <c r="L170"/>
    </row>
    <row r="171" spans="2:12" x14ac:dyDescent="0.25">
      <c r="B171"/>
      <c r="C171"/>
      <c r="D171"/>
      <c r="E171"/>
      <c r="F171"/>
      <c r="G171"/>
      <c r="H171"/>
      <c r="I171"/>
      <c r="J171"/>
      <c r="K171"/>
      <c r="L171"/>
    </row>
    <row r="172" spans="2:12" x14ac:dyDescent="0.25">
      <c r="B172"/>
      <c r="C172"/>
      <c r="D172"/>
      <c r="E172"/>
      <c r="F172"/>
      <c r="G172"/>
      <c r="H172"/>
      <c r="I172"/>
      <c r="J172"/>
      <c r="K172"/>
      <c r="L172"/>
    </row>
    <row r="173" spans="2:12" x14ac:dyDescent="0.25">
      <c r="B173" t="s">
        <v>117</v>
      </c>
      <c r="C173"/>
      <c r="D173"/>
      <c r="E173"/>
      <c r="F173"/>
      <c r="G173"/>
      <c r="H173"/>
      <c r="I173"/>
      <c r="J173"/>
      <c r="K173"/>
      <c r="L173"/>
    </row>
  </sheetData>
  <mergeCells count="118">
    <mergeCell ref="Y7:Z7"/>
    <mergeCell ref="E6:Z6"/>
    <mergeCell ref="W8:X8"/>
    <mergeCell ref="A10:D10"/>
    <mergeCell ref="A11:D11"/>
    <mergeCell ref="A12:D12"/>
    <mergeCell ref="A13:D13"/>
    <mergeCell ref="A14:D14"/>
    <mergeCell ref="K8:L8"/>
    <mergeCell ref="M8:N8"/>
    <mergeCell ref="O8:P8"/>
    <mergeCell ref="Q8:R8"/>
    <mergeCell ref="S8:T8"/>
    <mergeCell ref="U8:V8"/>
    <mergeCell ref="A6:D9"/>
    <mergeCell ref="E7:H7"/>
    <mergeCell ref="I7:L7"/>
    <mergeCell ref="M7:P7"/>
    <mergeCell ref="Q7:T7"/>
    <mergeCell ref="U7:X7"/>
    <mergeCell ref="E8:F8"/>
    <mergeCell ref="G8:H8"/>
    <mergeCell ref="I8:J8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105:D105"/>
    <mergeCell ref="A106:D106"/>
    <mergeCell ref="A107:D107"/>
    <mergeCell ref="A108:D108"/>
    <mergeCell ref="A109:D109"/>
    <mergeCell ref="A99:D99"/>
    <mergeCell ref="A100:D100"/>
    <mergeCell ref="A101:D101"/>
    <mergeCell ref="A102:D102"/>
    <mergeCell ref="A103:D103"/>
    <mergeCell ref="A104:D104"/>
  </mergeCells>
  <conditionalFormatting sqref="E10:X109">
    <cfRule type="expression" dxfId="2" priority="1">
      <formula>MOD(ROW(),2)=0</formula>
    </cfRule>
    <cfRule type="expression" priority="2">
      <formula>MOD(ROW(),2)=1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"/>
  <sheetViews>
    <sheetView zoomScale="70" zoomScaleNormal="70" workbookViewId="0">
      <selection activeCell="C1" sqref="C1"/>
    </sheetView>
  </sheetViews>
  <sheetFormatPr defaultRowHeight="15" x14ac:dyDescent="0.25"/>
  <cols>
    <col min="1" max="28" width="12.7109375" customWidth="1"/>
  </cols>
  <sheetData>
    <row r="1" spans="1:26" x14ac:dyDescent="0.25">
      <c r="A1" s="13" t="s">
        <v>154</v>
      </c>
      <c r="B1" s="12"/>
    </row>
    <row r="4" spans="1:26" ht="15.75" thickBot="1" x14ac:dyDescent="0.3"/>
    <row r="5" spans="1:26" ht="15.75" thickBot="1" x14ac:dyDescent="0.3">
      <c r="A5" s="84" t="s">
        <v>9</v>
      </c>
      <c r="B5" s="85"/>
      <c r="C5" s="85"/>
      <c r="D5" s="86"/>
      <c r="E5" s="93" t="s">
        <v>110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83"/>
    </row>
    <row r="6" spans="1:26" ht="15.75" thickBot="1" x14ac:dyDescent="0.3">
      <c r="A6" s="87"/>
      <c r="B6" s="88"/>
      <c r="C6" s="88"/>
      <c r="D6" s="89"/>
      <c r="E6" s="104" t="s">
        <v>0</v>
      </c>
      <c r="F6" s="134"/>
      <c r="G6" s="134"/>
      <c r="H6" s="105"/>
      <c r="I6" s="104" t="s">
        <v>1</v>
      </c>
      <c r="J6" s="134"/>
      <c r="K6" s="134"/>
      <c r="L6" s="105"/>
      <c r="M6" s="104" t="s">
        <v>2</v>
      </c>
      <c r="N6" s="134"/>
      <c r="O6" s="134"/>
      <c r="P6" s="105"/>
      <c r="Q6" s="104" t="s">
        <v>3</v>
      </c>
      <c r="R6" s="134"/>
      <c r="S6" s="134"/>
      <c r="T6" s="105"/>
      <c r="U6" s="104" t="s">
        <v>4</v>
      </c>
      <c r="V6" s="134"/>
      <c r="W6" s="134"/>
      <c r="X6" s="105"/>
      <c r="Y6" s="132" t="s">
        <v>111</v>
      </c>
      <c r="Z6" s="133"/>
    </row>
    <row r="7" spans="1:26" ht="15.75" thickBot="1" x14ac:dyDescent="0.3">
      <c r="A7" s="87"/>
      <c r="B7" s="88"/>
      <c r="C7" s="88"/>
      <c r="D7" s="89"/>
      <c r="E7" s="93" t="s">
        <v>5</v>
      </c>
      <c r="F7" s="94"/>
      <c r="G7" s="82" t="s">
        <v>6</v>
      </c>
      <c r="H7" s="83"/>
      <c r="I7" s="93" t="s">
        <v>5</v>
      </c>
      <c r="J7" s="94"/>
      <c r="K7" s="82" t="s">
        <v>6</v>
      </c>
      <c r="L7" s="83"/>
      <c r="M7" s="93" t="s">
        <v>5</v>
      </c>
      <c r="N7" s="94"/>
      <c r="O7" s="82" t="s">
        <v>6</v>
      </c>
      <c r="P7" s="83"/>
      <c r="Q7" s="93" t="s">
        <v>5</v>
      </c>
      <c r="R7" s="94"/>
      <c r="S7" s="82" t="s">
        <v>6</v>
      </c>
      <c r="T7" s="83"/>
      <c r="U7" s="93" t="s">
        <v>5</v>
      </c>
      <c r="V7" s="94"/>
      <c r="W7" s="82" t="s">
        <v>6</v>
      </c>
      <c r="X7" s="83"/>
      <c r="Y7" s="14" t="s">
        <v>5</v>
      </c>
      <c r="Z7" s="15" t="s">
        <v>6</v>
      </c>
    </row>
    <row r="8" spans="1:26" ht="15.75" thickBot="1" x14ac:dyDescent="0.3">
      <c r="A8" s="90"/>
      <c r="B8" s="91"/>
      <c r="C8" s="91"/>
      <c r="D8" s="92"/>
      <c r="E8" s="1" t="s">
        <v>7</v>
      </c>
      <c r="F8" s="30" t="s">
        <v>8</v>
      </c>
      <c r="G8" s="5" t="s">
        <v>7</v>
      </c>
      <c r="H8" s="28" t="s">
        <v>8</v>
      </c>
      <c r="I8" s="1" t="s">
        <v>7</v>
      </c>
      <c r="J8" s="30" t="s">
        <v>8</v>
      </c>
      <c r="K8" s="5" t="s">
        <v>7</v>
      </c>
      <c r="L8" s="29" t="s">
        <v>8</v>
      </c>
      <c r="M8" s="1" t="s">
        <v>7</v>
      </c>
      <c r="N8" s="30" t="s">
        <v>8</v>
      </c>
      <c r="O8" s="5" t="s">
        <v>7</v>
      </c>
      <c r="P8" s="29" t="s">
        <v>8</v>
      </c>
      <c r="Q8" s="1" t="s">
        <v>7</v>
      </c>
      <c r="R8" s="30" t="s">
        <v>8</v>
      </c>
      <c r="S8" s="5" t="s">
        <v>7</v>
      </c>
      <c r="T8" s="28" t="s">
        <v>8</v>
      </c>
      <c r="U8" s="1" t="s">
        <v>7</v>
      </c>
      <c r="V8" s="30" t="s">
        <v>8</v>
      </c>
      <c r="W8" s="5" t="s">
        <v>7</v>
      </c>
      <c r="X8" s="29" t="s">
        <v>8</v>
      </c>
      <c r="Y8" s="16"/>
      <c r="Z8" s="17"/>
    </row>
    <row r="9" spans="1:26" x14ac:dyDescent="0.25">
      <c r="A9" s="98" t="s">
        <v>10</v>
      </c>
      <c r="B9" s="99"/>
      <c r="C9" s="99"/>
      <c r="D9" s="100"/>
      <c r="E9" s="2">
        <v>0</v>
      </c>
      <c r="F9" s="18">
        <v>277</v>
      </c>
      <c r="G9" s="6">
        <v>2</v>
      </c>
      <c r="H9" s="21">
        <v>198</v>
      </c>
      <c r="I9" s="9">
        <v>0</v>
      </c>
      <c r="J9" s="18">
        <v>54</v>
      </c>
      <c r="K9" s="6">
        <v>2</v>
      </c>
      <c r="L9" s="21">
        <v>187</v>
      </c>
      <c r="M9" s="9">
        <v>0</v>
      </c>
      <c r="N9" s="18">
        <v>52</v>
      </c>
      <c r="O9" s="6">
        <v>2</v>
      </c>
      <c r="P9" s="21">
        <v>189</v>
      </c>
      <c r="Q9" s="9">
        <v>0</v>
      </c>
      <c r="R9" s="18">
        <v>49</v>
      </c>
      <c r="S9" s="6">
        <v>2</v>
      </c>
      <c r="T9" s="21">
        <v>186</v>
      </c>
      <c r="U9" s="2">
        <v>0</v>
      </c>
      <c r="V9" s="18">
        <v>50</v>
      </c>
      <c r="W9" s="6">
        <v>2</v>
      </c>
      <c r="X9" s="21">
        <v>188</v>
      </c>
      <c r="Y9" s="24">
        <f>AVERAGE(F9,J9,N9,R9,V9)</f>
        <v>96.4</v>
      </c>
      <c r="Z9" s="25">
        <f>AVERAGE(H9,L9,P9,T9,X9)</f>
        <v>189.6</v>
      </c>
    </row>
    <row r="10" spans="1:26" ht="15.75" thickBot="1" x14ac:dyDescent="0.3">
      <c r="A10" s="101" t="s">
        <v>11</v>
      </c>
      <c r="B10" s="102"/>
      <c r="C10" s="102"/>
      <c r="D10" s="103"/>
      <c r="E10" s="3">
        <v>0</v>
      </c>
      <c r="F10" s="19">
        <v>46</v>
      </c>
      <c r="G10" s="7">
        <v>0</v>
      </c>
      <c r="H10" s="22">
        <v>48</v>
      </c>
      <c r="I10" s="10">
        <v>0</v>
      </c>
      <c r="J10" s="19">
        <v>50</v>
      </c>
      <c r="K10" s="7">
        <v>0</v>
      </c>
      <c r="L10" s="22">
        <v>58</v>
      </c>
      <c r="M10" s="10">
        <v>0</v>
      </c>
      <c r="N10" s="19">
        <v>48</v>
      </c>
      <c r="O10" s="7">
        <v>0</v>
      </c>
      <c r="P10" s="22">
        <v>49</v>
      </c>
      <c r="Q10" s="10">
        <v>0</v>
      </c>
      <c r="R10" s="19">
        <v>47</v>
      </c>
      <c r="S10" s="7">
        <v>0</v>
      </c>
      <c r="T10" s="22">
        <v>50</v>
      </c>
      <c r="U10" s="3">
        <v>0</v>
      </c>
      <c r="V10" s="19">
        <v>48</v>
      </c>
      <c r="W10" s="7">
        <v>0</v>
      </c>
      <c r="X10" s="22">
        <v>49</v>
      </c>
      <c r="Y10" s="26">
        <f>AVERAGE(F10,J10,N10,R10,V10)</f>
        <v>47.8</v>
      </c>
      <c r="Z10" s="27">
        <f>AVERAGE(H10,L10,P10,T10,X10)</f>
        <v>50.8</v>
      </c>
    </row>
    <row r="11" spans="1:26" x14ac:dyDescent="0.25">
      <c r="A11" s="98" t="s">
        <v>12</v>
      </c>
      <c r="B11" s="99"/>
      <c r="C11" s="99"/>
      <c r="D11" s="100"/>
      <c r="E11" s="3">
        <v>17</v>
      </c>
      <c r="F11" s="19">
        <v>941</v>
      </c>
      <c r="G11" s="7">
        <v>0</v>
      </c>
      <c r="H11" s="22">
        <v>51</v>
      </c>
      <c r="I11" s="10">
        <v>17</v>
      </c>
      <c r="J11" s="19">
        <v>927</v>
      </c>
      <c r="K11" s="7">
        <v>0</v>
      </c>
      <c r="L11" s="22">
        <v>47</v>
      </c>
      <c r="M11" s="10">
        <v>17</v>
      </c>
      <c r="N11" s="19">
        <v>924</v>
      </c>
      <c r="O11" s="7">
        <v>0</v>
      </c>
      <c r="P11" s="22">
        <v>47</v>
      </c>
      <c r="Q11" s="10">
        <v>17</v>
      </c>
      <c r="R11" s="19">
        <v>914</v>
      </c>
      <c r="S11" s="7">
        <v>0</v>
      </c>
      <c r="T11" s="22">
        <v>49</v>
      </c>
      <c r="U11" s="3">
        <v>17</v>
      </c>
      <c r="V11" s="19">
        <v>910</v>
      </c>
      <c r="W11" s="7">
        <v>0</v>
      </c>
      <c r="X11" s="22">
        <v>46</v>
      </c>
      <c r="Y11" s="24">
        <f t="shared" ref="Y11:Y74" si="0">AVERAGE(F11,J11,N11,R11,V11)</f>
        <v>923.2</v>
      </c>
      <c r="Z11" s="25">
        <f t="shared" ref="Z11:Z74" si="1">AVERAGE(H11,L11,P11,T11,X11)</f>
        <v>48</v>
      </c>
    </row>
    <row r="12" spans="1:26" ht="15.75" thickBot="1" x14ac:dyDescent="0.3">
      <c r="A12" s="101" t="s">
        <v>13</v>
      </c>
      <c r="B12" s="102"/>
      <c r="C12" s="102"/>
      <c r="D12" s="103"/>
      <c r="E12" s="3">
        <v>0</v>
      </c>
      <c r="F12" s="19">
        <v>48</v>
      </c>
      <c r="G12" s="7">
        <v>0</v>
      </c>
      <c r="H12" s="22">
        <v>50</v>
      </c>
      <c r="I12" s="10">
        <v>0</v>
      </c>
      <c r="J12" s="19">
        <v>47</v>
      </c>
      <c r="K12" s="7">
        <v>0</v>
      </c>
      <c r="L12" s="22">
        <v>48</v>
      </c>
      <c r="M12" s="10">
        <v>0</v>
      </c>
      <c r="N12" s="19">
        <v>47</v>
      </c>
      <c r="O12" s="7">
        <v>0</v>
      </c>
      <c r="P12" s="22">
        <v>47</v>
      </c>
      <c r="Q12" s="10">
        <v>0</v>
      </c>
      <c r="R12" s="19">
        <v>48</v>
      </c>
      <c r="S12" s="7">
        <v>0</v>
      </c>
      <c r="T12" s="22">
        <v>49</v>
      </c>
      <c r="U12" s="3">
        <v>0</v>
      </c>
      <c r="V12" s="19">
        <v>48</v>
      </c>
      <c r="W12" s="7">
        <v>0</v>
      </c>
      <c r="X12" s="22">
        <v>48</v>
      </c>
      <c r="Y12" s="26">
        <f t="shared" si="0"/>
        <v>47.6</v>
      </c>
      <c r="Z12" s="27">
        <f t="shared" si="1"/>
        <v>48.4</v>
      </c>
    </row>
    <row r="13" spans="1:26" x14ac:dyDescent="0.25">
      <c r="A13" s="98" t="s">
        <v>14</v>
      </c>
      <c r="B13" s="99"/>
      <c r="C13" s="99"/>
      <c r="D13" s="100"/>
      <c r="E13" s="3">
        <v>14</v>
      </c>
      <c r="F13" s="19">
        <v>439</v>
      </c>
      <c r="G13" s="7">
        <v>4</v>
      </c>
      <c r="H13" s="22">
        <v>233</v>
      </c>
      <c r="I13" s="10">
        <v>14</v>
      </c>
      <c r="J13" s="19">
        <v>429</v>
      </c>
      <c r="K13" s="7">
        <v>4</v>
      </c>
      <c r="L13" s="22">
        <v>233</v>
      </c>
      <c r="M13" s="10">
        <v>14</v>
      </c>
      <c r="N13" s="19">
        <v>428</v>
      </c>
      <c r="O13" s="7">
        <v>4</v>
      </c>
      <c r="P13" s="22">
        <v>230</v>
      </c>
      <c r="Q13" s="10">
        <v>14</v>
      </c>
      <c r="R13" s="19">
        <v>434</v>
      </c>
      <c r="S13" s="7">
        <v>4</v>
      </c>
      <c r="T13" s="22">
        <v>233</v>
      </c>
      <c r="U13" s="3">
        <v>14</v>
      </c>
      <c r="V13" s="19">
        <v>469</v>
      </c>
      <c r="W13" s="7">
        <v>4</v>
      </c>
      <c r="X13" s="22">
        <v>232</v>
      </c>
      <c r="Y13" s="24">
        <f t="shared" si="0"/>
        <v>439.8</v>
      </c>
      <c r="Z13" s="25">
        <f t="shared" si="1"/>
        <v>232.2</v>
      </c>
    </row>
    <row r="14" spans="1:26" ht="15.75" thickBot="1" x14ac:dyDescent="0.3">
      <c r="A14" s="101" t="s">
        <v>15</v>
      </c>
      <c r="B14" s="102"/>
      <c r="C14" s="102"/>
      <c r="D14" s="103"/>
      <c r="E14" s="3">
        <v>2</v>
      </c>
      <c r="F14" s="19">
        <v>180</v>
      </c>
      <c r="G14" s="7">
        <v>3</v>
      </c>
      <c r="H14" s="22">
        <v>186</v>
      </c>
      <c r="I14" s="10">
        <v>2</v>
      </c>
      <c r="J14" s="19">
        <v>179</v>
      </c>
      <c r="K14" s="7">
        <v>3</v>
      </c>
      <c r="L14" s="22">
        <v>186</v>
      </c>
      <c r="M14" s="10">
        <v>2</v>
      </c>
      <c r="N14" s="19">
        <v>179</v>
      </c>
      <c r="O14" s="7">
        <v>3</v>
      </c>
      <c r="P14" s="22">
        <v>194</v>
      </c>
      <c r="Q14" s="10">
        <v>2</v>
      </c>
      <c r="R14" s="19">
        <v>196</v>
      </c>
      <c r="S14" s="7">
        <v>3</v>
      </c>
      <c r="T14" s="22">
        <v>188</v>
      </c>
      <c r="U14" s="3">
        <v>2</v>
      </c>
      <c r="V14" s="19">
        <v>181</v>
      </c>
      <c r="W14" s="7">
        <v>3</v>
      </c>
      <c r="X14" s="22">
        <v>187</v>
      </c>
      <c r="Y14" s="26">
        <f t="shared" si="0"/>
        <v>183</v>
      </c>
      <c r="Z14" s="27">
        <f t="shared" si="1"/>
        <v>188.2</v>
      </c>
    </row>
    <row r="15" spans="1:26" x14ac:dyDescent="0.25">
      <c r="A15" s="98" t="s">
        <v>16</v>
      </c>
      <c r="B15" s="99"/>
      <c r="C15" s="99"/>
      <c r="D15" s="100"/>
      <c r="E15" s="3">
        <v>0</v>
      </c>
      <c r="F15" s="19">
        <v>63</v>
      </c>
      <c r="G15" s="7">
        <v>0</v>
      </c>
      <c r="H15" s="22">
        <v>49</v>
      </c>
      <c r="I15" s="10">
        <v>0</v>
      </c>
      <c r="J15" s="19">
        <v>63</v>
      </c>
      <c r="K15" s="7">
        <v>0</v>
      </c>
      <c r="L15" s="22">
        <v>46</v>
      </c>
      <c r="M15" s="10">
        <v>0</v>
      </c>
      <c r="N15" s="19">
        <v>63</v>
      </c>
      <c r="O15" s="7">
        <v>0</v>
      </c>
      <c r="P15" s="22">
        <v>48</v>
      </c>
      <c r="Q15" s="10">
        <v>0</v>
      </c>
      <c r="R15" s="19">
        <v>63</v>
      </c>
      <c r="S15" s="7">
        <v>0</v>
      </c>
      <c r="T15" s="22">
        <v>48</v>
      </c>
      <c r="U15" s="3">
        <v>0</v>
      </c>
      <c r="V15" s="19">
        <v>66</v>
      </c>
      <c r="W15" s="7">
        <v>0</v>
      </c>
      <c r="X15" s="22">
        <v>46</v>
      </c>
      <c r="Y15" s="24">
        <f t="shared" si="0"/>
        <v>63.6</v>
      </c>
      <c r="Z15" s="25">
        <f t="shared" si="1"/>
        <v>47.4</v>
      </c>
    </row>
    <row r="16" spans="1:26" ht="15.75" thickBot="1" x14ac:dyDescent="0.3">
      <c r="A16" s="101" t="s">
        <v>17</v>
      </c>
      <c r="B16" s="102"/>
      <c r="C16" s="102"/>
      <c r="D16" s="103"/>
      <c r="E16" s="3">
        <v>11</v>
      </c>
      <c r="F16" s="19">
        <v>288</v>
      </c>
      <c r="G16" s="7">
        <v>0</v>
      </c>
      <c r="H16" s="22">
        <v>47</v>
      </c>
      <c r="I16" s="10">
        <v>11</v>
      </c>
      <c r="J16" s="19">
        <v>287</v>
      </c>
      <c r="K16" s="7">
        <v>0</v>
      </c>
      <c r="L16" s="22">
        <v>47</v>
      </c>
      <c r="M16" s="10">
        <v>11</v>
      </c>
      <c r="N16" s="19">
        <v>283</v>
      </c>
      <c r="O16" s="7">
        <v>0</v>
      </c>
      <c r="P16" s="22">
        <v>49</v>
      </c>
      <c r="Q16" s="10">
        <v>11</v>
      </c>
      <c r="R16" s="19">
        <v>287</v>
      </c>
      <c r="S16" s="7">
        <v>0</v>
      </c>
      <c r="T16" s="22">
        <v>47</v>
      </c>
      <c r="U16" s="3">
        <v>11</v>
      </c>
      <c r="V16" s="19">
        <v>284</v>
      </c>
      <c r="W16" s="7">
        <v>0</v>
      </c>
      <c r="X16" s="22">
        <v>52</v>
      </c>
      <c r="Y16" s="26">
        <f t="shared" si="0"/>
        <v>285.8</v>
      </c>
      <c r="Z16" s="27">
        <f t="shared" si="1"/>
        <v>48.4</v>
      </c>
    </row>
    <row r="17" spans="1:26" x14ac:dyDescent="0.25">
      <c r="A17" s="98" t="s">
        <v>18</v>
      </c>
      <c r="B17" s="99"/>
      <c r="C17" s="99"/>
      <c r="D17" s="100"/>
      <c r="E17" s="3">
        <v>0</v>
      </c>
      <c r="F17" s="19">
        <v>47</v>
      </c>
      <c r="G17" s="7">
        <v>16</v>
      </c>
      <c r="H17" s="22">
        <v>838</v>
      </c>
      <c r="I17" s="10">
        <v>0</v>
      </c>
      <c r="J17" s="19">
        <v>48</v>
      </c>
      <c r="K17" s="7">
        <v>16</v>
      </c>
      <c r="L17" s="22">
        <v>822</v>
      </c>
      <c r="M17" s="10">
        <v>0</v>
      </c>
      <c r="N17" s="19">
        <v>47</v>
      </c>
      <c r="O17" s="7">
        <v>16</v>
      </c>
      <c r="P17" s="22">
        <v>815</v>
      </c>
      <c r="Q17" s="10">
        <v>0</v>
      </c>
      <c r="R17" s="19">
        <v>52</v>
      </c>
      <c r="S17" s="7">
        <v>16</v>
      </c>
      <c r="T17" s="22">
        <v>829</v>
      </c>
      <c r="U17" s="3">
        <v>0</v>
      </c>
      <c r="V17" s="19">
        <v>48</v>
      </c>
      <c r="W17" s="7">
        <v>16</v>
      </c>
      <c r="X17" s="22">
        <v>878</v>
      </c>
      <c r="Y17" s="24">
        <f t="shared" si="0"/>
        <v>48.4</v>
      </c>
      <c r="Z17" s="25">
        <f t="shared" si="1"/>
        <v>836.4</v>
      </c>
    </row>
    <row r="18" spans="1:26" ht="15.75" thickBot="1" x14ac:dyDescent="0.3">
      <c r="A18" s="101" t="s">
        <v>19</v>
      </c>
      <c r="B18" s="102"/>
      <c r="C18" s="102"/>
      <c r="D18" s="103"/>
      <c r="E18" s="3">
        <v>10</v>
      </c>
      <c r="F18" s="19">
        <v>218</v>
      </c>
      <c r="G18" s="7">
        <v>0</v>
      </c>
      <c r="H18" s="22">
        <v>48</v>
      </c>
      <c r="I18" s="10">
        <v>10</v>
      </c>
      <c r="J18" s="19">
        <v>212</v>
      </c>
      <c r="K18" s="7">
        <v>0</v>
      </c>
      <c r="L18" s="22">
        <v>49</v>
      </c>
      <c r="M18" s="10">
        <v>10</v>
      </c>
      <c r="N18" s="19">
        <v>222</v>
      </c>
      <c r="O18" s="7">
        <v>0</v>
      </c>
      <c r="P18" s="22">
        <v>49</v>
      </c>
      <c r="Q18" s="10">
        <v>10</v>
      </c>
      <c r="R18" s="19">
        <v>217</v>
      </c>
      <c r="S18" s="7">
        <v>0</v>
      </c>
      <c r="T18" s="22">
        <v>49</v>
      </c>
      <c r="U18" s="3">
        <v>10</v>
      </c>
      <c r="V18" s="19">
        <v>215</v>
      </c>
      <c r="W18" s="7">
        <v>0</v>
      </c>
      <c r="X18" s="22">
        <v>47</v>
      </c>
      <c r="Y18" s="26">
        <f t="shared" si="0"/>
        <v>216.8</v>
      </c>
      <c r="Z18" s="27">
        <f t="shared" si="1"/>
        <v>48.4</v>
      </c>
    </row>
    <row r="19" spans="1:26" x14ac:dyDescent="0.25">
      <c r="A19" s="98" t="s">
        <v>20</v>
      </c>
      <c r="B19" s="99"/>
      <c r="C19" s="99"/>
      <c r="D19" s="100"/>
      <c r="E19" s="3">
        <v>6</v>
      </c>
      <c r="F19" s="19">
        <v>430</v>
      </c>
      <c r="G19" s="7">
        <v>0</v>
      </c>
      <c r="H19" s="22">
        <v>48</v>
      </c>
      <c r="I19" s="10">
        <v>6</v>
      </c>
      <c r="J19" s="19">
        <v>426</v>
      </c>
      <c r="K19" s="7">
        <v>0</v>
      </c>
      <c r="L19" s="22">
        <v>49</v>
      </c>
      <c r="M19" s="10">
        <v>6</v>
      </c>
      <c r="N19" s="19">
        <v>438</v>
      </c>
      <c r="O19" s="7">
        <v>0</v>
      </c>
      <c r="P19" s="22">
        <v>50</v>
      </c>
      <c r="Q19" s="10">
        <v>6</v>
      </c>
      <c r="R19" s="19">
        <v>415</v>
      </c>
      <c r="S19" s="7">
        <v>0</v>
      </c>
      <c r="T19" s="22">
        <v>52</v>
      </c>
      <c r="U19" s="3">
        <v>6</v>
      </c>
      <c r="V19" s="19">
        <v>417</v>
      </c>
      <c r="W19" s="7">
        <v>0</v>
      </c>
      <c r="X19" s="22">
        <v>50</v>
      </c>
      <c r="Y19" s="24">
        <f t="shared" si="0"/>
        <v>425.2</v>
      </c>
      <c r="Z19" s="25">
        <f t="shared" si="1"/>
        <v>49.8</v>
      </c>
    </row>
    <row r="20" spans="1:26" ht="15.75" thickBot="1" x14ac:dyDescent="0.3">
      <c r="A20" s="101" t="s">
        <v>21</v>
      </c>
      <c r="B20" s="102"/>
      <c r="C20" s="102"/>
      <c r="D20" s="103"/>
      <c r="E20" s="3">
        <v>0</v>
      </c>
      <c r="F20" s="19">
        <v>53</v>
      </c>
      <c r="G20" s="7">
        <v>0</v>
      </c>
      <c r="H20" s="22">
        <v>53</v>
      </c>
      <c r="I20" s="10">
        <v>0</v>
      </c>
      <c r="J20" s="19">
        <v>57</v>
      </c>
      <c r="K20" s="7">
        <v>0</v>
      </c>
      <c r="L20" s="22">
        <v>47</v>
      </c>
      <c r="M20" s="10">
        <v>0</v>
      </c>
      <c r="N20" s="19">
        <v>56</v>
      </c>
      <c r="O20" s="7">
        <v>0</v>
      </c>
      <c r="P20" s="22">
        <v>48</v>
      </c>
      <c r="Q20" s="10">
        <v>0</v>
      </c>
      <c r="R20" s="19">
        <v>52</v>
      </c>
      <c r="S20" s="7">
        <v>0</v>
      </c>
      <c r="T20" s="22">
        <v>49</v>
      </c>
      <c r="U20" s="3">
        <v>0</v>
      </c>
      <c r="V20" s="19">
        <v>53</v>
      </c>
      <c r="W20" s="7">
        <v>0</v>
      </c>
      <c r="X20" s="22">
        <v>51</v>
      </c>
      <c r="Y20" s="26">
        <f t="shared" si="0"/>
        <v>54.2</v>
      </c>
      <c r="Z20" s="27">
        <f t="shared" si="1"/>
        <v>49.6</v>
      </c>
    </row>
    <row r="21" spans="1:26" x14ac:dyDescent="0.25">
      <c r="A21" s="98" t="s">
        <v>22</v>
      </c>
      <c r="B21" s="99"/>
      <c r="C21" s="99"/>
      <c r="D21" s="100"/>
      <c r="E21" s="3">
        <v>8</v>
      </c>
      <c r="F21" s="19">
        <v>524</v>
      </c>
      <c r="G21" s="7">
        <v>0</v>
      </c>
      <c r="H21" s="22">
        <v>48</v>
      </c>
      <c r="I21" s="10">
        <v>8</v>
      </c>
      <c r="J21" s="19">
        <v>529</v>
      </c>
      <c r="K21" s="7">
        <v>0</v>
      </c>
      <c r="L21" s="22">
        <v>48</v>
      </c>
      <c r="M21" s="10">
        <v>8</v>
      </c>
      <c r="N21" s="19">
        <v>520</v>
      </c>
      <c r="O21" s="7">
        <v>0</v>
      </c>
      <c r="P21" s="22">
        <v>52</v>
      </c>
      <c r="Q21" s="10">
        <v>8</v>
      </c>
      <c r="R21" s="19">
        <v>524</v>
      </c>
      <c r="S21" s="7">
        <v>0</v>
      </c>
      <c r="T21" s="22">
        <v>50</v>
      </c>
      <c r="U21" s="3">
        <v>8</v>
      </c>
      <c r="V21" s="19">
        <v>536</v>
      </c>
      <c r="W21" s="7">
        <v>0</v>
      </c>
      <c r="X21" s="22">
        <v>50</v>
      </c>
      <c r="Y21" s="24">
        <f t="shared" si="0"/>
        <v>526.6</v>
      </c>
      <c r="Z21" s="25">
        <f t="shared" si="1"/>
        <v>49.6</v>
      </c>
    </row>
    <row r="22" spans="1:26" ht="15.75" thickBot="1" x14ac:dyDescent="0.3">
      <c r="A22" s="101" t="s">
        <v>23</v>
      </c>
      <c r="B22" s="102"/>
      <c r="C22" s="102"/>
      <c r="D22" s="103"/>
      <c r="E22" s="3">
        <v>0</v>
      </c>
      <c r="F22" s="19">
        <v>47</v>
      </c>
      <c r="G22" s="7">
        <v>0</v>
      </c>
      <c r="H22" s="22">
        <v>50</v>
      </c>
      <c r="I22" s="10">
        <v>0</v>
      </c>
      <c r="J22" s="19">
        <v>46</v>
      </c>
      <c r="K22" s="7">
        <v>0</v>
      </c>
      <c r="L22" s="22">
        <v>51</v>
      </c>
      <c r="M22" s="10">
        <v>0</v>
      </c>
      <c r="N22" s="19">
        <v>52</v>
      </c>
      <c r="O22" s="7">
        <v>0</v>
      </c>
      <c r="P22" s="22">
        <v>52</v>
      </c>
      <c r="Q22" s="10">
        <v>0</v>
      </c>
      <c r="R22" s="19">
        <v>52</v>
      </c>
      <c r="S22" s="7">
        <v>0</v>
      </c>
      <c r="T22" s="22">
        <v>52</v>
      </c>
      <c r="U22" s="3">
        <v>0</v>
      </c>
      <c r="V22" s="19">
        <v>47</v>
      </c>
      <c r="W22" s="7">
        <v>0</v>
      </c>
      <c r="X22" s="22">
        <v>51</v>
      </c>
      <c r="Y22" s="26">
        <f t="shared" si="0"/>
        <v>48.8</v>
      </c>
      <c r="Z22" s="27">
        <f t="shared" si="1"/>
        <v>51.2</v>
      </c>
    </row>
    <row r="23" spans="1:26" x14ac:dyDescent="0.25">
      <c r="A23" s="98" t="s">
        <v>24</v>
      </c>
      <c r="B23" s="99"/>
      <c r="C23" s="99"/>
      <c r="D23" s="100"/>
      <c r="E23" s="3">
        <v>0</v>
      </c>
      <c r="F23" s="19">
        <v>48</v>
      </c>
      <c r="G23" s="7">
        <v>0</v>
      </c>
      <c r="H23" s="22">
        <v>50</v>
      </c>
      <c r="I23" s="10">
        <v>0</v>
      </c>
      <c r="J23" s="19">
        <v>51</v>
      </c>
      <c r="K23" s="7">
        <v>0</v>
      </c>
      <c r="L23" s="22">
        <v>50</v>
      </c>
      <c r="M23" s="10">
        <v>0</v>
      </c>
      <c r="N23" s="19">
        <v>49</v>
      </c>
      <c r="O23" s="7">
        <v>0</v>
      </c>
      <c r="P23" s="22">
        <v>48</v>
      </c>
      <c r="Q23" s="10">
        <v>0</v>
      </c>
      <c r="R23" s="19">
        <v>48</v>
      </c>
      <c r="S23" s="7">
        <v>0</v>
      </c>
      <c r="T23" s="22">
        <v>49</v>
      </c>
      <c r="U23" s="3">
        <v>0</v>
      </c>
      <c r="V23" s="19">
        <v>50</v>
      </c>
      <c r="W23" s="7">
        <v>0</v>
      </c>
      <c r="X23" s="22">
        <v>49</v>
      </c>
      <c r="Y23" s="24">
        <f t="shared" si="0"/>
        <v>49.2</v>
      </c>
      <c r="Z23" s="25">
        <f t="shared" si="1"/>
        <v>49.2</v>
      </c>
    </row>
    <row r="24" spans="1:26" ht="15.75" thickBot="1" x14ac:dyDescent="0.3">
      <c r="A24" s="101" t="s">
        <v>25</v>
      </c>
      <c r="B24" s="102"/>
      <c r="C24" s="102"/>
      <c r="D24" s="103"/>
      <c r="E24" s="3">
        <v>0</v>
      </c>
      <c r="F24" s="19">
        <v>56</v>
      </c>
      <c r="G24" s="7">
        <v>0</v>
      </c>
      <c r="H24" s="22">
        <v>52</v>
      </c>
      <c r="I24" s="10">
        <v>0</v>
      </c>
      <c r="J24" s="19">
        <v>62</v>
      </c>
      <c r="K24" s="7">
        <v>0</v>
      </c>
      <c r="L24" s="22">
        <v>51</v>
      </c>
      <c r="M24" s="10">
        <v>0</v>
      </c>
      <c r="N24" s="19">
        <v>54</v>
      </c>
      <c r="O24" s="7">
        <v>0</v>
      </c>
      <c r="P24" s="22">
        <v>49</v>
      </c>
      <c r="Q24" s="10">
        <v>0</v>
      </c>
      <c r="R24" s="19">
        <v>55</v>
      </c>
      <c r="S24" s="7">
        <v>0</v>
      </c>
      <c r="T24" s="22">
        <v>49</v>
      </c>
      <c r="U24" s="3">
        <v>0</v>
      </c>
      <c r="V24" s="19">
        <v>55</v>
      </c>
      <c r="W24" s="7">
        <v>0</v>
      </c>
      <c r="X24" s="22">
        <v>49</v>
      </c>
      <c r="Y24" s="26">
        <f t="shared" si="0"/>
        <v>56.4</v>
      </c>
      <c r="Z24" s="27">
        <f t="shared" si="1"/>
        <v>50</v>
      </c>
    </row>
    <row r="25" spans="1:26" x14ac:dyDescent="0.25">
      <c r="A25" s="98" t="s">
        <v>26</v>
      </c>
      <c r="B25" s="99"/>
      <c r="C25" s="99"/>
      <c r="D25" s="100"/>
      <c r="E25" s="3">
        <v>2</v>
      </c>
      <c r="F25" s="19">
        <v>202</v>
      </c>
      <c r="G25" s="7">
        <v>0</v>
      </c>
      <c r="H25" s="22">
        <v>50</v>
      </c>
      <c r="I25" s="10">
        <v>2</v>
      </c>
      <c r="J25" s="19">
        <v>182</v>
      </c>
      <c r="K25" s="7">
        <v>0</v>
      </c>
      <c r="L25" s="22">
        <v>48</v>
      </c>
      <c r="M25" s="10">
        <v>2</v>
      </c>
      <c r="N25" s="19">
        <v>189</v>
      </c>
      <c r="O25" s="7">
        <v>0</v>
      </c>
      <c r="P25" s="22">
        <v>49</v>
      </c>
      <c r="Q25" s="10">
        <v>2</v>
      </c>
      <c r="R25" s="19">
        <v>208</v>
      </c>
      <c r="S25" s="7">
        <v>0</v>
      </c>
      <c r="T25" s="22">
        <v>53</v>
      </c>
      <c r="U25" s="3">
        <v>2</v>
      </c>
      <c r="V25" s="19">
        <v>188</v>
      </c>
      <c r="W25" s="7">
        <v>0</v>
      </c>
      <c r="X25" s="22">
        <v>48</v>
      </c>
      <c r="Y25" s="24">
        <f t="shared" si="0"/>
        <v>193.8</v>
      </c>
      <c r="Z25" s="25">
        <f t="shared" si="1"/>
        <v>49.6</v>
      </c>
    </row>
    <row r="26" spans="1:26" ht="15.75" thickBot="1" x14ac:dyDescent="0.3">
      <c r="A26" s="101" t="s">
        <v>27</v>
      </c>
      <c r="B26" s="102"/>
      <c r="C26" s="102"/>
      <c r="D26" s="103"/>
      <c r="E26" s="3">
        <v>0</v>
      </c>
      <c r="F26" s="19">
        <v>52</v>
      </c>
      <c r="G26" s="7">
        <v>0</v>
      </c>
      <c r="H26" s="22">
        <v>56</v>
      </c>
      <c r="I26" s="10">
        <v>0</v>
      </c>
      <c r="J26" s="19">
        <v>54</v>
      </c>
      <c r="K26" s="7">
        <v>0</v>
      </c>
      <c r="L26" s="22">
        <v>52</v>
      </c>
      <c r="M26" s="10">
        <v>0</v>
      </c>
      <c r="N26" s="19">
        <v>53</v>
      </c>
      <c r="O26" s="7">
        <v>0</v>
      </c>
      <c r="P26" s="22">
        <v>52</v>
      </c>
      <c r="Q26" s="10">
        <v>0</v>
      </c>
      <c r="R26" s="19">
        <v>54</v>
      </c>
      <c r="S26" s="7">
        <v>0</v>
      </c>
      <c r="T26" s="22">
        <v>55</v>
      </c>
      <c r="U26" s="3">
        <v>0</v>
      </c>
      <c r="V26" s="19">
        <v>50</v>
      </c>
      <c r="W26" s="7">
        <v>0</v>
      </c>
      <c r="X26" s="22">
        <v>53</v>
      </c>
      <c r="Y26" s="26">
        <f t="shared" si="0"/>
        <v>52.6</v>
      </c>
      <c r="Z26" s="27">
        <f t="shared" si="1"/>
        <v>53.6</v>
      </c>
    </row>
    <row r="27" spans="1:26" x14ac:dyDescent="0.25">
      <c r="A27" s="98" t="s">
        <v>28</v>
      </c>
      <c r="B27" s="99"/>
      <c r="C27" s="99"/>
      <c r="D27" s="100"/>
      <c r="E27" s="3">
        <v>27</v>
      </c>
      <c r="F27" s="19">
        <v>1328</v>
      </c>
      <c r="G27" s="7">
        <v>0</v>
      </c>
      <c r="H27" s="22">
        <v>61</v>
      </c>
      <c r="I27" s="10">
        <v>27</v>
      </c>
      <c r="J27" s="19">
        <v>1736</v>
      </c>
      <c r="K27" s="7">
        <v>0</v>
      </c>
      <c r="L27" s="22">
        <v>75</v>
      </c>
      <c r="M27" s="10">
        <v>27</v>
      </c>
      <c r="N27" s="19">
        <v>1444</v>
      </c>
      <c r="O27" s="7">
        <v>0</v>
      </c>
      <c r="P27" s="22">
        <v>65</v>
      </c>
      <c r="Q27" s="10">
        <v>27</v>
      </c>
      <c r="R27" s="19">
        <v>1582</v>
      </c>
      <c r="S27" s="7">
        <v>0</v>
      </c>
      <c r="T27" s="22">
        <v>91</v>
      </c>
      <c r="U27" s="3">
        <v>27</v>
      </c>
      <c r="V27" s="19">
        <v>1390</v>
      </c>
      <c r="W27" s="7">
        <v>0</v>
      </c>
      <c r="X27" s="22">
        <v>63</v>
      </c>
      <c r="Y27" s="24">
        <f t="shared" si="0"/>
        <v>1496</v>
      </c>
      <c r="Z27" s="25">
        <f t="shared" si="1"/>
        <v>71</v>
      </c>
    </row>
    <row r="28" spans="1:26" ht="15.75" thickBot="1" x14ac:dyDescent="0.3">
      <c r="A28" s="101" t="s">
        <v>29</v>
      </c>
      <c r="B28" s="102"/>
      <c r="C28" s="102"/>
      <c r="D28" s="103"/>
      <c r="E28" s="3">
        <v>38</v>
      </c>
      <c r="F28" s="19">
        <v>1134</v>
      </c>
      <c r="G28" s="7">
        <v>68</v>
      </c>
      <c r="H28" s="22">
        <v>2159</v>
      </c>
      <c r="I28" s="10">
        <v>38</v>
      </c>
      <c r="J28" s="19">
        <v>1163</v>
      </c>
      <c r="K28" s="7">
        <v>68</v>
      </c>
      <c r="L28" s="22">
        <v>2165</v>
      </c>
      <c r="M28" s="10">
        <v>38</v>
      </c>
      <c r="N28" s="19">
        <v>1102</v>
      </c>
      <c r="O28" s="7">
        <v>68</v>
      </c>
      <c r="P28" s="22">
        <v>2113</v>
      </c>
      <c r="Q28" s="10">
        <v>38</v>
      </c>
      <c r="R28" s="19">
        <v>1069</v>
      </c>
      <c r="S28" s="7">
        <v>68</v>
      </c>
      <c r="T28" s="22">
        <v>2073</v>
      </c>
      <c r="U28" s="3">
        <v>38</v>
      </c>
      <c r="V28" s="19">
        <v>1073</v>
      </c>
      <c r="W28" s="7">
        <v>68</v>
      </c>
      <c r="X28" s="22">
        <v>2127</v>
      </c>
      <c r="Y28" s="26">
        <f t="shared" si="0"/>
        <v>1108.2</v>
      </c>
      <c r="Z28" s="27">
        <f t="shared" si="1"/>
        <v>2127.4</v>
      </c>
    </row>
    <row r="29" spans="1:26" x14ac:dyDescent="0.25">
      <c r="A29" s="98" t="s">
        <v>30</v>
      </c>
      <c r="B29" s="99"/>
      <c r="C29" s="99"/>
      <c r="D29" s="100"/>
      <c r="E29" s="3">
        <v>0</v>
      </c>
      <c r="F29" s="19">
        <v>50</v>
      </c>
      <c r="G29" s="7">
        <v>3</v>
      </c>
      <c r="H29" s="22">
        <v>233</v>
      </c>
      <c r="I29" s="10">
        <v>0</v>
      </c>
      <c r="J29" s="19">
        <v>49</v>
      </c>
      <c r="K29" s="7">
        <v>3</v>
      </c>
      <c r="L29" s="22">
        <v>234</v>
      </c>
      <c r="M29" s="10">
        <v>0</v>
      </c>
      <c r="N29" s="19">
        <v>48</v>
      </c>
      <c r="O29" s="7">
        <v>3</v>
      </c>
      <c r="P29" s="22">
        <v>245</v>
      </c>
      <c r="Q29" s="10">
        <v>0</v>
      </c>
      <c r="R29" s="19">
        <v>48</v>
      </c>
      <c r="S29" s="7">
        <v>3</v>
      </c>
      <c r="T29" s="22">
        <v>231</v>
      </c>
      <c r="U29" s="3">
        <v>0</v>
      </c>
      <c r="V29" s="19">
        <v>50</v>
      </c>
      <c r="W29" s="7">
        <v>3</v>
      </c>
      <c r="X29" s="22">
        <v>240</v>
      </c>
      <c r="Y29" s="24">
        <f t="shared" si="0"/>
        <v>49</v>
      </c>
      <c r="Z29" s="25">
        <f t="shared" si="1"/>
        <v>236.6</v>
      </c>
    </row>
    <row r="30" spans="1:26" ht="15.75" thickBot="1" x14ac:dyDescent="0.3">
      <c r="A30" s="101" t="s">
        <v>31</v>
      </c>
      <c r="B30" s="102"/>
      <c r="C30" s="102"/>
      <c r="D30" s="103"/>
      <c r="E30" s="3">
        <v>2</v>
      </c>
      <c r="F30" s="19">
        <v>198</v>
      </c>
      <c r="G30" s="7">
        <v>0</v>
      </c>
      <c r="H30" s="22">
        <v>52</v>
      </c>
      <c r="I30" s="10">
        <v>2</v>
      </c>
      <c r="J30" s="19">
        <v>196</v>
      </c>
      <c r="K30" s="7">
        <v>0</v>
      </c>
      <c r="L30" s="22">
        <v>50</v>
      </c>
      <c r="M30" s="10">
        <v>2</v>
      </c>
      <c r="N30" s="19">
        <v>196</v>
      </c>
      <c r="O30" s="7">
        <v>0</v>
      </c>
      <c r="P30" s="22">
        <v>51</v>
      </c>
      <c r="Q30" s="10">
        <v>2</v>
      </c>
      <c r="R30" s="19">
        <v>217</v>
      </c>
      <c r="S30" s="7">
        <v>0</v>
      </c>
      <c r="T30" s="22">
        <v>52</v>
      </c>
      <c r="U30" s="3">
        <v>2</v>
      </c>
      <c r="V30" s="19">
        <v>198</v>
      </c>
      <c r="W30" s="7">
        <v>0</v>
      </c>
      <c r="X30" s="22">
        <v>49</v>
      </c>
      <c r="Y30" s="26">
        <f t="shared" si="0"/>
        <v>201</v>
      </c>
      <c r="Z30" s="27">
        <f t="shared" si="1"/>
        <v>50.8</v>
      </c>
    </row>
    <row r="31" spans="1:26" x14ac:dyDescent="0.25">
      <c r="A31" s="98" t="s">
        <v>32</v>
      </c>
      <c r="B31" s="99"/>
      <c r="C31" s="99"/>
      <c r="D31" s="100"/>
      <c r="E31" s="3">
        <v>0</v>
      </c>
      <c r="F31" s="19">
        <v>47</v>
      </c>
      <c r="G31" s="7">
        <v>33</v>
      </c>
      <c r="H31" s="22">
        <v>619</v>
      </c>
      <c r="I31" s="10">
        <v>0</v>
      </c>
      <c r="J31" s="19">
        <v>48</v>
      </c>
      <c r="K31" s="7">
        <v>33</v>
      </c>
      <c r="L31" s="22">
        <v>609</v>
      </c>
      <c r="M31" s="10">
        <v>0</v>
      </c>
      <c r="N31" s="19">
        <v>48</v>
      </c>
      <c r="O31" s="7">
        <v>33</v>
      </c>
      <c r="P31" s="22">
        <v>605</v>
      </c>
      <c r="Q31" s="10">
        <v>0</v>
      </c>
      <c r="R31" s="19">
        <v>48</v>
      </c>
      <c r="S31" s="7">
        <v>33</v>
      </c>
      <c r="T31" s="22">
        <v>616</v>
      </c>
      <c r="U31" s="3">
        <v>0</v>
      </c>
      <c r="V31" s="19">
        <v>50</v>
      </c>
      <c r="W31" s="7">
        <v>33</v>
      </c>
      <c r="X31" s="22">
        <v>665</v>
      </c>
      <c r="Y31" s="24">
        <f t="shared" si="0"/>
        <v>48.2</v>
      </c>
      <c r="Z31" s="25">
        <f t="shared" si="1"/>
        <v>622.79999999999995</v>
      </c>
    </row>
    <row r="32" spans="1:26" ht="15.75" thickBot="1" x14ac:dyDescent="0.3">
      <c r="A32" s="101" t="s">
        <v>33</v>
      </c>
      <c r="B32" s="102"/>
      <c r="C32" s="102"/>
      <c r="D32" s="103"/>
      <c r="E32" s="3">
        <v>0</v>
      </c>
      <c r="F32" s="19">
        <v>51</v>
      </c>
      <c r="G32" s="7">
        <v>0</v>
      </c>
      <c r="H32" s="22">
        <v>50</v>
      </c>
      <c r="I32" s="10">
        <v>0</v>
      </c>
      <c r="J32" s="19">
        <v>51</v>
      </c>
      <c r="K32" s="7">
        <v>0</v>
      </c>
      <c r="L32" s="22">
        <v>50</v>
      </c>
      <c r="M32" s="10">
        <v>0</v>
      </c>
      <c r="N32" s="19">
        <v>48</v>
      </c>
      <c r="O32" s="7">
        <v>0</v>
      </c>
      <c r="P32" s="22">
        <v>50</v>
      </c>
      <c r="Q32" s="10">
        <v>0</v>
      </c>
      <c r="R32" s="19">
        <v>47</v>
      </c>
      <c r="S32" s="7">
        <v>0</v>
      </c>
      <c r="T32" s="22">
        <v>50</v>
      </c>
      <c r="U32" s="3">
        <v>0</v>
      </c>
      <c r="V32" s="19">
        <v>46</v>
      </c>
      <c r="W32" s="7">
        <v>0</v>
      </c>
      <c r="X32" s="22">
        <v>50</v>
      </c>
      <c r="Y32" s="26">
        <f t="shared" si="0"/>
        <v>48.6</v>
      </c>
      <c r="Z32" s="27">
        <f t="shared" si="1"/>
        <v>50</v>
      </c>
    </row>
    <row r="33" spans="1:26" x14ac:dyDescent="0.25">
      <c r="A33" s="98" t="s">
        <v>34</v>
      </c>
      <c r="B33" s="99"/>
      <c r="C33" s="99"/>
      <c r="D33" s="100"/>
      <c r="E33" s="3">
        <v>27</v>
      </c>
      <c r="F33" s="19">
        <v>1304</v>
      </c>
      <c r="G33" s="7">
        <v>2</v>
      </c>
      <c r="H33" s="22">
        <v>189</v>
      </c>
      <c r="I33" s="10">
        <v>27</v>
      </c>
      <c r="J33" s="19">
        <v>1302</v>
      </c>
      <c r="K33" s="7">
        <v>2</v>
      </c>
      <c r="L33" s="22">
        <v>197</v>
      </c>
      <c r="M33" s="10">
        <v>27</v>
      </c>
      <c r="N33" s="19">
        <v>1309</v>
      </c>
      <c r="O33" s="7">
        <v>2</v>
      </c>
      <c r="P33" s="22">
        <v>188</v>
      </c>
      <c r="Q33" s="10">
        <v>27</v>
      </c>
      <c r="R33" s="19">
        <v>1302</v>
      </c>
      <c r="S33" s="7">
        <v>2</v>
      </c>
      <c r="T33" s="22">
        <v>188</v>
      </c>
      <c r="U33" s="3">
        <v>27</v>
      </c>
      <c r="V33" s="19">
        <v>1324</v>
      </c>
      <c r="W33" s="7">
        <v>2</v>
      </c>
      <c r="X33" s="22">
        <v>187</v>
      </c>
      <c r="Y33" s="24">
        <f t="shared" si="0"/>
        <v>1308.2</v>
      </c>
      <c r="Z33" s="25">
        <f t="shared" si="1"/>
        <v>189.8</v>
      </c>
    </row>
    <row r="34" spans="1:26" ht="15.75" thickBot="1" x14ac:dyDescent="0.3">
      <c r="A34" s="101" t="s">
        <v>35</v>
      </c>
      <c r="B34" s="102"/>
      <c r="C34" s="102"/>
      <c r="D34" s="103"/>
      <c r="E34" s="3">
        <v>2</v>
      </c>
      <c r="F34" s="19">
        <v>186</v>
      </c>
      <c r="G34" s="7">
        <v>0</v>
      </c>
      <c r="H34" s="22">
        <v>50</v>
      </c>
      <c r="I34" s="10">
        <v>2</v>
      </c>
      <c r="J34" s="19">
        <v>185</v>
      </c>
      <c r="K34" s="7">
        <v>0</v>
      </c>
      <c r="L34" s="22">
        <v>49</v>
      </c>
      <c r="M34" s="10">
        <v>2</v>
      </c>
      <c r="N34" s="19">
        <v>189</v>
      </c>
      <c r="O34" s="7">
        <v>0</v>
      </c>
      <c r="P34" s="22">
        <v>51</v>
      </c>
      <c r="Q34" s="10">
        <v>2</v>
      </c>
      <c r="R34" s="19">
        <v>184</v>
      </c>
      <c r="S34" s="7">
        <v>0</v>
      </c>
      <c r="T34" s="22">
        <v>49</v>
      </c>
      <c r="U34" s="3">
        <v>2</v>
      </c>
      <c r="V34" s="19">
        <v>188</v>
      </c>
      <c r="W34" s="7">
        <v>0</v>
      </c>
      <c r="X34" s="22">
        <v>49</v>
      </c>
      <c r="Y34" s="26">
        <f t="shared" si="0"/>
        <v>186.4</v>
      </c>
      <c r="Z34" s="27">
        <f t="shared" si="1"/>
        <v>49.6</v>
      </c>
    </row>
    <row r="35" spans="1:26" x14ac:dyDescent="0.25">
      <c r="A35" s="98" t="s">
        <v>36</v>
      </c>
      <c r="B35" s="99"/>
      <c r="C35" s="99"/>
      <c r="D35" s="100"/>
      <c r="E35" s="3">
        <v>0</v>
      </c>
      <c r="F35" s="19">
        <v>52</v>
      </c>
      <c r="G35" s="7">
        <v>0</v>
      </c>
      <c r="H35" s="22">
        <v>49</v>
      </c>
      <c r="I35" s="10">
        <v>0</v>
      </c>
      <c r="J35" s="19">
        <v>52</v>
      </c>
      <c r="K35" s="7">
        <v>0</v>
      </c>
      <c r="L35" s="22">
        <v>49</v>
      </c>
      <c r="M35" s="10">
        <v>0</v>
      </c>
      <c r="N35" s="19">
        <v>49</v>
      </c>
      <c r="O35" s="7">
        <v>0</v>
      </c>
      <c r="P35" s="22">
        <v>49</v>
      </c>
      <c r="Q35" s="10">
        <v>0</v>
      </c>
      <c r="R35" s="19">
        <v>49</v>
      </c>
      <c r="S35" s="7">
        <v>0</v>
      </c>
      <c r="T35" s="22">
        <v>50</v>
      </c>
      <c r="U35" s="3">
        <v>0</v>
      </c>
      <c r="V35" s="19">
        <v>48</v>
      </c>
      <c r="W35" s="7">
        <v>0</v>
      </c>
      <c r="X35" s="22">
        <v>48</v>
      </c>
      <c r="Y35" s="24">
        <f t="shared" si="0"/>
        <v>50</v>
      </c>
      <c r="Z35" s="25">
        <f t="shared" si="1"/>
        <v>49</v>
      </c>
    </row>
    <row r="36" spans="1:26" ht="15.75" thickBot="1" x14ac:dyDescent="0.3">
      <c r="A36" s="101" t="s">
        <v>37</v>
      </c>
      <c r="B36" s="102"/>
      <c r="C36" s="102"/>
      <c r="D36" s="103"/>
      <c r="E36" s="3">
        <v>7</v>
      </c>
      <c r="F36" s="19">
        <v>232</v>
      </c>
      <c r="G36" s="7">
        <v>7</v>
      </c>
      <c r="H36" s="22">
        <v>326</v>
      </c>
      <c r="I36" s="10">
        <v>7</v>
      </c>
      <c r="J36" s="19">
        <v>235</v>
      </c>
      <c r="K36" s="7">
        <v>7</v>
      </c>
      <c r="L36" s="22">
        <v>326</v>
      </c>
      <c r="M36" s="10">
        <v>7</v>
      </c>
      <c r="N36" s="19">
        <v>231</v>
      </c>
      <c r="O36" s="7">
        <v>7</v>
      </c>
      <c r="P36" s="22">
        <v>326</v>
      </c>
      <c r="Q36" s="10">
        <v>7</v>
      </c>
      <c r="R36" s="19">
        <v>234</v>
      </c>
      <c r="S36" s="7">
        <v>7</v>
      </c>
      <c r="T36" s="22">
        <v>330</v>
      </c>
      <c r="U36" s="3">
        <v>7</v>
      </c>
      <c r="V36" s="19">
        <v>233</v>
      </c>
      <c r="W36" s="7">
        <v>7</v>
      </c>
      <c r="X36" s="22">
        <v>332</v>
      </c>
      <c r="Y36" s="26">
        <f t="shared" si="0"/>
        <v>233</v>
      </c>
      <c r="Z36" s="27">
        <f t="shared" si="1"/>
        <v>328</v>
      </c>
    </row>
    <row r="37" spans="1:26" x14ac:dyDescent="0.25">
      <c r="A37" s="98" t="s">
        <v>38</v>
      </c>
      <c r="B37" s="99"/>
      <c r="C37" s="99"/>
      <c r="D37" s="100"/>
      <c r="E37" s="3">
        <v>0</v>
      </c>
      <c r="F37" s="19">
        <v>49</v>
      </c>
      <c r="G37" s="7">
        <v>0</v>
      </c>
      <c r="H37" s="22">
        <v>50</v>
      </c>
      <c r="I37" s="10">
        <v>0</v>
      </c>
      <c r="J37" s="19">
        <v>49</v>
      </c>
      <c r="K37" s="7">
        <v>0</v>
      </c>
      <c r="L37" s="22">
        <v>49</v>
      </c>
      <c r="M37" s="10">
        <v>0</v>
      </c>
      <c r="N37" s="19">
        <v>49</v>
      </c>
      <c r="O37" s="7">
        <v>0</v>
      </c>
      <c r="P37" s="22">
        <v>49</v>
      </c>
      <c r="Q37" s="10">
        <v>0</v>
      </c>
      <c r="R37" s="19">
        <v>49</v>
      </c>
      <c r="S37" s="7">
        <v>0</v>
      </c>
      <c r="T37" s="22">
        <v>50</v>
      </c>
      <c r="U37" s="3">
        <v>0</v>
      </c>
      <c r="V37" s="19">
        <v>49</v>
      </c>
      <c r="W37" s="7">
        <v>0</v>
      </c>
      <c r="X37" s="22">
        <v>52</v>
      </c>
      <c r="Y37" s="24">
        <f t="shared" si="0"/>
        <v>49</v>
      </c>
      <c r="Z37" s="25">
        <f t="shared" si="1"/>
        <v>50</v>
      </c>
    </row>
    <row r="38" spans="1:26" ht="15.75" thickBot="1" x14ac:dyDescent="0.3">
      <c r="A38" s="101" t="s">
        <v>39</v>
      </c>
      <c r="B38" s="102"/>
      <c r="C38" s="102"/>
      <c r="D38" s="103"/>
      <c r="E38" s="3">
        <v>0</v>
      </c>
      <c r="F38" s="19">
        <v>56</v>
      </c>
      <c r="G38" s="7">
        <v>2</v>
      </c>
      <c r="H38" s="22">
        <v>198</v>
      </c>
      <c r="I38" s="10">
        <v>0</v>
      </c>
      <c r="J38" s="19">
        <v>57</v>
      </c>
      <c r="K38" s="7">
        <v>2</v>
      </c>
      <c r="L38" s="22">
        <v>199</v>
      </c>
      <c r="M38" s="10">
        <v>0</v>
      </c>
      <c r="N38" s="19">
        <v>58</v>
      </c>
      <c r="O38" s="7">
        <v>2</v>
      </c>
      <c r="P38" s="22">
        <v>204</v>
      </c>
      <c r="Q38" s="10">
        <v>0</v>
      </c>
      <c r="R38" s="19">
        <v>55</v>
      </c>
      <c r="S38" s="7">
        <v>2</v>
      </c>
      <c r="T38" s="22">
        <v>196</v>
      </c>
      <c r="U38" s="3">
        <v>0</v>
      </c>
      <c r="V38" s="19">
        <v>53</v>
      </c>
      <c r="W38" s="7">
        <v>2</v>
      </c>
      <c r="X38" s="22">
        <v>190</v>
      </c>
      <c r="Y38" s="26">
        <f t="shared" si="0"/>
        <v>55.8</v>
      </c>
      <c r="Z38" s="27">
        <f t="shared" si="1"/>
        <v>197.4</v>
      </c>
    </row>
    <row r="39" spans="1:26" x14ac:dyDescent="0.25">
      <c r="A39" s="98" t="s">
        <v>40</v>
      </c>
      <c r="B39" s="99"/>
      <c r="C39" s="99"/>
      <c r="D39" s="100"/>
      <c r="E39" s="3">
        <v>12</v>
      </c>
      <c r="F39" s="19">
        <v>308</v>
      </c>
      <c r="G39" s="7">
        <v>18</v>
      </c>
      <c r="H39" s="22">
        <v>487</v>
      </c>
      <c r="I39" s="10">
        <v>12</v>
      </c>
      <c r="J39" s="19">
        <v>316</v>
      </c>
      <c r="K39" s="7">
        <v>18</v>
      </c>
      <c r="L39" s="22">
        <v>489</v>
      </c>
      <c r="M39" s="10">
        <v>12</v>
      </c>
      <c r="N39" s="19">
        <v>314</v>
      </c>
      <c r="O39" s="7">
        <v>18</v>
      </c>
      <c r="P39" s="22">
        <v>483</v>
      </c>
      <c r="Q39" s="10">
        <v>12</v>
      </c>
      <c r="R39" s="19">
        <v>314</v>
      </c>
      <c r="S39" s="7">
        <v>18</v>
      </c>
      <c r="T39" s="22">
        <v>487</v>
      </c>
      <c r="U39" s="3">
        <v>12</v>
      </c>
      <c r="V39" s="19">
        <v>311</v>
      </c>
      <c r="W39" s="7">
        <v>18</v>
      </c>
      <c r="X39" s="22">
        <v>545</v>
      </c>
      <c r="Y39" s="24">
        <f t="shared" si="0"/>
        <v>312.60000000000002</v>
      </c>
      <c r="Z39" s="25">
        <f t="shared" si="1"/>
        <v>498.2</v>
      </c>
    </row>
    <row r="40" spans="1:26" ht="15.75" thickBot="1" x14ac:dyDescent="0.3">
      <c r="A40" s="101" t="s">
        <v>41</v>
      </c>
      <c r="B40" s="102"/>
      <c r="C40" s="102"/>
      <c r="D40" s="103"/>
      <c r="E40" s="3">
        <v>0</v>
      </c>
      <c r="F40" s="19">
        <v>54</v>
      </c>
      <c r="G40" s="7">
        <v>14</v>
      </c>
      <c r="H40" s="22">
        <v>610</v>
      </c>
      <c r="I40" s="10">
        <v>0</v>
      </c>
      <c r="J40" s="19">
        <v>57</v>
      </c>
      <c r="K40" s="7">
        <v>14</v>
      </c>
      <c r="L40" s="22">
        <v>551</v>
      </c>
      <c r="M40" s="10">
        <v>0</v>
      </c>
      <c r="N40" s="19">
        <v>49</v>
      </c>
      <c r="O40" s="7">
        <v>14</v>
      </c>
      <c r="P40" s="22">
        <v>540</v>
      </c>
      <c r="Q40" s="10">
        <v>0</v>
      </c>
      <c r="R40" s="19">
        <v>52</v>
      </c>
      <c r="S40" s="7">
        <v>14</v>
      </c>
      <c r="T40" s="22">
        <v>535</v>
      </c>
      <c r="U40" s="3">
        <v>0</v>
      </c>
      <c r="V40" s="19">
        <v>54</v>
      </c>
      <c r="W40" s="7">
        <v>14</v>
      </c>
      <c r="X40" s="22">
        <v>558</v>
      </c>
      <c r="Y40" s="26">
        <f t="shared" si="0"/>
        <v>53.2</v>
      </c>
      <c r="Z40" s="27">
        <f t="shared" si="1"/>
        <v>558.79999999999995</v>
      </c>
    </row>
    <row r="41" spans="1:26" x14ac:dyDescent="0.25">
      <c r="A41" s="98" t="s">
        <v>42</v>
      </c>
      <c r="B41" s="99"/>
      <c r="C41" s="99"/>
      <c r="D41" s="100"/>
      <c r="E41" s="3">
        <v>0</v>
      </c>
      <c r="F41" s="19">
        <v>51</v>
      </c>
      <c r="G41" s="7">
        <v>14</v>
      </c>
      <c r="H41" s="22">
        <v>942</v>
      </c>
      <c r="I41" s="10">
        <v>0</v>
      </c>
      <c r="J41" s="19">
        <v>50</v>
      </c>
      <c r="K41" s="7">
        <v>14</v>
      </c>
      <c r="L41" s="22">
        <v>932</v>
      </c>
      <c r="M41" s="10">
        <v>0</v>
      </c>
      <c r="N41" s="19">
        <v>53</v>
      </c>
      <c r="O41" s="7">
        <v>14</v>
      </c>
      <c r="P41" s="22">
        <v>925</v>
      </c>
      <c r="Q41" s="10">
        <v>0</v>
      </c>
      <c r="R41" s="19">
        <v>50</v>
      </c>
      <c r="S41" s="7">
        <v>14</v>
      </c>
      <c r="T41" s="22">
        <v>985</v>
      </c>
      <c r="U41" s="3">
        <v>0</v>
      </c>
      <c r="V41" s="19">
        <v>54</v>
      </c>
      <c r="W41" s="7">
        <v>14</v>
      </c>
      <c r="X41" s="22">
        <v>931</v>
      </c>
      <c r="Y41" s="24">
        <f t="shared" si="0"/>
        <v>51.6</v>
      </c>
      <c r="Z41" s="25">
        <f t="shared" si="1"/>
        <v>943</v>
      </c>
    </row>
    <row r="42" spans="1:26" ht="15.75" thickBot="1" x14ac:dyDescent="0.3">
      <c r="A42" s="101" t="s">
        <v>43</v>
      </c>
      <c r="B42" s="102"/>
      <c r="C42" s="102"/>
      <c r="D42" s="103"/>
      <c r="E42" s="3">
        <v>0</v>
      </c>
      <c r="F42" s="19">
        <v>59</v>
      </c>
      <c r="G42" s="7">
        <v>2</v>
      </c>
      <c r="H42" s="22">
        <v>208</v>
      </c>
      <c r="I42" s="10">
        <v>0</v>
      </c>
      <c r="J42" s="19">
        <v>68</v>
      </c>
      <c r="K42" s="7">
        <v>2</v>
      </c>
      <c r="L42" s="22">
        <v>195</v>
      </c>
      <c r="M42" s="10">
        <v>0</v>
      </c>
      <c r="N42" s="19">
        <v>59</v>
      </c>
      <c r="O42" s="7">
        <v>2</v>
      </c>
      <c r="P42" s="22">
        <v>190</v>
      </c>
      <c r="Q42" s="10">
        <v>0</v>
      </c>
      <c r="R42" s="19">
        <v>64</v>
      </c>
      <c r="S42" s="7">
        <v>2</v>
      </c>
      <c r="T42" s="22">
        <v>199</v>
      </c>
      <c r="U42" s="3">
        <v>0</v>
      </c>
      <c r="V42" s="19">
        <v>61</v>
      </c>
      <c r="W42" s="7">
        <v>2</v>
      </c>
      <c r="X42" s="22">
        <v>186</v>
      </c>
      <c r="Y42" s="26">
        <f t="shared" si="0"/>
        <v>62.2</v>
      </c>
      <c r="Z42" s="27">
        <f t="shared" si="1"/>
        <v>195.6</v>
      </c>
    </row>
    <row r="43" spans="1:26" x14ac:dyDescent="0.25">
      <c r="A43" s="98" t="s">
        <v>44</v>
      </c>
      <c r="B43" s="99"/>
      <c r="C43" s="99"/>
      <c r="D43" s="100"/>
      <c r="E43" s="3">
        <v>0</v>
      </c>
      <c r="F43" s="19">
        <v>52</v>
      </c>
      <c r="G43" s="7">
        <v>4</v>
      </c>
      <c r="H43" s="22">
        <v>309</v>
      </c>
      <c r="I43" s="10">
        <v>0</v>
      </c>
      <c r="J43" s="19">
        <v>49</v>
      </c>
      <c r="K43" s="7">
        <v>4</v>
      </c>
      <c r="L43" s="22">
        <v>290</v>
      </c>
      <c r="M43" s="10">
        <v>0</v>
      </c>
      <c r="N43" s="19">
        <v>51</v>
      </c>
      <c r="O43" s="7">
        <v>4</v>
      </c>
      <c r="P43" s="22">
        <v>293</v>
      </c>
      <c r="Q43" s="10">
        <v>0</v>
      </c>
      <c r="R43" s="19">
        <v>53</v>
      </c>
      <c r="S43" s="7">
        <v>4</v>
      </c>
      <c r="T43" s="22">
        <v>281</v>
      </c>
      <c r="U43" s="3">
        <v>0</v>
      </c>
      <c r="V43" s="19">
        <v>50</v>
      </c>
      <c r="W43" s="7">
        <v>4</v>
      </c>
      <c r="X43" s="22">
        <v>296</v>
      </c>
      <c r="Y43" s="24">
        <f t="shared" si="0"/>
        <v>51</v>
      </c>
      <c r="Z43" s="25">
        <f t="shared" si="1"/>
        <v>293.8</v>
      </c>
    </row>
    <row r="44" spans="1:26" ht="15.75" thickBot="1" x14ac:dyDescent="0.3">
      <c r="A44" s="101" t="s">
        <v>45</v>
      </c>
      <c r="B44" s="102"/>
      <c r="C44" s="102"/>
      <c r="D44" s="103"/>
      <c r="E44" s="3">
        <v>9</v>
      </c>
      <c r="F44" s="19">
        <v>568</v>
      </c>
      <c r="G44" s="7">
        <v>0</v>
      </c>
      <c r="H44" s="22">
        <v>48</v>
      </c>
      <c r="I44" s="10">
        <v>9</v>
      </c>
      <c r="J44" s="19">
        <v>588</v>
      </c>
      <c r="K44" s="7">
        <v>0</v>
      </c>
      <c r="L44" s="22">
        <v>51</v>
      </c>
      <c r="M44" s="10">
        <v>9</v>
      </c>
      <c r="N44" s="19">
        <v>588</v>
      </c>
      <c r="O44" s="7">
        <v>0</v>
      </c>
      <c r="P44" s="22">
        <v>58</v>
      </c>
      <c r="Q44" s="10">
        <v>9</v>
      </c>
      <c r="R44" s="19">
        <v>592</v>
      </c>
      <c r="S44" s="7">
        <v>0</v>
      </c>
      <c r="T44" s="22">
        <v>49</v>
      </c>
      <c r="U44" s="3">
        <v>9</v>
      </c>
      <c r="V44" s="19">
        <v>577</v>
      </c>
      <c r="W44" s="7">
        <v>0</v>
      </c>
      <c r="X44" s="22">
        <v>50</v>
      </c>
      <c r="Y44" s="26">
        <f t="shared" si="0"/>
        <v>582.6</v>
      </c>
      <c r="Z44" s="27">
        <f t="shared" si="1"/>
        <v>51.2</v>
      </c>
    </row>
    <row r="45" spans="1:26" x14ac:dyDescent="0.25">
      <c r="A45" s="98" t="s">
        <v>46</v>
      </c>
      <c r="B45" s="99"/>
      <c r="C45" s="99"/>
      <c r="D45" s="100"/>
      <c r="E45" s="3">
        <v>0</v>
      </c>
      <c r="F45" s="19">
        <v>51</v>
      </c>
      <c r="G45" s="7">
        <v>0</v>
      </c>
      <c r="H45" s="22">
        <v>50</v>
      </c>
      <c r="I45" s="10">
        <v>0</v>
      </c>
      <c r="J45" s="19">
        <v>53</v>
      </c>
      <c r="K45" s="7">
        <v>0</v>
      </c>
      <c r="L45" s="22">
        <v>51</v>
      </c>
      <c r="M45" s="10">
        <v>0</v>
      </c>
      <c r="N45" s="19">
        <v>58</v>
      </c>
      <c r="O45" s="7">
        <v>0</v>
      </c>
      <c r="P45" s="22">
        <v>48</v>
      </c>
      <c r="Q45" s="10">
        <v>0</v>
      </c>
      <c r="R45" s="19">
        <v>54</v>
      </c>
      <c r="S45" s="7">
        <v>0</v>
      </c>
      <c r="T45" s="22">
        <v>54</v>
      </c>
      <c r="U45" s="3">
        <v>0</v>
      </c>
      <c r="V45" s="19">
        <v>60</v>
      </c>
      <c r="W45" s="7">
        <v>0</v>
      </c>
      <c r="X45" s="22">
        <v>47</v>
      </c>
      <c r="Y45" s="24">
        <f t="shared" si="0"/>
        <v>55.2</v>
      </c>
      <c r="Z45" s="25">
        <f t="shared" si="1"/>
        <v>50</v>
      </c>
    </row>
    <row r="46" spans="1:26" ht="15.75" thickBot="1" x14ac:dyDescent="0.3">
      <c r="A46" s="101" t="s">
        <v>47</v>
      </c>
      <c r="B46" s="102"/>
      <c r="C46" s="102"/>
      <c r="D46" s="103"/>
      <c r="E46" s="3">
        <v>18</v>
      </c>
      <c r="F46" s="19">
        <v>654</v>
      </c>
      <c r="G46" s="7">
        <v>10</v>
      </c>
      <c r="H46" s="22">
        <v>231</v>
      </c>
      <c r="I46" s="10">
        <v>18</v>
      </c>
      <c r="J46" s="19">
        <v>681</v>
      </c>
      <c r="K46" s="7">
        <v>10</v>
      </c>
      <c r="L46" s="22">
        <v>233</v>
      </c>
      <c r="M46" s="10">
        <v>18</v>
      </c>
      <c r="N46" s="19">
        <v>648</v>
      </c>
      <c r="O46" s="7">
        <v>10</v>
      </c>
      <c r="P46" s="22">
        <v>210</v>
      </c>
      <c r="Q46" s="10">
        <v>18</v>
      </c>
      <c r="R46" s="19">
        <v>651</v>
      </c>
      <c r="S46" s="7">
        <v>10</v>
      </c>
      <c r="T46" s="22">
        <v>213</v>
      </c>
      <c r="U46" s="3">
        <v>18</v>
      </c>
      <c r="V46" s="19">
        <v>650</v>
      </c>
      <c r="W46" s="7">
        <v>10</v>
      </c>
      <c r="X46" s="22">
        <v>204</v>
      </c>
      <c r="Y46" s="26">
        <f t="shared" si="0"/>
        <v>656.8</v>
      </c>
      <c r="Z46" s="27">
        <f t="shared" si="1"/>
        <v>218.2</v>
      </c>
    </row>
    <row r="47" spans="1:26" x14ac:dyDescent="0.25">
      <c r="A47" s="98" t="s">
        <v>48</v>
      </c>
      <c r="B47" s="99"/>
      <c r="C47" s="99"/>
      <c r="D47" s="100"/>
      <c r="E47" s="3">
        <v>0</v>
      </c>
      <c r="F47" s="19">
        <v>51</v>
      </c>
      <c r="G47" s="7">
        <v>0</v>
      </c>
      <c r="H47" s="22">
        <v>49</v>
      </c>
      <c r="I47" s="10">
        <v>0</v>
      </c>
      <c r="J47" s="19">
        <v>47</v>
      </c>
      <c r="K47" s="7">
        <v>0</v>
      </c>
      <c r="L47" s="22">
        <v>49</v>
      </c>
      <c r="M47" s="10">
        <v>0</v>
      </c>
      <c r="N47" s="19">
        <v>49</v>
      </c>
      <c r="O47" s="7">
        <v>0</v>
      </c>
      <c r="P47" s="22">
        <v>46</v>
      </c>
      <c r="Q47" s="10">
        <v>0</v>
      </c>
      <c r="R47" s="19">
        <v>46</v>
      </c>
      <c r="S47" s="7">
        <v>0</v>
      </c>
      <c r="T47" s="22">
        <v>47</v>
      </c>
      <c r="U47" s="3">
        <v>0</v>
      </c>
      <c r="V47" s="19">
        <v>48</v>
      </c>
      <c r="W47" s="7">
        <v>0</v>
      </c>
      <c r="X47" s="22">
        <v>48</v>
      </c>
      <c r="Y47" s="24">
        <f t="shared" si="0"/>
        <v>48.2</v>
      </c>
      <c r="Z47" s="25">
        <f t="shared" si="1"/>
        <v>47.8</v>
      </c>
    </row>
    <row r="48" spans="1:26" ht="15.75" thickBot="1" x14ac:dyDescent="0.3">
      <c r="A48" s="101" t="s">
        <v>49</v>
      </c>
      <c r="B48" s="102"/>
      <c r="C48" s="102"/>
      <c r="D48" s="103"/>
      <c r="E48" s="3">
        <v>0</v>
      </c>
      <c r="F48" s="19">
        <v>53</v>
      </c>
      <c r="G48" s="7">
        <v>13</v>
      </c>
      <c r="H48" s="22">
        <v>841</v>
      </c>
      <c r="I48" s="10">
        <v>0</v>
      </c>
      <c r="J48" s="19">
        <v>53</v>
      </c>
      <c r="K48" s="7">
        <v>13</v>
      </c>
      <c r="L48" s="22">
        <v>842</v>
      </c>
      <c r="M48" s="10">
        <v>0</v>
      </c>
      <c r="N48" s="19">
        <v>51</v>
      </c>
      <c r="O48" s="7">
        <v>13</v>
      </c>
      <c r="P48" s="22">
        <v>831</v>
      </c>
      <c r="Q48" s="10">
        <v>0</v>
      </c>
      <c r="R48" s="19">
        <v>51</v>
      </c>
      <c r="S48" s="7">
        <v>13</v>
      </c>
      <c r="T48" s="22">
        <v>829</v>
      </c>
      <c r="U48" s="3">
        <v>0</v>
      </c>
      <c r="V48" s="19">
        <v>48</v>
      </c>
      <c r="W48" s="7">
        <v>13</v>
      </c>
      <c r="X48" s="22">
        <v>827</v>
      </c>
      <c r="Y48" s="26">
        <f t="shared" si="0"/>
        <v>51.2</v>
      </c>
      <c r="Z48" s="27">
        <f t="shared" si="1"/>
        <v>834</v>
      </c>
    </row>
    <row r="49" spans="1:26" x14ac:dyDescent="0.25">
      <c r="A49" s="98" t="s">
        <v>50</v>
      </c>
      <c r="B49" s="99"/>
      <c r="C49" s="99"/>
      <c r="D49" s="100"/>
      <c r="E49" s="3">
        <v>0</v>
      </c>
      <c r="F49" s="19">
        <v>51</v>
      </c>
      <c r="G49" s="7">
        <v>0</v>
      </c>
      <c r="H49" s="22">
        <v>48</v>
      </c>
      <c r="I49" s="10">
        <v>0</v>
      </c>
      <c r="J49" s="19">
        <v>50</v>
      </c>
      <c r="K49" s="7">
        <v>0</v>
      </c>
      <c r="L49" s="22">
        <v>49</v>
      </c>
      <c r="M49" s="10">
        <v>0</v>
      </c>
      <c r="N49" s="19">
        <v>51</v>
      </c>
      <c r="O49" s="7">
        <v>0</v>
      </c>
      <c r="P49" s="22">
        <v>47</v>
      </c>
      <c r="Q49" s="10">
        <v>0</v>
      </c>
      <c r="R49" s="19">
        <v>53</v>
      </c>
      <c r="S49" s="7">
        <v>0</v>
      </c>
      <c r="T49" s="22">
        <v>49</v>
      </c>
      <c r="U49" s="3">
        <v>0</v>
      </c>
      <c r="V49" s="19">
        <v>50</v>
      </c>
      <c r="W49" s="7">
        <v>0</v>
      </c>
      <c r="X49" s="22">
        <v>47</v>
      </c>
      <c r="Y49" s="24">
        <f t="shared" si="0"/>
        <v>51</v>
      </c>
      <c r="Z49" s="25">
        <f t="shared" si="1"/>
        <v>48</v>
      </c>
    </row>
    <row r="50" spans="1:26" ht="15.75" thickBot="1" x14ac:dyDescent="0.3">
      <c r="A50" s="101" t="s">
        <v>51</v>
      </c>
      <c r="B50" s="102"/>
      <c r="C50" s="102"/>
      <c r="D50" s="103"/>
      <c r="E50" s="3">
        <v>0</v>
      </c>
      <c r="F50" s="19">
        <v>47</v>
      </c>
      <c r="G50" s="7">
        <v>4</v>
      </c>
      <c r="H50" s="22">
        <v>246</v>
      </c>
      <c r="I50" s="10">
        <v>0</v>
      </c>
      <c r="J50" s="19">
        <v>50</v>
      </c>
      <c r="K50" s="7">
        <v>4</v>
      </c>
      <c r="L50" s="22">
        <v>251</v>
      </c>
      <c r="M50" s="10">
        <v>0</v>
      </c>
      <c r="N50" s="19">
        <v>52</v>
      </c>
      <c r="O50" s="7">
        <v>4</v>
      </c>
      <c r="P50" s="22">
        <v>259</v>
      </c>
      <c r="Q50" s="10">
        <v>0</v>
      </c>
      <c r="R50" s="19">
        <v>52</v>
      </c>
      <c r="S50" s="7">
        <v>4</v>
      </c>
      <c r="T50" s="22">
        <v>251</v>
      </c>
      <c r="U50" s="3">
        <v>0</v>
      </c>
      <c r="V50" s="19">
        <v>49</v>
      </c>
      <c r="W50" s="7">
        <v>4</v>
      </c>
      <c r="X50" s="22">
        <v>259</v>
      </c>
      <c r="Y50" s="26">
        <f t="shared" si="0"/>
        <v>50</v>
      </c>
      <c r="Z50" s="27">
        <f t="shared" si="1"/>
        <v>253.2</v>
      </c>
    </row>
    <row r="51" spans="1:26" x14ac:dyDescent="0.25">
      <c r="A51" s="98" t="s">
        <v>52</v>
      </c>
      <c r="B51" s="99"/>
      <c r="C51" s="99"/>
      <c r="D51" s="100"/>
      <c r="E51" s="3">
        <v>41</v>
      </c>
      <c r="F51" s="19">
        <v>1141</v>
      </c>
      <c r="G51" s="7">
        <v>30</v>
      </c>
      <c r="H51" s="22">
        <v>394</v>
      </c>
      <c r="I51" s="10">
        <v>41</v>
      </c>
      <c r="J51" s="19">
        <v>1183</v>
      </c>
      <c r="K51" s="7">
        <v>30</v>
      </c>
      <c r="L51" s="22">
        <v>415</v>
      </c>
      <c r="M51" s="10">
        <v>41</v>
      </c>
      <c r="N51" s="19">
        <v>1209</v>
      </c>
      <c r="O51" s="7">
        <v>30</v>
      </c>
      <c r="P51" s="22">
        <v>428</v>
      </c>
      <c r="Q51" s="10">
        <v>41</v>
      </c>
      <c r="R51" s="19">
        <v>1324</v>
      </c>
      <c r="S51" s="7">
        <v>30</v>
      </c>
      <c r="T51" s="22">
        <v>626</v>
      </c>
      <c r="U51" s="3">
        <v>41</v>
      </c>
      <c r="V51" s="19">
        <v>1244</v>
      </c>
      <c r="W51" s="7">
        <v>30</v>
      </c>
      <c r="X51" s="22">
        <v>406</v>
      </c>
      <c r="Y51" s="24">
        <f t="shared" si="0"/>
        <v>1220.2</v>
      </c>
      <c r="Z51" s="25">
        <f t="shared" si="1"/>
        <v>453.8</v>
      </c>
    </row>
    <row r="52" spans="1:26" ht="15.75" thickBot="1" x14ac:dyDescent="0.3">
      <c r="A52" s="101" t="s">
        <v>53</v>
      </c>
      <c r="B52" s="102"/>
      <c r="C52" s="102"/>
      <c r="D52" s="103"/>
      <c r="E52" s="3">
        <v>0</v>
      </c>
      <c r="F52" s="19">
        <v>78</v>
      </c>
      <c r="G52" s="7">
        <v>0</v>
      </c>
      <c r="H52" s="22">
        <v>78</v>
      </c>
      <c r="I52" s="10">
        <v>0</v>
      </c>
      <c r="J52" s="19">
        <v>59</v>
      </c>
      <c r="K52" s="7">
        <v>0</v>
      </c>
      <c r="L52" s="22">
        <v>62</v>
      </c>
      <c r="M52" s="10">
        <v>0</v>
      </c>
      <c r="N52" s="19">
        <v>58</v>
      </c>
      <c r="O52" s="7">
        <v>0</v>
      </c>
      <c r="P52" s="22">
        <v>62</v>
      </c>
      <c r="Q52" s="10">
        <v>0</v>
      </c>
      <c r="R52" s="19">
        <v>59</v>
      </c>
      <c r="S52" s="7">
        <v>0</v>
      </c>
      <c r="T52" s="22">
        <v>52</v>
      </c>
      <c r="U52" s="3">
        <v>0</v>
      </c>
      <c r="V52" s="19">
        <v>50</v>
      </c>
      <c r="W52" s="7">
        <v>0</v>
      </c>
      <c r="X52" s="22">
        <v>52</v>
      </c>
      <c r="Y52" s="26">
        <f t="shared" si="0"/>
        <v>60.8</v>
      </c>
      <c r="Z52" s="27">
        <f t="shared" si="1"/>
        <v>61.2</v>
      </c>
    </row>
    <row r="53" spans="1:26" x14ac:dyDescent="0.25">
      <c r="A53" s="98" t="s">
        <v>54</v>
      </c>
      <c r="B53" s="99"/>
      <c r="C53" s="99"/>
      <c r="D53" s="100"/>
      <c r="E53" s="3">
        <v>0</v>
      </c>
      <c r="F53" s="19">
        <v>54</v>
      </c>
      <c r="G53" s="7">
        <v>0</v>
      </c>
      <c r="H53" s="22">
        <v>52</v>
      </c>
      <c r="I53" s="10">
        <v>0</v>
      </c>
      <c r="J53" s="19">
        <v>51</v>
      </c>
      <c r="K53" s="7">
        <v>0</v>
      </c>
      <c r="L53" s="22">
        <v>49</v>
      </c>
      <c r="M53" s="10">
        <v>0</v>
      </c>
      <c r="N53" s="19">
        <v>53</v>
      </c>
      <c r="O53" s="7">
        <v>0</v>
      </c>
      <c r="P53" s="22">
        <v>51</v>
      </c>
      <c r="Q53" s="10">
        <v>0</v>
      </c>
      <c r="R53" s="19">
        <v>53</v>
      </c>
      <c r="S53" s="7">
        <v>0</v>
      </c>
      <c r="T53" s="22">
        <v>49</v>
      </c>
      <c r="U53" s="3">
        <v>0</v>
      </c>
      <c r="V53" s="19">
        <v>54</v>
      </c>
      <c r="W53" s="7">
        <v>0</v>
      </c>
      <c r="X53" s="22">
        <v>51</v>
      </c>
      <c r="Y53" s="24">
        <f t="shared" si="0"/>
        <v>53</v>
      </c>
      <c r="Z53" s="25">
        <f t="shared" si="1"/>
        <v>50.4</v>
      </c>
    </row>
    <row r="54" spans="1:26" ht="15.75" thickBot="1" x14ac:dyDescent="0.3">
      <c r="A54" s="101" t="s">
        <v>55</v>
      </c>
      <c r="B54" s="102"/>
      <c r="C54" s="102"/>
      <c r="D54" s="103"/>
      <c r="E54" s="3">
        <v>11</v>
      </c>
      <c r="F54" s="19">
        <v>415</v>
      </c>
      <c r="G54" s="7">
        <v>0</v>
      </c>
      <c r="H54" s="22">
        <v>49</v>
      </c>
      <c r="I54" s="10">
        <v>11</v>
      </c>
      <c r="J54" s="19">
        <v>467</v>
      </c>
      <c r="K54" s="7">
        <v>0</v>
      </c>
      <c r="L54" s="22">
        <v>50</v>
      </c>
      <c r="M54" s="10">
        <v>11</v>
      </c>
      <c r="N54" s="19">
        <v>442</v>
      </c>
      <c r="O54" s="7">
        <v>0</v>
      </c>
      <c r="P54" s="22">
        <v>48</v>
      </c>
      <c r="Q54" s="10">
        <v>11</v>
      </c>
      <c r="R54" s="19">
        <v>415</v>
      </c>
      <c r="S54" s="7">
        <v>0</v>
      </c>
      <c r="T54" s="22">
        <v>51</v>
      </c>
      <c r="U54" s="3">
        <v>11</v>
      </c>
      <c r="V54" s="19">
        <v>425</v>
      </c>
      <c r="W54" s="7">
        <v>0</v>
      </c>
      <c r="X54" s="22">
        <v>48</v>
      </c>
      <c r="Y54" s="26">
        <f t="shared" si="0"/>
        <v>432.8</v>
      </c>
      <c r="Z54" s="27">
        <f t="shared" si="1"/>
        <v>49.2</v>
      </c>
    </row>
    <row r="55" spans="1:26" x14ac:dyDescent="0.25">
      <c r="A55" s="98" t="s">
        <v>56</v>
      </c>
      <c r="B55" s="99"/>
      <c r="C55" s="99"/>
      <c r="D55" s="100"/>
      <c r="E55" s="3">
        <v>0</v>
      </c>
      <c r="F55" s="19">
        <v>48</v>
      </c>
      <c r="G55" s="7">
        <v>7</v>
      </c>
      <c r="H55" s="22">
        <v>533</v>
      </c>
      <c r="I55" s="10">
        <v>0</v>
      </c>
      <c r="J55" s="19">
        <v>52</v>
      </c>
      <c r="K55" s="7">
        <v>7</v>
      </c>
      <c r="L55" s="22">
        <v>526</v>
      </c>
      <c r="M55" s="10">
        <v>0</v>
      </c>
      <c r="N55" s="19">
        <v>47</v>
      </c>
      <c r="O55" s="7">
        <v>7</v>
      </c>
      <c r="P55" s="22">
        <v>540</v>
      </c>
      <c r="Q55" s="10">
        <v>0</v>
      </c>
      <c r="R55" s="19">
        <v>48</v>
      </c>
      <c r="S55" s="7">
        <v>7</v>
      </c>
      <c r="T55" s="22">
        <v>531</v>
      </c>
      <c r="U55" s="3">
        <v>0</v>
      </c>
      <c r="V55" s="19">
        <v>46</v>
      </c>
      <c r="W55" s="7">
        <v>7</v>
      </c>
      <c r="X55" s="22">
        <v>533</v>
      </c>
      <c r="Y55" s="24">
        <f t="shared" si="0"/>
        <v>48.2</v>
      </c>
      <c r="Z55" s="25">
        <f t="shared" si="1"/>
        <v>532.6</v>
      </c>
    </row>
    <row r="56" spans="1:26" ht="15.75" thickBot="1" x14ac:dyDescent="0.3">
      <c r="A56" s="101" t="s">
        <v>57</v>
      </c>
      <c r="B56" s="102"/>
      <c r="C56" s="102"/>
      <c r="D56" s="103"/>
      <c r="E56" s="3">
        <v>0</v>
      </c>
      <c r="F56" s="19">
        <v>54</v>
      </c>
      <c r="G56" s="7">
        <v>0</v>
      </c>
      <c r="H56" s="22">
        <v>48</v>
      </c>
      <c r="I56" s="10">
        <v>0</v>
      </c>
      <c r="J56" s="19">
        <v>57</v>
      </c>
      <c r="K56" s="7">
        <v>0</v>
      </c>
      <c r="L56" s="22">
        <v>57</v>
      </c>
      <c r="M56" s="10">
        <v>0</v>
      </c>
      <c r="N56" s="19">
        <v>50</v>
      </c>
      <c r="O56" s="7">
        <v>0</v>
      </c>
      <c r="P56" s="22">
        <v>52</v>
      </c>
      <c r="Q56" s="10">
        <v>0</v>
      </c>
      <c r="R56" s="19">
        <v>52</v>
      </c>
      <c r="S56" s="7">
        <v>0</v>
      </c>
      <c r="T56" s="22">
        <v>50</v>
      </c>
      <c r="U56" s="3">
        <v>0</v>
      </c>
      <c r="V56" s="19">
        <v>50</v>
      </c>
      <c r="W56" s="7">
        <v>0</v>
      </c>
      <c r="X56" s="22">
        <v>52</v>
      </c>
      <c r="Y56" s="26">
        <f t="shared" si="0"/>
        <v>52.6</v>
      </c>
      <c r="Z56" s="27">
        <f t="shared" si="1"/>
        <v>51.8</v>
      </c>
    </row>
    <row r="57" spans="1:26" x14ac:dyDescent="0.25">
      <c r="A57" s="98" t="s">
        <v>58</v>
      </c>
      <c r="B57" s="99"/>
      <c r="C57" s="99"/>
      <c r="D57" s="100"/>
      <c r="E57" s="3">
        <v>0</v>
      </c>
      <c r="F57" s="19">
        <v>51</v>
      </c>
      <c r="G57" s="7">
        <v>0</v>
      </c>
      <c r="H57" s="22">
        <v>47</v>
      </c>
      <c r="I57" s="10">
        <v>0</v>
      </c>
      <c r="J57" s="19">
        <v>51</v>
      </c>
      <c r="K57" s="7">
        <v>0</v>
      </c>
      <c r="L57" s="22">
        <v>51</v>
      </c>
      <c r="M57" s="10">
        <v>0</v>
      </c>
      <c r="N57" s="19">
        <v>49</v>
      </c>
      <c r="O57" s="7">
        <v>0</v>
      </c>
      <c r="P57" s="22">
        <v>54</v>
      </c>
      <c r="Q57" s="10">
        <v>0</v>
      </c>
      <c r="R57" s="19">
        <v>51</v>
      </c>
      <c r="S57" s="7">
        <v>0</v>
      </c>
      <c r="T57" s="22">
        <v>57</v>
      </c>
      <c r="U57" s="3">
        <v>0</v>
      </c>
      <c r="V57" s="19">
        <v>66</v>
      </c>
      <c r="W57" s="7">
        <v>0</v>
      </c>
      <c r="X57" s="22">
        <v>58</v>
      </c>
      <c r="Y57" s="24">
        <f t="shared" si="0"/>
        <v>53.6</v>
      </c>
      <c r="Z57" s="25">
        <f t="shared" si="1"/>
        <v>53.4</v>
      </c>
    </row>
    <row r="58" spans="1:26" ht="15.75" thickBot="1" x14ac:dyDescent="0.3">
      <c r="A58" s="101" t="s">
        <v>59</v>
      </c>
      <c r="B58" s="102"/>
      <c r="C58" s="102"/>
      <c r="D58" s="103"/>
      <c r="E58" s="3">
        <v>0</v>
      </c>
      <c r="F58" s="19">
        <v>59</v>
      </c>
      <c r="G58" s="7">
        <v>0</v>
      </c>
      <c r="H58" s="22">
        <v>55</v>
      </c>
      <c r="I58" s="10">
        <v>0</v>
      </c>
      <c r="J58" s="19">
        <v>57</v>
      </c>
      <c r="K58" s="7">
        <v>0</v>
      </c>
      <c r="L58" s="22">
        <v>58</v>
      </c>
      <c r="M58" s="10">
        <v>0</v>
      </c>
      <c r="N58" s="19">
        <v>57</v>
      </c>
      <c r="O58" s="7">
        <v>0</v>
      </c>
      <c r="P58" s="22">
        <v>54</v>
      </c>
      <c r="Q58" s="10">
        <v>0</v>
      </c>
      <c r="R58" s="19">
        <v>55</v>
      </c>
      <c r="S58" s="7">
        <v>0</v>
      </c>
      <c r="T58" s="22">
        <v>54</v>
      </c>
      <c r="U58" s="3">
        <v>0</v>
      </c>
      <c r="V58" s="19">
        <v>55</v>
      </c>
      <c r="W58" s="7">
        <v>0</v>
      </c>
      <c r="X58" s="22">
        <v>64</v>
      </c>
      <c r="Y58" s="26">
        <f t="shared" si="0"/>
        <v>56.6</v>
      </c>
      <c r="Z58" s="27">
        <f t="shared" si="1"/>
        <v>57</v>
      </c>
    </row>
    <row r="59" spans="1:26" x14ac:dyDescent="0.25">
      <c r="A59" s="98" t="s">
        <v>60</v>
      </c>
      <c r="B59" s="99"/>
      <c r="C59" s="99"/>
      <c r="D59" s="100"/>
      <c r="E59" s="3">
        <v>0</v>
      </c>
      <c r="F59" s="19">
        <v>60</v>
      </c>
      <c r="G59" s="7">
        <v>0</v>
      </c>
      <c r="H59" s="22">
        <v>71</v>
      </c>
      <c r="I59" s="10">
        <v>0</v>
      </c>
      <c r="J59" s="19">
        <v>60</v>
      </c>
      <c r="K59" s="7">
        <v>0</v>
      </c>
      <c r="L59" s="22">
        <v>64</v>
      </c>
      <c r="M59" s="10">
        <v>0</v>
      </c>
      <c r="N59" s="19">
        <v>53</v>
      </c>
      <c r="O59" s="7">
        <v>0</v>
      </c>
      <c r="P59" s="22">
        <v>56</v>
      </c>
      <c r="Q59" s="10">
        <v>0</v>
      </c>
      <c r="R59" s="19">
        <v>50</v>
      </c>
      <c r="S59" s="7">
        <v>0</v>
      </c>
      <c r="T59" s="22">
        <v>56</v>
      </c>
      <c r="U59" s="3">
        <v>0</v>
      </c>
      <c r="V59" s="19">
        <v>55</v>
      </c>
      <c r="W59" s="7">
        <v>0</v>
      </c>
      <c r="X59" s="22">
        <v>57</v>
      </c>
      <c r="Y59" s="24">
        <f t="shared" si="0"/>
        <v>55.6</v>
      </c>
      <c r="Z59" s="25">
        <f t="shared" si="1"/>
        <v>60.8</v>
      </c>
    </row>
    <row r="60" spans="1:26" ht="15.75" thickBot="1" x14ac:dyDescent="0.3">
      <c r="A60" s="101" t="s">
        <v>61</v>
      </c>
      <c r="B60" s="102"/>
      <c r="C60" s="102"/>
      <c r="D60" s="103"/>
      <c r="E60" s="3">
        <v>0</v>
      </c>
      <c r="F60" s="19">
        <v>52</v>
      </c>
      <c r="G60" s="7">
        <v>0</v>
      </c>
      <c r="H60" s="22">
        <v>50</v>
      </c>
      <c r="I60" s="10">
        <v>0</v>
      </c>
      <c r="J60" s="19">
        <v>54</v>
      </c>
      <c r="K60" s="7">
        <v>0</v>
      </c>
      <c r="L60" s="22">
        <v>50</v>
      </c>
      <c r="M60" s="10">
        <v>0</v>
      </c>
      <c r="N60" s="19">
        <v>51</v>
      </c>
      <c r="O60" s="7">
        <v>0</v>
      </c>
      <c r="P60" s="22">
        <v>48</v>
      </c>
      <c r="Q60" s="10">
        <v>0</v>
      </c>
      <c r="R60" s="19">
        <v>51</v>
      </c>
      <c r="S60" s="7">
        <v>0</v>
      </c>
      <c r="T60" s="22">
        <v>52</v>
      </c>
      <c r="U60" s="3">
        <v>0</v>
      </c>
      <c r="V60" s="19">
        <v>59</v>
      </c>
      <c r="W60" s="7">
        <v>0</v>
      </c>
      <c r="X60" s="22">
        <v>54</v>
      </c>
      <c r="Y60" s="26">
        <f t="shared" si="0"/>
        <v>53.4</v>
      </c>
      <c r="Z60" s="27">
        <f t="shared" si="1"/>
        <v>50.8</v>
      </c>
    </row>
    <row r="61" spans="1:26" x14ac:dyDescent="0.25">
      <c r="A61" s="98" t="s">
        <v>62</v>
      </c>
      <c r="B61" s="99"/>
      <c r="C61" s="99"/>
      <c r="D61" s="100"/>
      <c r="E61" s="3">
        <v>2</v>
      </c>
      <c r="F61" s="19">
        <v>208</v>
      </c>
      <c r="G61" s="7">
        <v>0</v>
      </c>
      <c r="H61" s="22">
        <v>51</v>
      </c>
      <c r="I61" s="10">
        <v>2</v>
      </c>
      <c r="J61" s="19">
        <v>200</v>
      </c>
      <c r="K61" s="7">
        <v>0</v>
      </c>
      <c r="L61" s="22">
        <v>53</v>
      </c>
      <c r="M61" s="10">
        <v>2</v>
      </c>
      <c r="N61" s="19">
        <v>205</v>
      </c>
      <c r="O61" s="7">
        <v>0</v>
      </c>
      <c r="P61" s="22">
        <v>51</v>
      </c>
      <c r="Q61" s="10">
        <v>2</v>
      </c>
      <c r="R61" s="19">
        <v>202</v>
      </c>
      <c r="S61" s="7">
        <v>0</v>
      </c>
      <c r="T61" s="22">
        <v>58</v>
      </c>
      <c r="U61" s="3">
        <v>2</v>
      </c>
      <c r="V61" s="19">
        <v>237</v>
      </c>
      <c r="W61" s="7">
        <v>0</v>
      </c>
      <c r="X61" s="22">
        <v>54</v>
      </c>
      <c r="Y61" s="24">
        <f t="shared" si="0"/>
        <v>210.4</v>
      </c>
      <c r="Z61" s="25">
        <f t="shared" si="1"/>
        <v>53.4</v>
      </c>
    </row>
    <row r="62" spans="1:26" ht="15.75" thickBot="1" x14ac:dyDescent="0.3">
      <c r="A62" s="101" t="s">
        <v>63</v>
      </c>
      <c r="B62" s="102"/>
      <c r="C62" s="102"/>
      <c r="D62" s="103"/>
      <c r="E62" s="3">
        <v>0</v>
      </c>
      <c r="F62" s="19">
        <v>52</v>
      </c>
      <c r="G62" s="7">
        <v>3</v>
      </c>
      <c r="H62" s="22">
        <v>201</v>
      </c>
      <c r="I62" s="10">
        <v>0</v>
      </c>
      <c r="J62" s="19">
        <v>49</v>
      </c>
      <c r="K62" s="7">
        <v>3</v>
      </c>
      <c r="L62" s="22">
        <v>200</v>
      </c>
      <c r="M62" s="10">
        <v>0</v>
      </c>
      <c r="N62" s="19">
        <v>52</v>
      </c>
      <c r="O62" s="7">
        <v>3</v>
      </c>
      <c r="P62" s="22">
        <v>218</v>
      </c>
      <c r="Q62" s="10">
        <v>0</v>
      </c>
      <c r="R62" s="19">
        <v>50</v>
      </c>
      <c r="S62" s="7">
        <v>3</v>
      </c>
      <c r="T62" s="22">
        <v>212</v>
      </c>
      <c r="U62" s="3">
        <v>0</v>
      </c>
      <c r="V62" s="19">
        <v>56</v>
      </c>
      <c r="W62" s="7">
        <v>3</v>
      </c>
      <c r="X62" s="22">
        <v>204</v>
      </c>
      <c r="Y62" s="26">
        <f t="shared" si="0"/>
        <v>51.8</v>
      </c>
      <c r="Z62" s="27">
        <f t="shared" si="1"/>
        <v>207</v>
      </c>
    </row>
    <row r="63" spans="1:26" x14ac:dyDescent="0.25">
      <c r="A63" s="98" t="s">
        <v>64</v>
      </c>
      <c r="B63" s="99"/>
      <c r="C63" s="99"/>
      <c r="D63" s="100"/>
      <c r="E63" s="3">
        <v>20</v>
      </c>
      <c r="F63" s="19">
        <v>464</v>
      </c>
      <c r="G63" s="7">
        <v>34</v>
      </c>
      <c r="H63" s="22">
        <v>1159</v>
      </c>
      <c r="I63" s="10">
        <v>20</v>
      </c>
      <c r="J63" s="19">
        <v>449</v>
      </c>
      <c r="K63" s="7">
        <v>34</v>
      </c>
      <c r="L63" s="22">
        <v>1119</v>
      </c>
      <c r="M63" s="10">
        <v>20</v>
      </c>
      <c r="N63" s="19">
        <v>444</v>
      </c>
      <c r="O63" s="7">
        <v>34</v>
      </c>
      <c r="P63" s="22">
        <v>1187</v>
      </c>
      <c r="Q63" s="10">
        <v>20</v>
      </c>
      <c r="R63" s="19">
        <v>477</v>
      </c>
      <c r="S63" s="7">
        <v>34</v>
      </c>
      <c r="T63" s="22">
        <v>1226</v>
      </c>
      <c r="U63" s="3">
        <v>20</v>
      </c>
      <c r="V63" s="19">
        <v>448</v>
      </c>
      <c r="W63" s="7">
        <v>34</v>
      </c>
      <c r="X63" s="22">
        <v>1257</v>
      </c>
      <c r="Y63" s="24">
        <f t="shared" si="0"/>
        <v>456.4</v>
      </c>
      <c r="Z63" s="25">
        <f t="shared" si="1"/>
        <v>1189.5999999999999</v>
      </c>
    </row>
    <row r="64" spans="1:26" ht="15.75" thickBot="1" x14ac:dyDescent="0.3">
      <c r="A64" s="101" t="s">
        <v>65</v>
      </c>
      <c r="B64" s="102"/>
      <c r="C64" s="102"/>
      <c r="D64" s="103"/>
      <c r="E64" s="3">
        <v>6</v>
      </c>
      <c r="F64" s="19">
        <v>284</v>
      </c>
      <c r="G64" s="7">
        <v>6</v>
      </c>
      <c r="H64" s="22">
        <v>182</v>
      </c>
      <c r="I64" s="10">
        <v>6</v>
      </c>
      <c r="J64" s="19">
        <v>299</v>
      </c>
      <c r="K64" s="7">
        <v>6</v>
      </c>
      <c r="L64" s="22">
        <v>199</v>
      </c>
      <c r="M64" s="10">
        <v>6</v>
      </c>
      <c r="N64" s="19">
        <v>314</v>
      </c>
      <c r="O64" s="7">
        <v>6</v>
      </c>
      <c r="P64" s="22">
        <v>212</v>
      </c>
      <c r="Q64" s="10">
        <v>6</v>
      </c>
      <c r="R64" s="19">
        <v>330</v>
      </c>
      <c r="S64" s="7">
        <v>6</v>
      </c>
      <c r="T64" s="22">
        <v>212</v>
      </c>
      <c r="U64" s="3">
        <v>6</v>
      </c>
      <c r="V64" s="19">
        <v>332</v>
      </c>
      <c r="W64" s="7">
        <v>6</v>
      </c>
      <c r="X64" s="22">
        <v>210</v>
      </c>
      <c r="Y64" s="26">
        <f t="shared" si="0"/>
        <v>311.8</v>
      </c>
      <c r="Z64" s="27">
        <f t="shared" si="1"/>
        <v>203</v>
      </c>
    </row>
    <row r="65" spans="1:26" x14ac:dyDescent="0.25">
      <c r="A65" s="98" t="s">
        <v>66</v>
      </c>
      <c r="B65" s="99"/>
      <c r="C65" s="99"/>
      <c r="D65" s="100"/>
      <c r="E65" s="3">
        <v>3</v>
      </c>
      <c r="F65" s="19">
        <v>285</v>
      </c>
      <c r="G65" s="7">
        <v>10</v>
      </c>
      <c r="H65" s="22">
        <v>516</v>
      </c>
      <c r="I65" s="10">
        <v>3</v>
      </c>
      <c r="J65" s="19">
        <v>241</v>
      </c>
      <c r="K65" s="7">
        <v>10</v>
      </c>
      <c r="L65" s="22">
        <v>495</v>
      </c>
      <c r="M65" s="10">
        <v>3</v>
      </c>
      <c r="N65" s="19">
        <v>262</v>
      </c>
      <c r="O65" s="7">
        <v>10</v>
      </c>
      <c r="P65" s="22">
        <v>505</v>
      </c>
      <c r="Q65" s="10">
        <v>3</v>
      </c>
      <c r="R65" s="19">
        <v>245</v>
      </c>
      <c r="S65" s="7">
        <v>10</v>
      </c>
      <c r="T65" s="22">
        <v>489</v>
      </c>
      <c r="U65" s="3">
        <v>3</v>
      </c>
      <c r="V65" s="19">
        <v>282</v>
      </c>
      <c r="W65" s="7">
        <v>10</v>
      </c>
      <c r="X65" s="22">
        <v>504</v>
      </c>
      <c r="Y65" s="24">
        <f t="shared" si="0"/>
        <v>263</v>
      </c>
      <c r="Z65" s="25">
        <f t="shared" si="1"/>
        <v>501.8</v>
      </c>
    </row>
    <row r="66" spans="1:26" ht="15.75" thickBot="1" x14ac:dyDescent="0.3">
      <c r="A66" s="101" t="s">
        <v>67</v>
      </c>
      <c r="B66" s="102"/>
      <c r="C66" s="102"/>
      <c r="D66" s="103"/>
      <c r="E66" s="3">
        <v>0</v>
      </c>
      <c r="F66" s="19">
        <v>48</v>
      </c>
      <c r="G66" s="7">
        <v>0</v>
      </c>
      <c r="H66" s="22">
        <v>65</v>
      </c>
      <c r="I66" s="10">
        <v>0</v>
      </c>
      <c r="J66" s="19">
        <v>51</v>
      </c>
      <c r="K66" s="7">
        <v>0</v>
      </c>
      <c r="L66" s="22">
        <v>68</v>
      </c>
      <c r="M66" s="10">
        <v>0</v>
      </c>
      <c r="N66" s="19">
        <v>48</v>
      </c>
      <c r="O66" s="7">
        <v>0</v>
      </c>
      <c r="P66" s="22">
        <v>58</v>
      </c>
      <c r="Q66" s="10">
        <v>0</v>
      </c>
      <c r="R66" s="19">
        <v>50</v>
      </c>
      <c r="S66" s="7">
        <v>0</v>
      </c>
      <c r="T66" s="22">
        <v>56</v>
      </c>
      <c r="U66" s="3">
        <v>0</v>
      </c>
      <c r="V66" s="19">
        <v>48</v>
      </c>
      <c r="W66" s="7">
        <v>0</v>
      </c>
      <c r="X66" s="22">
        <v>66</v>
      </c>
      <c r="Y66" s="26">
        <f t="shared" si="0"/>
        <v>49</v>
      </c>
      <c r="Z66" s="27">
        <f t="shared" si="1"/>
        <v>62.6</v>
      </c>
    </row>
    <row r="67" spans="1:26" x14ac:dyDescent="0.25">
      <c r="A67" s="98" t="s">
        <v>68</v>
      </c>
      <c r="B67" s="99"/>
      <c r="C67" s="99"/>
      <c r="D67" s="100"/>
      <c r="E67" s="3">
        <v>0</v>
      </c>
      <c r="F67" s="19">
        <v>49</v>
      </c>
      <c r="G67" s="7">
        <v>22</v>
      </c>
      <c r="H67" s="22">
        <v>796</v>
      </c>
      <c r="I67" s="10">
        <v>0</v>
      </c>
      <c r="J67" s="19">
        <v>51</v>
      </c>
      <c r="K67" s="7">
        <v>22</v>
      </c>
      <c r="L67" s="22">
        <v>879</v>
      </c>
      <c r="M67" s="10">
        <v>0</v>
      </c>
      <c r="N67" s="19">
        <v>58</v>
      </c>
      <c r="O67" s="7">
        <v>22</v>
      </c>
      <c r="P67" s="22">
        <v>843</v>
      </c>
      <c r="Q67" s="10">
        <v>0</v>
      </c>
      <c r="R67" s="19">
        <v>51</v>
      </c>
      <c r="S67" s="7">
        <v>22</v>
      </c>
      <c r="T67" s="22">
        <v>806</v>
      </c>
      <c r="U67" s="3">
        <v>0</v>
      </c>
      <c r="V67" s="19">
        <v>51</v>
      </c>
      <c r="W67" s="7">
        <v>22</v>
      </c>
      <c r="X67" s="22">
        <v>812</v>
      </c>
      <c r="Y67" s="24">
        <f t="shared" si="0"/>
        <v>52</v>
      </c>
      <c r="Z67" s="25">
        <f t="shared" si="1"/>
        <v>827.2</v>
      </c>
    </row>
    <row r="68" spans="1:26" ht="15.75" thickBot="1" x14ac:dyDescent="0.3">
      <c r="A68" s="101" t="s">
        <v>69</v>
      </c>
      <c r="B68" s="102"/>
      <c r="C68" s="102"/>
      <c r="D68" s="103"/>
      <c r="E68" s="3">
        <v>49</v>
      </c>
      <c r="F68" s="19">
        <v>1310</v>
      </c>
      <c r="G68" s="7">
        <v>28</v>
      </c>
      <c r="H68" s="22">
        <v>692</v>
      </c>
      <c r="I68" s="10">
        <v>49</v>
      </c>
      <c r="J68" s="19">
        <v>1334</v>
      </c>
      <c r="K68" s="7">
        <v>28</v>
      </c>
      <c r="L68" s="22">
        <v>711</v>
      </c>
      <c r="M68" s="10">
        <v>49</v>
      </c>
      <c r="N68" s="19">
        <v>1407</v>
      </c>
      <c r="O68" s="7">
        <v>28</v>
      </c>
      <c r="P68" s="22">
        <v>711</v>
      </c>
      <c r="Q68" s="10">
        <v>49</v>
      </c>
      <c r="R68" s="19">
        <v>1353</v>
      </c>
      <c r="S68" s="7">
        <v>28</v>
      </c>
      <c r="T68" s="22">
        <v>718</v>
      </c>
      <c r="U68" s="3">
        <v>49</v>
      </c>
      <c r="V68" s="19">
        <v>1324</v>
      </c>
      <c r="W68" s="7">
        <v>28</v>
      </c>
      <c r="X68" s="22">
        <v>709</v>
      </c>
      <c r="Y68" s="26">
        <f t="shared" si="0"/>
        <v>1345.6</v>
      </c>
      <c r="Z68" s="27">
        <f t="shared" si="1"/>
        <v>708.2</v>
      </c>
    </row>
    <row r="69" spans="1:26" x14ac:dyDescent="0.25">
      <c r="A69" s="98" t="s">
        <v>70</v>
      </c>
      <c r="B69" s="99"/>
      <c r="C69" s="99"/>
      <c r="D69" s="100"/>
      <c r="E69" s="3">
        <v>30</v>
      </c>
      <c r="F69" s="19">
        <v>499</v>
      </c>
      <c r="G69" s="7">
        <v>30</v>
      </c>
      <c r="H69" s="22">
        <v>477</v>
      </c>
      <c r="I69" s="10">
        <v>30</v>
      </c>
      <c r="J69" s="19">
        <v>479</v>
      </c>
      <c r="K69" s="7">
        <v>30</v>
      </c>
      <c r="L69" s="22">
        <v>494</v>
      </c>
      <c r="M69" s="10">
        <v>30</v>
      </c>
      <c r="N69" s="19">
        <v>525</v>
      </c>
      <c r="O69" s="7">
        <v>30</v>
      </c>
      <c r="P69" s="22">
        <v>492</v>
      </c>
      <c r="Q69" s="10">
        <v>30</v>
      </c>
      <c r="R69" s="19">
        <v>482</v>
      </c>
      <c r="S69" s="7">
        <v>30</v>
      </c>
      <c r="T69" s="22">
        <v>480</v>
      </c>
      <c r="U69" s="3">
        <v>30</v>
      </c>
      <c r="V69" s="19">
        <v>493</v>
      </c>
      <c r="W69" s="7">
        <v>30</v>
      </c>
      <c r="X69" s="22">
        <v>678</v>
      </c>
      <c r="Y69" s="24">
        <f t="shared" si="0"/>
        <v>495.6</v>
      </c>
      <c r="Z69" s="25">
        <f t="shared" si="1"/>
        <v>524.20000000000005</v>
      </c>
    </row>
    <row r="70" spans="1:26" ht="15.75" thickBot="1" x14ac:dyDescent="0.3">
      <c r="A70" s="101" t="s">
        <v>71</v>
      </c>
      <c r="B70" s="102"/>
      <c r="C70" s="102"/>
      <c r="D70" s="103"/>
      <c r="E70" s="3">
        <v>2</v>
      </c>
      <c r="F70" s="19">
        <v>284</v>
      </c>
      <c r="G70" s="7">
        <v>0</v>
      </c>
      <c r="H70" s="22">
        <v>61</v>
      </c>
      <c r="I70" s="10">
        <v>2</v>
      </c>
      <c r="J70" s="19">
        <v>239</v>
      </c>
      <c r="K70" s="7">
        <v>0</v>
      </c>
      <c r="L70" s="22">
        <v>62</v>
      </c>
      <c r="M70" s="10">
        <v>2</v>
      </c>
      <c r="N70" s="19">
        <v>204</v>
      </c>
      <c r="O70" s="7">
        <v>0</v>
      </c>
      <c r="P70" s="22">
        <v>51</v>
      </c>
      <c r="Q70" s="10">
        <v>2</v>
      </c>
      <c r="R70" s="19">
        <v>198</v>
      </c>
      <c r="S70" s="7">
        <v>0</v>
      </c>
      <c r="T70" s="22">
        <v>49</v>
      </c>
      <c r="U70" s="3">
        <v>2</v>
      </c>
      <c r="V70" s="19">
        <v>220</v>
      </c>
      <c r="W70" s="7">
        <v>0</v>
      </c>
      <c r="X70" s="22">
        <v>51</v>
      </c>
      <c r="Y70" s="26">
        <f t="shared" si="0"/>
        <v>229</v>
      </c>
      <c r="Z70" s="27">
        <f t="shared" si="1"/>
        <v>54.8</v>
      </c>
    </row>
    <row r="71" spans="1:26" x14ac:dyDescent="0.25">
      <c r="A71" s="98" t="s">
        <v>72</v>
      </c>
      <c r="B71" s="99"/>
      <c r="C71" s="99"/>
      <c r="D71" s="100"/>
      <c r="E71" s="3">
        <v>0</v>
      </c>
      <c r="F71" s="19">
        <v>54</v>
      </c>
      <c r="G71" s="7">
        <v>0</v>
      </c>
      <c r="H71" s="22">
        <v>54</v>
      </c>
      <c r="I71" s="10">
        <v>0</v>
      </c>
      <c r="J71" s="19">
        <v>52</v>
      </c>
      <c r="K71" s="7">
        <v>0</v>
      </c>
      <c r="L71" s="22">
        <v>51</v>
      </c>
      <c r="M71" s="10">
        <v>0</v>
      </c>
      <c r="N71" s="19">
        <v>50</v>
      </c>
      <c r="O71" s="7">
        <v>0</v>
      </c>
      <c r="P71" s="22">
        <v>51</v>
      </c>
      <c r="Q71" s="10">
        <v>0</v>
      </c>
      <c r="R71" s="19">
        <v>51</v>
      </c>
      <c r="S71" s="7">
        <v>0</v>
      </c>
      <c r="T71" s="22">
        <v>48</v>
      </c>
      <c r="U71" s="3">
        <v>0</v>
      </c>
      <c r="V71" s="19">
        <v>50</v>
      </c>
      <c r="W71" s="7">
        <v>0</v>
      </c>
      <c r="X71" s="22">
        <v>52</v>
      </c>
      <c r="Y71" s="24">
        <f t="shared" si="0"/>
        <v>51.4</v>
      </c>
      <c r="Z71" s="25">
        <f t="shared" si="1"/>
        <v>51.2</v>
      </c>
    </row>
    <row r="72" spans="1:26" ht="15.75" thickBot="1" x14ac:dyDescent="0.3">
      <c r="A72" s="101" t="s">
        <v>73</v>
      </c>
      <c r="B72" s="102"/>
      <c r="C72" s="102"/>
      <c r="D72" s="103"/>
      <c r="E72" s="3">
        <v>0</v>
      </c>
      <c r="F72" s="19">
        <v>50</v>
      </c>
      <c r="G72" s="7">
        <v>0</v>
      </c>
      <c r="H72" s="22">
        <v>51</v>
      </c>
      <c r="I72" s="10">
        <v>0</v>
      </c>
      <c r="J72" s="19">
        <v>50</v>
      </c>
      <c r="K72" s="7">
        <v>0</v>
      </c>
      <c r="L72" s="22">
        <v>53</v>
      </c>
      <c r="M72" s="10">
        <v>0</v>
      </c>
      <c r="N72" s="19">
        <v>49</v>
      </c>
      <c r="O72" s="7">
        <v>0</v>
      </c>
      <c r="P72" s="22">
        <v>53</v>
      </c>
      <c r="Q72" s="10">
        <v>0</v>
      </c>
      <c r="R72" s="19">
        <v>47</v>
      </c>
      <c r="S72" s="7">
        <v>0</v>
      </c>
      <c r="T72" s="22">
        <v>50</v>
      </c>
      <c r="U72" s="3">
        <v>0</v>
      </c>
      <c r="V72" s="19">
        <v>49</v>
      </c>
      <c r="W72" s="7">
        <v>0</v>
      </c>
      <c r="X72" s="22">
        <v>53</v>
      </c>
      <c r="Y72" s="26">
        <f t="shared" si="0"/>
        <v>49</v>
      </c>
      <c r="Z72" s="27">
        <f t="shared" si="1"/>
        <v>52</v>
      </c>
    </row>
    <row r="73" spans="1:26" x14ac:dyDescent="0.25">
      <c r="A73" s="98" t="s">
        <v>74</v>
      </c>
      <c r="B73" s="99"/>
      <c r="C73" s="99"/>
      <c r="D73" s="100"/>
      <c r="E73" s="3">
        <v>0</v>
      </c>
      <c r="F73" s="19">
        <v>50</v>
      </c>
      <c r="G73" s="7">
        <v>0</v>
      </c>
      <c r="H73" s="22">
        <v>52</v>
      </c>
      <c r="I73" s="10">
        <v>0</v>
      </c>
      <c r="J73" s="19">
        <v>56</v>
      </c>
      <c r="K73" s="7">
        <v>0</v>
      </c>
      <c r="L73" s="22">
        <v>65</v>
      </c>
      <c r="M73" s="10">
        <v>0</v>
      </c>
      <c r="N73" s="19">
        <v>48</v>
      </c>
      <c r="O73" s="7">
        <v>0</v>
      </c>
      <c r="P73" s="22">
        <v>50</v>
      </c>
      <c r="Q73" s="10">
        <v>0</v>
      </c>
      <c r="R73" s="19">
        <v>50</v>
      </c>
      <c r="S73" s="7">
        <v>0</v>
      </c>
      <c r="T73" s="22">
        <v>47</v>
      </c>
      <c r="U73" s="3">
        <v>0</v>
      </c>
      <c r="V73" s="19">
        <v>51</v>
      </c>
      <c r="W73" s="7">
        <v>0</v>
      </c>
      <c r="X73" s="22">
        <v>50</v>
      </c>
      <c r="Y73" s="24">
        <f t="shared" si="0"/>
        <v>51</v>
      </c>
      <c r="Z73" s="25">
        <f t="shared" si="1"/>
        <v>52.8</v>
      </c>
    </row>
    <row r="74" spans="1:26" ht="15.75" thickBot="1" x14ac:dyDescent="0.3">
      <c r="A74" s="101" t="s">
        <v>75</v>
      </c>
      <c r="B74" s="102"/>
      <c r="C74" s="102"/>
      <c r="D74" s="103"/>
      <c r="E74" s="3">
        <v>52</v>
      </c>
      <c r="F74" s="19">
        <v>1494</v>
      </c>
      <c r="G74" s="7">
        <v>37</v>
      </c>
      <c r="H74" s="22">
        <v>539</v>
      </c>
      <c r="I74" s="10">
        <v>52</v>
      </c>
      <c r="J74" s="19">
        <v>1572</v>
      </c>
      <c r="K74" s="7">
        <v>37</v>
      </c>
      <c r="L74" s="22">
        <v>578</v>
      </c>
      <c r="M74" s="10">
        <v>52</v>
      </c>
      <c r="N74" s="19">
        <v>1504</v>
      </c>
      <c r="O74" s="7">
        <v>37</v>
      </c>
      <c r="P74" s="22">
        <v>546</v>
      </c>
      <c r="Q74" s="10">
        <v>52</v>
      </c>
      <c r="R74" s="19">
        <v>1484</v>
      </c>
      <c r="S74" s="7">
        <v>37</v>
      </c>
      <c r="T74" s="22">
        <v>566</v>
      </c>
      <c r="U74" s="3">
        <v>52</v>
      </c>
      <c r="V74" s="19">
        <v>1506</v>
      </c>
      <c r="W74" s="7">
        <v>37</v>
      </c>
      <c r="X74" s="22">
        <v>615</v>
      </c>
      <c r="Y74" s="26">
        <f t="shared" si="0"/>
        <v>1512</v>
      </c>
      <c r="Z74" s="27">
        <f t="shared" si="1"/>
        <v>568.79999999999995</v>
      </c>
    </row>
    <row r="75" spans="1:26" x14ac:dyDescent="0.25">
      <c r="A75" s="98" t="s">
        <v>76</v>
      </c>
      <c r="B75" s="99"/>
      <c r="C75" s="99"/>
      <c r="D75" s="100"/>
      <c r="E75" s="3">
        <v>0</v>
      </c>
      <c r="F75" s="19">
        <v>64</v>
      </c>
      <c r="G75" s="7">
        <v>10</v>
      </c>
      <c r="H75" s="22">
        <v>772</v>
      </c>
      <c r="I75" s="10">
        <v>0</v>
      </c>
      <c r="J75" s="19">
        <v>76</v>
      </c>
      <c r="K75" s="7">
        <v>10</v>
      </c>
      <c r="L75" s="22">
        <v>608</v>
      </c>
      <c r="M75" s="10">
        <v>0</v>
      </c>
      <c r="N75" s="19">
        <v>53</v>
      </c>
      <c r="O75" s="7">
        <v>10</v>
      </c>
      <c r="P75" s="22">
        <v>671</v>
      </c>
      <c r="Q75" s="10">
        <v>0</v>
      </c>
      <c r="R75" s="19">
        <v>65</v>
      </c>
      <c r="S75" s="7">
        <v>10</v>
      </c>
      <c r="T75" s="22">
        <v>674</v>
      </c>
      <c r="U75" s="3">
        <v>0</v>
      </c>
      <c r="V75" s="19">
        <v>54</v>
      </c>
      <c r="W75" s="7">
        <v>10</v>
      </c>
      <c r="X75" s="22">
        <v>551</v>
      </c>
      <c r="Y75" s="24">
        <f t="shared" ref="Y75:Y108" si="2">AVERAGE(F75,J75,N75,R75,V75)</f>
        <v>62.4</v>
      </c>
      <c r="Z75" s="25">
        <f t="shared" ref="Z75:Z108" si="3">AVERAGE(H75,L75,P75,T75,X75)</f>
        <v>655.20000000000005</v>
      </c>
    </row>
    <row r="76" spans="1:26" ht="15.75" thickBot="1" x14ac:dyDescent="0.3">
      <c r="A76" s="101" t="s">
        <v>77</v>
      </c>
      <c r="B76" s="102"/>
      <c r="C76" s="102"/>
      <c r="D76" s="103"/>
      <c r="E76" s="3">
        <v>0</v>
      </c>
      <c r="F76" s="19">
        <v>57</v>
      </c>
      <c r="G76" s="7">
        <v>0</v>
      </c>
      <c r="H76" s="22">
        <v>52</v>
      </c>
      <c r="I76" s="10">
        <v>0</v>
      </c>
      <c r="J76" s="19">
        <v>56</v>
      </c>
      <c r="K76" s="7">
        <v>0</v>
      </c>
      <c r="L76" s="22">
        <v>49</v>
      </c>
      <c r="M76" s="10">
        <v>0</v>
      </c>
      <c r="N76" s="19">
        <v>52</v>
      </c>
      <c r="O76" s="7">
        <v>0</v>
      </c>
      <c r="P76" s="22">
        <v>50</v>
      </c>
      <c r="Q76" s="10">
        <v>0</v>
      </c>
      <c r="R76" s="19">
        <v>63</v>
      </c>
      <c r="S76" s="7">
        <v>0</v>
      </c>
      <c r="T76" s="22">
        <v>48</v>
      </c>
      <c r="U76" s="3">
        <v>0</v>
      </c>
      <c r="V76" s="19">
        <v>49</v>
      </c>
      <c r="W76" s="7">
        <v>0</v>
      </c>
      <c r="X76" s="22">
        <v>48</v>
      </c>
      <c r="Y76" s="26">
        <f t="shared" si="2"/>
        <v>55.4</v>
      </c>
      <c r="Z76" s="27">
        <f t="shared" si="3"/>
        <v>49.4</v>
      </c>
    </row>
    <row r="77" spans="1:26" x14ac:dyDescent="0.25">
      <c r="A77" s="98" t="s">
        <v>78</v>
      </c>
      <c r="B77" s="99"/>
      <c r="C77" s="99"/>
      <c r="D77" s="100"/>
      <c r="E77" s="3">
        <v>10</v>
      </c>
      <c r="F77" s="19">
        <v>536</v>
      </c>
      <c r="G77" s="7">
        <v>0</v>
      </c>
      <c r="H77" s="22">
        <v>47</v>
      </c>
      <c r="I77" s="10">
        <v>10</v>
      </c>
      <c r="J77" s="19">
        <v>513</v>
      </c>
      <c r="K77" s="7">
        <v>0</v>
      </c>
      <c r="L77" s="22">
        <v>48</v>
      </c>
      <c r="M77" s="10">
        <v>10</v>
      </c>
      <c r="N77" s="19">
        <v>518</v>
      </c>
      <c r="O77" s="7">
        <v>0</v>
      </c>
      <c r="P77" s="22">
        <v>50</v>
      </c>
      <c r="Q77" s="10">
        <v>10</v>
      </c>
      <c r="R77" s="19">
        <v>522</v>
      </c>
      <c r="S77" s="7">
        <v>0</v>
      </c>
      <c r="T77" s="22">
        <v>97</v>
      </c>
      <c r="U77" s="3">
        <v>10</v>
      </c>
      <c r="V77" s="19">
        <v>1110</v>
      </c>
      <c r="W77" s="7">
        <v>0</v>
      </c>
      <c r="X77" s="22">
        <v>72</v>
      </c>
      <c r="Y77" s="24">
        <f t="shared" si="2"/>
        <v>639.79999999999995</v>
      </c>
      <c r="Z77" s="25">
        <f t="shared" si="3"/>
        <v>62.8</v>
      </c>
    </row>
    <row r="78" spans="1:26" ht="15.75" thickBot="1" x14ac:dyDescent="0.3">
      <c r="A78" s="101" t="s">
        <v>79</v>
      </c>
      <c r="B78" s="102"/>
      <c r="C78" s="102"/>
      <c r="D78" s="103"/>
      <c r="E78" s="3">
        <v>16</v>
      </c>
      <c r="F78" s="19">
        <v>1137</v>
      </c>
      <c r="G78" s="7">
        <v>18</v>
      </c>
      <c r="H78" s="22">
        <v>1452</v>
      </c>
      <c r="I78" s="10">
        <v>16</v>
      </c>
      <c r="J78" s="19">
        <v>313</v>
      </c>
      <c r="K78" s="7">
        <v>18</v>
      </c>
      <c r="L78" s="22">
        <v>532</v>
      </c>
      <c r="M78" s="10">
        <v>16</v>
      </c>
      <c r="N78" s="19">
        <v>322</v>
      </c>
      <c r="O78" s="7">
        <v>18</v>
      </c>
      <c r="P78" s="22">
        <v>544</v>
      </c>
      <c r="Q78" s="10">
        <v>16</v>
      </c>
      <c r="R78" s="19">
        <v>310</v>
      </c>
      <c r="S78" s="7">
        <v>18</v>
      </c>
      <c r="T78" s="22">
        <v>528</v>
      </c>
      <c r="U78" s="3">
        <v>16</v>
      </c>
      <c r="V78" s="19">
        <v>334</v>
      </c>
      <c r="W78" s="7">
        <v>18</v>
      </c>
      <c r="X78" s="22">
        <v>536</v>
      </c>
      <c r="Y78" s="26">
        <f t="shared" si="2"/>
        <v>483.2</v>
      </c>
      <c r="Z78" s="27">
        <f t="shared" si="3"/>
        <v>718.4</v>
      </c>
    </row>
    <row r="79" spans="1:26" x14ac:dyDescent="0.25">
      <c r="A79" s="98" t="s">
        <v>80</v>
      </c>
      <c r="B79" s="99"/>
      <c r="C79" s="99"/>
      <c r="D79" s="100"/>
      <c r="E79" s="3">
        <v>0</v>
      </c>
      <c r="F79" s="19">
        <v>50</v>
      </c>
      <c r="G79" s="7">
        <v>0</v>
      </c>
      <c r="H79" s="22">
        <v>51</v>
      </c>
      <c r="I79" s="10">
        <v>0</v>
      </c>
      <c r="J79" s="19">
        <v>49</v>
      </c>
      <c r="K79" s="7">
        <v>0</v>
      </c>
      <c r="L79" s="22">
        <v>51</v>
      </c>
      <c r="M79" s="10">
        <v>0</v>
      </c>
      <c r="N79" s="19">
        <v>48</v>
      </c>
      <c r="O79" s="7">
        <v>0</v>
      </c>
      <c r="P79" s="22">
        <v>51</v>
      </c>
      <c r="Q79" s="10">
        <v>0</v>
      </c>
      <c r="R79" s="19">
        <v>47</v>
      </c>
      <c r="S79" s="7">
        <v>0</v>
      </c>
      <c r="T79" s="22">
        <v>50</v>
      </c>
      <c r="U79" s="3">
        <v>0</v>
      </c>
      <c r="V79" s="19">
        <v>115</v>
      </c>
      <c r="W79" s="7">
        <v>0</v>
      </c>
      <c r="X79" s="22">
        <v>80</v>
      </c>
      <c r="Y79" s="24">
        <f t="shared" si="2"/>
        <v>61.8</v>
      </c>
      <c r="Z79" s="25">
        <f t="shared" si="3"/>
        <v>56.6</v>
      </c>
    </row>
    <row r="80" spans="1:26" ht="15.75" thickBot="1" x14ac:dyDescent="0.3">
      <c r="A80" s="101" t="s">
        <v>81</v>
      </c>
      <c r="B80" s="102"/>
      <c r="C80" s="102"/>
      <c r="D80" s="103"/>
      <c r="E80" s="3">
        <v>0</v>
      </c>
      <c r="F80" s="19">
        <v>66</v>
      </c>
      <c r="G80" s="7">
        <v>0</v>
      </c>
      <c r="H80" s="22">
        <v>56</v>
      </c>
      <c r="I80" s="10">
        <v>0</v>
      </c>
      <c r="J80" s="19">
        <v>52</v>
      </c>
      <c r="K80" s="7">
        <v>0</v>
      </c>
      <c r="L80" s="22">
        <v>49</v>
      </c>
      <c r="M80" s="10">
        <v>0</v>
      </c>
      <c r="N80" s="19">
        <v>50</v>
      </c>
      <c r="O80" s="7">
        <v>0</v>
      </c>
      <c r="P80" s="22">
        <v>53</v>
      </c>
      <c r="Q80" s="10">
        <v>0</v>
      </c>
      <c r="R80" s="19">
        <v>51</v>
      </c>
      <c r="S80" s="7">
        <v>0</v>
      </c>
      <c r="T80" s="22">
        <v>51</v>
      </c>
      <c r="U80" s="3">
        <v>0</v>
      </c>
      <c r="V80" s="19">
        <v>49</v>
      </c>
      <c r="W80" s="7">
        <v>0</v>
      </c>
      <c r="X80" s="22">
        <v>48</v>
      </c>
      <c r="Y80" s="26">
        <f t="shared" si="2"/>
        <v>53.6</v>
      </c>
      <c r="Z80" s="27">
        <f t="shared" si="3"/>
        <v>51.4</v>
      </c>
    </row>
    <row r="81" spans="1:26" x14ac:dyDescent="0.25">
      <c r="A81" s="98" t="s">
        <v>82</v>
      </c>
      <c r="B81" s="99"/>
      <c r="C81" s="99"/>
      <c r="D81" s="100"/>
      <c r="E81" s="3">
        <v>9</v>
      </c>
      <c r="F81" s="19">
        <v>372</v>
      </c>
      <c r="G81" s="7">
        <v>11</v>
      </c>
      <c r="H81" s="22">
        <v>215</v>
      </c>
      <c r="I81" s="10">
        <v>9</v>
      </c>
      <c r="J81" s="19">
        <v>366</v>
      </c>
      <c r="K81" s="7">
        <v>11</v>
      </c>
      <c r="L81" s="22">
        <v>215</v>
      </c>
      <c r="M81" s="10">
        <v>9</v>
      </c>
      <c r="N81" s="19">
        <v>351</v>
      </c>
      <c r="O81" s="7">
        <v>11</v>
      </c>
      <c r="P81" s="22">
        <v>214</v>
      </c>
      <c r="Q81" s="10">
        <v>9</v>
      </c>
      <c r="R81" s="19">
        <v>350</v>
      </c>
      <c r="S81" s="7">
        <v>11</v>
      </c>
      <c r="T81" s="22">
        <v>199</v>
      </c>
      <c r="U81" s="3">
        <v>9</v>
      </c>
      <c r="V81" s="19">
        <v>355</v>
      </c>
      <c r="W81" s="7">
        <v>11</v>
      </c>
      <c r="X81" s="22">
        <v>201</v>
      </c>
      <c r="Y81" s="24">
        <f t="shared" si="2"/>
        <v>358.8</v>
      </c>
      <c r="Z81" s="25">
        <f t="shared" si="3"/>
        <v>208.8</v>
      </c>
    </row>
    <row r="82" spans="1:26" ht="15.75" thickBot="1" x14ac:dyDescent="0.3">
      <c r="A82" s="101" t="s">
        <v>83</v>
      </c>
      <c r="B82" s="102"/>
      <c r="C82" s="102"/>
      <c r="D82" s="103"/>
      <c r="E82" s="3">
        <v>12</v>
      </c>
      <c r="F82" s="19">
        <v>410</v>
      </c>
      <c r="G82" s="7">
        <v>0</v>
      </c>
      <c r="H82" s="22">
        <v>47</v>
      </c>
      <c r="I82" s="10">
        <v>12</v>
      </c>
      <c r="J82" s="19">
        <v>385</v>
      </c>
      <c r="K82" s="7">
        <v>0</v>
      </c>
      <c r="L82" s="22">
        <v>47</v>
      </c>
      <c r="M82" s="10">
        <v>12</v>
      </c>
      <c r="N82" s="19">
        <v>384</v>
      </c>
      <c r="O82" s="7">
        <v>0</v>
      </c>
      <c r="P82" s="22">
        <v>48</v>
      </c>
      <c r="Q82" s="10">
        <v>12</v>
      </c>
      <c r="R82" s="19">
        <v>379</v>
      </c>
      <c r="S82" s="7">
        <v>0</v>
      </c>
      <c r="T82" s="22">
        <v>52</v>
      </c>
      <c r="U82" s="3">
        <v>12</v>
      </c>
      <c r="V82" s="19">
        <v>388</v>
      </c>
      <c r="W82" s="7">
        <v>0</v>
      </c>
      <c r="X82" s="22">
        <v>50</v>
      </c>
      <c r="Y82" s="26">
        <f t="shared" si="2"/>
        <v>389.2</v>
      </c>
      <c r="Z82" s="27">
        <f t="shared" si="3"/>
        <v>48.8</v>
      </c>
    </row>
    <row r="83" spans="1:26" x14ac:dyDescent="0.25">
      <c r="A83" s="98" t="s">
        <v>84</v>
      </c>
      <c r="B83" s="99"/>
      <c r="C83" s="99"/>
      <c r="D83" s="100"/>
      <c r="E83" s="3">
        <v>0</v>
      </c>
      <c r="F83" s="19">
        <v>47</v>
      </c>
      <c r="G83" s="7">
        <v>0</v>
      </c>
      <c r="H83" s="22">
        <v>47</v>
      </c>
      <c r="I83" s="10">
        <v>0</v>
      </c>
      <c r="J83" s="19">
        <v>49</v>
      </c>
      <c r="K83" s="7">
        <v>0</v>
      </c>
      <c r="L83" s="22">
        <v>47</v>
      </c>
      <c r="M83" s="10">
        <v>0</v>
      </c>
      <c r="N83" s="19">
        <v>47</v>
      </c>
      <c r="O83" s="7">
        <v>0</v>
      </c>
      <c r="P83" s="22">
        <v>49</v>
      </c>
      <c r="Q83" s="10">
        <v>0</v>
      </c>
      <c r="R83" s="19">
        <v>51</v>
      </c>
      <c r="S83" s="7">
        <v>0</v>
      </c>
      <c r="T83" s="22">
        <v>49</v>
      </c>
      <c r="U83" s="3">
        <v>0</v>
      </c>
      <c r="V83" s="19">
        <v>51</v>
      </c>
      <c r="W83" s="7">
        <v>0</v>
      </c>
      <c r="X83" s="22">
        <v>48</v>
      </c>
      <c r="Y83" s="24">
        <f t="shared" si="2"/>
        <v>49</v>
      </c>
      <c r="Z83" s="25">
        <f t="shared" si="3"/>
        <v>48</v>
      </c>
    </row>
    <row r="84" spans="1:26" ht="15.75" thickBot="1" x14ac:dyDescent="0.3">
      <c r="A84" s="101" t="s">
        <v>85</v>
      </c>
      <c r="B84" s="102"/>
      <c r="C84" s="102"/>
      <c r="D84" s="103"/>
      <c r="E84" s="3">
        <v>0</v>
      </c>
      <c r="F84" s="19">
        <v>47</v>
      </c>
      <c r="G84" s="7">
        <v>0</v>
      </c>
      <c r="H84" s="22">
        <v>62</v>
      </c>
      <c r="I84" s="10">
        <v>0</v>
      </c>
      <c r="J84" s="19">
        <v>51</v>
      </c>
      <c r="K84" s="7">
        <v>0</v>
      </c>
      <c r="L84" s="22">
        <v>57</v>
      </c>
      <c r="M84" s="10">
        <v>0</v>
      </c>
      <c r="N84" s="19">
        <v>47</v>
      </c>
      <c r="O84" s="7">
        <v>0</v>
      </c>
      <c r="P84" s="22">
        <v>56</v>
      </c>
      <c r="Q84" s="10">
        <v>0</v>
      </c>
      <c r="R84" s="19">
        <v>50</v>
      </c>
      <c r="S84" s="7">
        <v>0</v>
      </c>
      <c r="T84" s="22">
        <v>63</v>
      </c>
      <c r="U84" s="3">
        <v>0</v>
      </c>
      <c r="V84" s="19">
        <v>50</v>
      </c>
      <c r="W84" s="7">
        <v>0</v>
      </c>
      <c r="X84" s="22">
        <v>57</v>
      </c>
      <c r="Y84" s="26">
        <f t="shared" si="2"/>
        <v>49</v>
      </c>
      <c r="Z84" s="27">
        <f t="shared" si="3"/>
        <v>59</v>
      </c>
    </row>
    <row r="85" spans="1:26" x14ac:dyDescent="0.25">
      <c r="A85" s="98" t="s">
        <v>86</v>
      </c>
      <c r="B85" s="99"/>
      <c r="C85" s="99"/>
      <c r="D85" s="100"/>
      <c r="E85" s="3">
        <v>0</v>
      </c>
      <c r="F85" s="19">
        <v>49</v>
      </c>
      <c r="G85" s="7">
        <v>0</v>
      </c>
      <c r="H85" s="22">
        <v>47</v>
      </c>
      <c r="I85" s="10">
        <v>0</v>
      </c>
      <c r="J85" s="19">
        <v>54</v>
      </c>
      <c r="K85" s="7">
        <v>0</v>
      </c>
      <c r="L85" s="22">
        <v>48</v>
      </c>
      <c r="M85" s="10">
        <v>0</v>
      </c>
      <c r="N85" s="19">
        <v>51</v>
      </c>
      <c r="O85" s="7">
        <v>0</v>
      </c>
      <c r="P85" s="22">
        <v>46</v>
      </c>
      <c r="Q85" s="10">
        <v>0</v>
      </c>
      <c r="R85" s="19">
        <v>49</v>
      </c>
      <c r="S85" s="7">
        <v>0</v>
      </c>
      <c r="T85" s="22">
        <v>49</v>
      </c>
      <c r="U85" s="3">
        <v>0</v>
      </c>
      <c r="V85" s="19">
        <v>52</v>
      </c>
      <c r="W85" s="7">
        <v>0</v>
      </c>
      <c r="X85" s="22">
        <v>49</v>
      </c>
      <c r="Y85" s="24">
        <f t="shared" si="2"/>
        <v>51</v>
      </c>
      <c r="Z85" s="25">
        <f t="shared" si="3"/>
        <v>47.8</v>
      </c>
    </row>
    <row r="86" spans="1:26" ht="15.75" thickBot="1" x14ac:dyDescent="0.3">
      <c r="A86" s="101" t="s">
        <v>87</v>
      </c>
      <c r="B86" s="102"/>
      <c r="C86" s="102"/>
      <c r="D86" s="103"/>
      <c r="E86" s="3">
        <v>0</v>
      </c>
      <c r="F86" s="19">
        <v>50</v>
      </c>
      <c r="G86" s="7">
        <v>0</v>
      </c>
      <c r="H86" s="22">
        <v>51</v>
      </c>
      <c r="I86" s="10">
        <v>0</v>
      </c>
      <c r="J86" s="19">
        <v>48</v>
      </c>
      <c r="K86" s="7">
        <v>0</v>
      </c>
      <c r="L86" s="22">
        <v>53</v>
      </c>
      <c r="M86" s="10">
        <v>0</v>
      </c>
      <c r="N86" s="19">
        <v>47</v>
      </c>
      <c r="O86" s="7">
        <v>0</v>
      </c>
      <c r="P86" s="22">
        <v>53</v>
      </c>
      <c r="Q86" s="10">
        <v>0</v>
      </c>
      <c r="R86" s="19">
        <v>47</v>
      </c>
      <c r="S86" s="7">
        <v>0</v>
      </c>
      <c r="T86" s="22">
        <v>50</v>
      </c>
      <c r="U86" s="3">
        <v>0</v>
      </c>
      <c r="V86" s="19">
        <v>49</v>
      </c>
      <c r="W86" s="7">
        <v>0</v>
      </c>
      <c r="X86" s="22">
        <v>48</v>
      </c>
      <c r="Y86" s="26">
        <f t="shared" si="2"/>
        <v>48.2</v>
      </c>
      <c r="Z86" s="27">
        <f t="shared" si="3"/>
        <v>51</v>
      </c>
    </row>
    <row r="87" spans="1:26" x14ac:dyDescent="0.25">
      <c r="A87" s="98" t="s">
        <v>88</v>
      </c>
      <c r="B87" s="99"/>
      <c r="C87" s="99"/>
      <c r="D87" s="100"/>
      <c r="E87" s="3">
        <v>3</v>
      </c>
      <c r="F87" s="19">
        <v>237</v>
      </c>
      <c r="G87" s="7">
        <v>26</v>
      </c>
      <c r="H87" s="22">
        <v>748</v>
      </c>
      <c r="I87" s="10">
        <v>3</v>
      </c>
      <c r="J87" s="19">
        <v>227</v>
      </c>
      <c r="K87" s="7">
        <v>26</v>
      </c>
      <c r="L87" s="22">
        <v>796</v>
      </c>
      <c r="M87" s="10">
        <v>3</v>
      </c>
      <c r="N87" s="19">
        <v>233</v>
      </c>
      <c r="O87" s="7">
        <v>26</v>
      </c>
      <c r="P87" s="22">
        <v>779</v>
      </c>
      <c r="Q87" s="10">
        <v>3</v>
      </c>
      <c r="R87" s="19">
        <v>227</v>
      </c>
      <c r="S87" s="7">
        <v>26</v>
      </c>
      <c r="T87" s="22">
        <v>798</v>
      </c>
      <c r="U87" s="3">
        <v>3</v>
      </c>
      <c r="V87" s="19">
        <v>231</v>
      </c>
      <c r="W87" s="7">
        <v>26</v>
      </c>
      <c r="X87" s="22">
        <v>764</v>
      </c>
      <c r="Y87" s="24">
        <f t="shared" si="2"/>
        <v>231</v>
      </c>
      <c r="Z87" s="25">
        <f t="shared" si="3"/>
        <v>777</v>
      </c>
    </row>
    <row r="88" spans="1:26" ht="15.75" thickBot="1" x14ac:dyDescent="0.3">
      <c r="A88" s="101" t="s">
        <v>89</v>
      </c>
      <c r="B88" s="102"/>
      <c r="C88" s="102"/>
      <c r="D88" s="103"/>
      <c r="E88" s="3">
        <v>0</v>
      </c>
      <c r="F88" s="19">
        <v>51</v>
      </c>
      <c r="G88" s="7">
        <v>0</v>
      </c>
      <c r="H88" s="22">
        <v>51</v>
      </c>
      <c r="I88" s="10">
        <v>0</v>
      </c>
      <c r="J88" s="19">
        <v>50</v>
      </c>
      <c r="K88" s="7">
        <v>0</v>
      </c>
      <c r="L88" s="22">
        <v>49</v>
      </c>
      <c r="M88" s="10">
        <v>0</v>
      </c>
      <c r="N88" s="19">
        <v>53</v>
      </c>
      <c r="O88" s="7">
        <v>0</v>
      </c>
      <c r="P88" s="22">
        <v>48</v>
      </c>
      <c r="Q88" s="10">
        <v>0</v>
      </c>
      <c r="R88" s="19">
        <v>54</v>
      </c>
      <c r="S88" s="7">
        <v>0</v>
      </c>
      <c r="T88" s="22">
        <v>51</v>
      </c>
      <c r="U88" s="3">
        <v>0</v>
      </c>
      <c r="V88" s="19">
        <v>51</v>
      </c>
      <c r="W88" s="7">
        <v>0</v>
      </c>
      <c r="X88" s="22">
        <v>49</v>
      </c>
      <c r="Y88" s="26">
        <f t="shared" si="2"/>
        <v>51.8</v>
      </c>
      <c r="Z88" s="27">
        <f t="shared" si="3"/>
        <v>49.6</v>
      </c>
    </row>
    <row r="89" spans="1:26" x14ac:dyDescent="0.25">
      <c r="A89" s="98" t="s">
        <v>90</v>
      </c>
      <c r="B89" s="99"/>
      <c r="C89" s="99"/>
      <c r="D89" s="100"/>
      <c r="E89" s="3">
        <v>2</v>
      </c>
      <c r="F89" s="19">
        <v>213</v>
      </c>
      <c r="G89" s="7">
        <v>4</v>
      </c>
      <c r="H89" s="22">
        <v>220</v>
      </c>
      <c r="I89" s="10">
        <v>2</v>
      </c>
      <c r="J89" s="19">
        <v>215</v>
      </c>
      <c r="K89" s="7">
        <v>4</v>
      </c>
      <c r="L89" s="22">
        <v>225</v>
      </c>
      <c r="M89" s="10">
        <v>2</v>
      </c>
      <c r="N89" s="19">
        <v>204</v>
      </c>
      <c r="O89" s="7">
        <v>4</v>
      </c>
      <c r="P89" s="22">
        <v>226</v>
      </c>
      <c r="Q89" s="10">
        <v>2</v>
      </c>
      <c r="R89" s="19">
        <v>203</v>
      </c>
      <c r="S89" s="7">
        <v>4</v>
      </c>
      <c r="T89" s="22">
        <v>213</v>
      </c>
      <c r="U89" s="3">
        <v>2</v>
      </c>
      <c r="V89" s="19">
        <v>200</v>
      </c>
      <c r="W89" s="7">
        <v>4</v>
      </c>
      <c r="X89" s="22">
        <v>225</v>
      </c>
      <c r="Y89" s="24">
        <f t="shared" si="2"/>
        <v>207</v>
      </c>
      <c r="Z89" s="25">
        <f t="shared" si="3"/>
        <v>221.8</v>
      </c>
    </row>
    <row r="90" spans="1:26" ht="15.75" thickBot="1" x14ac:dyDescent="0.3">
      <c r="A90" s="101" t="s">
        <v>91</v>
      </c>
      <c r="B90" s="102"/>
      <c r="C90" s="102"/>
      <c r="D90" s="103"/>
      <c r="E90" s="3">
        <v>0</v>
      </c>
      <c r="F90" s="19">
        <v>52</v>
      </c>
      <c r="G90" s="7">
        <v>0</v>
      </c>
      <c r="H90" s="22">
        <v>51</v>
      </c>
      <c r="I90" s="10">
        <v>0</v>
      </c>
      <c r="J90" s="19">
        <v>50</v>
      </c>
      <c r="K90" s="7">
        <v>0</v>
      </c>
      <c r="L90" s="22">
        <v>47</v>
      </c>
      <c r="M90" s="10">
        <v>0</v>
      </c>
      <c r="N90" s="19">
        <v>52</v>
      </c>
      <c r="O90" s="7">
        <v>0</v>
      </c>
      <c r="P90" s="22">
        <v>50</v>
      </c>
      <c r="Q90" s="10">
        <v>0</v>
      </c>
      <c r="R90" s="19">
        <v>49</v>
      </c>
      <c r="S90" s="7">
        <v>0</v>
      </c>
      <c r="T90" s="22">
        <v>49</v>
      </c>
      <c r="U90" s="3">
        <v>0</v>
      </c>
      <c r="V90" s="19">
        <v>47</v>
      </c>
      <c r="W90" s="7">
        <v>0</v>
      </c>
      <c r="X90" s="22">
        <v>48</v>
      </c>
      <c r="Y90" s="26">
        <f t="shared" si="2"/>
        <v>50</v>
      </c>
      <c r="Z90" s="27">
        <f t="shared" si="3"/>
        <v>49</v>
      </c>
    </row>
    <row r="91" spans="1:26" x14ac:dyDescent="0.25">
      <c r="A91" s="98" t="s">
        <v>92</v>
      </c>
      <c r="B91" s="99"/>
      <c r="C91" s="99"/>
      <c r="D91" s="100"/>
      <c r="E91" s="3">
        <v>15</v>
      </c>
      <c r="F91" s="19">
        <v>851</v>
      </c>
      <c r="G91" s="7">
        <v>0</v>
      </c>
      <c r="H91" s="22">
        <v>52</v>
      </c>
      <c r="I91" s="10">
        <v>15</v>
      </c>
      <c r="J91" s="19">
        <v>839</v>
      </c>
      <c r="K91" s="7">
        <v>0</v>
      </c>
      <c r="L91" s="22">
        <v>52</v>
      </c>
      <c r="M91" s="10">
        <v>15</v>
      </c>
      <c r="N91" s="19">
        <v>818</v>
      </c>
      <c r="O91" s="7">
        <v>0</v>
      </c>
      <c r="P91" s="22">
        <v>48</v>
      </c>
      <c r="Q91" s="10">
        <v>15</v>
      </c>
      <c r="R91" s="19">
        <v>810</v>
      </c>
      <c r="S91" s="7">
        <v>0</v>
      </c>
      <c r="T91" s="22">
        <v>47</v>
      </c>
      <c r="U91" s="3">
        <v>15</v>
      </c>
      <c r="V91" s="19">
        <v>853</v>
      </c>
      <c r="W91" s="7">
        <v>0</v>
      </c>
      <c r="X91" s="22">
        <v>49</v>
      </c>
      <c r="Y91" s="24">
        <f t="shared" si="2"/>
        <v>834.2</v>
      </c>
      <c r="Z91" s="25">
        <f t="shared" si="3"/>
        <v>49.6</v>
      </c>
    </row>
    <row r="92" spans="1:26" ht="15.75" thickBot="1" x14ac:dyDescent="0.3">
      <c r="A92" s="101" t="s">
        <v>93</v>
      </c>
      <c r="B92" s="102"/>
      <c r="C92" s="102"/>
      <c r="D92" s="103"/>
      <c r="E92" s="3">
        <v>0</v>
      </c>
      <c r="F92" s="19">
        <v>46</v>
      </c>
      <c r="G92" s="7">
        <v>14</v>
      </c>
      <c r="H92" s="22">
        <v>267</v>
      </c>
      <c r="I92" s="10">
        <v>0</v>
      </c>
      <c r="J92" s="19">
        <v>48</v>
      </c>
      <c r="K92" s="7">
        <v>14</v>
      </c>
      <c r="L92" s="22">
        <v>294</v>
      </c>
      <c r="M92" s="10">
        <v>0</v>
      </c>
      <c r="N92" s="19">
        <v>51</v>
      </c>
      <c r="O92" s="7">
        <v>14</v>
      </c>
      <c r="P92" s="22">
        <v>257</v>
      </c>
      <c r="Q92" s="10">
        <v>0</v>
      </c>
      <c r="R92" s="19">
        <v>51</v>
      </c>
      <c r="S92" s="7">
        <v>14</v>
      </c>
      <c r="T92" s="22">
        <v>274</v>
      </c>
      <c r="U92" s="3">
        <v>0</v>
      </c>
      <c r="V92" s="19">
        <v>48</v>
      </c>
      <c r="W92" s="7">
        <v>14</v>
      </c>
      <c r="X92" s="22">
        <v>272</v>
      </c>
      <c r="Y92" s="26">
        <f t="shared" si="2"/>
        <v>48.8</v>
      </c>
      <c r="Z92" s="27">
        <f t="shared" si="3"/>
        <v>272.8</v>
      </c>
    </row>
    <row r="93" spans="1:26" x14ac:dyDescent="0.25">
      <c r="A93" s="98" t="s">
        <v>94</v>
      </c>
      <c r="B93" s="99"/>
      <c r="C93" s="99"/>
      <c r="D93" s="100"/>
      <c r="E93" s="3">
        <v>0</v>
      </c>
      <c r="F93" s="19">
        <v>46</v>
      </c>
      <c r="G93" s="7">
        <v>2</v>
      </c>
      <c r="H93" s="22">
        <v>179</v>
      </c>
      <c r="I93" s="10">
        <v>0</v>
      </c>
      <c r="J93" s="19">
        <v>45</v>
      </c>
      <c r="K93" s="7">
        <v>2</v>
      </c>
      <c r="L93" s="22">
        <v>185</v>
      </c>
      <c r="M93" s="10">
        <v>0</v>
      </c>
      <c r="N93" s="19">
        <v>46</v>
      </c>
      <c r="O93" s="7">
        <v>2</v>
      </c>
      <c r="P93" s="22">
        <v>179</v>
      </c>
      <c r="Q93" s="10">
        <v>0</v>
      </c>
      <c r="R93" s="19">
        <v>48</v>
      </c>
      <c r="S93" s="7">
        <v>2</v>
      </c>
      <c r="T93" s="22">
        <v>178</v>
      </c>
      <c r="U93" s="3">
        <v>0</v>
      </c>
      <c r="V93" s="19">
        <v>48</v>
      </c>
      <c r="W93" s="7">
        <v>2</v>
      </c>
      <c r="X93" s="22">
        <v>173</v>
      </c>
      <c r="Y93" s="24">
        <f t="shared" si="2"/>
        <v>46.6</v>
      </c>
      <c r="Z93" s="25">
        <f t="shared" si="3"/>
        <v>178.8</v>
      </c>
    </row>
    <row r="94" spans="1:26" ht="15.75" thickBot="1" x14ac:dyDescent="0.3">
      <c r="A94" s="101" t="s">
        <v>95</v>
      </c>
      <c r="B94" s="102"/>
      <c r="C94" s="102"/>
      <c r="D94" s="103"/>
      <c r="E94" s="3">
        <v>0</v>
      </c>
      <c r="F94" s="19">
        <v>46</v>
      </c>
      <c r="G94" s="7">
        <v>0</v>
      </c>
      <c r="H94" s="22">
        <v>54</v>
      </c>
      <c r="I94" s="10">
        <v>0</v>
      </c>
      <c r="J94" s="19">
        <v>52</v>
      </c>
      <c r="K94" s="7">
        <v>0</v>
      </c>
      <c r="L94" s="22">
        <v>54</v>
      </c>
      <c r="M94" s="10">
        <v>0</v>
      </c>
      <c r="N94" s="19">
        <v>46</v>
      </c>
      <c r="O94" s="7">
        <v>0</v>
      </c>
      <c r="P94" s="22">
        <v>52</v>
      </c>
      <c r="Q94" s="10">
        <v>0</v>
      </c>
      <c r="R94" s="19">
        <v>47</v>
      </c>
      <c r="S94" s="7">
        <v>0</v>
      </c>
      <c r="T94" s="22">
        <v>51</v>
      </c>
      <c r="U94" s="3">
        <v>0</v>
      </c>
      <c r="V94" s="19">
        <v>46</v>
      </c>
      <c r="W94" s="7">
        <v>0</v>
      </c>
      <c r="X94" s="22">
        <v>52</v>
      </c>
      <c r="Y94" s="26">
        <f t="shared" si="2"/>
        <v>47.4</v>
      </c>
      <c r="Z94" s="27">
        <f t="shared" si="3"/>
        <v>52.6</v>
      </c>
    </row>
    <row r="95" spans="1:26" x14ac:dyDescent="0.25">
      <c r="A95" s="98" t="s">
        <v>96</v>
      </c>
      <c r="B95" s="99"/>
      <c r="C95" s="99"/>
      <c r="D95" s="100"/>
      <c r="E95" s="3">
        <v>0</v>
      </c>
      <c r="F95" s="19">
        <v>50</v>
      </c>
      <c r="G95" s="7">
        <v>0</v>
      </c>
      <c r="H95" s="22">
        <v>51</v>
      </c>
      <c r="I95" s="10">
        <v>0</v>
      </c>
      <c r="J95" s="19">
        <v>48</v>
      </c>
      <c r="K95" s="7">
        <v>0</v>
      </c>
      <c r="L95" s="22">
        <v>51</v>
      </c>
      <c r="M95" s="10">
        <v>0</v>
      </c>
      <c r="N95" s="19">
        <v>53</v>
      </c>
      <c r="O95" s="7">
        <v>0</v>
      </c>
      <c r="P95" s="22">
        <v>50</v>
      </c>
      <c r="Q95" s="10">
        <v>0</v>
      </c>
      <c r="R95" s="19">
        <v>53</v>
      </c>
      <c r="S95" s="7">
        <v>0</v>
      </c>
      <c r="T95" s="22">
        <v>50</v>
      </c>
      <c r="U95" s="3">
        <v>0</v>
      </c>
      <c r="V95" s="19">
        <v>52</v>
      </c>
      <c r="W95" s="7">
        <v>0</v>
      </c>
      <c r="X95" s="22">
        <v>48</v>
      </c>
      <c r="Y95" s="24">
        <f t="shared" si="2"/>
        <v>51.2</v>
      </c>
      <c r="Z95" s="25">
        <f t="shared" si="3"/>
        <v>50</v>
      </c>
    </row>
    <row r="96" spans="1:26" ht="15.75" thickBot="1" x14ac:dyDescent="0.3">
      <c r="A96" s="101" t="s">
        <v>97</v>
      </c>
      <c r="B96" s="102"/>
      <c r="C96" s="102"/>
      <c r="D96" s="103"/>
      <c r="E96" s="3">
        <v>0</v>
      </c>
      <c r="F96" s="19">
        <v>50</v>
      </c>
      <c r="G96" s="7">
        <v>0</v>
      </c>
      <c r="H96" s="22">
        <v>51</v>
      </c>
      <c r="I96" s="10">
        <v>0</v>
      </c>
      <c r="J96" s="19">
        <v>45</v>
      </c>
      <c r="K96" s="7">
        <v>0</v>
      </c>
      <c r="L96" s="22">
        <v>50</v>
      </c>
      <c r="M96" s="10">
        <v>0</v>
      </c>
      <c r="N96" s="19">
        <v>50</v>
      </c>
      <c r="O96" s="7">
        <v>0</v>
      </c>
      <c r="P96" s="22">
        <v>51</v>
      </c>
      <c r="Q96" s="10">
        <v>0</v>
      </c>
      <c r="R96" s="19">
        <v>47</v>
      </c>
      <c r="S96" s="7">
        <v>0</v>
      </c>
      <c r="T96" s="22">
        <v>49</v>
      </c>
      <c r="U96" s="3">
        <v>0</v>
      </c>
      <c r="V96" s="19">
        <v>51</v>
      </c>
      <c r="W96" s="7">
        <v>0</v>
      </c>
      <c r="X96" s="22">
        <v>52</v>
      </c>
      <c r="Y96" s="26">
        <f t="shared" si="2"/>
        <v>48.6</v>
      </c>
      <c r="Z96" s="27">
        <f t="shared" si="3"/>
        <v>50.6</v>
      </c>
    </row>
    <row r="97" spans="1:26" x14ac:dyDescent="0.25">
      <c r="A97" s="98" t="s">
        <v>98</v>
      </c>
      <c r="B97" s="99"/>
      <c r="C97" s="99"/>
      <c r="D97" s="100"/>
      <c r="E97" s="3">
        <v>0</v>
      </c>
      <c r="F97" s="19">
        <v>53</v>
      </c>
      <c r="G97" s="7">
        <v>18</v>
      </c>
      <c r="H97" s="22">
        <v>997</v>
      </c>
      <c r="I97" s="10">
        <v>0</v>
      </c>
      <c r="J97" s="19">
        <v>48</v>
      </c>
      <c r="K97" s="7">
        <v>18</v>
      </c>
      <c r="L97" s="22">
        <v>993</v>
      </c>
      <c r="M97" s="10">
        <v>0</v>
      </c>
      <c r="N97" s="19">
        <v>53</v>
      </c>
      <c r="O97" s="7">
        <v>18</v>
      </c>
      <c r="P97" s="22">
        <v>1076</v>
      </c>
      <c r="Q97" s="10">
        <v>0</v>
      </c>
      <c r="R97" s="19">
        <v>50</v>
      </c>
      <c r="S97" s="7">
        <v>18</v>
      </c>
      <c r="T97" s="22">
        <v>1029</v>
      </c>
      <c r="U97" s="3">
        <v>0</v>
      </c>
      <c r="V97" s="19">
        <v>53</v>
      </c>
      <c r="W97" s="7">
        <v>18</v>
      </c>
      <c r="X97" s="22">
        <v>1007</v>
      </c>
      <c r="Y97" s="24">
        <f t="shared" si="2"/>
        <v>51.4</v>
      </c>
      <c r="Z97" s="25">
        <f t="shared" si="3"/>
        <v>1020.4</v>
      </c>
    </row>
    <row r="98" spans="1:26" ht="15.75" thickBot="1" x14ac:dyDescent="0.3">
      <c r="A98" s="101" t="s">
        <v>99</v>
      </c>
      <c r="B98" s="102"/>
      <c r="C98" s="102"/>
      <c r="D98" s="103"/>
      <c r="E98" s="3">
        <v>0</v>
      </c>
      <c r="F98" s="19">
        <v>50</v>
      </c>
      <c r="G98" s="7">
        <v>18</v>
      </c>
      <c r="H98" s="22">
        <v>1094</v>
      </c>
      <c r="I98" s="10">
        <v>0</v>
      </c>
      <c r="J98" s="19">
        <v>52</v>
      </c>
      <c r="K98" s="7">
        <v>18</v>
      </c>
      <c r="L98" s="22">
        <v>1094</v>
      </c>
      <c r="M98" s="10">
        <v>0</v>
      </c>
      <c r="N98" s="19">
        <v>48</v>
      </c>
      <c r="O98" s="7">
        <v>18</v>
      </c>
      <c r="P98" s="22">
        <v>1070</v>
      </c>
      <c r="Q98" s="10">
        <v>0</v>
      </c>
      <c r="R98" s="19">
        <v>51</v>
      </c>
      <c r="S98" s="7">
        <v>18</v>
      </c>
      <c r="T98" s="22">
        <v>1061</v>
      </c>
      <c r="U98" s="3">
        <v>0</v>
      </c>
      <c r="V98" s="19">
        <v>48</v>
      </c>
      <c r="W98" s="7">
        <v>18</v>
      </c>
      <c r="X98" s="22">
        <v>1203</v>
      </c>
      <c r="Y98" s="26">
        <f t="shared" si="2"/>
        <v>49.8</v>
      </c>
      <c r="Z98" s="27">
        <f t="shared" si="3"/>
        <v>1104.4000000000001</v>
      </c>
    </row>
    <row r="99" spans="1:26" x14ac:dyDescent="0.25">
      <c r="A99" s="98" t="s">
        <v>100</v>
      </c>
      <c r="B99" s="99"/>
      <c r="C99" s="99"/>
      <c r="D99" s="100"/>
      <c r="E99" s="3">
        <v>21</v>
      </c>
      <c r="F99" s="19">
        <v>565</v>
      </c>
      <c r="G99" s="7">
        <v>27</v>
      </c>
      <c r="H99" s="22">
        <v>477</v>
      </c>
      <c r="I99" s="10">
        <v>21</v>
      </c>
      <c r="J99" s="19">
        <v>572</v>
      </c>
      <c r="K99" s="7">
        <v>27</v>
      </c>
      <c r="L99" s="22">
        <v>475</v>
      </c>
      <c r="M99" s="10">
        <v>21</v>
      </c>
      <c r="N99" s="19">
        <v>599</v>
      </c>
      <c r="O99" s="7">
        <v>27</v>
      </c>
      <c r="P99" s="22">
        <v>494</v>
      </c>
      <c r="Q99" s="10">
        <v>21</v>
      </c>
      <c r="R99" s="19">
        <v>565</v>
      </c>
      <c r="S99" s="7">
        <v>27</v>
      </c>
      <c r="T99" s="22">
        <v>472</v>
      </c>
      <c r="U99" s="3">
        <v>21</v>
      </c>
      <c r="V99" s="19">
        <v>593</v>
      </c>
      <c r="W99" s="7">
        <v>27</v>
      </c>
      <c r="X99" s="22">
        <v>491</v>
      </c>
      <c r="Y99" s="24">
        <f t="shared" si="2"/>
        <v>578.79999999999995</v>
      </c>
      <c r="Z99" s="25">
        <f t="shared" si="3"/>
        <v>481.8</v>
      </c>
    </row>
    <row r="100" spans="1:26" ht="15.75" thickBot="1" x14ac:dyDescent="0.3">
      <c r="A100" s="101" t="s">
        <v>101</v>
      </c>
      <c r="B100" s="102"/>
      <c r="C100" s="102"/>
      <c r="D100" s="103"/>
      <c r="E100" s="3">
        <v>0</v>
      </c>
      <c r="F100" s="19">
        <v>54</v>
      </c>
      <c r="G100" s="7">
        <v>17</v>
      </c>
      <c r="H100" s="22">
        <v>1016</v>
      </c>
      <c r="I100" s="10">
        <v>0</v>
      </c>
      <c r="J100" s="19">
        <v>57</v>
      </c>
      <c r="K100" s="7">
        <v>17</v>
      </c>
      <c r="L100" s="22">
        <v>740</v>
      </c>
      <c r="M100" s="10">
        <v>0</v>
      </c>
      <c r="N100" s="19">
        <v>48</v>
      </c>
      <c r="O100" s="7">
        <v>17</v>
      </c>
      <c r="P100" s="22">
        <v>737</v>
      </c>
      <c r="Q100" s="10">
        <v>0</v>
      </c>
      <c r="R100" s="19">
        <v>53</v>
      </c>
      <c r="S100" s="7">
        <v>17</v>
      </c>
      <c r="T100" s="22">
        <v>738</v>
      </c>
      <c r="U100" s="3">
        <v>0</v>
      </c>
      <c r="V100" s="19">
        <v>50</v>
      </c>
      <c r="W100" s="7">
        <v>17</v>
      </c>
      <c r="X100" s="22">
        <v>724</v>
      </c>
      <c r="Y100" s="26">
        <f t="shared" si="2"/>
        <v>52.4</v>
      </c>
      <c r="Z100" s="27">
        <f t="shared" si="3"/>
        <v>791</v>
      </c>
    </row>
    <row r="101" spans="1:26" x14ac:dyDescent="0.25">
      <c r="A101" s="98" t="s">
        <v>102</v>
      </c>
      <c r="B101" s="99"/>
      <c r="C101" s="99"/>
      <c r="D101" s="100"/>
      <c r="E101" s="3">
        <v>6</v>
      </c>
      <c r="F101" s="19">
        <v>422</v>
      </c>
      <c r="G101" s="7">
        <v>0</v>
      </c>
      <c r="H101" s="22">
        <v>49</v>
      </c>
      <c r="I101" s="10">
        <v>6</v>
      </c>
      <c r="J101" s="19">
        <v>423</v>
      </c>
      <c r="K101" s="7">
        <v>0</v>
      </c>
      <c r="L101" s="22">
        <v>49</v>
      </c>
      <c r="M101" s="10">
        <v>6</v>
      </c>
      <c r="N101" s="19">
        <v>448</v>
      </c>
      <c r="O101" s="7">
        <v>0</v>
      </c>
      <c r="P101" s="22">
        <v>54</v>
      </c>
      <c r="Q101" s="10">
        <v>6</v>
      </c>
      <c r="R101" s="19">
        <v>426</v>
      </c>
      <c r="S101" s="7">
        <v>0</v>
      </c>
      <c r="T101" s="22">
        <v>52</v>
      </c>
      <c r="U101" s="3">
        <v>6</v>
      </c>
      <c r="V101" s="19">
        <v>429</v>
      </c>
      <c r="W101" s="7">
        <v>0</v>
      </c>
      <c r="X101" s="22">
        <v>50</v>
      </c>
      <c r="Y101" s="24">
        <f t="shared" si="2"/>
        <v>429.6</v>
      </c>
      <c r="Z101" s="25">
        <f t="shared" si="3"/>
        <v>50.8</v>
      </c>
    </row>
    <row r="102" spans="1:26" ht="15.75" thickBot="1" x14ac:dyDescent="0.3">
      <c r="A102" s="101" t="s">
        <v>103</v>
      </c>
      <c r="B102" s="102"/>
      <c r="C102" s="102"/>
      <c r="D102" s="103"/>
      <c r="E102" s="3">
        <v>2</v>
      </c>
      <c r="F102" s="19">
        <v>180</v>
      </c>
      <c r="G102" s="7">
        <v>0</v>
      </c>
      <c r="H102" s="22">
        <v>53</v>
      </c>
      <c r="I102" s="10">
        <v>2</v>
      </c>
      <c r="J102" s="19">
        <v>187</v>
      </c>
      <c r="K102" s="7">
        <v>0</v>
      </c>
      <c r="L102" s="22">
        <v>49</v>
      </c>
      <c r="M102" s="10">
        <v>2</v>
      </c>
      <c r="N102" s="19">
        <v>176</v>
      </c>
      <c r="O102" s="7">
        <v>0</v>
      </c>
      <c r="P102" s="22">
        <v>47</v>
      </c>
      <c r="Q102" s="10">
        <v>2</v>
      </c>
      <c r="R102" s="19">
        <v>175</v>
      </c>
      <c r="S102" s="7">
        <v>0</v>
      </c>
      <c r="T102" s="22">
        <v>48</v>
      </c>
      <c r="U102" s="3">
        <v>2</v>
      </c>
      <c r="V102" s="19">
        <v>175</v>
      </c>
      <c r="W102" s="7">
        <v>0</v>
      </c>
      <c r="X102" s="22">
        <v>47</v>
      </c>
      <c r="Y102" s="26">
        <f t="shared" si="2"/>
        <v>178.6</v>
      </c>
      <c r="Z102" s="27">
        <f t="shared" si="3"/>
        <v>48.8</v>
      </c>
    </row>
    <row r="103" spans="1:26" x14ac:dyDescent="0.25">
      <c r="A103" s="98" t="s">
        <v>104</v>
      </c>
      <c r="B103" s="99"/>
      <c r="C103" s="99"/>
      <c r="D103" s="100"/>
      <c r="E103" s="3">
        <v>0</v>
      </c>
      <c r="F103" s="19">
        <v>46</v>
      </c>
      <c r="G103" s="7">
        <v>0</v>
      </c>
      <c r="H103" s="22">
        <v>48</v>
      </c>
      <c r="I103" s="10">
        <v>0</v>
      </c>
      <c r="J103" s="19">
        <v>47</v>
      </c>
      <c r="K103" s="7">
        <v>0</v>
      </c>
      <c r="L103" s="22">
        <v>47</v>
      </c>
      <c r="M103" s="10">
        <v>0</v>
      </c>
      <c r="N103" s="19">
        <v>47</v>
      </c>
      <c r="O103" s="7">
        <v>0</v>
      </c>
      <c r="P103" s="22">
        <v>47</v>
      </c>
      <c r="Q103" s="10">
        <v>0</v>
      </c>
      <c r="R103" s="19">
        <v>46</v>
      </c>
      <c r="S103" s="7">
        <v>0</v>
      </c>
      <c r="T103" s="22">
        <v>46</v>
      </c>
      <c r="U103" s="3">
        <v>0</v>
      </c>
      <c r="V103" s="19">
        <v>46</v>
      </c>
      <c r="W103" s="7">
        <v>0</v>
      </c>
      <c r="X103" s="22">
        <v>46</v>
      </c>
      <c r="Y103" s="24">
        <f t="shared" si="2"/>
        <v>46.4</v>
      </c>
      <c r="Z103" s="25">
        <f t="shared" si="3"/>
        <v>46.8</v>
      </c>
    </row>
    <row r="104" spans="1:26" ht="15.75" thickBot="1" x14ac:dyDescent="0.3">
      <c r="A104" s="101" t="s">
        <v>105</v>
      </c>
      <c r="B104" s="102"/>
      <c r="C104" s="102"/>
      <c r="D104" s="103"/>
      <c r="E104" s="3">
        <v>4</v>
      </c>
      <c r="F104" s="19">
        <v>245</v>
      </c>
      <c r="G104" s="7">
        <v>0</v>
      </c>
      <c r="H104" s="22">
        <v>47</v>
      </c>
      <c r="I104" s="10">
        <v>4</v>
      </c>
      <c r="J104" s="19">
        <v>250</v>
      </c>
      <c r="K104" s="7">
        <v>0</v>
      </c>
      <c r="L104" s="22">
        <v>47</v>
      </c>
      <c r="M104" s="10">
        <v>4</v>
      </c>
      <c r="N104" s="19">
        <v>248</v>
      </c>
      <c r="O104" s="7">
        <v>0</v>
      </c>
      <c r="P104" s="22">
        <v>46</v>
      </c>
      <c r="Q104" s="10">
        <v>4</v>
      </c>
      <c r="R104" s="19">
        <v>247</v>
      </c>
      <c r="S104" s="7">
        <v>0</v>
      </c>
      <c r="T104" s="22">
        <v>47</v>
      </c>
      <c r="U104" s="3">
        <v>4</v>
      </c>
      <c r="V104" s="19">
        <v>249</v>
      </c>
      <c r="W104" s="7">
        <v>0</v>
      </c>
      <c r="X104" s="22">
        <v>47</v>
      </c>
      <c r="Y104" s="26">
        <f t="shared" si="2"/>
        <v>247.8</v>
      </c>
      <c r="Z104" s="27">
        <f t="shared" si="3"/>
        <v>46.8</v>
      </c>
    </row>
    <row r="105" spans="1:26" x14ac:dyDescent="0.25">
      <c r="A105" s="98" t="s">
        <v>106</v>
      </c>
      <c r="B105" s="99"/>
      <c r="C105" s="99"/>
      <c r="D105" s="100"/>
      <c r="E105" s="3">
        <v>31</v>
      </c>
      <c r="F105" s="19">
        <v>636</v>
      </c>
      <c r="G105" s="7">
        <v>0</v>
      </c>
      <c r="H105" s="22">
        <v>49</v>
      </c>
      <c r="I105" s="10">
        <v>31</v>
      </c>
      <c r="J105" s="19">
        <v>640</v>
      </c>
      <c r="K105" s="7">
        <v>0</v>
      </c>
      <c r="L105" s="22">
        <v>48</v>
      </c>
      <c r="M105" s="10">
        <v>31</v>
      </c>
      <c r="N105" s="19">
        <v>682</v>
      </c>
      <c r="O105" s="7">
        <v>0</v>
      </c>
      <c r="P105" s="22">
        <v>47</v>
      </c>
      <c r="Q105" s="10">
        <v>31</v>
      </c>
      <c r="R105" s="19">
        <v>648</v>
      </c>
      <c r="S105" s="7">
        <v>0</v>
      </c>
      <c r="T105" s="22">
        <v>47</v>
      </c>
      <c r="U105" s="3">
        <v>31</v>
      </c>
      <c r="V105" s="19">
        <v>653</v>
      </c>
      <c r="W105" s="7">
        <v>0</v>
      </c>
      <c r="X105" s="22">
        <v>48</v>
      </c>
      <c r="Y105" s="24">
        <f t="shared" si="2"/>
        <v>651.79999999999995</v>
      </c>
      <c r="Z105" s="25">
        <f t="shared" si="3"/>
        <v>47.8</v>
      </c>
    </row>
    <row r="106" spans="1:26" ht="15.75" thickBot="1" x14ac:dyDescent="0.3">
      <c r="A106" s="101" t="s">
        <v>107</v>
      </c>
      <c r="B106" s="102"/>
      <c r="C106" s="102"/>
      <c r="D106" s="103"/>
      <c r="E106" s="3">
        <v>0</v>
      </c>
      <c r="F106" s="19">
        <v>49</v>
      </c>
      <c r="G106" s="7">
        <v>0</v>
      </c>
      <c r="H106" s="22">
        <v>47</v>
      </c>
      <c r="I106" s="10">
        <v>0</v>
      </c>
      <c r="J106" s="19">
        <v>48</v>
      </c>
      <c r="K106" s="7">
        <v>0</v>
      </c>
      <c r="L106" s="22">
        <v>49</v>
      </c>
      <c r="M106" s="10">
        <v>0</v>
      </c>
      <c r="N106" s="19">
        <v>47</v>
      </c>
      <c r="O106" s="7">
        <v>0</v>
      </c>
      <c r="P106" s="22">
        <v>49</v>
      </c>
      <c r="Q106" s="10">
        <v>0</v>
      </c>
      <c r="R106" s="19">
        <v>50</v>
      </c>
      <c r="S106" s="7">
        <v>0</v>
      </c>
      <c r="T106" s="22">
        <v>45</v>
      </c>
      <c r="U106" s="3">
        <v>0</v>
      </c>
      <c r="V106" s="19">
        <v>49</v>
      </c>
      <c r="W106" s="7">
        <v>0</v>
      </c>
      <c r="X106" s="22">
        <v>47</v>
      </c>
      <c r="Y106" s="26">
        <f t="shared" si="2"/>
        <v>48.6</v>
      </c>
      <c r="Z106" s="27">
        <f t="shared" si="3"/>
        <v>47.4</v>
      </c>
    </row>
    <row r="107" spans="1:26" x14ac:dyDescent="0.25">
      <c r="A107" s="98" t="s">
        <v>108</v>
      </c>
      <c r="B107" s="99"/>
      <c r="C107" s="99"/>
      <c r="D107" s="100"/>
      <c r="E107" s="3">
        <v>10</v>
      </c>
      <c r="F107" s="19">
        <v>386</v>
      </c>
      <c r="G107" s="7">
        <v>0</v>
      </c>
      <c r="H107" s="22">
        <v>48</v>
      </c>
      <c r="I107" s="10">
        <v>10</v>
      </c>
      <c r="J107" s="19">
        <v>386</v>
      </c>
      <c r="K107" s="7">
        <v>0</v>
      </c>
      <c r="L107" s="22">
        <v>46</v>
      </c>
      <c r="M107" s="10">
        <v>10</v>
      </c>
      <c r="N107" s="19">
        <v>385</v>
      </c>
      <c r="O107" s="7">
        <v>0</v>
      </c>
      <c r="P107" s="22">
        <v>50</v>
      </c>
      <c r="Q107" s="10">
        <v>10</v>
      </c>
      <c r="R107" s="19">
        <v>397</v>
      </c>
      <c r="S107" s="7">
        <v>0</v>
      </c>
      <c r="T107" s="22">
        <v>46</v>
      </c>
      <c r="U107" s="3">
        <v>10</v>
      </c>
      <c r="V107" s="19">
        <v>393</v>
      </c>
      <c r="W107" s="7">
        <v>0</v>
      </c>
      <c r="X107" s="22">
        <v>46</v>
      </c>
      <c r="Y107" s="24">
        <f t="shared" si="2"/>
        <v>389.4</v>
      </c>
      <c r="Z107" s="25">
        <f t="shared" si="3"/>
        <v>47.2</v>
      </c>
    </row>
    <row r="108" spans="1:26" ht="15.75" thickBot="1" x14ac:dyDescent="0.3">
      <c r="A108" s="101" t="s">
        <v>109</v>
      </c>
      <c r="B108" s="102"/>
      <c r="C108" s="102"/>
      <c r="D108" s="103"/>
      <c r="E108" s="4">
        <v>0</v>
      </c>
      <c r="F108" s="20">
        <v>48</v>
      </c>
      <c r="G108" s="8">
        <v>8</v>
      </c>
      <c r="H108" s="23">
        <v>408</v>
      </c>
      <c r="I108" s="11">
        <v>0</v>
      </c>
      <c r="J108" s="20">
        <v>47</v>
      </c>
      <c r="K108" s="8">
        <v>8</v>
      </c>
      <c r="L108" s="23">
        <v>400</v>
      </c>
      <c r="M108" s="11">
        <v>0</v>
      </c>
      <c r="N108" s="20">
        <v>47</v>
      </c>
      <c r="O108" s="8">
        <v>8</v>
      </c>
      <c r="P108" s="23">
        <v>404</v>
      </c>
      <c r="Q108" s="11">
        <v>0</v>
      </c>
      <c r="R108" s="20">
        <v>48</v>
      </c>
      <c r="S108" s="8">
        <v>8</v>
      </c>
      <c r="T108" s="23">
        <v>396</v>
      </c>
      <c r="U108" s="4">
        <v>0</v>
      </c>
      <c r="V108" s="20">
        <v>48</v>
      </c>
      <c r="W108" s="8">
        <v>8</v>
      </c>
      <c r="X108" s="23">
        <v>402</v>
      </c>
      <c r="Y108" s="26">
        <f t="shared" si="2"/>
        <v>47.6</v>
      </c>
      <c r="Z108" s="27">
        <f t="shared" si="3"/>
        <v>402</v>
      </c>
    </row>
    <row r="128" spans="10:11" x14ac:dyDescent="0.25">
      <c r="J128" s="63"/>
      <c r="K128" s="62"/>
    </row>
    <row r="129" spans="1:11" x14ac:dyDescent="0.25">
      <c r="J129" s="63"/>
      <c r="K129" s="62"/>
    </row>
    <row r="130" spans="1:11" x14ac:dyDescent="0.25">
      <c r="J130" s="63"/>
      <c r="K130" s="62"/>
    </row>
    <row r="131" spans="1:11" x14ac:dyDescent="0.25">
      <c r="J131" s="63"/>
      <c r="K131" s="62"/>
    </row>
    <row r="132" spans="1:11" x14ac:dyDescent="0.25">
      <c r="J132" s="63"/>
      <c r="K132" s="62"/>
    </row>
    <row r="133" spans="1:11" x14ac:dyDescent="0.25">
      <c r="J133" s="63"/>
      <c r="K133" s="62"/>
    </row>
    <row r="134" spans="1:11" x14ac:dyDescent="0.25">
      <c r="J134" s="63"/>
      <c r="K134" s="62"/>
    </row>
    <row r="135" spans="1:11" x14ac:dyDescent="0.25">
      <c r="J135" s="63"/>
      <c r="K135" s="62"/>
    </row>
    <row r="136" spans="1:11" x14ac:dyDescent="0.25">
      <c r="J136" s="63"/>
      <c r="K136" s="62"/>
    </row>
    <row r="137" spans="1:11" x14ac:dyDescent="0.25">
      <c r="J137" s="63"/>
      <c r="K137" s="62"/>
    </row>
    <row r="138" spans="1:11" x14ac:dyDescent="0.25">
      <c r="J138" s="63"/>
      <c r="K138" s="62"/>
    </row>
    <row r="139" spans="1:11" x14ac:dyDescent="0.25">
      <c r="J139" s="63"/>
      <c r="K139" s="62"/>
    </row>
    <row r="140" spans="1:11" x14ac:dyDescent="0.25">
      <c r="J140" s="63"/>
      <c r="K140" s="62"/>
    </row>
    <row r="141" spans="1:11" x14ac:dyDescent="0.2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2"/>
    </row>
    <row r="154" spans="2:10" x14ac:dyDescent="0.25">
      <c r="B154" s="63"/>
      <c r="C154" s="63"/>
      <c r="D154" s="63"/>
      <c r="E154" s="63"/>
      <c r="F154" s="63"/>
      <c r="G154" s="63"/>
      <c r="H154" s="63"/>
      <c r="I154" s="63"/>
      <c r="J154" s="63"/>
    </row>
    <row r="155" spans="2:10" x14ac:dyDescent="0.25">
      <c r="B155" s="63"/>
      <c r="C155" s="63"/>
      <c r="D155" s="63"/>
      <c r="E155" s="63"/>
      <c r="F155" s="63" t="s">
        <v>118</v>
      </c>
      <c r="G155" s="63"/>
      <c r="H155" s="63"/>
      <c r="I155" s="63" t="s">
        <v>119</v>
      </c>
      <c r="J155" s="63"/>
    </row>
    <row r="156" spans="2:10" x14ac:dyDescent="0.25">
      <c r="B156" s="63"/>
      <c r="C156" s="63"/>
      <c r="D156" s="63"/>
      <c r="E156" s="63"/>
      <c r="F156" s="63"/>
      <c r="G156" s="63"/>
      <c r="H156" s="63"/>
      <c r="I156" s="63"/>
      <c r="J156" s="63"/>
    </row>
    <row r="157" spans="2:10" ht="17.25" x14ac:dyDescent="0.25">
      <c r="B157" s="63"/>
      <c r="C157" s="63" t="s">
        <v>115</v>
      </c>
      <c r="D157" s="63"/>
      <c r="E157" s="63"/>
      <c r="F157" s="63" t="s">
        <v>135</v>
      </c>
      <c r="G157" s="63"/>
      <c r="H157" s="63"/>
      <c r="I157" s="63" t="s">
        <v>138</v>
      </c>
      <c r="J157" s="63"/>
    </row>
    <row r="158" spans="2:10" x14ac:dyDescent="0.25">
      <c r="B158" s="63"/>
      <c r="C158" s="63" t="s">
        <v>127</v>
      </c>
      <c r="D158" s="63"/>
      <c r="E158" s="63"/>
      <c r="F158" s="63">
        <f xml:space="preserve"> 0.8697</f>
        <v>0.86970000000000003</v>
      </c>
      <c r="G158" s="63"/>
      <c r="H158" s="63"/>
      <c r="I158" s="63">
        <f xml:space="preserve"> 0.7923</f>
        <v>0.7923</v>
      </c>
      <c r="J158" s="63"/>
    </row>
    <row r="159" spans="2:10" x14ac:dyDescent="0.25">
      <c r="B159" s="63"/>
      <c r="C159" s="63"/>
      <c r="D159" s="63"/>
      <c r="E159" s="63"/>
      <c r="F159" s="63"/>
      <c r="G159" s="63"/>
      <c r="H159" s="63"/>
      <c r="I159" s="63"/>
      <c r="J159" s="63"/>
    </row>
    <row r="160" spans="2:10" x14ac:dyDescent="0.25">
      <c r="B160" s="63"/>
      <c r="C160" s="63"/>
      <c r="D160" s="63"/>
      <c r="E160" s="63"/>
      <c r="F160" s="63"/>
      <c r="G160" s="63"/>
      <c r="H160" s="63"/>
      <c r="I160" s="63"/>
      <c r="J160" s="63"/>
    </row>
    <row r="161" spans="2:10" x14ac:dyDescent="0.25">
      <c r="B161" s="63"/>
      <c r="C161" s="63" t="s">
        <v>114</v>
      </c>
      <c r="D161" s="63"/>
      <c r="E161" s="63"/>
      <c r="F161" s="63" t="s">
        <v>134</v>
      </c>
      <c r="G161" s="63"/>
      <c r="H161" s="63"/>
      <c r="I161" s="63" t="s">
        <v>137</v>
      </c>
      <c r="J161" s="63"/>
    </row>
    <row r="162" spans="2:10" x14ac:dyDescent="0.25">
      <c r="B162" s="63"/>
      <c r="C162" s="63" t="s">
        <v>127</v>
      </c>
      <c r="D162" s="63"/>
      <c r="E162" s="63"/>
      <c r="F162" s="63">
        <v>0.85750000000000004</v>
      </c>
      <c r="G162" s="63"/>
      <c r="H162" s="63"/>
      <c r="I162" s="63">
        <v>0.79120000000000001</v>
      </c>
      <c r="J162" s="63"/>
    </row>
    <row r="163" spans="2:10" x14ac:dyDescent="0.25">
      <c r="B163" s="63"/>
      <c r="C163" s="63"/>
      <c r="D163" s="63"/>
      <c r="E163" s="63"/>
      <c r="F163" s="63"/>
      <c r="G163" s="63"/>
      <c r="H163" s="63"/>
      <c r="I163" s="63"/>
      <c r="J163" s="63"/>
    </row>
    <row r="164" spans="2:10" x14ac:dyDescent="0.25">
      <c r="B164" s="63"/>
      <c r="C164" s="63"/>
      <c r="D164" s="63"/>
      <c r="E164" s="63"/>
      <c r="F164" s="63"/>
      <c r="G164" s="63"/>
      <c r="H164" s="63"/>
      <c r="I164" s="63"/>
      <c r="J164" s="63"/>
    </row>
    <row r="165" spans="2:10" ht="17.25" x14ac:dyDescent="0.25">
      <c r="B165" s="63"/>
      <c r="C165" s="63" t="s">
        <v>113</v>
      </c>
      <c r="D165" s="63"/>
      <c r="E165" s="63"/>
      <c r="F165" s="63" t="s">
        <v>136</v>
      </c>
      <c r="G165" s="63"/>
      <c r="H165" s="63"/>
      <c r="I165" s="63" t="s">
        <v>139</v>
      </c>
      <c r="J165" s="63"/>
    </row>
    <row r="166" spans="2:10" x14ac:dyDescent="0.25">
      <c r="B166" s="63"/>
      <c r="C166" s="63" t="s">
        <v>127</v>
      </c>
      <c r="D166" s="63"/>
      <c r="E166" s="63"/>
      <c r="F166" s="63">
        <f xml:space="preserve"> 0.6976</f>
        <v>0.6976</v>
      </c>
      <c r="G166" s="63"/>
      <c r="H166" s="63"/>
      <c r="I166" s="63">
        <f xml:space="preserve"> 0.6701</f>
        <v>0.67010000000000003</v>
      </c>
      <c r="J166" s="63"/>
    </row>
  </sheetData>
  <mergeCells count="118">
    <mergeCell ref="Y6:Z6"/>
    <mergeCell ref="E5:Z5"/>
    <mergeCell ref="W7:X7"/>
    <mergeCell ref="A9:D9"/>
    <mergeCell ref="A10:D10"/>
    <mergeCell ref="A11:D11"/>
    <mergeCell ref="A12:D12"/>
    <mergeCell ref="A13:D13"/>
    <mergeCell ref="K7:L7"/>
    <mergeCell ref="M7:N7"/>
    <mergeCell ref="O7:P7"/>
    <mergeCell ref="Q7:R7"/>
    <mergeCell ref="S7:T7"/>
    <mergeCell ref="U7:V7"/>
    <mergeCell ref="A5:D8"/>
    <mergeCell ref="E6:H6"/>
    <mergeCell ref="I6:L6"/>
    <mergeCell ref="M6:P6"/>
    <mergeCell ref="Q6:T6"/>
    <mergeCell ref="U6:X6"/>
    <mergeCell ref="E7:F7"/>
    <mergeCell ref="G7:H7"/>
    <mergeCell ref="I7:J7"/>
    <mergeCell ref="A20:D20"/>
    <mergeCell ref="A21:D21"/>
    <mergeCell ref="A22:D22"/>
    <mergeCell ref="A23:D23"/>
    <mergeCell ref="A24:D24"/>
    <mergeCell ref="A25:D25"/>
    <mergeCell ref="A14:D14"/>
    <mergeCell ref="A15:D15"/>
    <mergeCell ref="A16:D16"/>
    <mergeCell ref="A17:D17"/>
    <mergeCell ref="A18:D18"/>
    <mergeCell ref="A19:D19"/>
    <mergeCell ref="A32:D32"/>
    <mergeCell ref="A33:D33"/>
    <mergeCell ref="A34:D34"/>
    <mergeCell ref="A35:D35"/>
    <mergeCell ref="A36:D36"/>
    <mergeCell ref="A37:D37"/>
    <mergeCell ref="A26:D26"/>
    <mergeCell ref="A27:D27"/>
    <mergeCell ref="A28:D28"/>
    <mergeCell ref="A29:D29"/>
    <mergeCell ref="A30:D30"/>
    <mergeCell ref="A31:D31"/>
    <mergeCell ref="A44:D44"/>
    <mergeCell ref="A45:D45"/>
    <mergeCell ref="A46:D46"/>
    <mergeCell ref="A47:D47"/>
    <mergeCell ref="A48:D48"/>
    <mergeCell ref="A49:D49"/>
    <mergeCell ref="A38:D38"/>
    <mergeCell ref="A39:D39"/>
    <mergeCell ref="A40:D40"/>
    <mergeCell ref="A41:D41"/>
    <mergeCell ref="A42:D42"/>
    <mergeCell ref="A43:D43"/>
    <mergeCell ref="A56:D56"/>
    <mergeCell ref="A57:D57"/>
    <mergeCell ref="A58:D58"/>
    <mergeCell ref="A59:D59"/>
    <mergeCell ref="A60:D60"/>
    <mergeCell ref="A61:D61"/>
    <mergeCell ref="A50:D50"/>
    <mergeCell ref="A51:D51"/>
    <mergeCell ref="A52:D52"/>
    <mergeCell ref="A53:D53"/>
    <mergeCell ref="A54:D54"/>
    <mergeCell ref="A55:D55"/>
    <mergeCell ref="A68:D68"/>
    <mergeCell ref="A69:D69"/>
    <mergeCell ref="A70:D70"/>
    <mergeCell ref="A71:D71"/>
    <mergeCell ref="A72:D72"/>
    <mergeCell ref="A73:D73"/>
    <mergeCell ref="A62:D62"/>
    <mergeCell ref="A63:D63"/>
    <mergeCell ref="A64:D64"/>
    <mergeCell ref="A65:D65"/>
    <mergeCell ref="A66:D66"/>
    <mergeCell ref="A67:D67"/>
    <mergeCell ref="A80:D80"/>
    <mergeCell ref="A81:D81"/>
    <mergeCell ref="A82:D82"/>
    <mergeCell ref="A83:D83"/>
    <mergeCell ref="A84:D84"/>
    <mergeCell ref="A85:D85"/>
    <mergeCell ref="A74:D74"/>
    <mergeCell ref="A75:D75"/>
    <mergeCell ref="A76:D76"/>
    <mergeCell ref="A77:D77"/>
    <mergeCell ref="A78:D78"/>
    <mergeCell ref="A79:D79"/>
    <mergeCell ref="A92:D92"/>
    <mergeCell ref="A93:D93"/>
    <mergeCell ref="A94:D94"/>
    <mergeCell ref="A95:D95"/>
    <mergeCell ref="A96:D96"/>
    <mergeCell ref="A97:D97"/>
    <mergeCell ref="A86:D86"/>
    <mergeCell ref="A87:D87"/>
    <mergeCell ref="A88:D88"/>
    <mergeCell ref="A89:D89"/>
    <mergeCell ref="A90:D90"/>
    <mergeCell ref="A91:D91"/>
    <mergeCell ref="A104:D104"/>
    <mergeCell ref="A105:D105"/>
    <mergeCell ref="A106:D106"/>
    <mergeCell ref="A107:D107"/>
    <mergeCell ref="A108:D108"/>
    <mergeCell ref="A98:D98"/>
    <mergeCell ref="A99:D99"/>
    <mergeCell ref="A100:D100"/>
    <mergeCell ref="A101:D101"/>
    <mergeCell ref="A102:D102"/>
    <mergeCell ref="A103:D103"/>
  </mergeCells>
  <conditionalFormatting sqref="E9:X108">
    <cfRule type="expression" dxfId="1" priority="1">
      <formula>MOD(ROW(),2)=0</formula>
    </cfRule>
    <cfRule type="expression" priority="2">
      <formula>MOD(ROW(),2)=1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zoomScale="70" zoomScaleNormal="70" workbookViewId="0">
      <selection activeCell="B2" sqref="B2"/>
    </sheetView>
  </sheetViews>
  <sheetFormatPr defaultRowHeight="15" x14ac:dyDescent="0.25"/>
  <cols>
    <col min="1" max="5" width="12.7109375" customWidth="1"/>
    <col min="6" max="6" width="12.7109375" style="59" customWidth="1"/>
    <col min="7" max="7" width="12.7109375" customWidth="1"/>
    <col min="8" max="8" width="12.7109375" style="59" customWidth="1"/>
    <col min="9" max="9" width="12.7109375" customWidth="1"/>
    <col min="10" max="10" width="12.7109375" style="59" customWidth="1"/>
    <col min="11" max="11" width="12.7109375" customWidth="1"/>
    <col min="12" max="12" width="12.7109375" style="59" customWidth="1"/>
    <col min="13" max="13" width="12.7109375" customWidth="1"/>
    <col min="14" max="14" width="12.7109375" style="59" customWidth="1"/>
    <col min="15" max="15" width="12.7109375" customWidth="1"/>
    <col min="16" max="16" width="12.7109375" style="59" customWidth="1"/>
    <col min="17" max="17" width="12.7109375" customWidth="1"/>
    <col min="18" max="18" width="12.7109375" style="59" customWidth="1"/>
    <col min="19" max="19" width="12.7109375" customWidth="1"/>
    <col min="20" max="20" width="12.7109375" style="59" customWidth="1"/>
    <col min="21" max="21" width="12.7109375" customWidth="1"/>
    <col min="22" max="22" width="12.7109375" style="59" customWidth="1"/>
    <col min="23" max="23" width="12.7109375" customWidth="1"/>
    <col min="24" max="24" width="12.7109375" style="59" customWidth="1"/>
    <col min="25" max="28" width="12.7109375" customWidth="1"/>
  </cols>
  <sheetData>
    <row r="1" spans="1:26" x14ac:dyDescent="0.25">
      <c r="A1" s="13" t="s">
        <v>155</v>
      </c>
    </row>
    <row r="4" spans="1:26" ht="15.75" thickBot="1" x14ac:dyDescent="0.3"/>
    <row r="5" spans="1:26" ht="15.75" thickBot="1" x14ac:dyDescent="0.3">
      <c r="A5" s="84" t="s">
        <v>9</v>
      </c>
      <c r="B5" s="85"/>
      <c r="C5" s="85"/>
      <c r="D5" s="86"/>
      <c r="E5" s="93" t="s">
        <v>110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83"/>
    </row>
    <row r="6" spans="1:26" ht="15.75" thickBot="1" x14ac:dyDescent="0.3">
      <c r="A6" s="87"/>
      <c r="B6" s="88"/>
      <c r="C6" s="88"/>
      <c r="D6" s="89"/>
      <c r="E6" s="104" t="s">
        <v>0</v>
      </c>
      <c r="F6" s="134"/>
      <c r="G6" s="134"/>
      <c r="H6" s="105"/>
      <c r="I6" s="104" t="s">
        <v>1</v>
      </c>
      <c r="J6" s="134"/>
      <c r="K6" s="134"/>
      <c r="L6" s="105"/>
      <c r="M6" s="104" t="s">
        <v>2</v>
      </c>
      <c r="N6" s="134"/>
      <c r="O6" s="134"/>
      <c r="P6" s="105"/>
      <c r="Q6" s="104" t="s">
        <v>3</v>
      </c>
      <c r="R6" s="134"/>
      <c r="S6" s="134"/>
      <c r="T6" s="105"/>
      <c r="U6" s="104" t="s">
        <v>4</v>
      </c>
      <c r="V6" s="134"/>
      <c r="W6" s="134"/>
      <c r="X6" s="105"/>
      <c r="Y6" s="132" t="s">
        <v>111</v>
      </c>
      <c r="Z6" s="133"/>
    </row>
    <row r="7" spans="1:26" ht="15.75" thickBot="1" x14ac:dyDescent="0.3">
      <c r="A7" s="87"/>
      <c r="B7" s="88"/>
      <c r="C7" s="88"/>
      <c r="D7" s="89"/>
      <c r="E7" s="93" t="s">
        <v>5</v>
      </c>
      <c r="F7" s="94"/>
      <c r="G7" s="82" t="s">
        <v>6</v>
      </c>
      <c r="H7" s="83"/>
      <c r="I7" s="93" t="s">
        <v>5</v>
      </c>
      <c r="J7" s="94"/>
      <c r="K7" s="82" t="s">
        <v>6</v>
      </c>
      <c r="L7" s="83"/>
      <c r="M7" s="93" t="s">
        <v>5</v>
      </c>
      <c r="N7" s="94"/>
      <c r="O7" s="82" t="s">
        <v>6</v>
      </c>
      <c r="P7" s="83"/>
      <c r="Q7" s="93" t="s">
        <v>5</v>
      </c>
      <c r="R7" s="94"/>
      <c r="S7" s="82" t="s">
        <v>6</v>
      </c>
      <c r="T7" s="83"/>
      <c r="U7" s="93" t="s">
        <v>5</v>
      </c>
      <c r="V7" s="94"/>
      <c r="W7" s="82" t="s">
        <v>6</v>
      </c>
      <c r="X7" s="83"/>
      <c r="Y7" s="14" t="s">
        <v>5</v>
      </c>
      <c r="Z7" s="15" t="s">
        <v>6</v>
      </c>
    </row>
    <row r="8" spans="1:26" ht="15.75" thickBot="1" x14ac:dyDescent="0.3">
      <c r="A8" s="90"/>
      <c r="B8" s="91"/>
      <c r="C8" s="91"/>
      <c r="D8" s="92"/>
      <c r="E8" s="1" t="s">
        <v>7</v>
      </c>
      <c r="F8" s="30" t="s">
        <v>8</v>
      </c>
      <c r="G8" s="5" t="s">
        <v>7</v>
      </c>
      <c r="H8" s="28" t="s">
        <v>8</v>
      </c>
      <c r="I8" s="1" t="s">
        <v>7</v>
      </c>
      <c r="J8" s="30" t="s">
        <v>8</v>
      </c>
      <c r="K8" s="5" t="s">
        <v>7</v>
      </c>
      <c r="L8" s="29" t="s">
        <v>8</v>
      </c>
      <c r="M8" s="1" t="s">
        <v>7</v>
      </c>
      <c r="N8" s="30" t="s">
        <v>8</v>
      </c>
      <c r="O8" s="5" t="s">
        <v>7</v>
      </c>
      <c r="P8" s="29" t="s">
        <v>8</v>
      </c>
      <c r="Q8" s="1" t="s">
        <v>7</v>
      </c>
      <c r="R8" s="30" t="s">
        <v>8</v>
      </c>
      <c r="S8" s="5" t="s">
        <v>7</v>
      </c>
      <c r="T8" s="28" t="s">
        <v>8</v>
      </c>
      <c r="U8" s="1" t="s">
        <v>7</v>
      </c>
      <c r="V8" s="30" t="s">
        <v>8</v>
      </c>
      <c r="W8" s="5" t="s">
        <v>7</v>
      </c>
      <c r="X8" s="29" t="s">
        <v>8</v>
      </c>
      <c r="Y8" s="16"/>
      <c r="Z8" s="17"/>
    </row>
    <row r="9" spans="1:26" x14ac:dyDescent="0.25">
      <c r="A9" s="98" t="s">
        <v>10</v>
      </c>
      <c r="B9" s="99"/>
      <c r="C9" s="99"/>
      <c r="D9" s="100"/>
      <c r="E9" s="2">
        <v>0</v>
      </c>
      <c r="F9" s="18">
        <v>258</v>
      </c>
      <c r="G9" s="6">
        <v>2</v>
      </c>
      <c r="H9" s="21">
        <v>268</v>
      </c>
      <c r="I9" s="9">
        <v>0</v>
      </c>
      <c r="J9" s="18">
        <v>48</v>
      </c>
      <c r="K9" s="6">
        <v>2</v>
      </c>
      <c r="L9" s="21">
        <v>232</v>
      </c>
      <c r="M9" s="9">
        <v>0</v>
      </c>
      <c r="N9" s="18">
        <v>48</v>
      </c>
      <c r="O9" s="6">
        <v>2</v>
      </c>
      <c r="P9" s="21">
        <v>232</v>
      </c>
      <c r="Q9" s="9">
        <v>0</v>
      </c>
      <c r="R9" s="18">
        <v>48</v>
      </c>
      <c r="S9" s="6">
        <v>2</v>
      </c>
      <c r="T9" s="21">
        <v>232</v>
      </c>
      <c r="U9" s="2">
        <v>0</v>
      </c>
      <c r="V9" s="18">
        <v>49</v>
      </c>
      <c r="W9" s="6">
        <v>2</v>
      </c>
      <c r="X9" s="21">
        <v>233</v>
      </c>
      <c r="Y9" s="24">
        <f>AVERAGE(F9,J9,N9,R9,V9)</f>
        <v>90.2</v>
      </c>
      <c r="Z9" s="25">
        <f>AVERAGE(H9,L9,P9,T9,X9)</f>
        <v>239.4</v>
      </c>
    </row>
    <row r="10" spans="1:26" ht="15.75" thickBot="1" x14ac:dyDescent="0.3">
      <c r="A10" s="101" t="s">
        <v>11</v>
      </c>
      <c r="B10" s="102"/>
      <c r="C10" s="102"/>
      <c r="D10" s="103"/>
      <c r="E10" s="3">
        <v>0</v>
      </c>
      <c r="F10" s="19">
        <v>47</v>
      </c>
      <c r="G10" s="7">
        <v>0</v>
      </c>
      <c r="H10" s="22">
        <v>47</v>
      </c>
      <c r="I10" s="10">
        <v>0</v>
      </c>
      <c r="J10" s="19">
        <v>80</v>
      </c>
      <c r="K10" s="7">
        <v>0</v>
      </c>
      <c r="L10" s="22">
        <v>45</v>
      </c>
      <c r="M10" s="10">
        <v>0</v>
      </c>
      <c r="N10" s="19">
        <v>45</v>
      </c>
      <c r="O10" s="7">
        <v>0</v>
      </c>
      <c r="P10" s="22">
        <v>45</v>
      </c>
      <c r="Q10" s="10">
        <v>0</v>
      </c>
      <c r="R10" s="19">
        <v>45</v>
      </c>
      <c r="S10" s="7">
        <v>0</v>
      </c>
      <c r="T10" s="22">
        <v>46</v>
      </c>
      <c r="U10" s="3">
        <v>0</v>
      </c>
      <c r="V10" s="19">
        <v>46</v>
      </c>
      <c r="W10" s="7">
        <v>0</v>
      </c>
      <c r="X10" s="22">
        <v>45</v>
      </c>
      <c r="Y10" s="26">
        <f>AVERAGE(F10,J10,N10,R10,V10)</f>
        <v>52.6</v>
      </c>
      <c r="Z10" s="27">
        <f>AVERAGE(H10,L10,P10,T10,X10)</f>
        <v>45.6</v>
      </c>
    </row>
    <row r="11" spans="1:26" x14ac:dyDescent="0.25">
      <c r="A11" s="98" t="s">
        <v>12</v>
      </c>
      <c r="B11" s="99"/>
      <c r="C11" s="99"/>
      <c r="D11" s="100"/>
      <c r="E11" s="3">
        <v>17</v>
      </c>
      <c r="F11" s="19">
        <v>2071</v>
      </c>
      <c r="G11" s="7">
        <v>0</v>
      </c>
      <c r="H11" s="22">
        <v>47</v>
      </c>
      <c r="I11" s="10">
        <v>17</v>
      </c>
      <c r="J11" s="19">
        <v>2040</v>
      </c>
      <c r="K11" s="7">
        <v>0</v>
      </c>
      <c r="L11" s="22">
        <v>47</v>
      </c>
      <c r="M11" s="10">
        <v>17</v>
      </c>
      <c r="N11" s="19">
        <v>2041</v>
      </c>
      <c r="O11" s="7">
        <v>0</v>
      </c>
      <c r="P11" s="22">
        <v>45</v>
      </c>
      <c r="Q11" s="10">
        <v>17</v>
      </c>
      <c r="R11" s="19">
        <v>2048</v>
      </c>
      <c r="S11" s="7">
        <v>0</v>
      </c>
      <c r="T11" s="22">
        <v>45</v>
      </c>
      <c r="U11" s="3">
        <v>17</v>
      </c>
      <c r="V11" s="19">
        <v>2052</v>
      </c>
      <c r="W11" s="7">
        <v>0</v>
      </c>
      <c r="X11" s="22">
        <v>45</v>
      </c>
      <c r="Y11" s="24">
        <f t="shared" ref="Y11:Y74" si="0">AVERAGE(F11,J11,N11,R11,V11)</f>
        <v>2050.4</v>
      </c>
      <c r="Z11" s="25">
        <f t="shared" ref="Z11:Z74" si="1">AVERAGE(H11,L11,P11,T11,X11)</f>
        <v>45.8</v>
      </c>
    </row>
    <row r="12" spans="1:26" ht="15.75" thickBot="1" x14ac:dyDescent="0.3">
      <c r="A12" s="101" t="s">
        <v>13</v>
      </c>
      <c r="B12" s="102"/>
      <c r="C12" s="102"/>
      <c r="D12" s="103"/>
      <c r="E12" s="3">
        <v>0</v>
      </c>
      <c r="F12" s="19">
        <v>53</v>
      </c>
      <c r="G12" s="7">
        <v>0</v>
      </c>
      <c r="H12" s="22">
        <v>49</v>
      </c>
      <c r="I12" s="10">
        <v>0</v>
      </c>
      <c r="J12" s="19">
        <v>45</v>
      </c>
      <c r="K12" s="7">
        <v>0</v>
      </c>
      <c r="L12" s="22">
        <v>47</v>
      </c>
      <c r="M12" s="10">
        <v>0</v>
      </c>
      <c r="N12" s="19">
        <v>44</v>
      </c>
      <c r="O12" s="7">
        <v>0</v>
      </c>
      <c r="P12" s="22">
        <v>46</v>
      </c>
      <c r="Q12" s="10">
        <v>0</v>
      </c>
      <c r="R12" s="19">
        <v>46</v>
      </c>
      <c r="S12" s="7">
        <v>0</v>
      </c>
      <c r="T12" s="22">
        <v>47</v>
      </c>
      <c r="U12" s="3">
        <v>0</v>
      </c>
      <c r="V12" s="19">
        <v>44</v>
      </c>
      <c r="W12" s="7">
        <v>0</v>
      </c>
      <c r="X12" s="22">
        <v>47</v>
      </c>
      <c r="Y12" s="26">
        <f t="shared" si="0"/>
        <v>46.4</v>
      </c>
      <c r="Z12" s="27">
        <f t="shared" si="1"/>
        <v>47.2</v>
      </c>
    </row>
    <row r="13" spans="1:26" x14ac:dyDescent="0.25">
      <c r="A13" s="98" t="s">
        <v>14</v>
      </c>
      <c r="B13" s="99"/>
      <c r="C13" s="99"/>
      <c r="D13" s="100"/>
      <c r="E13" s="3">
        <v>14</v>
      </c>
      <c r="F13" s="19">
        <v>962</v>
      </c>
      <c r="G13" s="7">
        <v>4</v>
      </c>
      <c r="H13" s="22">
        <v>286</v>
      </c>
      <c r="I13" s="10">
        <v>14</v>
      </c>
      <c r="J13" s="19">
        <v>951</v>
      </c>
      <c r="K13" s="7">
        <v>4</v>
      </c>
      <c r="L13" s="22">
        <v>290</v>
      </c>
      <c r="M13" s="10">
        <v>14</v>
      </c>
      <c r="N13" s="19">
        <v>947</v>
      </c>
      <c r="O13" s="7">
        <v>4</v>
      </c>
      <c r="P13" s="22">
        <v>287</v>
      </c>
      <c r="Q13" s="10">
        <v>14</v>
      </c>
      <c r="R13" s="19">
        <v>955</v>
      </c>
      <c r="S13" s="7">
        <v>4</v>
      </c>
      <c r="T13" s="22">
        <v>289</v>
      </c>
      <c r="U13" s="3">
        <v>14</v>
      </c>
      <c r="V13" s="19">
        <v>954</v>
      </c>
      <c r="W13" s="7">
        <v>4</v>
      </c>
      <c r="X13" s="22">
        <v>290</v>
      </c>
      <c r="Y13" s="24">
        <f t="shared" si="0"/>
        <v>953.8</v>
      </c>
      <c r="Z13" s="25">
        <f t="shared" si="1"/>
        <v>288.39999999999998</v>
      </c>
    </row>
    <row r="14" spans="1:26" ht="15.75" thickBot="1" x14ac:dyDescent="0.3">
      <c r="A14" s="101" t="s">
        <v>15</v>
      </c>
      <c r="B14" s="102"/>
      <c r="C14" s="102"/>
      <c r="D14" s="103"/>
      <c r="E14" s="3">
        <v>2</v>
      </c>
      <c r="F14" s="19">
        <v>213</v>
      </c>
      <c r="G14" s="7">
        <v>3</v>
      </c>
      <c r="H14" s="22">
        <v>228</v>
      </c>
      <c r="I14" s="10">
        <v>2</v>
      </c>
      <c r="J14" s="19">
        <v>202</v>
      </c>
      <c r="K14" s="7">
        <v>3</v>
      </c>
      <c r="L14" s="22">
        <v>228</v>
      </c>
      <c r="M14" s="10">
        <v>2</v>
      </c>
      <c r="N14" s="19">
        <v>202</v>
      </c>
      <c r="O14" s="7">
        <v>3</v>
      </c>
      <c r="P14" s="22">
        <v>228</v>
      </c>
      <c r="Q14" s="10">
        <v>2</v>
      </c>
      <c r="R14" s="19">
        <v>203</v>
      </c>
      <c r="S14" s="7">
        <v>3</v>
      </c>
      <c r="T14" s="22">
        <v>228</v>
      </c>
      <c r="U14" s="3">
        <v>2</v>
      </c>
      <c r="V14" s="19">
        <v>204</v>
      </c>
      <c r="W14" s="7">
        <v>3</v>
      </c>
      <c r="X14" s="22">
        <v>227</v>
      </c>
      <c r="Y14" s="26">
        <f t="shared" si="0"/>
        <v>204.8</v>
      </c>
      <c r="Z14" s="27">
        <f t="shared" si="1"/>
        <v>227.8</v>
      </c>
    </row>
    <row r="15" spans="1:26" x14ac:dyDescent="0.25">
      <c r="A15" s="98" t="s">
        <v>16</v>
      </c>
      <c r="B15" s="99"/>
      <c r="C15" s="99"/>
      <c r="D15" s="100"/>
      <c r="E15" s="3">
        <v>0</v>
      </c>
      <c r="F15" s="19">
        <v>64</v>
      </c>
      <c r="G15" s="7">
        <v>0</v>
      </c>
      <c r="H15" s="22">
        <v>44</v>
      </c>
      <c r="I15" s="10">
        <v>0</v>
      </c>
      <c r="J15" s="19">
        <v>60</v>
      </c>
      <c r="K15" s="7">
        <v>0</v>
      </c>
      <c r="L15" s="22">
        <v>45</v>
      </c>
      <c r="M15" s="10">
        <v>0</v>
      </c>
      <c r="N15" s="19">
        <v>60</v>
      </c>
      <c r="O15" s="7">
        <v>0</v>
      </c>
      <c r="P15" s="22">
        <v>44</v>
      </c>
      <c r="Q15" s="10">
        <v>0</v>
      </c>
      <c r="R15" s="19">
        <v>60</v>
      </c>
      <c r="S15" s="7">
        <v>0</v>
      </c>
      <c r="T15" s="22">
        <v>45</v>
      </c>
      <c r="U15" s="3">
        <v>0</v>
      </c>
      <c r="V15" s="19">
        <v>61</v>
      </c>
      <c r="W15" s="7">
        <v>0</v>
      </c>
      <c r="X15" s="22">
        <v>44</v>
      </c>
      <c r="Y15" s="24">
        <f t="shared" si="0"/>
        <v>61</v>
      </c>
      <c r="Z15" s="25">
        <f t="shared" si="1"/>
        <v>44.4</v>
      </c>
    </row>
    <row r="16" spans="1:26" ht="15.75" thickBot="1" x14ac:dyDescent="0.3">
      <c r="A16" s="101" t="s">
        <v>17</v>
      </c>
      <c r="B16" s="102"/>
      <c r="C16" s="102"/>
      <c r="D16" s="103"/>
      <c r="E16" s="3">
        <v>11</v>
      </c>
      <c r="F16" s="19">
        <v>1657</v>
      </c>
      <c r="G16" s="7">
        <v>0</v>
      </c>
      <c r="H16" s="22">
        <v>46</v>
      </c>
      <c r="I16" s="10">
        <v>11</v>
      </c>
      <c r="J16" s="19">
        <v>1674</v>
      </c>
      <c r="K16" s="7">
        <v>0</v>
      </c>
      <c r="L16" s="22">
        <v>45</v>
      </c>
      <c r="M16" s="10">
        <v>11</v>
      </c>
      <c r="N16" s="19">
        <v>1651</v>
      </c>
      <c r="O16" s="7">
        <v>0</v>
      </c>
      <c r="P16" s="22">
        <v>45</v>
      </c>
      <c r="Q16" s="10">
        <v>11</v>
      </c>
      <c r="R16" s="19">
        <v>1696</v>
      </c>
      <c r="S16" s="7">
        <v>0</v>
      </c>
      <c r="T16" s="22">
        <v>45</v>
      </c>
      <c r="U16" s="3">
        <v>11</v>
      </c>
      <c r="V16" s="19">
        <v>1662</v>
      </c>
      <c r="W16" s="7">
        <v>0</v>
      </c>
      <c r="X16" s="22">
        <v>45</v>
      </c>
      <c r="Y16" s="26">
        <f t="shared" si="0"/>
        <v>1668</v>
      </c>
      <c r="Z16" s="27">
        <f t="shared" si="1"/>
        <v>45.2</v>
      </c>
    </row>
    <row r="17" spans="1:26" x14ac:dyDescent="0.25">
      <c r="A17" s="98" t="s">
        <v>18</v>
      </c>
      <c r="B17" s="99"/>
      <c r="C17" s="99"/>
      <c r="D17" s="100"/>
      <c r="E17" s="3">
        <v>0</v>
      </c>
      <c r="F17" s="19">
        <v>94</v>
      </c>
      <c r="G17" s="7">
        <v>16</v>
      </c>
      <c r="H17" s="22">
        <v>1346</v>
      </c>
      <c r="I17" s="10">
        <v>0</v>
      </c>
      <c r="J17" s="19">
        <v>45</v>
      </c>
      <c r="K17" s="7">
        <v>16</v>
      </c>
      <c r="L17" s="22">
        <v>1333</v>
      </c>
      <c r="M17" s="10">
        <v>0</v>
      </c>
      <c r="N17" s="19">
        <v>44</v>
      </c>
      <c r="O17" s="7">
        <v>16</v>
      </c>
      <c r="P17" s="22">
        <v>1334</v>
      </c>
      <c r="Q17" s="10">
        <v>0</v>
      </c>
      <c r="R17" s="19">
        <v>44</v>
      </c>
      <c r="S17" s="7">
        <v>16</v>
      </c>
      <c r="T17" s="22">
        <v>1325</v>
      </c>
      <c r="U17" s="3">
        <v>0</v>
      </c>
      <c r="V17" s="19">
        <v>43</v>
      </c>
      <c r="W17" s="7">
        <v>16</v>
      </c>
      <c r="X17" s="22">
        <v>1359</v>
      </c>
      <c r="Y17" s="24">
        <f t="shared" si="0"/>
        <v>54</v>
      </c>
      <c r="Z17" s="25">
        <f t="shared" si="1"/>
        <v>1339.4</v>
      </c>
    </row>
    <row r="18" spans="1:26" ht="15.75" thickBot="1" x14ac:dyDescent="0.3">
      <c r="A18" s="101" t="s">
        <v>19</v>
      </c>
      <c r="B18" s="102"/>
      <c r="C18" s="102"/>
      <c r="D18" s="103"/>
      <c r="E18" s="3">
        <v>10</v>
      </c>
      <c r="F18" s="19">
        <v>469</v>
      </c>
      <c r="G18" s="7">
        <v>0</v>
      </c>
      <c r="H18" s="22">
        <v>45</v>
      </c>
      <c r="I18" s="10">
        <v>10</v>
      </c>
      <c r="J18" s="19">
        <v>467</v>
      </c>
      <c r="K18" s="7">
        <v>0</v>
      </c>
      <c r="L18" s="22">
        <v>44</v>
      </c>
      <c r="M18" s="10">
        <v>10</v>
      </c>
      <c r="N18" s="19">
        <v>467</v>
      </c>
      <c r="O18" s="7">
        <v>0</v>
      </c>
      <c r="P18" s="22">
        <v>45</v>
      </c>
      <c r="Q18" s="10">
        <v>10</v>
      </c>
      <c r="R18" s="19">
        <v>457</v>
      </c>
      <c r="S18" s="7">
        <v>0</v>
      </c>
      <c r="T18" s="22">
        <v>44</v>
      </c>
      <c r="U18" s="3">
        <v>10</v>
      </c>
      <c r="V18" s="19">
        <v>466</v>
      </c>
      <c r="W18" s="7">
        <v>0</v>
      </c>
      <c r="X18" s="22">
        <v>44</v>
      </c>
      <c r="Y18" s="26">
        <f t="shared" si="0"/>
        <v>465.2</v>
      </c>
      <c r="Z18" s="27">
        <f t="shared" si="1"/>
        <v>44.4</v>
      </c>
    </row>
    <row r="19" spans="1:26" x14ac:dyDescent="0.25">
      <c r="A19" s="98" t="s">
        <v>20</v>
      </c>
      <c r="B19" s="99"/>
      <c r="C19" s="99"/>
      <c r="D19" s="100"/>
      <c r="E19" s="3">
        <v>6</v>
      </c>
      <c r="F19" s="19">
        <v>590</v>
      </c>
      <c r="G19" s="7">
        <v>0</v>
      </c>
      <c r="H19" s="22">
        <v>45</v>
      </c>
      <c r="I19" s="10">
        <v>6</v>
      </c>
      <c r="J19" s="19">
        <v>571</v>
      </c>
      <c r="K19" s="7">
        <v>0</v>
      </c>
      <c r="L19" s="22">
        <v>45</v>
      </c>
      <c r="M19" s="10">
        <v>6</v>
      </c>
      <c r="N19" s="19">
        <v>583</v>
      </c>
      <c r="O19" s="7">
        <v>0</v>
      </c>
      <c r="P19" s="22">
        <v>44</v>
      </c>
      <c r="Q19" s="10">
        <v>6</v>
      </c>
      <c r="R19" s="19">
        <v>574</v>
      </c>
      <c r="S19" s="7">
        <v>0</v>
      </c>
      <c r="T19" s="22">
        <v>45</v>
      </c>
      <c r="U19" s="3">
        <v>6</v>
      </c>
      <c r="V19" s="19">
        <v>570</v>
      </c>
      <c r="W19" s="7">
        <v>0</v>
      </c>
      <c r="X19" s="22">
        <v>47</v>
      </c>
      <c r="Y19" s="24">
        <f t="shared" si="0"/>
        <v>577.6</v>
      </c>
      <c r="Z19" s="25">
        <f t="shared" si="1"/>
        <v>45.2</v>
      </c>
    </row>
    <row r="20" spans="1:26" ht="15.75" thickBot="1" x14ac:dyDescent="0.3">
      <c r="A20" s="101" t="s">
        <v>21</v>
      </c>
      <c r="B20" s="102"/>
      <c r="C20" s="102"/>
      <c r="D20" s="103"/>
      <c r="E20" s="3">
        <v>0</v>
      </c>
      <c r="F20" s="19">
        <v>50</v>
      </c>
      <c r="G20" s="7">
        <v>0</v>
      </c>
      <c r="H20" s="22">
        <v>45</v>
      </c>
      <c r="I20" s="10">
        <v>0</v>
      </c>
      <c r="J20" s="19">
        <v>49</v>
      </c>
      <c r="K20" s="7">
        <v>0</v>
      </c>
      <c r="L20" s="22">
        <v>44</v>
      </c>
      <c r="M20" s="10">
        <v>0</v>
      </c>
      <c r="N20" s="19">
        <v>48</v>
      </c>
      <c r="O20" s="7">
        <v>0</v>
      </c>
      <c r="P20" s="22">
        <v>44</v>
      </c>
      <c r="Q20" s="10">
        <v>0</v>
      </c>
      <c r="R20" s="19">
        <v>49</v>
      </c>
      <c r="S20" s="7">
        <v>0</v>
      </c>
      <c r="T20" s="22">
        <v>44</v>
      </c>
      <c r="U20" s="3">
        <v>0</v>
      </c>
      <c r="V20" s="19">
        <v>50</v>
      </c>
      <c r="W20" s="7">
        <v>0</v>
      </c>
      <c r="X20" s="22">
        <v>44</v>
      </c>
      <c r="Y20" s="26">
        <f t="shared" si="0"/>
        <v>49.2</v>
      </c>
      <c r="Z20" s="27">
        <f t="shared" si="1"/>
        <v>44.2</v>
      </c>
    </row>
    <row r="21" spans="1:26" x14ac:dyDescent="0.25">
      <c r="A21" s="98" t="s">
        <v>22</v>
      </c>
      <c r="B21" s="99"/>
      <c r="C21" s="99"/>
      <c r="D21" s="100"/>
      <c r="E21" s="3">
        <v>8</v>
      </c>
      <c r="F21" s="19">
        <v>604</v>
      </c>
      <c r="G21" s="7">
        <v>0</v>
      </c>
      <c r="H21" s="22">
        <v>46</v>
      </c>
      <c r="I21" s="10">
        <v>8</v>
      </c>
      <c r="J21" s="19">
        <v>606</v>
      </c>
      <c r="K21" s="7">
        <v>0</v>
      </c>
      <c r="L21" s="22">
        <v>46</v>
      </c>
      <c r="M21" s="10">
        <v>8</v>
      </c>
      <c r="N21" s="19">
        <v>607</v>
      </c>
      <c r="O21" s="7">
        <v>0</v>
      </c>
      <c r="P21" s="22">
        <v>47</v>
      </c>
      <c r="Q21" s="10">
        <v>8</v>
      </c>
      <c r="R21" s="19">
        <v>606</v>
      </c>
      <c r="S21" s="7">
        <v>0</v>
      </c>
      <c r="T21" s="22">
        <v>45</v>
      </c>
      <c r="U21" s="3">
        <v>8</v>
      </c>
      <c r="V21" s="19">
        <v>601</v>
      </c>
      <c r="W21" s="7">
        <v>0</v>
      </c>
      <c r="X21" s="22">
        <v>47</v>
      </c>
      <c r="Y21" s="24">
        <f t="shared" si="0"/>
        <v>604.79999999999995</v>
      </c>
      <c r="Z21" s="25">
        <f t="shared" si="1"/>
        <v>46.2</v>
      </c>
    </row>
    <row r="22" spans="1:26" ht="15.75" thickBot="1" x14ac:dyDescent="0.3">
      <c r="A22" s="101" t="s">
        <v>23</v>
      </c>
      <c r="B22" s="102"/>
      <c r="C22" s="102"/>
      <c r="D22" s="103"/>
      <c r="E22" s="3">
        <v>0</v>
      </c>
      <c r="F22" s="19">
        <v>44</v>
      </c>
      <c r="G22" s="7">
        <v>0</v>
      </c>
      <c r="H22" s="22">
        <v>48</v>
      </c>
      <c r="I22" s="10">
        <v>0</v>
      </c>
      <c r="J22" s="19">
        <v>44</v>
      </c>
      <c r="K22" s="7">
        <v>0</v>
      </c>
      <c r="L22" s="22">
        <v>44</v>
      </c>
      <c r="M22" s="10">
        <v>0</v>
      </c>
      <c r="N22" s="19">
        <v>44</v>
      </c>
      <c r="O22" s="7">
        <v>0</v>
      </c>
      <c r="P22" s="22">
        <v>46</v>
      </c>
      <c r="Q22" s="10">
        <v>0</v>
      </c>
      <c r="R22" s="19">
        <v>44</v>
      </c>
      <c r="S22" s="7">
        <v>0</v>
      </c>
      <c r="T22" s="22">
        <v>45</v>
      </c>
      <c r="U22" s="3">
        <v>0</v>
      </c>
      <c r="V22" s="19">
        <v>45</v>
      </c>
      <c r="W22" s="7">
        <v>0</v>
      </c>
      <c r="X22" s="22">
        <v>45</v>
      </c>
      <c r="Y22" s="26">
        <f t="shared" si="0"/>
        <v>44.2</v>
      </c>
      <c r="Z22" s="27">
        <f t="shared" si="1"/>
        <v>45.6</v>
      </c>
    </row>
    <row r="23" spans="1:26" x14ac:dyDescent="0.25">
      <c r="A23" s="98" t="s">
        <v>24</v>
      </c>
      <c r="B23" s="99"/>
      <c r="C23" s="99"/>
      <c r="D23" s="100"/>
      <c r="E23" s="3">
        <v>0</v>
      </c>
      <c r="F23" s="19">
        <v>45</v>
      </c>
      <c r="G23" s="7">
        <v>0</v>
      </c>
      <c r="H23" s="22">
        <v>46</v>
      </c>
      <c r="I23" s="10">
        <v>0</v>
      </c>
      <c r="J23" s="19">
        <v>45</v>
      </c>
      <c r="K23" s="7">
        <v>0</v>
      </c>
      <c r="L23" s="22">
        <v>45</v>
      </c>
      <c r="M23" s="10">
        <v>0</v>
      </c>
      <c r="N23" s="19">
        <v>45</v>
      </c>
      <c r="O23" s="7">
        <v>0</v>
      </c>
      <c r="P23" s="22">
        <v>44</v>
      </c>
      <c r="Q23" s="10">
        <v>0</v>
      </c>
      <c r="R23" s="19">
        <v>45</v>
      </c>
      <c r="S23" s="7">
        <v>0</v>
      </c>
      <c r="T23" s="22">
        <v>44</v>
      </c>
      <c r="U23" s="3">
        <v>0</v>
      </c>
      <c r="V23" s="19">
        <v>46</v>
      </c>
      <c r="W23" s="7">
        <v>0</v>
      </c>
      <c r="X23" s="22">
        <v>44</v>
      </c>
      <c r="Y23" s="24">
        <f t="shared" si="0"/>
        <v>45.2</v>
      </c>
      <c r="Z23" s="25">
        <f t="shared" si="1"/>
        <v>44.6</v>
      </c>
    </row>
    <row r="24" spans="1:26" ht="15.75" thickBot="1" x14ac:dyDescent="0.3">
      <c r="A24" s="101" t="s">
        <v>25</v>
      </c>
      <c r="B24" s="102"/>
      <c r="C24" s="102"/>
      <c r="D24" s="103"/>
      <c r="E24" s="3">
        <v>0</v>
      </c>
      <c r="F24" s="19">
        <v>53</v>
      </c>
      <c r="G24" s="7">
        <v>0</v>
      </c>
      <c r="H24" s="22">
        <v>45</v>
      </c>
      <c r="I24" s="10">
        <v>0</v>
      </c>
      <c r="J24" s="19">
        <v>54</v>
      </c>
      <c r="K24" s="7">
        <v>0</v>
      </c>
      <c r="L24" s="22">
        <v>46</v>
      </c>
      <c r="M24" s="10">
        <v>0</v>
      </c>
      <c r="N24" s="19">
        <v>50</v>
      </c>
      <c r="O24" s="7">
        <v>0</v>
      </c>
      <c r="P24" s="22">
        <v>47</v>
      </c>
      <c r="Q24" s="10">
        <v>0</v>
      </c>
      <c r="R24" s="19">
        <v>49</v>
      </c>
      <c r="S24" s="7">
        <v>0</v>
      </c>
      <c r="T24" s="22">
        <v>46</v>
      </c>
      <c r="U24" s="3">
        <v>0</v>
      </c>
      <c r="V24" s="19">
        <v>50</v>
      </c>
      <c r="W24" s="7">
        <v>0</v>
      </c>
      <c r="X24" s="22">
        <v>46</v>
      </c>
      <c r="Y24" s="26">
        <f t="shared" si="0"/>
        <v>51.2</v>
      </c>
      <c r="Z24" s="27">
        <f t="shared" si="1"/>
        <v>46</v>
      </c>
    </row>
    <row r="25" spans="1:26" x14ac:dyDescent="0.25">
      <c r="A25" s="98" t="s">
        <v>26</v>
      </c>
      <c r="B25" s="99"/>
      <c r="C25" s="99"/>
      <c r="D25" s="100"/>
      <c r="E25" s="3">
        <v>2</v>
      </c>
      <c r="F25" s="19">
        <v>198</v>
      </c>
      <c r="G25" s="7">
        <v>0</v>
      </c>
      <c r="H25" s="22">
        <v>44</v>
      </c>
      <c r="I25" s="10">
        <v>2</v>
      </c>
      <c r="J25" s="19">
        <v>195</v>
      </c>
      <c r="K25" s="7">
        <v>0</v>
      </c>
      <c r="L25" s="22">
        <v>45</v>
      </c>
      <c r="M25" s="10">
        <v>2</v>
      </c>
      <c r="N25" s="19">
        <v>199</v>
      </c>
      <c r="O25" s="7">
        <v>0</v>
      </c>
      <c r="P25" s="22">
        <v>47</v>
      </c>
      <c r="Q25" s="10">
        <v>2</v>
      </c>
      <c r="R25" s="19">
        <v>196</v>
      </c>
      <c r="S25" s="7">
        <v>0</v>
      </c>
      <c r="T25" s="22">
        <v>46</v>
      </c>
      <c r="U25" s="3">
        <v>2</v>
      </c>
      <c r="V25" s="19">
        <v>195</v>
      </c>
      <c r="W25" s="7">
        <v>0</v>
      </c>
      <c r="X25" s="22">
        <v>44</v>
      </c>
      <c r="Y25" s="24">
        <f t="shared" si="0"/>
        <v>196.6</v>
      </c>
      <c r="Z25" s="25">
        <f t="shared" si="1"/>
        <v>45.2</v>
      </c>
    </row>
    <row r="26" spans="1:26" ht="15.75" thickBot="1" x14ac:dyDescent="0.3">
      <c r="A26" s="101" t="s">
        <v>27</v>
      </c>
      <c r="B26" s="102"/>
      <c r="C26" s="102"/>
      <c r="D26" s="103"/>
      <c r="E26" s="3">
        <v>0</v>
      </c>
      <c r="F26" s="19">
        <v>47</v>
      </c>
      <c r="G26" s="7">
        <v>0</v>
      </c>
      <c r="H26" s="22">
        <v>48</v>
      </c>
      <c r="I26" s="10">
        <v>0</v>
      </c>
      <c r="J26" s="19">
        <v>49</v>
      </c>
      <c r="K26" s="7">
        <v>0</v>
      </c>
      <c r="L26" s="22">
        <v>48</v>
      </c>
      <c r="M26" s="10">
        <v>0</v>
      </c>
      <c r="N26" s="19">
        <v>47</v>
      </c>
      <c r="O26" s="7">
        <v>0</v>
      </c>
      <c r="P26" s="22">
        <v>47</v>
      </c>
      <c r="Q26" s="10">
        <v>0</v>
      </c>
      <c r="R26" s="19">
        <v>47</v>
      </c>
      <c r="S26" s="7">
        <v>0</v>
      </c>
      <c r="T26" s="22">
        <v>47</v>
      </c>
      <c r="U26" s="3">
        <v>0</v>
      </c>
      <c r="V26" s="19">
        <v>47</v>
      </c>
      <c r="W26" s="7">
        <v>0</v>
      </c>
      <c r="X26" s="22">
        <v>48</v>
      </c>
      <c r="Y26" s="26">
        <f t="shared" si="0"/>
        <v>47.4</v>
      </c>
      <c r="Z26" s="27">
        <f t="shared" si="1"/>
        <v>47.6</v>
      </c>
    </row>
    <row r="27" spans="1:26" x14ac:dyDescent="0.25">
      <c r="A27" s="98" t="s">
        <v>28</v>
      </c>
      <c r="B27" s="99"/>
      <c r="C27" s="99"/>
      <c r="D27" s="100"/>
      <c r="E27" s="3">
        <v>27</v>
      </c>
      <c r="F27" s="19">
        <v>3099</v>
      </c>
      <c r="G27" s="7">
        <v>0</v>
      </c>
      <c r="H27" s="22">
        <v>64</v>
      </c>
      <c r="I27" s="10">
        <v>27</v>
      </c>
      <c r="J27" s="19">
        <v>2977</v>
      </c>
      <c r="K27" s="7">
        <v>0</v>
      </c>
      <c r="L27" s="22">
        <v>57</v>
      </c>
      <c r="M27" s="10">
        <v>27</v>
      </c>
      <c r="N27" s="19">
        <v>3045</v>
      </c>
      <c r="O27" s="7">
        <v>0</v>
      </c>
      <c r="P27" s="22">
        <v>57</v>
      </c>
      <c r="Q27" s="10">
        <v>27</v>
      </c>
      <c r="R27" s="19">
        <v>3019</v>
      </c>
      <c r="S27" s="7">
        <v>0</v>
      </c>
      <c r="T27" s="22">
        <v>57</v>
      </c>
      <c r="U27" s="3">
        <v>27</v>
      </c>
      <c r="V27" s="19">
        <v>3042</v>
      </c>
      <c r="W27" s="7">
        <v>0</v>
      </c>
      <c r="X27" s="22">
        <v>57</v>
      </c>
      <c r="Y27" s="24">
        <f t="shared" si="0"/>
        <v>3036.4</v>
      </c>
      <c r="Z27" s="25">
        <f t="shared" si="1"/>
        <v>58.4</v>
      </c>
    </row>
    <row r="28" spans="1:26" ht="15.75" thickBot="1" x14ac:dyDescent="0.3">
      <c r="A28" s="101" t="s">
        <v>29</v>
      </c>
      <c r="B28" s="102"/>
      <c r="C28" s="102"/>
      <c r="D28" s="103"/>
      <c r="E28" s="3">
        <v>38</v>
      </c>
      <c r="F28" s="19">
        <v>11683</v>
      </c>
      <c r="G28" s="7">
        <v>68</v>
      </c>
      <c r="H28" s="22">
        <v>32724</v>
      </c>
      <c r="I28" s="10">
        <v>38</v>
      </c>
      <c r="J28" s="19">
        <v>11463</v>
      </c>
      <c r="K28" s="7">
        <v>68</v>
      </c>
      <c r="L28" s="22">
        <v>33396</v>
      </c>
      <c r="M28" s="10">
        <v>38</v>
      </c>
      <c r="N28" s="19">
        <v>11485</v>
      </c>
      <c r="O28" s="7">
        <v>68</v>
      </c>
      <c r="P28" s="22">
        <v>33414</v>
      </c>
      <c r="Q28" s="10">
        <v>38</v>
      </c>
      <c r="R28" s="19">
        <v>11605</v>
      </c>
      <c r="S28" s="7">
        <v>68</v>
      </c>
      <c r="T28" s="22">
        <v>33794</v>
      </c>
      <c r="U28" s="3">
        <v>38</v>
      </c>
      <c r="V28" s="19">
        <v>11528</v>
      </c>
      <c r="W28" s="7">
        <v>68</v>
      </c>
      <c r="X28" s="22">
        <v>33603</v>
      </c>
      <c r="Y28" s="26">
        <f t="shared" si="0"/>
        <v>11552.8</v>
      </c>
      <c r="Z28" s="27">
        <f t="shared" si="1"/>
        <v>33386.199999999997</v>
      </c>
    </row>
    <row r="29" spans="1:26" x14ac:dyDescent="0.25">
      <c r="A29" s="98" t="s">
        <v>30</v>
      </c>
      <c r="B29" s="99"/>
      <c r="C29" s="99"/>
      <c r="D29" s="100"/>
      <c r="E29" s="3">
        <v>0</v>
      </c>
      <c r="F29" s="19">
        <v>44</v>
      </c>
      <c r="G29" s="7">
        <v>3</v>
      </c>
      <c r="H29" s="22">
        <v>262</v>
      </c>
      <c r="I29" s="10">
        <v>0</v>
      </c>
      <c r="J29" s="19">
        <v>44</v>
      </c>
      <c r="K29" s="7">
        <v>3</v>
      </c>
      <c r="L29" s="22">
        <v>256</v>
      </c>
      <c r="M29" s="10">
        <v>0</v>
      </c>
      <c r="N29" s="19">
        <v>44</v>
      </c>
      <c r="O29" s="7">
        <v>3</v>
      </c>
      <c r="P29" s="22">
        <v>253</v>
      </c>
      <c r="Q29" s="10">
        <v>0</v>
      </c>
      <c r="R29" s="19">
        <v>44</v>
      </c>
      <c r="S29" s="7">
        <v>3</v>
      </c>
      <c r="T29" s="22">
        <v>264</v>
      </c>
      <c r="U29" s="3">
        <v>0</v>
      </c>
      <c r="V29" s="19">
        <v>44</v>
      </c>
      <c r="W29" s="7">
        <v>3</v>
      </c>
      <c r="X29" s="22">
        <v>256</v>
      </c>
      <c r="Y29" s="24">
        <f t="shared" si="0"/>
        <v>44</v>
      </c>
      <c r="Z29" s="25">
        <f t="shared" si="1"/>
        <v>258.2</v>
      </c>
    </row>
    <row r="30" spans="1:26" ht="15.75" thickBot="1" x14ac:dyDescent="0.3">
      <c r="A30" s="101" t="s">
        <v>31</v>
      </c>
      <c r="B30" s="102"/>
      <c r="C30" s="102"/>
      <c r="D30" s="103"/>
      <c r="E30" s="3">
        <v>2</v>
      </c>
      <c r="F30" s="19">
        <v>246</v>
      </c>
      <c r="G30" s="7">
        <v>0</v>
      </c>
      <c r="H30" s="22">
        <v>46</v>
      </c>
      <c r="I30" s="10">
        <v>2</v>
      </c>
      <c r="J30" s="19">
        <v>237</v>
      </c>
      <c r="K30" s="7">
        <v>0</v>
      </c>
      <c r="L30" s="22">
        <v>46</v>
      </c>
      <c r="M30" s="10">
        <v>2</v>
      </c>
      <c r="N30" s="19">
        <v>237</v>
      </c>
      <c r="O30" s="7">
        <v>0</v>
      </c>
      <c r="P30" s="22">
        <v>48</v>
      </c>
      <c r="Q30" s="10">
        <v>2</v>
      </c>
      <c r="R30" s="19">
        <v>241</v>
      </c>
      <c r="S30" s="7">
        <v>0</v>
      </c>
      <c r="T30" s="22">
        <v>45</v>
      </c>
      <c r="U30" s="3">
        <v>2</v>
      </c>
      <c r="V30" s="19">
        <v>240</v>
      </c>
      <c r="W30" s="7">
        <v>0</v>
      </c>
      <c r="X30" s="22">
        <v>47</v>
      </c>
      <c r="Y30" s="26">
        <f t="shared" si="0"/>
        <v>240.2</v>
      </c>
      <c r="Z30" s="27">
        <f t="shared" si="1"/>
        <v>46.4</v>
      </c>
    </row>
    <row r="31" spans="1:26" x14ac:dyDescent="0.25">
      <c r="A31" s="98" t="s">
        <v>32</v>
      </c>
      <c r="B31" s="99"/>
      <c r="C31" s="99"/>
      <c r="D31" s="100"/>
      <c r="E31" s="3">
        <v>0</v>
      </c>
      <c r="F31" s="19">
        <v>46</v>
      </c>
      <c r="G31" s="7">
        <v>33</v>
      </c>
      <c r="H31" s="22">
        <v>3257</v>
      </c>
      <c r="I31" s="10">
        <v>0</v>
      </c>
      <c r="J31" s="19">
        <v>42</v>
      </c>
      <c r="K31" s="7">
        <v>33</v>
      </c>
      <c r="L31" s="22">
        <v>3306</v>
      </c>
      <c r="M31" s="10">
        <v>0</v>
      </c>
      <c r="N31" s="19">
        <v>42</v>
      </c>
      <c r="O31" s="7">
        <v>33</v>
      </c>
      <c r="P31" s="22">
        <v>3324</v>
      </c>
      <c r="Q31" s="10">
        <v>0</v>
      </c>
      <c r="R31" s="19">
        <v>44</v>
      </c>
      <c r="S31" s="7">
        <v>33</v>
      </c>
      <c r="T31" s="22">
        <v>3247</v>
      </c>
      <c r="U31" s="3">
        <v>0</v>
      </c>
      <c r="V31" s="19">
        <v>43</v>
      </c>
      <c r="W31" s="7">
        <v>33</v>
      </c>
      <c r="X31" s="22">
        <v>3277</v>
      </c>
      <c r="Y31" s="24">
        <f t="shared" si="0"/>
        <v>43.4</v>
      </c>
      <c r="Z31" s="25">
        <f t="shared" si="1"/>
        <v>3282.2</v>
      </c>
    </row>
    <row r="32" spans="1:26" ht="15.75" thickBot="1" x14ac:dyDescent="0.3">
      <c r="A32" s="101" t="s">
        <v>33</v>
      </c>
      <c r="B32" s="102"/>
      <c r="C32" s="102"/>
      <c r="D32" s="103"/>
      <c r="E32" s="3">
        <v>0</v>
      </c>
      <c r="F32" s="19">
        <v>81</v>
      </c>
      <c r="G32" s="7">
        <v>0</v>
      </c>
      <c r="H32" s="22">
        <v>44</v>
      </c>
      <c r="I32" s="10">
        <v>0</v>
      </c>
      <c r="J32" s="19">
        <v>44</v>
      </c>
      <c r="K32" s="7">
        <v>0</v>
      </c>
      <c r="L32" s="22">
        <v>45</v>
      </c>
      <c r="M32" s="10">
        <v>0</v>
      </c>
      <c r="N32" s="19">
        <v>43</v>
      </c>
      <c r="O32" s="7">
        <v>0</v>
      </c>
      <c r="P32" s="22">
        <v>44</v>
      </c>
      <c r="Q32" s="10">
        <v>0</v>
      </c>
      <c r="R32" s="19">
        <v>44</v>
      </c>
      <c r="S32" s="7">
        <v>0</v>
      </c>
      <c r="T32" s="22">
        <v>44</v>
      </c>
      <c r="U32" s="3">
        <v>0</v>
      </c>
      <c r="V32" s="19">
        <v>43</v>
      </c>
      <c r="W32" s="7">
        <v>0</v>
      </c>
      <c r="X32" s="22">
        <v>44</v>
      </c>
      <c r="Y32" s="26">
        <f t="shared" si="0"/>
        <v>51</v>
      </c>
      <c r="Z32" s="27">
        <f t="shared" si="1"/>
        <v>44.2</v>
      </c>
    </row>
    <row r="33" spans="1:26" x14ac:dyDescent="0.25">
      <c r="A33" s="98" t="s">
        <v>34</v>
      </c>
      <c r="B33" s="99"/>
      <c r="C33" s="99"/>
      <c r="D33" s="100"/>
      <c r="E33" s="3">
        <v>27</v>
      </c>
      <c r="F33" s="19">
        <v>3524</v>
      </c>
      <c r="G33" s="7">
        <v>2</v>
      </c>
      <c r="H33" s="22">
        <v>206</v>
      </c>
      <c r="I33" s="10">
        <v>27</v>
      </c>
      <c r="J33" s="19">
        <v>3529</v>
      </c>
      <c r="K33" s="7">
        <v>2</v>
      </c>
      <c r="L33" s="22">
        <v>204</v>
      </c>
      <c r="M33" s="10">
        <v>27</v>
      </c>
      <c r="N33" s="19">
        <v>3536</v>
      </c>
      <c r="O33" s="7">
        <v>2</v>
      </c>
      <c r="P33" s="22">
        <v>201</v>
      </c>
      <c r="Q33" s="10">
        <v>27</v>
      </c>
      <c r="R33" s="19">
        <v>3551</v>
      </c>
      <c r="S33" s="7">
        <v>2</v>
      </c>
      <c r="T33" s="22">
        <v>207</v>
      </c>
      <c r="U33" s="3">
        <v>27</v>
      </c>
      <c r="V33" s="19">
        <v>3519</v>
      </c>
      <c r="W33" s="7">
        <v>2</v>
      </c>
      <c r="X33" s="22">
        <v>208</v>
      </c>
      <c r="Y33" s="24">
        <f t="shared" si="0"/>
        <v>3531.8</v>
      </c>
      <c r="Z33" s="25">
        <f t="shared" si="1"/>
        <v>205.2</v>
      </c>
    </row>
    <row r="34" spans="1:26" ht="15.75" thickBot="1" x14ac:dyDescent="0.3">
      <c r="A34" s="101" t="s">
        <v>35</v>
      </c>
      <c r="B34" s="102"/>
      <c r="C34" s="102"/>
      <c r="D34" s="103"/>
      <c r="E34" s="3">
        <v>2</v>
      </c>
      <c r="F34" s="19">
        <v>198</v>
      </c>
      <c r="G34" s="7">
        <v>0</v>
      </c>
      <c r="H34" s="22">
        <v>45</v>
      </c>
      <c r="I34" s="10">
        <v>2</v>
      </c>
      <c r="J34" s="19">
        <v>195</v>
      </c>
      <c r="K34" s="7">
        <v>0</v>
      </c>
      <c r="L34" s="22">
        <v>44</v>
      </c>
      <c r="M34" s="10">
        <v>2</v>
      </c>
      <c r="N34" s="19">
        <v>192</v>
      </c>
      <c r="O34" s="7">
        <v>0</v>
      </c>
      <c r="P34" s="22">
        <v>45</v>
      </c>
      <c r="Q34" s="10">
        <v>2</v>
      </c>
      <c r="R34" s="19">
        <v>196</v>
      </c>
      <c r="S34" s="7">
        <v>0</v>
      </c>
      <c r="T34" s="22">
        <v>44</v>
      </c>
      <c r="U34" s="3">
        <v>2</v>
      </c>
      <c r="V34" s="19">
        <v>195</v>
      </c>
      <c r="W34" s="7">
        <v>0</v>
      </c>
      <c r="X34" s="22">
        <v>45</v>
      </c>
      <c r="Y34" s="26">
        <f t="shared" si="0"/>
        <v>195.2</v>
      </c>
      <c r="Z34" s="27">
        <f t="shared" si="1"/>
        <v>44.6</v>
      </c>
    </row>
    <row r="35" spans="1:26" x14ac:dyDescent="0.25">
      <c r="A35" s="98" t="s">
        <v>36</v>
      </c>
      <c r="B35" s="99"/>
      <c r="C35" s="99"/>
      <c r="D35" s="100"/>
      <c r="E35" s="3">
        <v>0</v>
      </c>
      <c r="F35" s="19">
        <v>59</v>
      </c>
      <c r="G35" s="7">
        <v>0</v>
      </c>
      <c r="H35" s="22">
        <v>44</v>
      </c>
      <c r="I35" s="10">
        <v>0</v>
      </c>
      <c r="J35" s="19">
        <v>46</v>
      </c>
      <c r="K35" s="7">
        <v>0</v>
      </c>
      <c r="L35" s="22">
        <v>45</v>
      </c>
      <c r="M35" s="10">
        <v>0</v>
      </c>
      <c r="N35" s="19">
        <v>46</v>
      </c>
      <c r="O35" s="7">
        <v>0</v>
      </c>
      <c r="P35" s="22">
        <v>45</v>
      </c>
      <c r="Q35" s="10">
        <v>0</v>
      </c>
      <c r="R35" s="19">
        <v>45</v>
      </c>
      <c r="S35" s="7">
        <v>0</v>
      </c>
      <c r="T35" s="22">
        <v>44</v>
      </c>
      <c r="U35" s="3">
        <v>0</v>
      </c>
      <c r="V35" s="19">
        <v>47</v>
      </c>
      <c r="W35" s="7">
        <v>0</v>
      </c>
      <c r="X35" s="22">
        <v>45</v>
      </c>
      <c r="Y35" s="24">
        <f t="shared" si="0"/>
        <v>48.6</v>
      </c>
      <c r="Z35" s="25">
        <f t="shared" si="1"/>
        <v>44.6</v>
      </c>
    </row>
    <row r="36" spans="1:26" ht="15.75" thickBot="1" x14ac:dyDescent="0.3">
      <c r="A36" s="101" t="s">
        <v>37</v>
      </c>
      <c r="B36" s="102"/>
      <c r="C36" s="102"/>
      <c r="D36" s="103"/>
      <c r="E36" s="3">
        <v>7</v>
      </c>
      <c r="F36" s="19">
        <v>548</v>
      </c>
      <c r="G36" s="7">
        <v>7</v>
      </c>
      <c r="H36" s="22">
        <v>675</v>
      </c>
      <c r="I36" s="10">
        <v>7</v>
      </c>
      <c r="J36" s="19">
        <v>539</v>
      </c>
      <c r="K36" s="7">
        <v>7</v>
      </c>
      <c r="L36" s="22">
        <v>675</v>
      </c>
      <c r="M36" s="10">
        <v>7</v>
      </c>
      <c r="N36" s="19">
        <v>538</v>
      </c>
      <c r="O36" s="7">
        <v>7</v>
      </c>
      <c r="P36" s="22">
        <v>746</v>
      </c>
      <c r="Q36" s="10">
        <v>7</v>
      </c>
      <c r="R36" s="19">
        <v>539</v>
      </c>
      <c r="S36" s="7">
        <v>7</v>
      </c>
      <c r="T36" s="22">
        <v>691</v>
      </c>
      <c r="U36" s="3">
        <v>7</v>
      </c>
      <c r="V36" s="19">
        <v>554</v>
      </c>
      <c r="W36" s="7">
        <v>7</v>
      </c>
      <c r="X36" s="22">
        <v>674</v>
      </c>
      <c r="Y36" s="26">
        <f t="shared" si="0"/>
        <v>543.6</v>
      </c>
      <c r="Z36" s="27">
        <f t="shared" si="1"/>
        <v>692.2</v>
      </c>
    </row>
    <row r="37" spans="1:26" x14ac:dyDescent="0.25">
      <c r="A37" s="98" t="s">
        <v>38</v>
      </c>
      <c r="B37" s="99"/>
      <c r="C37" s="99"/>
      <c r="D37" s="100"/>
      <c r="E37" s="3">
        <v>0</v>
      </c>
      <c r="F37" s="19">
        <v>44</v>
      </c>
      <c r="G37" s="7">
        <v>0</v>
      </c>
      <c r="H37" s="22">
        <v>45</v>
      </c>
      <c r="I37" s="10">
        <v>0</v>
      </c>
      <c r="J37" s="19">
        <v>45</v>
      </c>
      <c r="K37" s="7">
        <v>0</v>
      </c>
      <c r="L37" s="22">
        <v>46</v>
      </c>
      <c r="M37" s="10">
        <v>0</v>
      </c>
      <c r="N37" s="19">
        <v>44</v>
      </c>
      <c r="O37" s="7">
        <v>0</v>
      </c>
      <c r="P37" s="22">
        <v>44</v>
      </c>
      <c r="Q37" s="10">
        <v>0</v>
      </c>
      <c r="R37" s="19">
        <v>43</v>
      </c>
      <c r="S37" s="7">
        <v>0</v>
      </c>
      <c r="T37" s="22">
        <v>43</v>
      </c>
      <c r="U37" s="3">
        <v>0</v>
      </c>
      <c r="V37" s="19">
        <v>44</v>
      </c>
      <c r="W37" s="7">
        <v>0</v>
      </c>
      <c r="X37" s="22">
        <v>45</v>
      </c>
      <c r="Y37" s="24">
        <f t="shared" si="0"/>
        <v>44</v>
      </c>
      <c r="Z37" s="25">
        <f t="shared" si="1"/>
        <v>44.6</v>
      </c>
    </row>
    <row r="38" spans="1:26" ht="15.75" thickBot="1" x14ac:dyDescent="0.3">
      <c r="A38" s="101" t="s">
        <v>39</v>
      </c>
      <c r="B38" s="102"/>
      <c r="C38" s="102"/>
      <c r="D38" s="103"/>
      <c r="E38" s="3">
        <v>0</v>
      </c>
      <c r="F38" s="19">
        <v>58</v>
      </c>
      <c r="G38" s="7">
        <v>2</v>
      </c>
      <c r="H38" s="22">
        <v>209</v>
      </c>
      <c r="I38" s="10">
        <v>0</v>
      </c>
      <c r="J38" s="19">
        <v>49</v>
      </c>
      <c r="K38" s="7">
        <v>2</v>
      </c>
      <c r="L38" s="22">
        <v>204</v>
      </c>
      <c r="M38" s="10">
        <v>0</v>
      </c>
      <c r="N38" s="19">
        <v>47</v>
      </c>
      <c r="O38" s="7">
        <v>2</v>
      </c>
      <c r="P38" s="22">
        <v>207</v>
      </c>
      <c r="Q38" s="10">
        <v>0</v>
      </c>
      <c r="R38" s="19">
        <v>48</v>
      </c>
      <c r="S38" s="7">
        <v>2</v>
      </c>
      <c r="T38" s="22">
        <v>204</v>
      </c>
      <c r="U38" s="3">
        <v>0</v>
      </c>
      <c r="V38" s="19">
        <v>47</v>
      </c>
      <c r="W38" s="7">
        <v>2</v>
      </c>
      <c r="X38" s="22">
        <v>203</v>
      </c>
      <c r="Y38" s="26">
        <f t="shared" si="0"/>
        <v>49.8</v>
      </c>
      <c r="Z38" s="27">
        <f t="shared" si="1"/>
        <v>205.4</v>
      </c>
    </row>
    <row r="39" spans="1:26" x14ac:dyDescent="0.25">
      <c r="A39" s="98" t="s">
        <v>40</v>
      </c>
      <c r="B39" s="99"/>
      <c r="C39" s="99"/>
      <c r="D39" s="100"/>
      <c r="E39" s="3">
        <v>12</v>
      </c>
      <c r="F39" s="19">
        <v>529</v>
      </c>
      <c r="G39" s="7">
        <v>18</v>
      </c>
      <c r="H39" s="22">
        <v>852</v>
      </c>
      <c r="I39" s="10">
        <v>12</v>
      </c>
      <c r="J39" s="19">
        <v>518</v>
      </c>
      <c r="K39" s="7">
        <v>18</v>
      </c>
      <c r="L39" s="22">
        <v>859</v>
      </c>
      <c r="M39" s="10">
        <v>12</v>
      </c>
      <c r="N39" s="19">
        <v>523</v>
      </c>
      <c r="O39" s="7">
        <v>18</v>
      </c>
      <c r="P39" s="22">
        <v>852</v>
      </c>
      <c r="Q39" s="10">
        <v>12</v>
      </c>
      <c r="R39" s="19">
        <v>524</v>
      </c>
      <c r="S39" s="7">
        <v>18</v>
      </c>
      <c r="T39" s="22">
        <v>868</v>
      </c>
      <c r="U39" s="3">
        <v>12</v>
      </c>
      <c r="V39" s="19">
        <v>521</v>
      </c>
      <c r="W39" s="7">
        <v>18</v>
      </c>
      <c r="X39" s="22">
        <v>855</v>
      </c>
      <c r="Y39" s="24">
        <f t="shared" si="0"/>
        <v>523</v>
      </c>
      <c r="Z39" s="25">
        <f t="shared" si="1"/>
        <v>857.2</v>
      </c>
    </row>
    <row r="40" spans="1:26" ht="15.75" thickBot="1" x14ac:dyDescent="0.3">
      <c r="A40" s="101" t="s">
        <v>41</v>
      </c>
      <c r="B40" s="102"/>
      <c r="C40" s="102"/>
      <c r="D40" s="103"/>
      <c r="E40" s="3">
        <v>0</v>
      </c>
      <c r="F40" s="19">
        <v>44</v>
      </c>
      <c r="G40" s="7">
        <v>14</v>
      </c>
      <c r="H40" s="22">
        <v>833</v>
      </c>
      <c r="I40" s="10">
        <v>0</v>
      </c>
      <c r="J40" s="19">
        <v>43</v>
      </c>
      <c r="K40" s="7">
        <v>14</v>
      </c>
      <c r="L40" s="22">
        <v>831</v>
      </c>
      <c r="M40" s="10">
        <v>0</v>
      </c>
      <c r="N40" s="19">
        <v>44</v>
      </c>
      <c r="O40" s="7">
        <v>14</v>
      </c>
      <c r="P40" s="22">
        <v>824</v>
      </c>
      <c r="Q40" s="10">
        <v>0</v>
      </c>
      <c r="R40" s="19">
        <v>44</v>
      </c>
      <c r="S40" s="7">
        <v>14</v>
      </c>
      <c r="T40" s="22">
        <v>822</v>
      </c>
      <c r="U40" s="3">
        <v>0</v>
      </c>
      <c r="V40" s="19">
        <v>43</v>
      </c>
      <c r="W40" s="7">
        <v>14</v>
      </c>
      <c r="X40" s="22">
        <v>817</v>
      </c>
      <c r="Y40" s="26">
        <f t="shared" si="0"/>
        <v>43.6</v>
      </c>
      <c r="Z40" s="27">
        <f t="shared" si="1"/>
        <v>825.4</v>
      </c>
    </row>
    <row r="41" spans="1:26" x14ac:dyDescent="0.25">
      <c r="A41" s="98" t="s">
        <v>42</v>
      </c>
      <c r="B41" s="99"/>
      <c r="C41" s="99"/>
      <c r="D41" s="100"/>
      <c r="E41" s="3">
        <v>0</v>
      </c>
      <c r="F41" s="19">
        <v>44</v>
      </c>
      <c r="G41" s="7">
        <v>14</v>
      </c>
      <c r="H41" s="22">
        <v>2761</v>
      </c>
      <c r="I41" s="10">
        <v>0</v>
      </c>
      <c r="J41" s="19">
        <v>43</v>
      </c>
      <c r="K41" s="7">
        <v>14</v>
      </c>
      <c r="L41" s="22">
        <v>2763</v>
      </c>
      <c r="M41" s="10">
        <v>0</v>
      </c>
      <c r="N41" s="19">
        <v>44</v>
      </c>
      <c r="O41" s="7">
        <v>14</v>
      </c>
      <c r="P41" s="22">
        <v>2740</v>
      </c>
      <c r="Q41" s="10">
        <v>0</v>
      </c>
      <c r="R41" s="19">
        <v>44</v>
      </c>
      <c r="S41" s="7">
        <v>14</v>
      </c>
      <c r="T41" s="22">
        <v>2730</v>
      </c>
      <c r="U41" s="3">
        <v>0</v>
      </c>
      <c r="V41" s="19">
        <v>45</v>
      </c>
      <c r="W41" s="7">
        <v>14</v>
      </c>
      <c r="X41" s="22">
        <v>2872</v>
      </c>
      <c r="Y41" s="24">
        <f t="shared" si="0"/>
        <v>44</v>
      </c>
      <c r="Z41" s="25">
        <f t="shared" si="1"/>
        <v>2773.2</v>
      </c>
    </row>
    <row r="42" spans="1:26" ht="15.75" thickBot="1" x14ac:dyDescent="0.3">
      <c r="A42" s="101" t="s">
        <v>43</v>
      </c>
      <c r="B42" s="102"/>
      <c r="C42" s="102"/>
      <c r="D42" s="103"/>
      <c r="E42" s="3">
        <v>0</v>
      </c>
      <c r="F42" s="19">
        <v>67</v>
      </c>
      <c r="G42" s="7">
        <v>2</v>
      </c>
      <c r="H42" s="22">
        <v>237</v>
      </c>
      <c r="I42" s="10">
        <v>0</v>
      </c>
      <c r="J42" s="19">
        <v>51</v>
      </c>
      <c r="K42" s="7">
        <v>2</v>
      </c>
      <c r="L42" s="22">
        <v>230</v>
      </c>
      <c r="M42" s="10">
        <v>0</v>
      </c>
      <c r="N42" s="19">
        <v>50</v>
      </c>
      <c r="O42" s="7">
        <v>2</v>
      </c>
      <c r="P42" s="22">
        <v>233</v>
      </c>
      <c r="Q42" s="10">
        <v>0</v>
      </c>
      <c r="R42" s="19">
        <v>51</v>
      </c>
      <c r="S42" s="7">
        <v>2</v>
      </c>
      <c r="T42" s="22">
        <v>229</v>
      </c>
      <c r="U42" s="3">
        <v>0</v>
      </c>
      <c r="V42" s="19">
        <v>51</v>
      </c>
      <c r="W42" s="7">
        <v>2</v>
      </c>
      <c r="X42" s="22">
        <v>234</v>
      </c>
      <c r="Y42" s="26">
        <f t="shared" si="0"/>
        <v>54</v>
      </c>
      <c r="Z42" s="27">
        <f t="shared" si="1"/>
        <v>232.6</v>
      </c>
    </row>
    <row r="43" spans="1:26" x14ac:dyDescent="0.25">
      <c r="A43" s="98" t="s">
        <v>44</v>
      </c>
      <c r="B43" s="99"/>
      <c r="C43" s="99"/>
      <c r="D43" s="100"/>
      <c r="E43" s="3">
        <v>0</v>
      </c>
      <c r="F43" s="19">
        <v>44</v>
      </c>
      <c r="G43" s="7">
        <v>4</v>
      </c>
      <c r="H43" s="22">
        <v>377</v>
      </c>
      <c r="I43" s="10">
        <v>0</v>
      </c>
      <c r="J43" s="19">
        <v>46</v>
      </c>
      <c r="K43" s="7">
        <v>4</v>
      </c>
      <c r="L43" s="22">
        <v>374</v>
      </c>
      <c r="M43" s="10">
        <v>0</v>
      </c>
      <c r="N43" s="19">
        <v>45</v>
      </c>
      <c r="O43" s="7">
        <v>4</v>
      </c>
      <c r="P43" s="22">
        <v>373</v>
      </c>
      <c r="Q43" s="10">
        <v>0</v>
      </c>
      <c r="R43" s="19">
        <v>45</v>
      </c>
      <c r="S43" s="7">
        <v>4</v>
      </c>
      <c r="T43" s="22">
        <v>377</v>
      </c>
      <c r="U43" s="3">
        <v>0</v>
      </c>
      <c r="V43" s="19">
        <v>44</v>
      </c>
      <c r="W43" s="7">
        <v>4</v>
      </c>
      <c r="X43" s="22">
        <v>378</v>
      </c>
      <c r="Y43" s="24">
        <f t="shared" si="0"/>
        <v>44.8</v>
      </c>
      <c r="Z43" s="25">
        <f t="shared" si="1"/>
        <v>375.8</v>
      </c>
    </row>
    <row r="44" spans="1:26" ht="15.75" thickBot="1" x14ac:dyDescent="0.3">
      <c r="A44" s="101" t="s">
        <v>45</v>
      </c>
      <c r="B44" s="102"/>
      <c r="C44" s="102"/>
      <c r="D44" s="103"/>
      <c r="E44" s="3">
        <v>9</v>
      </c>
      <c r="F44" s="19">
        <v>815</v>
      </c>
      <c r="G44" s="7">
        <v>0</v>
      </c>
      <c r="H44" s="22">
        <v>45</v>
      </c>
      <c r="I44" s="10">
        <v>9</v>
      </c>
      <c r="J44" s="19">
        <v>809</v>
      </c>
      <c r="K44" s="7">
        <v>0</v>
      </c>
      <c r="L44" s="22">
        <v>45</v>
      </c>
      <c r="M44" s="10">
        <v>9</v>
      </c>
      <c r="N44" s="19">
        <v>802</v>
      </c>
      <c r="O44" s="7">
        <v>0</v>
      </c>
      <c r="P44" s="22">
        <v>46</v>
      </c>
      <c r="Q44" s="10">
        <v>9</v>
      </c>
      <c r="R44" s="19">
        <v>809</v>
      </c>
      <c r="S44" s="7">
        <v>0</v>
      </c>
      <c r="T44" s="22">
        <v>46</v>
      </c>
      <c r="U44" s="3">
        <v>9</v>
      </c>
      <c r="V44" s="19">
        <v>882</v>
      </c>
      <c r="W44" s="7">
        <v>0</v>
      </c>
      <c r="X44" s="22">
        <v>44</v>
      </c>
      <c r="Y44" s="26">
        <f t="shared" si="0"/>
        <v>823.4</v>
      </c>
      <c r="Z44" s="27">
        <f t="shared" si="1"/>
        <v>45.2</v>
      </c>
    </row>
    <row r="45" spans="1:26" x14ac:dyDescent="0.25">
      <c r="A45" s="98" t="s">
        <v>46</v>
      </c>
      <c r="B45" s="99"/>
      <c r="C45" s="99"/>
      <c r="D45" s="100"/>
      <c r="E45" s="3">
        <v>0</v>
      </c>
      <c r="F45" s="19">
        <v>58</v>
      </c>
      <c r="G45" s="7">
        <v>0</v>
      </c>
      <c r="H45" s="22">
        <v>49</v>
      </c>
      <c r="I45" s="10">
        <v>0</v>
      </c>
      <c r="J45" s="19">
        <v>49</v>
      </c>
      <c r="K45" s="7">
        <v>0</v>
      </c>
      <c r="L45" s="22">
        <v>45</v>
      </c>
      <c r="M45" s="10">
        <v>0</v>
      </c>
      <c r="N45" s="19">
        <v>49</v>
      </c>
      <c r="O45" s="7">
        <v>0</v>
      </c>
      <c r="P45" s="22">
        <v>45</v>
      </c>
      <c r="Q45" s="10">
        <v>0</v>
      </c>
      <c r="R45" s="19">
        <v>53</v>
      </c>
      <c r="S45" s="7">
        <v>0</v>
      </c>
      <c r="T45" s="22">
        <v>45</v>
      </c>
      <c r="U45" s="3">
        <v>0</v>
      </c>
      <c r="V45" s="19">
        <v>49</v>
      </c>
      <c r="W45" s="7">
        <v>0</v>
      </c>
      <c r="X45" s="22">
        <v>44</v>
      </c>
      <c r="Y45" s="24">
        <f t="shared" si="0"/>
        <v>51.6</v>
      </c>
      <c r="Z45" s="25">
        <f t="shared" si="1"/>
        <v>45.6</v>
      </c>
    </row>
    <row r="46" spans="1:26" ht="15.75" thickBot="1" x14ac:dyDescent="0.3">
      <c r="A46" s="101" t="s">
        <v>47</v>
      </c>
      <c r="B46" s="102"/>
      <c r="C46" s="102"/>
      <c r="D46" s="103"/>
      <c r="E46" s="3">
        <v>18</v>
      </c>
      <c r="F46" s="19">
        <v>1426</v>
      </c>
      <c r="G46" s="7">
        <v>10</v>
      </c>
      <c r="H46" s="22">
        <v>543</v>
      </c>
      <c r="I46" s="10">
        <v>18</v>
      </c>
      <c r="J46" s="19">
        <v>1528</v>
      </c>
      <c r="K46" s="7">
        <v>10</v>
      </c>
      <c r="L46" s="22">
        <v>451</v>
      </c>
      <c r="M46" s="10">
        <v>18</v>
      </c>
      <c r="N46" s="19">
        <v>1435</v>
      </c>
      <c r="O46" s="7">
        <v>10</v>
      </c>
      <c r="P46" s="22">
        <v>447</v>
      </c>
      <c r="Q46" s="10">
        <v>18</v>
      </c>
      <c r="R46" s="19">
        <v>1427</v>
      </c>
      <c r="S46" s="7">
        <v>10</v>
      </c>
      <c r="T46" s="22">
        <v>447</v>
      </c>
      <c r="U46" s="3">
        <v>18</v>
      </c>
      <c r="V46" s="19">
        <v>1439</v>
      </c>
      <c r="W46" s="7">
        <v>10</v>
      </c>
      <c r="X46" s="22">
        <v>456</v>
      </c>
      <c r="Y46" s="26">
        <f t="shared" si="0"/>
        <v>1451</v>
      </c>
      <c r="Z46" s="27">
        <f t="shared" si="1"/>
        <v>468.8</v>
      </c>
    </row>
    <row r="47" spans="1:26" x14ac:dyDescent="0.25">
      <c r="A47" s="98" t="s">
        <v>48</v>
      </c>
      <c r="B47" s="99"/>
      <c r="C47" s="99"/>
      <c r="D47" s="100"/>
      <c r="E47" s="3">
        <v>0</v>
      </c>
      <c r="F47" s="19">
        <v>57</v>
      </c>
      <c r="G47" s="7">
        <v>0</v>
      </c>
      <c r="H47" s="22">
        <v>44</v>
      </c>
      <c r="I47" s="10">
        <v>0</v>
      </c>
      <c r="J47" s="19">
        <v>46</v>
      </c>
      <c r="K47" s="7">
        <v>0</v>
      </c>
      <c r="L47" s="22">
        <v>47</v>
      </c>
      <c r="M47" s="10">
        <v>0</v>
      </c>
      <c r="N47" s="19">
        <v>45</v>
      </c>
      <c r="O47" s="7">
        <v>0</v>
      </c>
      <c r="P47" s="22">
        <v>44</v>
      </c>
      <c r="Q47" s="10">
        <v>0</v>
      </c>
      <c r="R47" s="19">
        <v>48</v>
      </c>
      <c r="S47" s="7">
        <v>0</v>
      </c>
      <c r="T47" s="22">
        <v>43</v>
      </c>
      <c r="U47" s="3">
        <v>0</v>
      </c>
      <c r="V47" s="19">
        <v>45</v>
      </c>
      <c r="W47" s="7">
        <v>0</v>
      </c>
      <c r="X47" s="22">
        <v>43</v>
      </c>
      <c r="Y47" s="24">
        <f t="shared" si="0"/>
        <v>48.2</v>
      </c>
      <c r="Z47" s="25">
        <f t="shared" si="1"/>
        <v>44.2</v>
      </c>
    </row>
    <row r="48" spans="1:26" ht="15.75" thickBot="1" x14ac:dyDescent="0.3">
      <c r="A48" s="101" t="s">
        <v>49</v>
      </c>
      <c r="B48" s="102"/>
      <c r="C48" s="102"/>
      <c r="D48" s="103"/>
      <c r="E48" s="3">
        <v>0</v>
      </c>
      <c r="F48" s="19">
        <v>52</v>
      </c>
      <c r="G48" s="7">
        <v>13</v>
      </c>
      <c r="H48" s="22">
        <v>1691</v>
      </c>
      <c r="I48" s="10">
        <v>0</v>
      </c>
      <c r="J48" s="19">
        <v>46</v>
      </c>
      <c r="K48" s="7">
        <v>13</v>
      </c>
      <c r="L48" s="22">
        <v>1634</v>
      </c>
      <c r="M48" s="10">
        <v>0</v>
      </c>
      <c r="N48" s="19">
        <v>46</v>
      </c>
      <c r="O48" s="7">
        <v>13</v>
      </c>
      <c r="P48" s="22">
        <v>1663</v>
      </c>
      <c r="Q48" s="10">
        <v>0</v>
      </c>
      <c r="R48" s="19">
        <v>50</v>
      </c>
      <c r="S48" s="7">
        <v>13</v>
      </c>
      <c r="T48" s="22">
        <v>1669</v>
      </c>
      <c r="U48" s="3">
        <v>0</v>
      </c>
      <c r="V48" s="19">
        <v>47</v>
      </c>
      <c r="W48" s="7">
        <v>13</v>
      </c>
      <c r="X48" s="22">
        <v>1742</v>
      </c>
      <c r="Y48" s="26">
        <f t="shared" si="0"/>
        <v>48.2</v>
      </c>
      <c r="Z48" s="27">
        <f t="shared" si="1"/>
        <v>1679.8</v>
      </c>
    </row>
    <row r="49" spans="1:26" x14ac:dyDescent="0.25">
      <c r="A49" s="98" t="s">
        <v>50</v>
      </c>
      <c r="B49" s="99"/>
      <c r="C49" s="99"/>
      <c r="D49" s="100"/>
      <c r="E49" s="3">
        <v>0</v>
      </c>
      <c r="F49" s="19">
        <v>54</v>
      </c>
      <c r="G49" s="7">
        <v>0</v>
      </c>
      <c r="H49" s="22">
        <v>45</v>
      </c>
      <c r="I49" s="10">
        <v>0</v>
      </c>
      <c r="J49" s="19">
        <v>45</v>
      </c>
      <c r="K49" s="7">
        <v>0</v>
      </c>
      <c r="L49" s="22">
        <v>44</v>
      </c>
      <c r="M49" s="10">
        <v>0</v>
      </c>
      <c r="N49" s="19">
        <v>47</v>
      </c>
      <c r="O49" s="7">
        <v>0</v>
      </c>
      <c r="P49" s="22">
        <v>44</v>
      </c>
      <c r="Q49" s="10">
        <v>0</v>
      </c>
      <c r="R49" s="19">
        <v>44</v>
      </c>
      <c r="S49" s="7">
        <v>0</v>
      </c>
      <c r="T49" s="22">
        <v>44</v>
      </c>
      <c r="U49" s="3">
        <v>0</v>
      </c>
      <c r="V49" s="19">
        <v>45</v>
      </c>
      <c r="W49" s="7">
        <v>0</v>
      </c>
      <c r="X49" s="22">
        <v>44</v>
      </c>
      <c r="Y49" s="24">
        <f t="shared" si="0"/>
        <v>47</v>
      </c>
      <c r="Z49" s="25">
        <f t="shared" si="1"/>
        <v>44.2</v>
      </c>
    </row>
    <row r="50" spans="1:26" ht="15.75" thickBot="1" x14ac:dyDescent="0.3">
      <c r="A50" s="101" t="s">
        <v>51</v>
      </c>
      <c r="B50" s="102"/>
      <c r="C50" s="102"/>
      <c r="D50" s="103"/>
      <c r="E50" s="3">
        <v>0</v>
      </c>
      <c r="F50" s="19">
        <v>48</v>
      </c>
      <c r="G50" s="7">
        <v>4</v>
      </c>
      <c r="H50" s="22">
        <v>302</v>
      </c>
      <c r="I50" s="10">
        <v>0</v>
      </c>
      <c r="J50" s="19">
        <v>45</v>
      </c>
      <c r="K50" s="7">
        <v>4</v>
      </c>
      <c r="L50" s="22">
        <v>285</v>
      </c>
      <c r="M50" s="10">
        <v>0</v>
      </c>
      <c r="N50" s="19">
        <v>46</v>
      </c>
      <c r="O50" s="7">
        <v>4</v>
      </c>
      <c r="P50" s="22">
        <v>287</v>
      </c>
      <c r="Q50" s="10">
        <v>0</v>
      </c>
      <c r="R50" s="19">
        <v>44</v>
      </c>
      <c r="S50" s="7">
        <v>4</v>
      </c>
      <c r="T50" s="22">
        <v>289</v>
      </c>
      <c r="U50" s="3">
        <v>0</v>
      </c>
      <c r="V50" s="19">
        <v>48</v>
      </c>
      <c r="W50" s="7">
        <v>4</v>
      </c>
      <c r="X50" s="22">
        <v>288</v>
      </c>
      <c r="Y50" s="26">
        <f t="shared" si="0"/>
        <v>46.2</v>
      </c>
      <c r="Z50" s="27">
        <f t="shared" si="1"/>
        <v>290.2</v>
      </c>
    </row>
    <row r="51" spans="1:26" x14ac:dyDescent="0.25">
      <c r="A51" s="98" t="s">
        <v>52</v>
      </c>
      <c r="B51" s="99"/>
      <c r="C51" s="99"/>
      <c r="D51" s="100"/>
      <c r="E51" s="3">
        <v>41</v>
      </c>
      <c r="F51" s="19">
        <v>4459</v>
      </c>
      <c r="G51" s="7">
        <v>30</v>
      </c>
      <c r="H51" s="22">
        <v>1852</v>
      </c>
      <c r="I51" s="10">
        <v>41</v>
      </c>
      <c r="J51" s="19">
        <v>4463</v>
      </c>
      <c r="K51" s="7">
        <v>30</v>
      </c>
      <c r="L51" s="22">
        <v>1858</v>
      </c>
      <c r="M51" s="10">
        <v>41</v>
      </c>
      <c r="N51" s="19">
        <v>4454</v>
      </c>
      <c r="O51" s="7">
        <v>30</v>
      </c>
      <c r="P51" s="22">
        <v>1853</v>
      </c>
      <c r="Q51" s="10">
        <v>41</v>
      </c>
      <c r="R51" s="19">
        <v>4383</v>
      </c>
      <c r="S51" s="7">
        <v>30</v>
      </c>
      <c r="T51" s="22">
        <v>1854</v>
      </c>
      <c r="U51" s="3">
        <v>41</v>
      </c>
      <c r="V51" s="19">
        <v>4277</v>
      </c>
      <c r="W51" s="7">
        <v>30</v>
      </c>
      <c r="X51" s="22">
        <v>1850</v>
      </c>
      <c r="Y51" s="24">
        <f t="shared" si="0"/>
        <v>4407.2</v>
      </c>
      <c r="Z51" s="25">
        <f t="shared" si="1"/>
        <v>1853.4</v>
      </c>
    </row>
    <row r="52" spans="1:26" ht="15.75" thickBot="1" x14ac:dyDescent="0.3">
      <c r="A52" s="101" t="s">
        <v>53</v>
      </c>
      <c r="B52" s="102"/>
      <c r="C52" s="102"/>
      <c r="D52" s="103"/>
      <c r="E52" s="3">
        <v>0</v>
      </c>
      <c r="F52" s="19">
        <v>122</v>
      </c>
      <c r="G52" s="7">
        <v>0</v>
      </c>
      <c r="H52" s="22">
        <v>46</v>
      </c>
      <c r="I52" s="10">
        <v>0</v>
      </c>
      <c r="J52" s="19">
        <v>43</v>
      </c>
      <c r="K52" s="7">
        <v>0</v>
      </c>
      <c r="L52" s="22">
        <v>45</v>
      </c>
      <c r="M52" s="10">
        <v>0</v>
      </c>
      <c r="N52" s="19">
        <v>43</v>
      </c>
      <c r="O52" s="7">
        <v>0</v>
      </c>
      <c r="P52" s="22">
        <v>46</v>
      </c>
      <c r="Q52" s="10">
        <v>0</v>
      </c>
      <c r="R52" s="19">
        <v>44</v>
      </c>
      <c r="S52" s="7">
        <v>0</v>
      </c>
      <c r="T52" s="22">
        <v>46</v>
      </c>
      <c r="U52" s="3">
        <v>0</v>
      </c>
      <c r="V52" s="19">
        <v>46</v>
      </c>
      <c r="W52" s="7">
        <v>0</v>
      </c>
      <c r="X52" s="22">
        <v>45</v>
      </c>
      <c r="Y52" s="26">
        <f t="shared" si="0"/>
        <v>59.6</v>
      </c>
      <c r="Z52" s="27">
        <f t="shared" si="1"/>
        <v>45.6</v>
      </c>
    </row>
    <row r="53" spans="1:26" x14ac:dyDescent="0.25">
      <c r="A53" s="98" t="s">
        <v>54</v>
      </c>
      <c r="B53" s="99"/>
      <c r="C53" s="99"/>
      <c r="D53" s="100"/>
      <c r="E53" s="3">
        <v>0</v>
      </c>
      <c r="F53" s="19">
        <v>45</v>
      </c>
      <c r="G53" s="7">
        <v>0</v>
      </c>
      <c r="H53" s="22">
        <v>47</v>
      </c>
      <c r="I53" s="10">
        <v>0</v>
      </c>
      <c r="J53" s="19">
        <v>45</v>
      </c>
      <c r="K53" s="7">
        <v>0</v>
      </c>
      <c r="L53" s="22">
        <v>45</v>
      </c>
      <c r="M53" s="10">
        <v>0</v>
      </c>
      <c r="N53" s="19">
        <v>45</v>
      </c>
      <c r="O53" s="7">
        <v>0</v>
      </c>
      <c r="P53" s="22">
        <v>45</v>
      </c>
      <c r="Q53" s="10">
        <v>0</v>
      </c>
      <c r="R53" s="19">
        <v>44</v>
      </c>
      <c r="S53" s="7">
        <v>0</v>
      </c>
      <c r="T53" s="22">
        <v>44</v>
      </c>
      <c r="U53" s="3">
        <v>0</v>
      </c>
      <c r="V53" s="19">
        <v>47</v>
      </c>
      <c r="W53" s="7">
        <v>0</v>
      </c>
      <c r="X53" s="22">
        <v>45</v>
      </c>
      <c r="Y53" s="24">
        <f t="shared" si="0"/>
        <v>45.2</v>
      </c>
      <c r="Z53" s="25">
        <f t="shared" si="1"/>
        <v>45.2</v>
      </c>
    </row>
    <row r="54" spans="1:26" ht="15.75" thickBot="1" x14ac:dyDescent="0.3">
      <c r="A54" s="101" t="s">
        <v>55</v>
      </c>
      <c r="B54" s="102"/>
      <c r="C54" s="102"/>
      <c r="D54" s="103"/>
      <c r="E54" s="3">
        <v>11</v>
      </c>
      <c r="F54" s="19">
        <v>559</v>
      </c>
      <c r="G54" s="7">
        <v>0</v>
      </c>
      <c r="H54" s="22">
        <v>43</v>
      </c>
      <c r="I54" s="10">
        <v>11</v>
      </c>
      <c r="J54" s="19">
        <v>555</v>
      </c>
      <c r="K54" s="7">
        <v>0</v>
      </c>
      <c r="L54" s="22">
        <v>43</v>
      </c>
      <c r="M54" s="10">
        <v>11</v>
      </c>
      <c r="N54" s="19">
        <v>555</v>
      </c>
      <c r="O54" s="7">
        <v>0</v>
      </c>
      <c r="P54" s="22">
        <v>43</v>
      </c>
      <c r="Q54" s="10">
        <v>11</v>
      </c>
      <c r="R54" s="19">
        <v>560</v>
      </c>
      <c r="S54" s="7">
        <v>0</v>
      </c>
      <c r="T54" s="22">
        <v>43</v>
      </c>
      <c r="U54" s="3">
        <v>11</v>
      </c>
      <c r="V54" s="19">
        <v>558</v>
      </c>
      <c r="W54" s="7">
        <v>0</v>
      </c>
      <c r="X54" s="22">
        <v>44</v>
      </c>
      <c r="Y54" s="26">
        <f t="shared" si="0"/>
        <v>557.4</v>
      </c>
      <c r="Z54" s="27">
        <f t="shared" si="1"/>
        <v>43.2</v>
      </c>
    </row>
    <row r="55" spans="1:26" x14ac:dyDescent="0.25">
      <c r="A55" s="98" t="s">
        <v>56</v>
      </c>
      <c r="B55" s="99"/>
      <c r="C55" s="99"/>
      <c r="D55" s="100"/>
      <c r="E55" s="3">
        <v>0</v>
      </c>
      <c r="F55" s="19">
        <v>44</v>
      </c>
      <c r="G55" s="7">
        <v>7</v>
      </c>
      <c r="H55" s="22">
        <v>687</v>
      </c>
      <c r="I55" s="10">
        <v>0</v>
      </c>
      <c r="J55" s="19">
        <v>42</v>
      </c>
      <c r="K55" s="7">
        <v>7</v>
      </c>
      <c r="L55" s="22">
        <v>688</v>
      </c>
      <c r="M55" s="10">
        <v>0</v>
      </c>
      <c r="N55" s="19">
        <v>43</v>
      </c>
      <c r="O55" s="7">
        <v>7</v>
      </c>
      <c r="P55" s="22">
        <v>684</v>
      </c>
      <c r="Q55" s="10">
        <v>0</v>
      </c>
      <c r="R55" s="19">
        <v>43</v>
      </c>
      <c r="S55" s="7">
        <v>7</v>
      </c>
      <c r="T55" s="22">
        <v>683</v>
      </c>
      <c r="U55" s="3">
        <v>0</v>
      </c>
      <c r="V55" s="19">
        <v>44</v>
      </c>
      <c r="W55" s="7">
        <v>7</v>
      </c>
      <c r="X55" s="22">
        <v>690</v>
      </c>
      <c r="Y55" s="24">
        <f t="shared" si="0"/>
        <v>43.2</v>
      </c>
      <c r="Z55" s="25">
        <f t="shared" si="1"/>
        <v>686.4</v>
      </c>
    </row>
    <row r="56" spans="1:26" ht="15.75" thickBot="1" x14ac:dyDescent="0.3">
      <c r="A56" s="101" t="s">
        <v>57</v>
      </c>
      <c r="B56" s="102"/>
      <c r="C56" s="102"/>
      <c r="D56" s="103"/>
      <c r="E56" s="3">
        <v>0</v>
      </c>
      <c r="F56" s="19">
        <v>44</v>
      </c>
      <c r="G56" s="7">
        <v>0</v>
      </c>
      <c r="H56" s="22">
        <v>45</v>
      </c>
      <c r="I56" s="10">
        <v>0</v>
      </c>
      <c r="J56" s="19">
        <v>45</v>
      </c>
      <c r="K56" s="7">
        <v>0</v>
      </c>
      <c r="L56" s="22">
        <v>45</v>
      </c>
      <c r="M56" s="10">
        <v>0</v>
      </c>
      <c r="N56" s="19">
        <v>44</v>
      </c>
      <c r="O56" s="7">
        <v>0</v>
      </c>
      <c r="P56" s="22">
        <v>44</v>
      </c>
      <c r="Q56" s="10">
        <v>0</v>
      </c>
      <c r="R56" s="19">
        <v>45</v>
      </c>
      <c r="S56" s="7">
        <v>0</v>
      </c>
      <c r="T56" s="22">
        <v>45</v>
      </c>
      <c r="U56" s="3">
        <v>0</v>
      </c>
      <c r="V56" s="19">
        <v>44</v>
      </c>
      <c r="W56" s="7">
        <v>0</v>
      </c>
      <c r="X56" s="22">
        <v>44</v>
      </c>
      <c r="Y56" s="26">
        <f t="shared" si="0"/>
        <v>44.4</v>
      </c>
      <c r="Z56" s="27">
        <f t="shared" si="1"/>
        <v>44.6</v>
      </c>
    </row>
    <row r="57" spans="1:26" x14ac:dyDescent="0.25">
      <c r="A57" s="98" t="s">
        <v>58</v>
      </c>
      <c r="B57" s="99"/>
      <c r="C57" s="99"/>
      <c r="D57" s="100"/>
      <c r="E57" s="3">
        <v>0</v>
      </c>
      <c r="F57" s="19">
        <v>45</v>
      </c>
      <c r="G57" s="7">
        <v>0</v>
      </c>
      <c r="H57" s="22">
        <v>43</v>
      </c>
      <c r="I57" s="10">
        <v>0</v>
      </c>
      <c r="J57" s="19">
        <v>45</v>
      </c>
      <c r="K57" s="7">
        <v>0</v>
      </c>
      <c r="L57" s="22">
        <v>47</v>
      </c>
      <c r="M57" s="10">
        <v>0</v>
      </c>
      <c r="N57" s="19">
        <v>44</v>
      </c>
      <c r="O57" s="7">
        <v>0</v>
      </c>
      <c r="P57" s="22">
        <v>43</v>
      </c>
      <c r="Q57" s="10">
        <v>0</v>
      </c>
      <c r="R57" s="19">
        <v>44</v>
      </c>
      <c r="S57" s="7">
        <v>0</v>
      </c>
      <c r="T57" s="22">
        <v>51</v>
      </c>
      <c r="U57" s="3">
        <v>0</v>
      </c>
      <c r="V57" s="19">
        <v>49</v>
      </c>
      <c r="W57" s="7">
        <v>0</v>
      </c>
      <c r="X57" s="22">
        <v>46</v>
      </c>
      <c r="Y57" s="24">
        <f t="shared" si="0"/>
        <v>45.4</v>
      </c>
      <c r="Z57" s="25">
        <f t="shared" si="1"/>
        <v>46</v>
      </c>
    </row>
    <row r="58" spans="1:26" ht="15.75" thickBot="1" x14ac:dyDescent="0.3">
      <c r="A58" s="101" t="s">
        <v>59</v>
      </c>
      <c r="B58" s="102"/>
      <c r="C58" s="102"/>
      <c r="D58" s="103"/>
      <c r="E58" s="3">
        <v>0</v>
      </c>
      <c r="F58" s="19">
        <v>50</v>
      </c>
      <c r="G58" s="7">
        <v>0</v>
      </c>
      <c r="H58" s="22">
        <v>52</v>
      </c>
      <c r="I58" s="10">
        <v>0</v>
      </c>
      <c r="J58" s="19">
        <v>45</v>
      </c>
      <c r="K58" s="7">
        <v>0</v>
      </c>
      <c r="L58" s="22">
        <v>52</v>
      </c>
      <c r="M58" s="10">
        <v>0</v>
      </c>
      <c r="N58" s="19">
        <v>49</v>
      </c>
      <c r="O58" s="7">
        <v>0</v>
      </c>
      <c r="P58" s="22">
        <v>45</v>
      </c>
      <c r="Q58" s="10">
        <v>0</v>
      </c>
      <c r="R58" s="19">
        <v>45</v>
      </c>
      <c r="S58" s="7">
        <v>0</v>
      </c>
      <c r="T58" s="22">
        <v>45</v>
      </c>
      <c r="U58" s="3">
        <v>0</v>
      </c>
      <c r="V58" s="19">
        <v>46</v>
      </c>
      <c r="W58" s="7">
        <v>0</v>
      </c>
      <c r="X58" s="22">
        <v>44</v>
      </c>
      <c r="Y58" s="26">
        <f t="shared" si="0"/>
        <v>47</v>
      </c>
      <c r="Z58" s="27">
        <f t="shared" si="1"/>
        <v>47.6</v>
      </c>
    </row>
    <row r="59" spans="1:26" x14ac:dyDescent="0.25">
      <c r="A59" s="98" t="s">
        <v>60</v>
      </c>
      <c r="B59" s="99"/>
      <c r="C59" s="99"/>
      <c r="D59" s="100"/>
      <c r="E59" s="3">
        <v>0</v>
      </c>
      <c r="F59" s="19">
        <v>45</v>
      </c>
      <c r="G59" s="7">
        <v>0</v>
      </c>
      <c r="H59" s="22">
        <v>50</v>
      </c>
      <c r="I59" s="10">
        <v>0</v>
      </c>
      <c r="J59" s="19">
        <v>44</v>
      </c>
      <c r="K59" s="7">
        <v>0</v>
      </c>
      <c r="L59" s="22">
        <v>50</v>
      </c>
      <c r="M59" s="10">
        <v>0</v>
      </c>
      <c r="N59" s="19">
        <v>45</v>
      </c>
      <c r="O59" s="7">
        <v>0</v>
      </c>
      <c r="P59" s="22">
        <v>49</v>
      </c>
      <c r="Q59" s="10">
        <v>0</v>
      </c>
      <c r="R59" s="19">
        <v>43</v>
      </c>
      <c r="S59" s="7">
        <v>0</v>
      </c>
      <c r="T59" s="22">
        <v>50</v>
      </c>
      <c r="U59" s="3">
        <v>0</v>
      </c>
      <c r="V59" s="19">
        <v>44</v>
      </c>
      <c r="W59" s="7">
        <v>0</v>
      </c>
      <c r="X59" s="22">
        <v>50</v>
      </c>
      <c r="Y59" s="24">
        <f t="shared" si="0"/>
        <v>44.2</v>
      </c>
      <c r="Z59" s="25">
        <f t="shared" si="1"/>
        <v>49.8</v>
      </c>
    </row>
    <row r="60" spans="1:26" ht="15.75" thickBot="1" x14ac:dyDescent="0.3">
      <c r="A60" s="101" t="s">
        <v>61</v>
      </c>
      <c r="B60" s="102"/>
      <c r="C60" s="102"/>
      <c r="D60" s="103"/>
      <c r="E60" s="3">
        <v>0</v>
      </c>
      <c r="F60" s="19">
        <v>45</v>
      </c>
      <c r="G60" s="7">
        <v>0</v>
      </c>
      <c r="H60" s="22">
        <v>43</v>
      </c>
      <c r="I60" s="10">
        <v>0</v>
      </c>
      <c r="J60" s="19">
        <v>45</v>
      </c>
      <c r="K60" s="7">
        <v>0</v>
      </c>
      <c r="L60" s="22">
        <v>43</v>
      </c>
      <c r="M60" s="10">
        <v>0</v>
      </c>
      <c r="N60" s="19">
        <v>45</v>
      </c>
      <c r="O60" s="7">
        <v>0</v>
      </c>
      <c r="P60" s="22">
        <v>43</v>
      </c>
      <c r="Q60" s="10">
        <v>0</v>
      </c>
      <c r="R60" s="19">
        <v>44</v>
      </c>
      <c r="S60" s="7">
        <v>0</v>
      </c>
      <c r="T60" s="22">
        <v>43</v>
      </c>
      <c r="U60" s="3">
        <v>0</v>
      </c>
      <c r="V60" s="19">
        <v>44</v>
      </c>
      <c r="W60" s="7">
        <v>0</v>
      </c>
      <c r="X60" s="22">
        <v>43</v>
      </c>
      <c r="Y60" s="26">
        <f t="shared" si="0"/>
        <v>44.6</v>
      </c>
      <c r="Z60" s="27">
        <f t="shared" si="1"/>
        <v>43</v>
      </c>
    </row>
    <row r="61" spans="1:26" x14ac:dyDescent="0.25">
      <c r="A61" s="98" t="s">
        <v>62</v>
      </c>
      <c r="B61" s="99"/>
      <c r="C61" s="99"/>
      <c r="D61" s="100"/>
      <c r="E61" s="3">
        <v>2</v>
      </c>
      <c r="F61" s="19">
        <v>214</v>
      </c>
      <c r="G61" s="7">
        <v>0</v>
      </c>
      <c r="H61" s="22">
        <v>44</v>
      </c>
      <c r="I61" s="10">
        <v>2</v>
      </c>
      <c r="J61" s="19">
        <v>216</v>
      </c>
      <c r="K61" s="7">
        <v>0</v>
      </c>
      <c r="L61" s="22">
        <v>44</v>
      </c>
      <c r="M61" s="10">
        <v>2</v>
      </c>
      <c r="N61" s="19">
        <v>216</v>
      </c>
      <c r="O61" s="7">
        <v>0</v>
      </c>
      <c r="P61" s="22">
        <v>44</v>
      </c>
      <c r="Q61" s="10">
        <v>2</v>
      </c>
      <c r="R61" s="19">
        <v>215</v>
      </c>
      <c r="S61" s="7">
        <v>0</v>
      </c>
      <c r="T61" s="22">
        <v>44</v>
      </c>
      <c r="U61" s="3">
        <v>2</v>
      </c>
      <c r="V61" s="19">
        <v>214</v>
      </c>
      <c r="W61" s="7">
        <v>0</v>
      </c>
      <c r="X61" s="22">
        <v>46</v>
      </c>
      <c r="Y61" s="24">
        <f t="shared" si="0"/>
        <v>215</v>
      </c>
      <c r="Z61" s="25">
        <f t="shared" si="1"/>
        <v>44.4</v>
      </c>
    </row>
    <row r="62" spans="1:26" ht="15.75" thickBot="1" x14ac:dyDescent="0.3">
      <c r="A62" s="101" t="s">
        <v>63</v>
      </c>
      <c r="B62" s="102"/>
      <c r="C62" s="102"/>
      <c r="D62" s="103"/>
      <c r="E62" s="3">
        <v>0</v>
      </c>
      <c r="F62" s="19">
        <v>44</v>
      </c>
      <c r="G62" s="7">
        <v>3</v>
      </c>
      <c r="H62" s="22">
        <v>259</v>
      </c>
      <c r="I62" s="10">
        <v>0</v>
      </c>
      <c r="J62" s="19">
        <v>43</v>
      </c>
      <c r="K62" s="7">
        <v>3</v>
      </c>
      <c r="L62" s="22">
        <v>259</v>
      </c>
      <c r="M62" s="10">
        <v>0</v>
      </c>
      <c r="N62" s="19">
        <v>44</v>
      </c>
      <c r="O62" s="7">
        <v>3</v>
      </c>
      <c r="P62" s="22">
        <v>260</v>
      </c>
      <c r="Q62" s="10">
        <v>0</v>
      </c>
      <c r="R62" s="19">
        <v>44</v>
      </c>
      <c r="S62" s="7">
        <v>3</v>
      </c>
      <c r="T62" s="22">
        <v>257</v>
      </c>
      <c r="U62" s="3">
        <v>0</v>
      </c>
      <c r="V62" s="19">
        <v>45</v>
      </c>
      <c r="W62" s="7">
        <v>3</v>
      </c>
      <c r="X62" s="22">
        <v>260</v>
      </c>
      <c r="Y62" s="26">
        <f t="shared" si="0"/>
        <v>44</v>
      </c>
      <c r="Z62" s="27">
        <f t="shared" si="1"/>
        <v>259</v>
      </c>
    </row>
    <row r="63" spans="1:26" x14ac:dyDescent="0.25">
      <c r="A63" s="98" t="s">
        <v>64</v>
      </c>
      <c r="B63" s="99"/>
      <c r="C63" s="99"/>
      <c r="D63" s="100"/>
      <c r="E63" s="3">
        <v>20</v>
      </c>
      <c r="F63" s="19">
        <v>2062</v>
      </c>
      <c r="G63" s="7">
        <v>34</v>
      </c>
      <c r="H63" s="22">
        <v>6608</v>
      </c>
      <c r="I63" s="10">
        <v>20</v>
      </c>
      <c r="J63" s="19">
        <v>2040</v>
      </c>
      <c r="K63" s="7">
        <v>34</v>
      </c>
      <c r="L63" s="22">
        <v>6749</v>
      </c>
      <c r="M63" s="10">
        <v>20</v>
      </c>
      <c r="N63" s="19">
        <v>2049</v>
      </c>
      <c r="O63" s="7">
        <v>34</v>
      </c>
      <c r="P63" s="22">
        <v>6592</v>
      </c>
      <c r="Q63" s="10">
        <v>20</v>
      </c>
      <c r="R63" s="19">
        <v>2005</v>
      </c>
      <c r="S63" s="7">
        <v>34</v>
      </c>
      <c r="T63" s="22">
        <v>7103</v>
      </c>
      <c r="U63" s="3">
        <v>20</v>
      </c>
      <c r="V63" s="19">
        <v>2060</v>
      </c>
      <c r="W63" s="7">
        <v>34</v>
      </c>
      <c r="X63" s="22">
        <v>6651</v>
      </c>
      <c r="Y63" s="24">
        <f t="shared" si="0"/>
        <v>2043.2</v>
      </c>
      <c r="Z63" s="25">
        <f t="shared" si="1"/>
        <v>6740.6</v>
      </c>
    </row>
    <row r="64" spans="1:26" ht="15.75" thickBot="1" x14ac:dyDescent="0.3">
      <c r="A64" s="101" t="s">
        <v>65</v>
      </c>
      <c r="B64" s="102"/>
      <c r="C64" s="102"/>
      <c r="D64" s="103"/>
      <c r="E64" s="3">
        <v>6</v>
      </c>
      <c r="F64" s="19">
        <v>312</v>
      </c>
      <c r="G64" s="7">
        <v>6</v>
      </c>
      <c r="H64" s="22">
        <v>221</v>
      </c>
      <c r="I64" s="10">
        <v>6</v>
      </c>
      <c r="J64" s="19">
        <v>307</v>
      </c>
      <c r="K64" s="7">
        <v>6</v>
      </c>
      <c r="L64" s="22">
        <v>221</v>
      </c>
      <c r="M64" s="10">
        <v>6</v>
      </c>
      <c r="N64" s="19">
        <v>304</v>
      </c>
      <c r="O64" s="7">
        <v>6</v>
      </c>
      <c r="P64" s="22">
        <v>221</v>
      </c>
      <c r="Q64" s="10">
        <v>6</v>
      </c>
      <c r="R64" s="19">
        <v>306</v>
      </c>
      <c r="S64" s="7">
        <v>6</v>
      </c>
      <c r="T64" s="22">
        <v>219</v>
      </c>
      <c r="U64" s="3">
        <v>6</v>
      </c>
      <c r="V64" s="19">
        <v>308</v>
      </c>
      <c r="W64" s="7">
        <v>6</v>
      </c>
      <c r="X64" s="22">
        <v>227</v>
      </c>
      <c r="Y64" s="26">
        <f t="shared" si="0"/>
        <v>307.39999999999998</v>
      </c>
      <c r="Z64" s="27">
        <f t="shared" si="1"/>
        <v>221.8</v>
      </c>
    </row>
    <row r="65" spans="1:26" x14ac:dyDescent="0.25">
      <c r="A65" s="98" t="s">
        <v>66</v>
      </c>
      <c r="B65" s="99"/>
      <c r="C65" s="99"/>
      <c r="D65" s="100"/>
      <c r="E65" s="3">
        <v>3</v>
      </c>
      <c r="F65" s="19">
        <v>274</v>
      </c>
      <c r="G65" s="7">
        <v>10</v>
      </c>
      <c r="H65" s="22">
        <v>761</v>
      </c>
      <c r="I65" s="10">
        <v>3</v>
      </c>
      <c r="J65" s="19">
        <v>259</v>
      </c>
      <c r="K65" s="7">
        <v>10</v>
      </c>
      <c r="L65" s="22">
        <v>761</v>
      </c>
      <c r="M65" s="10">
        <v>3</v>
      </c>
      <c r="N65" s="19">
        <v>259</v>
      </c>
      <c r="O65" s="7">
        <v>10</v>
      </c>
      <c r="P65" s="22">
        <v>770</v>
      </c>
      <c r="Q65" s="10">
        <v>3</v>
      </c>
      <c r="R65" s="19">
        <v>259</v>
      </c>
      <c r="S65" s="7">
        <v>10</v>
      </c>
      <c r="T65" s="22">
        <v>768</v>
      </c>
      <c r="U65" s="3">
        <v>3</v>
      </c>
      <c r="V65" s="19">
        <v>261</v>
      </c>
      <c r="W65" s="7">
        <v>10</v>
      </c>
      <c r="X65" s="22">
        <v>766</v>
      </c>
      <c r="Y65" s="24">
        <f t="shared" si="0"/>
        <v>262.39999999999998</v>
      </c>
      <c r="Z65" s="25">
        <f t="shared" si="1"/>
        <v>765.2</v>
      </c>
    </row>
    <row r="66" spans="1:26" ht="15.75" thickBot="1" x14ac:dyDescent="0.3">
      <c r="A66" s="101" t="s">
        <v>67</v>
      </c>
      <c r="B66" s="102"/>
      <c r="C66" s="102"/>
      <c r="D66" s="103"/>
      <c r="E66" s="3">
        <v>0</v>
      </c>
      <c r="F66" s="19">
        <v>133</v>
      </c>
      <c r="G66" s="7">
        <v>0</v>
      </c>
      <c r="H66" s="22">
        <v>54</v>
      </c>
      <c r="I66" s="10">
        <v>0</v>
      </c>
      <c r="J66" s="19">
        <v>44</v>
      </c>
      <c r="K66" s="7">
        <v>0</v>
      </c>
      <c r="L66" s="22">
        <v>54</v>
      </c>
      <c r="M66" s="10">
        <v>0</v>
      </c>
      <c r="N66" s="19">
        <v>44</v>
      </c>
      <c r="O66" s="7">
        <v>0</v>
      </c>
      <c r="P66" s="22">
        <v>54</v>
      </c>
      <c r="Q66" s="10">
        <v>0</v>
      </c>
      <c r="R66" s="19">
        <v>43</v>
      </c>
      <c r="S66" s="7">
        <v>0</v>
      </c>
      <c r="T66" s="22">
        <v>53</v>
      </c>
      <c r="U66" s="3">
        <v>0</v>
      </c>
      <c r="V66" s="19">
        <v>43</v>
      </c>
      <c r="W66" s="7">
        <v>0</v>
      </c>
      <c r="X66" s="22">
        <v>54</v>
      </c>
      <c r="Y66" s="26">
        <f t="shared" si="0"/>
        <v>61.4</v>
      </c>
      <c r="Z66" s="27">
        <f t="shared" si="1"/>
        <v>53.8</v>
      </c>
    </row>
    <row r="67" spans="1:26" x14ac:dyDescent="0.25">
      <c r="A67" s="98" t="s">
        <v>68</v>
      </c>
      <c r="B67" s="99"/>
      <c r="C67" s="99"/>
      <c r="D67" s="100"/>
      <c r="E67" s="3">
        <v>0</v>
      </c>
      <c r="F67" s="19">
        <v>45</v>
      </c>
      <c r="G67" s="7">
        <v>22</v>
      </c>
      <c r="H67" s="22">
        <v>2493</v>
      </c>
      <c r="I67" s="10">
        <v>0</v>
      </c>
      <c r="J67" s="19">
        <v>45</v>
      </c>
      <c r="K67" s="7">
        <v>22</v>
      </c>
      <c r="L67" s="22">
        <v>2453</v>
      </c>
      <c r="M67" s="10">
        <v>0</v>
      </c>
      <c r="N67" s="19">
        <v>45</v>
      </c>
      <c r="O67" s="7">
        <v>22</v>
      </c>
      <c r="P67" s="22">
        <v>2445</v>
      </c>
      <c r="Q67" s="10">
        <v>0</v>
      </c>
      <c r="R67" s="19">
        <v>46</v>
      </c>
      <c r="S67" s="7">
        <v>22</v>
      </c>
      <c r="T67" s="22">
        <v>2413</v>
      </c>
      <c r="U67" s="3">
        <v>0</v>
      </c>
      <c r="V67" s="19">
        <v>46</v>
      </c>
      <c r="W67" s="7">
        <v>22</v>
      </c>
      <c r="X67" s="22">
        <v>2410</v>
      </c>
      <c r="Y67" s="24">
        <f t="shared" si="0"/>
        <v>45.4</v>
      </c>
      <c r="Z67" s="25">
        <f t="shared" si="1"/>
        <v>2442.8000000000002</v>
      </c>
    </row>
    <row r="68" spans="1:26" ht="15.75" thickBot="1" x14ac:dyDescent="0.3">
      <c r="A68" s="101" t="s">
        <v>69</v>
      </c>
      <c r="B68" s="102"/>
      <c r="C68" s="102"/>
      <c r="D68" s="103"/>
      <c r="E68" s="3">
        <v>49</v>
      </c>
      <c r="F68" s="19">
        <v>18536</v>
      </c>
      <c r="G68" s="7">
        <v>28</v>
      </c>
      <c r="H68" s="22">
        <v>4233</v>
      </c>
      <c r="I68" s="10">
        <v>49</v>
      </c>
      <c r="J68" s="19">
        <v>18892</v>
      </c>
      <c r="K68" s="7">
        <v>28</v>
      </c>
      <c r="L68" s="22">
        <v>4192</v>
      </c>
      <c r="M68" s="10">
        <v>49</v>
      </c>
      <c r="N68" s="19">
        <v>18911</v>
      </c>
      <c r="O68" s="7">
        <v>28</v>
      </c>
      <c r="P68" s="22">
        <v>4204</v>
      </c>
      <c r="Q68" s="10">
        <v>49</v>
      </c>
      <c r="R68" s="19">
        <v>18845</v>
      </c>
      <c r="S68" s="7">
        <v>28</v>
      </c>
      <c r="T68" s="22">
        <v>4230</v>
      </c>
      <c r="U68" s="3">
        <v>49</v>
      </c>
      <c r="V68" s="19">
        <v>18612</v>
      </c>
      <c r="W68" s="7">
        <v>28</v>
      </c>
      <c r="X68" s="22">
        <v>4263</v>
      </c>
      <c r="Y68" s="26">
        <f t="shared" si="0"/>
        <v>18759.2</v>
      </c>
      <c r="Z68" s="27">
        <f t="shared" si="1"/>
        <v>4224.3999999999996</v>
      </c>
    </row>
    <row r="69" spans="1:26" x14ac:dyDescent="0.25">
      <c r="A69" s="98" t="s">
        <v>70</v>
      </c>
      <c r="B69" s="99"/>
      <c r="C69" s="99"/>
      <c r="D69" s="100"/>
      <c r="E69" s="3">
        <v>30</v>
      </c>
      <c r="F69" s="19">
        <v>987</v>
      </c>
      <c r="G69" s="7">
        <v>30</v>
      </c>
      <c r="H69" s="22">
        <v>1142</v>
      </c>
      <c r="I69" s="10">
        <v>30</v>
      </c>
      <c r="J69" s="19">
        <v>936</v>
      </c>
      <c r="K69" s="7">
        <v>30</v>
      </c>
      <c r="L69" s="22">
        <v>1126</v>
      </c>
      <c r="M69" s="10">
        <v>30</v>
      </c>
      <c r="N69" s="19">
        <v>942</v>
      </c>
      <c r="O69" s="7">
        <v>30</v>
      </c>
      <c r="P69" s="22">
        <v>1138</v>
      </c>
      <c r="Q69" s="10">
        <v>30</v>
      </c>
      <c r="R69" s="19">
        <v>946</v>
      </c>
      <c r="S69" s="7">
        <v>30</v>
      </c>
      <c r="T69" s="22">
        <v>1130</v>
      </c>
      <c r="U69" s="3">
        <v>30</v>
      </c>
      <c r="V69" s="19">
        <v>940</v>
      </c>
      <c r="W69" s="7">
        <v>30</v>
      </c>
      <c r="X69" s="22">
        <v>1266</v>
      </c>
      <c r="Y69" s="24">
        <f t="shared" si="0"/>
        <v>950.2</v>
      </c>
      <c r="Z69" s="25">
        <f t="shared" si="1"/>
        <v>1160.4000000000001</v>
      </c>
    </row>
    <row r="70" spans="1:26" ht="15.75" thickBot="1" x14ac:dyDescent="0.3">
      <c r="A70" s="101" t="s">
        <v>71</v>
      </c>
      <c r="B70" s="102"/>
      <c r="C70" s="102"/>
      <c r="D70" s="103"/>
      <c r="E70" s="3">
        <v>2</v>
      </c>
      <c r="F70" s="19">
        <v>221</v>
      </c>
      <c r="G70" s="7">
        <v>0</v>
      </c>
      <c r="H70" s="22">
        <v>43</v>
      </c>
      <c r="I70" s="10">
        <v>2</v>
      </c>
      <c r="J70" s="19">
        <v>217</v>
      </c>
      <c r="K70" s="7">
        <v>0</v>
      </c>
      <c r="L70" s="22">
        <v>44</v>
      </c>
      <c r="M70" s="10">
        <v>2</v>
      </c>
      <c r="N70" s="19">
        <v>215</v>
      </c>
      <c r="O70" s="7">
        <v>0</v>
      </c>
      <c r="P70" s="22">
        <v>43</v>
      </c>
      <c r="Q70" s="10">
        <v>2</v>
      </c>
      <c r="R70" s="19">
        <v>217</v>
      </c>
      <c r="S70" s="7">
        <v>0</v>
      </c>
      <c r="T70" s="22">
        <v>43</v>
      </c>
      <c r="U70" s="3">
        <v>2</v>
      </c>
      <c r="V70" s="19">
        <v>214</v>
      </c>
      <c r="W70" s="7">
        <v>0</v>
      </c>
      <c r="X70" s="22">
        <v>42</v>
      </c>
      <c r="Y70" s="26">
        <f t="shared" si="0"/>
        <v>216.8</v>
      </c>
      <c r="Z70" s="27">
        <f t="shared" si="1"/>
        <v>43</v>
      </c>
    </row>
    <row r="71" spans="1:26" x14ac:dyDescent="0.25">
      <c r="A71" s="98" t="s">
        <v>72</v>
      </c>
      <c r="B71" s="99"/>
      <c r="C71" s="99"/>
      <c r="D71" s="100"/>
      <c r="E71" s="3">
        <v>0</v>
      </c>
      <c r="F71" s="19">
        <v>47</v>
      </c>
      <c r="G71" s="7">
        <v>0</v>
      </c>
      <c r="H71" s="22">
        <v>44</v>
      </c>
      <c r="I71" s="10">
        <v>0</v>
      </c>
      <c r="J71" s="19">
        <v>47</v>
      </c>
      <c r="K71" s="7">
        <v>0</v>
      </c>
      <c r="L71" s="22">
        <v>44</v>
      </c>
      <c r="M71" s="10">
        <v>0</v>
      </c>
      <c r="N71" s="19">
        <v>46</v>
      </c>
      <c r="O71" s="7">
        <v>0</v>
      </c>
      <c r="P71" s="22">
        <v>43</v>
      </c>
      <c r="Q71" s="10">
        <v>0</v>
      </c>
      <c r="R71" s="19">
        <v>46</v>
      </c>
      <c r="S71" s="7">
        <v>0</v>
      </c>
      <c r="T71" s="22">
        <v>44</v>
      </c>
      <c r="U71" s="3">
        <v>0</v>
      </c>
      <c r="V71" s="19">
        <v>45</v>
      </c>
      <c r="W71" s="7">
        <v>0</v>
      </c>
      <c r="X71" s="22">
        <v>44</v>
      </c>
      <c r="Y71" s="24">
        <f t="shared" si="0"/>
        <v>46.2</v>
      </c>
      <c r="Z71" s="25">
        <f t="shared" si="1"/>
        <v>43.8</v>
      </c>
    </row>
    <row r="72" spans="1:26" ht="15.75" thickBot="1" x14ac:dyDescent="0.3">
      <c r="A72" s="101" t="s">
        <v>73</v>
      </c>
      <c r="B72" s="102"/>
      <c r="C72" s="102"/>
      <c r="D72" s="103"/>
      <c r="E72" s="3">
        <v>0</v>
      </c>
      <c r="F72" s="19">
        <v>46</v>
      </c>
      <c r="G72" s="7">
        <v>0</v>
      </c>
      <c r="H72" s="22">
        <v>46</v>
      </c>
      <c r="I72" s="10">
        <v>0</v>
      </c>
      <c r="J72" s="19">
        <v>45</v>
      </c>
      <c r="K72" s="7">
        <v>0</v>
      </c>
      <c r="L72" s="22">
        <v>44</v>
      </c>
      <c r="M72" s="10">
        <v>0</v>
      </c>
      <c r="N72" s="19">
        <v>45</v>
      </c>
      <c r="O72" s="7">
        <v>0</v>
      </c>
      <c r="P72" s="22">
        <v>44</v>
      </c>
      <c r="Q72" s="10">
        <v>0</v>
      </c>
      <c r="R72" s="19">
        <v>43</v>
      </c>
      <c r="S72" s="7">
        <v>0</v>
      </c>
      <c r="T72" s="22">
        <v>44</v>
      </c>
      <c r="U72" s="3">
        <v>0</v>
      </c>
      <c r="V72" s="19">
        <v>45</v>
      </c>
      <c r="W72" s="7">
        <v>0</v>
      </c>
      <c r="X72" s="22">
        <v>44</v>
      </c>
      <c r="Y72" s="26">
        <f t="shared" si="0"/>
        <v>44.8</v>
      </c>
      <c r="Z72" s="27">
        <f t="shared" si="1"/>
        <v>44.4</v>
      </c>
    </row>
    <row r="73" spans="1:26" x14ac:dyDescent="0.25">
      <c r="A73" s="98" t="s">
        <v>74</v>
      </c>
      <c r="B73" s="99"/>
      <c r="C73" s="99"/>
      <c r="D73" s="100"/>
      <c r="E73" s="3">
        <v>0</v>
      </c>
      <c r="F73" s="19">
        <v>44</v>
      </c>
      <c r="G73" s="7">
        <v>0</v>
      </c>
      <c r="H73" s="22">
        <v>44</v>
      </c>
      <c r="I73" s="10">
        <v>0</v>
      </c>
      <c r="J73" s="19">
        <v>43</v>
      </c>
      <c r="K73" s="7">
        <v>0</v>
      </c>
      <c r="L73" s="22">
        <v>45</v>
      </c>
      <c r="M73" s="10">
        <v>0</v>
      </c>
      <c r="N73" s="19">
        <v>45</v>
      </c>
      <c r="O73" s="7">
        <v>0</v>
      </c>
      <c r="P73" s="22">
        <v>44</v>
      </c>
      <c r="Q73" s="10">
        <v>0</v>
      </c>
      <c r="R73" s="19">
        <v>44</v>
      </c>
      <c r="S73" s="7">
        <v>0</v>
      </c>
      <c r="T73" s="22">
        <v>43</v>
      </c>
      <c r="U73" s="3">
        <v>0</v>
      </c>
      <c r="V73" s="19">
        <v>44</v>
      </c>
      <c r="W73" s="7">
        <v>0</v>
      </c>
      <c r="X73" s="22">
        <v>45</v>
      </c>
      <c r="Y73" s="24">
        <f t="shared" si="0"/>
        <v>44</v>
      </c>
      <c r="Z73" s="25">
        <f t="shared" si="1"/>
        <v>44.2</v>
      </c>
    </row>
    <row r="74" spans="1:26" ht="15.75" thickBot="1" x14ac:dyDescent="0.3">
      <c r="A74" s="101" t="s">
        <v>75</v>
      </c>
      <c r="B74" s="102"/>
      <c r="C74" s="102"/>
      <c r="D74" s="103"/>
      <c r="E74" s="3">
        <v>52</v>
      </c>
      <c r="F74" s="19">
        <v>8938</v>
      </c>
      <c r="G74" s="7">
        <v>37</v>
      </c>
      <c r="H74" s="22">
        <v>4628</v>
      </c>
      <c r="I74" s="10">
        <v>52</v>
      </c>
      <c r="J74" s="19">
        <v>8834</v>
      </c>
      <c r="K74" s="7">
        <v>37</v>
      </c>
      <c r="L74" s="22">
        <v>4780</v>
      </c>
      <c r="M74" s="10">
        <v>52</v>
      </c>
      <c r="N74" s="19">
        <v>9164</v>
      </c>
      <c r="O74" s="7">
        <v>37</v>
      </c>
      <c r="P74" s="22">
        <v>4760</v>
      </c>
      <c r="Q74" s="10">
        <v>52</v>
      </c>
      <c r="R74" s="19">
        <v>9044</v>
      </c>
      <c r="S74" s="7">
        <v>37</v>
      </c>
      <c r="T74" s="22">
        <v>4689</v>
      </c>
      <c r="U74" s="3">
        <v>52</v>
      </c>
      <c r="V74" s="19">
        <v>9033</v>
      </c>
      <c r="W74" s="7">
        <v>37</v>
      </c>
      <c r="X74" s="22">
        <v>4713</v>
      </c>
      <c r="Y74" s="26">
        <f t="shared" si="0"/>
        <v>9002.6</v>
      </c>
      <c r="Z74" s="27">
        <f t="shared" si="1"/>
        <v>4714</v>
      </c>
    </row>
    <row r="75" spans="1:26" x14ac:dyDescent="0.25">
      <c r="A75" s="98" t="s">
        <v>76</v>
      </c>
      <c r="B75" s="99"/>
      <c r="C75" s="99"/>
      <c r="D75" s="100"/>
      <c r="E75" s="3">
        <v>0</v>
      </c>
      <c r="F75" s="19">
        <v>45</v>
      </c>
      <c r="G75" s="7">
        <v>10</v>
      </c>
      <c r="H75" s="22">
        <v>668</v>
      </c>
      <c r="I75" s="10">
        <v>0</v>
      </c>
      <c r="J75" s="19">
        <v>44</v>
      </c>
      <c r="K75" s="7">
        <v>10</v>
      </c>
      <c r="L75" s="22">
        <v>668</v>
      </c>
      <c r="M75" s="10">
        <v>0</v>
      </c>
      <c r="N75" s="19">
        <v>46</v>
      </c>
      <c r="O75" s="7">
        <v>10</v>
      </c>
      <c r="P75" s="22">
        <v>667</v>
      </c>
      <c r="Q75" s="10">
        <v>0</v>
      </c>
      <c r="R75" s="19">
        <v>47</v>
      </c>
      <c r="S75" s="7">
        <v>10</v>
      </c>
      <c r="T75" s="22">
        <v>669</v>
      </c>
      <c r="U75" s="3">
        <v>0</v>
      </c>
      <c r="V75" s="19">
        <v>45</v>
      </c>
      <c r="W75" s="7">
        <v>10</v>
      </c>
      <c r="X75" s="22">
        <v>673</v>
      </c>
      <c r="Y75" s="24">
        <f t="shared" ref="Y75:Y108" si="2">AVERAGE(F75,J75,N75,R75,V75)</f>
        <v>45.4</v>
      </c>
      <c r="Z75" s="25">
        <f t="shared" ref="Z75:Z108" si="3">AVERAGE(H75,L75,P75,T75,X75)</f>
        <v>669</v>
      </c>
    </row>
    <row r="76" spans="1:26" ht="15.75" thickBot="1" x14ac:dyDescent="0.3">
      <c r="A76" s="101" t="s">
        <v>77</v>
      </c>
      <c r="B76" s="102"/>
      <c r="C76" s="102"/>
      <c r="D76" s="103"/>
      <c r="E76" s="3">
        <v>0</v>
      </c>
      <c r="F76" s="19">
        <v>69</v>
      </c>
      <c r="G76" s="7">
        <v>0</v>
      </c>
      <c r="H76" s="22">
        <v>44</v>
      </c>
      <c r="I76" s="10">
        <v>0</v>
      </c>
      <c r="J76" s="19">
        <v>46</v>
      </c>
      <c r="K76" s="7">
        <v>0</v>
      </c>
      <c r="L76" s="22">
        <v>45</v>
      </c>
      <c r="M76" s="10">
        <v>0</v>
      </c>
      <c r="N76" s="19">
        <v>45</v>
      </c>
      <c r="O76" s="7">
        <v>0</v>
      </c>
      <c r="P76" s="22">
        <v>43</v>
      </c>
      <c r="Q76" s="10">
        <v>0</v>
      </c>
      <c r="R76" s="19">
        <v>47</v>
      </c>
      <c r="S76" s="7">
        <v>0</v>
      </c>
      <c r="T76" s="22">
        <v>44</v>
      </c>
      <c r="U76" s="3">
        <v>0</v>
      </c>
      <c r="V76" s="19">
        <v>46</v>
      </c>
      <c r="W76" s="7">
        <v>0</v>
      </c>
      <c r="X76" s="22">
        <v>44</v>
      </c>
      <c r="Y76" s="26">
        <f t="shared" si="2"/>
        <v>50.6</v>
      </c>
      <c r="Z76" s="27">
        <f t="shared" si="3"/>
        <v>44</v>
      </c>
    </row>
    <row r="77" spans="1:26" x14ac:dyDescent="0.25">
      <c r="A77" s="98" t="s">
        <v>78</v>
      </c>
      <c r="B77" s="99"/>
      <c r="C77" s="99"/>
      <c r="D77" s="100"/>
      <c r="E77" s="3">
        <v>10</v>
      </c>
      <c r="F77" s="19">
        <v>610</v>
      </c>
      <c r="G77" s="7">
        <v>0</v>
      </c>
      <c r="H77" s="22">
        <v>45</v>
      </c>
      <c r="I77" s="10">
        <v>10</v>
      </c>
      <c r="J77" s="19">
        <v>604</v>
      </c>
      <c r="K77" s="7">
        <v>0</v>
      </c>
      <c r="L77" s="22">
        <v>44</v>
      </c>
      <c r="M77" s="10">
        <v>10</v>
      </c>
      <c r="N77" s="19">
        <v>610</v>
      </c>
      <c r="O77" s="7">
        <v>0</v>
      </c>
      <c r="P77" s="22">
        <v>43</v>
      </c>
      <c r="Q77" s="10">
        <v>10</v>
      </c>
      <c r="R77" s="19">
        <v>606</v>
      </c>
      <c r="S77" s="7">
        <v>0</v>
      </c>
      <c r="T77" s="22">
        <v>43</v>
      </c>
      <c r="U77" s="3">
        <v>10</v>
      </c>
      <c r="V77" s="19">
        <v>605</v>
      </c>
      <c r="W77" s="7">
        <v>0</v>
      </c>
      <c r="X77" s="22">
        <v>44</v>
      </c>
      <c r="Y77" s="24">
        <f t="shared" si="2"/>
        <v>607</v>
      </c>
      <c r="Z77" s="25">
        <f t="shared" si="3"/>
        <v>43.8</v>
      </c>
    </row>
    <row r="78" spans="1:26" ht="15.75" thickBot="1" x14ac:dyDescent="0.3">
      <c r="A78" s="101" t="s">
        <v>79</v>
      </c>
      <c r="B78" s="102"/>
      <c r="C78" s="102"/>
      <c r="D78" s="103"/>
      <c r="E78" s="3">
        <v>16</v>
      </c>
      <c r="F78" s="19">
        <v>675</v>
      </c>
      <c r="G78" s="7">
        <v>18</v>
      </c>
      <c r="H78" s="22">
        <v>1122</v>
      </c>
      <c r="I78" s="10">
        <v>16</v>
      </c>
      <c r="J78" s="19">
        <v>667</v>
      </c>
      <c r="K78" s="7">
        <v>18</v>
      </c>
      <c r="L78" s="22">
        <v>1126</v>
      </c>
      <c r="M78" s="10">
        <v>16</v>
      </c>
      <c r="N78" s="19">
        <v>677</v>
      </c>
      <c r="O78" s="7">
        <v>18</v>
      </c>
      <c r="P78" s="22">
        <v>1122</v>
      </c>
      <c r="Q78" s="10">
        <v>16</v>
      </c>
      <c r="R78" s="19">
        <v>669</v>
      </c>
      <c r="S78" s="7">
        <v>18</v>
      </c>
      <c r="T78" s="22">
        <v>1119</v>
      </c>
      <c r="U78" s="3">
        <v>16</v>
      </c>
      <c r="V78" s="19">
        <v>673</v>
      </c>
      <c r="W78" s="7">
        <v>18</v>
      </c>
      <c r="X78" s="22">
        <v>1130</v>
      </c>
      <c r="Y78" s="26">
        <f t="shared" si="2"/>
        <v>672.2</v>
      </c>
      <c r="Z78" s="27">
        <f t="shared" si="3"/>
        <v>1123.8</v>
      </c>
    </row>
    <row r="79" spans="1:26" x14ac:dyDescent="0.25">
      <c r="A79" s="98" t="s">
        <v>80</v>
      </c>
      <c r="B79" s="99"/>
      <c r="C79" s="99"/>
      <c r="D79" s="100"/>
      <c r="E79" s="3">
        <v>0</v>
      </c>
      <c r="F79" s="19">
        <v>44</v>
      </c>
      <c r="G79" s="7">
        <v>0</v>
      </c>
      <c r="H79" s="22">
        <v>46</v>
      </c>
      <c r="I79" s="10">
        <v>0</v>
      </c>
      <c r="J79" s="19">
        <v>45</v>
      </c>
      <c r="K79" s="7">
        <v>0</v>
      </c>
      <c r="L79" s="22">
        <v>44</v>
      </c>
      <c r="M79" s="10">
        <v>0</v>
      </c>
      <c r="N79" s="19">
        <v>44</v>
      </c>
      <c r="O79" s="7">
        <v>0</v>
      </c>
      <c r="P79" s="22">
        <v>43</v>
      </c>
      <c r="Q79" s="10">
        <v>0</v>
      </c>
      <c r="R79" s="19">
        <v>43</v>
      </c>
      <c r="S79" s="7">
        <v>0</v>
      </c>
      <c r="T79" s="22">
        <v>44</v>
      </c>
      <c r="U79" s="3">
        <v>0</v>
      </c>
      <c r="V79" s="19">
        <v>44</v>
      </c>
      <c r="W79" s="7">
        <v>0</v>
      </c>
      <c r="X79" s="22">
        <v>45</v>
      </c>
      <c r="Y79" s="24">
        <f t="shared" si="2"/>
        <v>44</v>
      </c>
      <c r="Z79" s="25">
        <f t="shared" si="3"/>
        <v>44.4</v>
      </c>
    </row>
    <row r="80" spans="1:26" ht="15.75" thickBot="1" x14ac:dyDescent="0.3">
      <c r="A80" s="101" t="s">
        <v>81</v>
      </c>
      <c r="B80" s="102"/>
      <c r="C80" s="102"/>
      <c r="D80" s="103"/>
      <c r="E80" s="3">
        <v>0</v>
      </c>
      <c r="F80" s="19">
        <v>44</v>
      </c>
      <c r="G80" s="7">
        <v>0</v>
      </c>
      <c r="H80" s="22">
        <v>48</v>
      </c>
      <c r="I80" s="10">
        <v>0</v>
      </c>
      <c r="J80" s="19">
        <v>46</v>
      </c>
      <c r="K80" s="7">
        <v>0</v>
      </c>
      <c r="L80" s="22">
        <v>46</v>
      </c>
      <c r="M80" s="10">
        <v>0</v>
      </c>
      <c r="N80" s="19">
        <v>46</v>
      </c>
      <c r="O80" s="7">
        <v>0</v>
      </c>
      <c r="P80" s="22">
        <v>46</v>
      </c>
      <c r="Q80" s="10">
        <v>0</v>
      </c>
      <c r="R80" s="19">
        <v>45</v>
      </c>
      <c r="S80" s="7">
        <v>0</v>
      </c>
      <c r="T80" s="22">
        <v>44</v>
      </c>
      <c r="U80" s="3">
        <v>0</v>
      </c>
      <c r="V80" s="19">
        <v>44</v>
      </c>
      <c r="W80" s="7">
        <v>0</v>
      </c>
      <c r="X80" s="22">
        <v>45</v>
      </c>
      <c r="Y80" s="26">
        <f t="shared" si="2"/>
        <v>45</v>
      </c>
      <c r="Z80" s="27">
        <f t="shared" si="3"/>
        <v>45.8</v>
      </c>
    </row>
    <row r="81" spans="1:26" x14ac:dyDescent="0.25">
      <c r="A81" s="98" t="s">
        <v>82</v>
      </c>
      <c r="B81" s="99"/>
      <c r="C81" s="99"/>
      <c r="D81" s="100"/>
      <c r="E81" s="3">
        <v>9</v>
      </c>
      <c r="F81" s="19">
        <v>432</v>
      </c>
      <c r="G81" s="7">
        <v>11</v>
      </c>
      <c r="H81" s="22">
        <v>345</v>
      </c>
      <c r="I81" s="10">
        <v>9</v>
      </c>
      <c r="J81" s="19">
        <v>426</v>
      </c>
      <c r="K81" s="7">
        <v>11</v>
      </c>
      <c r="L81" s="22">
        <v>344</v>
      </c>
      <c r="M81" s="10">
        <v>9</v>
      </c>
      <c r="N81" s="19">
        <v>436</v>
      </c>
      <c r="O81" s="7">
        <v>11</v>
      </c>
      <c r="P81" s="22">
        <v>346</v>
      </c>
      <c r="Q81" s="10">
        <v>9</v>
      </c>
      <c r="R81" s="19">
        <v>430</v>
      </c>
      <c r="S81" s="7">
        <v>11</v>
      </c>
      <c r="T81" s="22">
        <v>349</v>
      </c>
      <c r="U81" s="3">
        <v>9</v>
      </c>
      <c r="V81" s="19">
        <v>427</v>
      </c>
      <c r="W81" s="7">
        <v>11</v>
      </c>
      <c r="X81" s="22">
        <v>339</v>
      </c>
      <c r="Y81" s="24">
        <f t="shared" si="2"/>
        <v>430.2</v>
      </c>
      <c r="Z81" s="25">
        <f t="shared" si="3"/>
        <v>344.6</v>
      </c>
    </row>
    <row r="82" spans="1:26" ht="15.75" thickBot="1" x14ac:dyDescent="0.3">
      <c r="A82" s="101" t="s">
        <v>83</v>
      </c>
      <c r="B82" s="102"/>
      <c r="C82" s="102"/>
      <c r="D82" s="103"/>
      <c r="E82" s="3">
        <v>12</v>
      </c>
      <c r="F82" s="19">
        <v>1196</v>
      </c>
      <c r="G82" s="7">
        <v>0</v>
      </c>
      <c r="H82" s="22">
        <v>43</v>
      </c>
      <c r="I82" s="10">
        <v>12</v>
      </c>
      <c r="J82" s="19">
        <v>1176</v>
      </c>
      <c r="K82" s="7">
        <v>0</v>
      </c>
      <c r="L82" s="22">
        <v>43</v>
      </c>
      <c r="M82" s="10">
        <v>12</v>
      </c>
      <c r="N82" s="19">
        <v>1192</v>
      </c>
      <c r="O82" s="7">
        <v>0</v>
      </c>
      <c r="P82" s="22">
        <v>44</v>
      </c>
      <c r="Q82" s="10">
        <v>12</v>
      </c>
      <c r="R82" s="19">
        <v>1192</v>
      </c>
      <c r="S82" s="7">
        <v>0</v>
      </c>
      <c r="T82" s="22">
        <v>43</v>
      </c>
      <c r="U82" s="3">
        <v>12</v>
      </c>
      <c r="V82" s="19">
        <v>1162</v>
      </c>
      <c r="W82" s="7">
        <v>0</v>
      </c>
      <c r="X82" s="22">
        <v>43</v>
      </c>
      <c r="Y82" s="26">
        <f t="shared" si="2"/>
        <v>1183.5999999999999</v>
      </c>
      <c r="Z82" s="27">
        <f t="shared" si="3"/>
        <v>43.2</v>
      </c>
    </row>
    <row r="83" spans="1:26" x14ac:dyDescent="0.25">
      <c r="A83" s="98" t="s">
        <v>84</v>
      </c>
      <c r="B83" s="99"/>
      <c r="C83" s="99"/>
      <c r="D83" s="100"/>
      <c r="E83" s="3">
        <v>0</v>
      </c>
      <c r="F83" s="19">
        <v>179</v>
      </c>
      <c r="G83" s="7">
        <v>0</v>
      </c>
      <c r="H83" s="22">
        <v>42</v>
      </c>
      <c r="I83" s="10">
        <v>0</v>
      </c>
      <c r="J83" s="19">
        <v>43</v>
      </c>
      <c r="K83" s="7">
        <v>0</v>
      </c>
      <c r="L83" s="22">
        <v>43</v>
      </c>
      <c r="M83" s="10">
        <v>0</v>
      </c>
      <c r="N83" s="19">
        <v>44</v>
      </c>
      <c r="O83" s="7">
        <v>0</v>
      </c>
      <c r="P83" s="22">
        <v>43</v>
      </c>
      <c r="Q83" s="10">
        <v>0</v>
      </c>
      <c r="R83" s="19">
        <v>44</v>
      </c>
      <c r="S83" s="7">
        <v>0</v>
      </c>
      <c r="T83" s="22">
        <v>44</v>
      </c>
      <c r="U83" s="3">
        <v>0</v>
      </c>
      <c r="V83" s="19">
        <v>43</v>
      </c>
      <c r="W83" s="7">
        <v>0</v>
      </c>
      <c r="X83" s="22">
        <v>44</v>
      </c>
      <c r="Y83" s="24">
        <f t="shared" si="2"/>
        <v>70.599999999999994</v>
      </c>
      <c r="Z83" s="25">
        <f t="shared" si="3"/>
        <v>43.2</v>
      </c>
    </row>
    <row r="84" spans="1:26" ht="15.75" thickBot="1" x14ac:dyDescent="0.3">
      <c r="A84" s="101" t="s">
        <v>85</v>
      </c>
      <c r="B84" s="102"/>
      <c r="C84" s="102"/>
      <c r="D84" s="103"/>
      <c r="E84" s="3">
        <v>0</v>
      </c>
      <c r="F84" s="19">
        <v>44</v>
      </c>
      <c r="G84" s="7">
        <v>0</v>
      </c>
      <c r="H84" s="22">
        <v>53</v>
      </c>
      <c r="I84" s="10">
        <v>0</v>
      </c>
      <c r="J84" s="19">
        <v>43</v>
      </c>
      <c r="K84" s="7">
        <v>0</v>
      </c>
      <c r="L84" s="22">
        <v>53</v>
      </c>
      <c r="M84" s="10">
        <v>0</v>
      </c>
      <c r="N84" s="19">
        <v>47</v>
      </c>
      <c r="O84" s="7">
        <v>0</v>
      </c>
      <c r="P84" s="22">
        <v>52</v>
      </c>
      <c r="Q84" s="10">
        <v>0</v>
      </c>
      <c r="R84" s="19">
        <v>44</v>
      </c>
      <c r="S84" s="7">
        <v>0</v>
      </c>
      <c r="T84" s="22">
        <v>53</v>
      </c>
      <c r="U84" s="3">
        <v>0</v>
      </c>
      <c r="V84" s="19">
        <v>43</v>
      </c>
      <c r="W84" s="7">
        <v>0</v>
      </c>
      <c r="X84" s="22">
        <v>52</v>
      </c>
      <c r="Y84" s="26">
        <f t="shared" si="2"/>
        <v>44.2</v>
      </c>
      <c r="Z84" s="27">
        <f t="shared" si="3"/>
        <v>52.6</v>
      </c>
    </row>
    <row r="85" spans="1:26" x14ac:dyDescent="0.25">
      <c r="A85" s="98" t="s">
        <v>86</v>
      </c>
      <c r="B85" s="99"/>
      <c r="C85" s="99"/>
      <c r="D85" s="100"/>
      <c r="E85" s="3">
        <v>0</v>
      </c>
      <c r="F85" s="19">
        <v>45</v>
      </c>
      <c r="G85" s="7">
        <v>0</v>
      </c>
      <c r="H85" s="22">
        <v>45</v>
      </c>
      <c r="I85" s="10">
        <v>0</v>
      </c>
      <c r="J85" s="19">
        <v>45</v>
      </c>
      <c r="K85" s="7">
        <v>0</v>
      </c>
      <c r="L85" s="22">
        <v>46</v>
      </c>
      <c r="M85" s="10">
        <v>0</v>
      </c>
      <c r="N85" s="19">
        <v>44</v>
      </c>
      <c r="O85" s="7">
        <v>0</v>
      </c>
      <c r="P85" s="22">
        <v>44</v>
      </c>
      <c r="Q85" s="10">
        <v>0</v>
      </c>
      <c r="R85" s="19">
        <v>44</v>
      </c>
      <c r="S85" s="7">
        <v>0</v>
      </c>
      <c r="T85" s="22">
        <v>44</v>
      </c>
      <c r="U85" s="3">
        <v>0</v>
      </c>
      <c r="V85" s="19">
        <v>44</v>
      </c>
      <c r="W85" s="7">
        <v>0</v>
      </c>
      <c r="X85" s="22">
        <v>44</v>
      </c>
      <c r="Y85" s="24">
        <f t="shared" si="2"/>
        <v>44.4</v>
      </c>
      <c r="Z85" s="25">
        <f t="shared" si="3"/>
        <v>44.6</v>
      </c>
    </row>
    <row r="86" spans="1:26" ht="15.75" thickBot="1" x14ac:dyDescent="0.3">
      <c r="A86" s="101" t="s">
        <v>87</v>
      </c>
      <c r="B86" s="102"/>
      <c r="C86" s="102"/>
      <c r="D86" s="103"/>
      <c r="E86" s="3">
        <v>0</v>
      </c>
      <c r="F86" s="19">
        <v>42</v>
      </c>
      <c r="G86" s="7">
        <v>0</v>
      </c>
      <c r="H86" s="22">
        <v>46</v>
      </c>
      <c r="I86" s="10">
        <v>0</v>
      </c>
      <c r="J86" s="19">
        <v>43</v>
      </c>
      <c r="K86" s="7">
        <v>0</v>
      </c>
      <c r="L86" s="22">
        <v>45</v>
      </c>
      <c r="M86" s="10">
        <v>0</v>
      </c>
      <c r="N86" s="19">
        <v>43</v>
      </c>
      <c r="O86" s="7">
        <v>0</v>
      </c>
      <c r="P86" s="22">
        <v>45</v>
      </c>
      <c r="Q86" s="10">
        <v>0</v>
      </c>
      <c r="R86" s="19">
        <v>46</v>
      </c>
      <c r="S86" s="7">
        <v>0</v>
      </c>
      <c r="T86" s="22">
        <v>47</v>
      </c>
      <c r="U86" s="3">
        <v>0</v>
      </c>
      <c r="V86" s="19">
        <v>43</v>
      </c>
      <c r="W86" s="7">
        <v>0</v>
      </c>
      <c r="X86" s="22">
        <v>46</v>
      </c>
      <c r="Y86" s="26">
        <f t="shared" si="2"/>
        <v>43.4</v>
      </c>
      <c r="Z86" s="27">
        <f t="shared" si="3"/>
        <v>45.8</v>
      </c>
    </row>
    <row r="87" spans="1:26" x14ac:dyDescent="0.25">
      <c r="A87" s="98" t="s">
        <v>88</v>
      </c>
      <c r="B87" s="99"/>
      <c r="C87" s="99"/>
      <c r="D87" s="100"/>
      <c r="E87" s="3">
        <v>3</v>
      </c>
      <c r="F87" s="19">
        <v>250</v>
      </c>
      <c r="G87" s="7">
        <v>26</v>
      </c>
      <c r="H87" s="22">
        <v>1673</v>
      </c>
      <c r="I87" s="10">
        <v>3</v>
      </c>
      <c r="J87" s="19">
        <v>247</v>
      </c>
      <c r="K87" s="7">
        <v>26</v>
      </c>
      <c r="L87" s="22">
        <v>1702</v>
      </c>
      <c r="M87" s="10">
        <v>3</v>
      </c>
      <c r="N87" s="19">
        <v>246</v>
      </c>
      <c r="O87" s="7">
        <v>26</v>
      </c>
      <c r="P87" s="22">
        <v>1685</v>
      </c>
      <c r="Q87" s="10">
        <v>3</v>
      </c>
      <c r="R87" s="19">
        <v>268</v>
      </c>
      <c r="S87" s="7">
        <v>26</v>
      </c>
      <c r="T87" s="22">
        <v>1684</v>
      </c>
      <c r="U87" s="3">
        <v>3</v>
      </c>
      <c r="V87" s="19">
        <v>250</v>
      </c>
      <c r="W87" s="7">
        <v>26</v>
      </c>
      <c r="X87" s="22">
        <v>1674</v>
      </c>
      <c r="Y87" s="24">
        <f t="shared" si="2"/>
        <v>252.2</v>
      </c>
      <c r="Z87" s="25">
        <f t="shared" si="3"/>
        <v>1683.6</v>
      </c>
    </row>
    <row r="88" spans="1:26" ht="15.75" thickBot="1" x14ac:dyDescent="0.3">
      <c r="A88" s="101" t="s">
        <v>89</v>
      </c>
      <c r="B88" s="102"/>
      <c r="C88" s="102"/>
      <c r="D88" s="103"/>
      <c r="E88" s="3">
        <v>0</v>
      </c>
      <c r="F88" s="19">
        <v>49</v>
      </c>
      <c r="G88" s="7">
        <v>0</v>
      </c>
      <c r="H88" s="22">
        <v>44</v>
      </c>
      <c r="I88" s="10">
        <v>0</v>
      </c>
      <c r="J88" s="19">
        <v>50</v>
      </c>
      <c r="K88" s="7">
        <v>0</v>
      </c>
      <c r="L88" s="22">
        <v>43</v>
      </c>
      <c r="M88" s="10">
        <v>0</v>
      </c>
      <c r="N88" s="19">
        <v>50</v>
      </c>
      <c r="O88" s="7">
        <v>0</v>
      </c>
      <c r="P88" s="22">
        <v>43</v>
      </c>
      <c r="Q88" s="10">
        <v>0</v>
      </c>
      <c r="R88" s="19">
        <v>46</v>
      </c>
      <c r="S88" s="7">
        <v>0</v>
      </c>
      <c r="T88" s="22">
        <v>43</v>
      </c>
      <c r="U88" s="3">
        <v>0</v>
      </c>
      <c r="V88" s="19">
        <v>46</v>
      </c>
      <c r="W88" s="7">
        <v>0</v>
      </c>
      <c r="X88" s="22">
        <v>45</v>
      </c>
      <c r="Y88" s="26">
        <f t="shared" si="2"/>
        <v>48.2</v>
      </c>
      <c r="Z88" s="27">
        <f t="shared" si="3"/>
        <v>43.6</v>
      </c>
    </row>
    <row r="89" spans="1:26" x14ac:dyDescent="0.25">
      <c r="A89" s="98" t="s">
        <v>90</v>
      </c>
      <c r="B89" s="99"/>
      <c r="C89" s="99"/>
      <c r="D89" s="100"/>
      <c r="E89" s="3">
        <v>2</v>
      </c>
      <c r="F89" s="19">
        <v>253</v>
      </c>
      <c r="G89" s="7">
        <v>4</v>
      </c>
      <c r="H89" s="22">
        <v>415</v>
      </c>
      <c r="I89" s="10">
        <v>2</v>
      </c>
      <c r="J89" s="19">
        <v>241</v>
      </c>
      <c r="K89" s="7">
        <v>4</v>
      </c>
      <c r="L89" s="22">
        <v>419</v>
      </c>
      <c r="M89" s="10">
        <v>2</v>
      </c>
      <c r="N89" s="19">
        <v>241</v>
      </c>
      <c r="O89" s="7">
        <v>4</v>
      </c>
      <c r="P89" s="22">
        <v>418</v>
      </c>
      <c r="Q89" s="10">
        <v>2</v>
      </c>
      <c r="R89" s="19">
        <v>243</v>
      </c>
      <c r="S89" s="7">
        <v>4</v>
      </c>
      <c r="T89" s="22">
        <v>419</v>
      </c>
      <c r="U89" s="3">
        <v>2</v>
      </c>
      <c r="V89" s="19">
        <v>243</v>
      </c>
      <c r="W89" s="7">
        <v>4</v>
      </c>
      <c r="X89" s="22">
        <v>415</v>
      </c>
      <c r="Y89" s="24">
        <f t="shared" si="2"/>
        <v>244.2</v>
      </c>
      <c r="Z89" s="25">
        <f t="shared" si="3"/>
        <v>417.2</v>
      </c>
    </row>
    <row r="90" spans="1:26" ht="15.75" thickBot="1" x14ac:dyDescent="0.3">
      <c r="A90" s="101" t="s">
        <v>91</v>
      </c>
      <c r="B90" s="102"/>
      <c r="C90" s="102"/>
      <c r="D90" s="103"/>
      <c r="E90" s="3">
        <v>0</v>
      </c>
      <c r="F90" s="19">
        <v>45</v>
      </c>
      <c r="G90" s="7">
        <v>0</v>
      </c>
      <c r="H90" s="22">
        <v>45</v>
      </c>
      <c r="I90" s="10">
        <v>0</v>
      </c>
      <c r="J90" s="19">
        <v>47</v>
      </c>
      <c r="K90" s="7">
        <v>0</v>
      </c>
      <c r="L90" s="22">
        <v>45</v>
      </c>
      <c r="M90" s="10">
        <v>0</v>
      </c>
      <c r="N90" s="19">
        <v>45</v>
      </c>
      <c r="O90" s="7">
        <v>0</v>
      </c>
      <c r="P90" s="22">
        <v>44</v>
      </c>
      <c r="Q90" s="10">
        <v>0</v>
      </c>
      <c r="R90" s="19">
        <v>45</v>
      </c>
      <c r="S90" s="7">
        <v>0</v>
      </c>
      <c r="T90" s="22">
        <v>44</v>
      </c>
      <c r="U90" s="3">
        <v>0</v>
      </c>
      <c r="V90" s="19">
        <v>45</v>
      </c>
      <c r="W90" s="7">
        <v>0</v>
      </c>
      <c r="X90" s="22">
        <v>43</v>
      </c>
      <c r="Y90" s="26">
        <f t="shared" si="2"/>
        <v>45.4</v>
      </c>
      <c r="Z90" s="27">
        <f t="shared" si="3"/>
        <v>44.2</v>
      </c>
    </row>
    <row r="91" spans="1:26" x14ac:dyDescent="0.25">
      <c r="A91" s="98" t="s">
        <v>92</v>
      </c>
      <c r="B91" s="99"/>
      <c r="C91" s="99"/>
      <c r="D91" s="100"/>
      <c r="E91" s="3">
        <v>15</v>
      </c>
      <c r="F91" s="19">
        <v>1476</v>
      </c>
      <c r="G91" s="7">
        <v>0</v>
      </c>
      <c r="H91" s="22">
        <v>45</v>
      </c>
      <c r="I91" s="10">
        <v>15</v>
      </c>
      <c r="J91" s="19">
        <v>1463</v>
      </c>
      <c r="K91" s="7">
        <v>0</v>
      </c>
      <c r="L91" s="22">
        <v>44</v>
      </c>
      <c r="M91" s="10">
        <v>15</v>
      </c>
      <c r="N91" s="19">
        <v>1445</v>
      </c>
      <c r="O91" s="7">
        <v>0</v>
      </c>
      <c r="P91" s="22">
        <v>46</v>
      </c>
      <c r="Q91" s="10">
        <v>15</v>
      </c>
      <c r="R91" s="19">
        <v>1448</v>
      </c>
      <c r="S91" s="7">
        <v>0</v>
      </c>
      <c r="T91" s="22">
        <v>45</v>
      </c>
      <c r="U91" s="3">
        <v>15</v>
      </c>
      <c r="V91" s="19">
        <v>1450</v>
      </c>
      <c r="W91" s="7">
        <v>0</v>
      </c>
      <c r="X91" s="22">
        <v>45</v>
      </c>
      <c r="Y91" s="24">
        <f t="shared" si="2"/>
        <v>1456.4</v>
      </c>
      <c r="Z91" s="25">
        <f t="shared" si="3"/>
        <v>45</v>
      </c>
    </row>
    <row r="92" spans="1:26" ht="15.75" thickBot="1" x14ac:dyDescent="0.3">
      <c r="A92" s="101" t="s">
        <v>93</v>
      </c>
      <c r="B92" s="102"/>
      <c r="C92" s="102"/>
      <c r="D92" s="103"/>
      <c r="E92" s="3">
        <v>0</v>
      </c>
      <c r="F92" s="19">
        <v>45</v>
      </c>
      <c r="G92" s="7">
        <v>14</v>
      </c>
      <c r="H92" s="22">
        <v>843</v>
      </c>
      <c r="I92" s="10">
        <v>0</v>
      </c>
      <c r="J92" s="19">
        <v>42</v>
      </c>
      <c r="K92" s="7">
        <v>14</v>
      </c>
      <c r="L92" s="22">
        <v>824</v>
      </c>
      <c r="M92" s="10">
        <v>0</v>
      </c>
      <c r="N92" s="19">
        <v>43</v>
      </c>
      <c r="O92" s="7">
        <v>14</v>
      </c>
      <c r="P92" s="22">
        <v>817</v>
      </c>
      <c r="Q92" s="10">
        <v>0</v>
      </c>
      <c r="R92" s="19">
        <v>44</v>
      </c>
      <c r="S92" s="7">
        <v>14</v>
      </c>
      <c r="T92" s="22">
        <v>829</v>
      </c>
      <c r="U92" s="3">
        <v>0</v>
      </c>
      <c r="V92" s="19">
        <v>43</v>
      </c>
      <c r="W92" s="7">
        <v>14</v>
      </c>
      <c r="X92" s="22">
        <v>833</v>
      </c>
      <c r="Y92" s="26">
        <f t="shared" si="2"/>
        <v>43.4</v>
      </c>
      <c r="Z92" s="27">
        <f t="shared" si="3"/>
        <v>829.2</v>
      </c>
    </row>
    <row r="93" spans="1:26" x14ac:dyDescent="0.25">
      <c r="A93" s="98" t="s">
        <v>94</v>
      </c>
      <c r="B93" s="99"/>
      <c r="C93" s="99"/>
      <c r="D93" s="100"/>
      <c r="E93" s="3">
        <v>0</v>
      </c>
      <c r="F93" s="19">
        <v>43</v>
      </c>
      <c r="G93" s="7">
        <v>2</v>
      </c>
      <c r="H93" s="22">
        <v>186</v>
      </c>
      <c r="I93" s="10">
        <v>0</v>
      </c>
      <c r="J93" s="19">
        <v>44</v>
      </c>
      <c r="K93" s="7">
        <v>2</v>
      </c>
      <c r="L93" s="22">
        <v>179</v>
      </c>
      <c r="M93" s="10">
        <v>0</v>
      </c>
      <c r="N93" s="19">
        <v>42</v>
      </c>
      <c r="O93" s="7">
        <v>2</v>
      </c>
      <c r="P93" s="22">
        <v>179</v>
      </c>
      <c r="Q93" s="10">
        <v>0</v>
      </c>
      <c r="R93" s="19">
        <v>42</v>
      </c>
      <c r="S93" s="7">
        <v>2</v>
      </c>
      <c r="T93" s="22">
        <v>180</v>
      </c>
      <c r="U93" s="3">
        <v>0</v>
      </c>
      <c r="V93" s="19">
        <v>43</v>
      </c>
      <c r="W93" s="7">
        <v>2</v>
      </c>
      <c r="X93" s="22">
        <v>183</v>
      </c>
      <c r="Y93" s="24">
        <f t="shared" si="2"/>
        <v>42.8</v>
      </c>
      <c r="Z93" s="25">
        <f t="shared" si="3"/>
        <v>181.4</v>
      </c>
    </row>
    <row r="94" spans="1:26" ht="15.75" thickBot="1" x14ac:dyDescent="0.3">
      <c r="A94" s="101" t="s">
        <v>95</v>
      </c>
      <c r="B94" s="102"/>
      <c r="C94" s="102"/>
      <c r="D94" s="103"/>
      <c r="E94" s="3">
        <v>0</v>
      </c>
      <c r="F94" s="19">
        <v>43</v>
      </c>
      <c r="G94" s="7">
        <v>0</v>
      </c>
      <c r="H94" s="22">
        <v>49</v>
      </c>
      <c r="I94" s="10">
        <v>0</v>
      </c>
      <c r="J94" s="19">
        <v>43</v>
      </c>
      <c r="K94" s="7">
        <v>0</v>
      </c>
      <c r="L94" s="22">
        <v>49</v>
      </c>
      <c r="M94" s="10">
        <v>0</v>
      </c>
      <c r="N94" s="19">
        <v>44</v>
      </c>
      <c r="O94" s="7">
        <v>0</v>
      </c>
      <c r="P94" s="22">
        <v>47</v>
      </c>
      <c r="Q94" s="10">
        <v>0</v>
      </c>
      <c r="R94" s="19">
        <v>45</v>
      </c>
      <c r="S94" s="7">
        <v>0</v>
      </c>
      <c r="T94" s="22">
        <v>49</v>
      </c>
      <c r="U94" s="3">
        <v>0</v>
      </c>
      <c r="V94" s="19">
        <v>44</v>
      </c>
      <c r="W94" s="7">
        <v>0</v>
      </c>
      <c r="X94" s="22">
        <v>48</v>
      </c>
      <c r="Y94" s="26">
        <f t="shared" si="2"/>
        <v>43.8</v>
      </c>
      <c r="Z94" s="27">
        <f t="shared" si="3"/>
        <v>48.4</v>
      </c>
    </row>
    <row r="95" spans="1:26" x14ac:dyDescent="0.25">
      <c r="A95" s="98" t="s">
        <v>96</v>
      </c>
      <c r="B95" s="99"/>
      <c r="C95" s="99"/>
      <c r="D95" s="100"/>
      <c r="E95" s="3">
        <v>0</v>
      </c>
      <c r="F95" s="19">
        <v>51</v>
      </c>
      <c r="G95" s="7">
        <v>0</v>
      </c>
      <c r="H95" s="22">
        <v>44</v>
      </c>
      <c r="I95" s="10">
        <v>0</v>
      </c>
      <c r="J95" s="19">
        <v>48</v>
      </c>
      <c r="K95" s="7">
        <v>0</v>
      </c>
      <c r="L95" s="22">
        <v>45</v>
      </c>
      <c r="M95" s="10">
        <v>0</v>
      </c>
      <c r="N95" s="19">
        <v>46</v>
      </c>
      <c r="O95" s="7">
        <v>0</v>
      </c>
      <c r="P95" s="22">
        <v>45</v>
      </c>
      <c r="Q95" s="10">
        <v>0</v>
      </c>
      <c r="R95" s="19">
        <v>46</v>
      </c>
      <c r="S95" s="7">
        <v>0</v>
      </c>
      <c r="T95" s="22">
        <v>45</v>
      </c>
      <c r="U95" s="3">
        <v>0</v>
      </c>
      <c r="V95" s="19">
        <v>44</v>
      </c>
      <c r="W95" s="7">
        <v>0</v>
      </c>
      <c r="X95" s="22">
        <v>44</v>
      </c>
      <c r="Y95" s="24">
        <f t="shared" si="2"/>
        <v>47</v>
      </c>
      <c r="Z95" s="25">
        <f t="shared" si="3"/>
        <v>44.6</v>
      </c>
    </row>
    <row r="96" spans="1:26" ht="15.75" thickBot="1" x14ac:dyDescent="0.3">
      <c r="A96" s="101" t="s">
        <v>97</v>
      </c>
      <c r="B96" s="102"/>
      <c r="C96" s="102"/>
      <c r="D96" s="103"/>
      <c r="E96" s="3">
        <v>0</v>
      </c>
      <c r="F96" s="19">
        <v>43</v>
      </c>
      <c r="G96" s="7">
        <v>0</v>
      </c>
      <c r="H96" s="22">
        <v>44</v>
      </c>
      <c r="I96" s="10">
        <v>0</v>
      </c>
      <c r="J96" s="19">
        <v>44</v>
      </c>
      <c r="K96" s="7">
        <v>0</v>
      </c>
      <c r="L96" s="22">
        <v>51</v>
      </c>
      <c r="M96" s="10">
        <v>0</v>
      </c>
      <c r="N96" s="19">
        <v>43</v>
      </c>
      <c r="O96" s="7">
        <v>0</v>
      </c>
      <c r="P96" s="22">
        <v>43</v>
      </c>
      <c r="Q96" s="10">
        <v>0</v>
      </c>
      <c r="R96" s="19">
        <v>44</v>
      </c>
      <c r="S96" s="7">
        <v>0</v>
      </c>
      <c r="T96" s="22">
        <v>44</v>
      </c>
      <c r="U96" s="3">
        <v>0</v>
      </c>
      <c r="V96" s="19">
        <v>45</v>
      </c>
      <c r="W96" s="7">
        <v>0</v>
      </c>
      <c r="X96" s="22">
        <v>43</v>
      </c>
      <c r="Y96" s="26">
        <f t="shared" si="2"/>
        <v>43.8</v>
      </c>
      <c r="Z96" s="27">
        <f t="shared" si="3"/>
        <v>45</v>
      </c>
    </row>
    <row r="97" spans="1:26" x14ac:dyDescent="0.25">
      <c r="A97" s="98" t="s">
        <v>98</v>
      </c>
      <c r="B97" s="99"/>
      <c r="C97" s="99"/>
      <c r="D97" s="100"/>
      <c r="E97" s="3">
        <v>0</v>
      </c>
      <c r="F97" s="19">
        <v>45</v>
      </c>
      <c r="G97" s="7">
        <v>18</v>
      </c>
      <c r="H97" s="22">
        <v>1825</v>
      </c>
      <c r="I97" s="10">
        <v>0</v>
      </c>
      <c r="J97" s="19">
        <v>47</v>
      </c>
      <c r="K97" s="7">
        <v>18</v>
      </c>
      <c r="L97" s="22">
        <v>1843</v>
      </c>
      <c r="M97" s="10">
        <v>0</v>
      </c>
      <c r="N97" s="19">
        <v>47</v>
      </c>
      <c r="O97" s="7">
        <v>18</v>
      </c>
      <c r="P97" s="22">
        <v>1867</v>
      </c>
      <c r="Q97" s="10">
        <v>0</v>
      </c>
      <c r="R97" s="19">
        <v>47</v>
      </c>
      <c r="S97" s="7">
        <v>18</v>
      </c>
      <c r="T97" s="22">
        <v>1828</v>
      </c>
      <c r="U97" s="3">
        <v>0</v>
      </c>
      <c r="V97" s="19">
        <v>46</v>
      </c>
      <c r="W97" s="7">
        <v>18</v>
      </c>
      <c r="X97" s="22">
        <v>1872</v>
      </c>
      <c r="Y97" s="24">
        <f t="shared" si="2"/>
        <v>46.4</v>
      </c>
      <c r="Z97" s="25">
        <f t="shared" si="3"/>
        <v>1847</v>
      </c>
    </row>
    <row r="98" spans="1:26" ht="15.75" thickBot="1" x14ac:dyDescent="0.3">
      <c r="A98" s="101" t="s">
        <v>99</v>
      </c>
      <c r="B98" s="102"/>
      <c r="C98" s="102"/>
      <c r="D98" s="103"/>
      <c r="E98" s="3">
        <v>0</v>
      </c>
      <c r="F98" s="19">
        <v>135</v>
      </c>
      <c r="G98" s="7">
        <v>18</v>
      </c>
      <c r="H98" s="22">
        <v>1767</v>
      </c>
      <c r="I98" s="10">
        <v>0</v>
      </c>
      <c r="J98" s="19">
        <v>46</v>
      </c>
      <c r="K98" s="7">
        <v>18</v>
      </c>
      <c r="L98" s="22">
        <v>1735</v>
      </c>
      <c r="M98" s="10">
        <v>0</v>
      </c>
      <c r="N98" s="19">
        <v>45</v>
      </c>
      <c r="O98" s="7">
        <v>18</v>
      </c>
      <c r="P98" s="22">
        <v>1743</v>
      </c>
      <c r="Q98" s="10">
        <v>0</v>
      </c>
      <c r="R98" s="19">
        <v>45</v>
      </c>
      <c r="S98" s="7">
        <v>18</v>
      </c>
      <c r="T98" s="22">
        <v>1728</v>
      </c>
      <c r="U98" s="3">
        <v>0</v>
      </c>
      <c r="V98" s="19">
        <v>46</v>
      </c>
      <c r="W98" s="7">
        <v>18</v>
      </c>
      <c r="X98" s="22">
        <v>1743</v>
      </c>
      <c r="Y98" s="26">
        <f t="shared" si="2"/>
        <v>63.4</v>
      </c>
      <c r="Z98" s="27">
        <f t="shared" si="3"/>
        <v>1743.2</v>
      </c>
    </row>
    <row r="99" spans="1:26" x14ac:dyDescent="0.25">
      <c r="A99" s="98" t="s">
        <v>100</v>
      </c>
      <c r="B99" s="99"/>
      <c r="C99" s="99"/>
      <c r="D99" s="100"/>
      <c r="E99" s="3">
        <v>21</v>
      </c>
      <c r="F99" s="19">
        <v>1377</v>
      </c>
      <c r="G99" s="7">
        <v>27</v>
      </c>
      <c r="H99" s="22">
        <v>2297</v>
      </c>
      <c r="I99" s="10">
        <v>21</v>
      </c>
      <c r="J99" s="19">
        <v>1382</v>
      </c>
      <c r="K99" s="7">
        <v>27</v>
      </c>
      <c r="L99" s="22">
        <v>2360</v>
      </c>
      <c r="M99" s="10">
        <v>21</v>
      </c>
      <c r="N99" s="19">
        <v>1373</v>
      </c>
      <c r="O99" s="7">
        <v>27</v>
      </c>
      <c r="P99" s="22">
        <v>2341</v>
      </c>
      <c r="Q99" s="10">
        <v>21</v>
      </c>
      <c r="R99" s="19">
        <v>1377</v>
      </c>
      <c r="S99" s="7">
        <v>27</v>
      </c>
      <c r="T99" s="22">
        <v>2326</v>
      </c>
      <c r="U99" s="3">
        <v>21</v>
      </c>
      <c r="V99" s="19">
        <v>1405</v>
      </c>
      <c r="W99" s="7">
        <v>27</v>
      </c>
      <c r="X99" s="22">
        <v>2330</v>
      </c>
      <c r="Y99" s="24">
        <f t="shared" si="2"/>
        <v>1382.8</v>
      </c>
      <c r="Z99" s="25">
        <f t="shared" si="3"/>
        <v>2330.8000000000002</v>
      </c>
    </row>
    <row r="100" spans="1:26" ht="15.75" thickBot="1" x14ac:dyDescent="0.3">
      <c r="A100" s="101" t="s">
        <v>101</v>
      </c>
      <c r="B100" s="102"/>
      <c r="C100" s="102"/>
      <c r="D100" s="103"/>
      <c r="E100" s="3">
        <v>0</v>
      </c>
      <c r="F100" s="19">
        <v>45</v>
      </c>
      <c r="G100" s="7">
        <v>17</v>
      </c>
      <c r="H100" s="22">
        <v>1091</v>
      </c>
      <c r="I100" s="10">
        <v>0</v>
      </c>
      <c r="J100" s="19">
        <v>44</v>
      </c>
      <c r="K100" s="7">
        <v>17</v>
      </c>
      <c r="L100" s="22">
        <v>1082</v>
      </c>
      <c r="M100" s="10">
        <v>0</v>
      </c>
      <c r="N100" s="19">
        <v>44</v>
      </c>
      <c r="O100" s="7">
        <v>17</v>
      </c>
      <c r="P100" s="22">
        <v>1081</v>
      </c>
      <c r="Q100" s="10">
        <v>0</v>
      </c>
      <c r="R100" s="19">
        <v>43</v>
      </c>
      <c r="S100" s="7">
        <v>17</v>
      </c>
      <c r="T100" s="22">
        <v>1085</v>
      </c>
      <c r="U100" s="3">
        <v>0</v>
      </c>
      <c r="V100" s="19">
        <v>44</v>
      </c>
      <c r="W100" s="7">
        <v>17</v>
      </c>
      <c r="X100" s="22">
        <v>1096</v>
      </c>
      <c r="Y100" s="26">
        <f t="shared" si="2"/>
        <v>44</v>
      </c>
      <c r="Z100" s="27">
        <f t="shared" si="3"/>
        <v>1087</v>
      </c>
    </row>
    <row r="101" spans="1:26" x14ac:dyDescent="0.25">
      <c r="A101" s="98" t="s">
        <v>102</v>
      </c>
      <c r="B101" s="99"/>
      <c r="C101" s="99"/>
      <c r="D101" s="100"/>
      <c r="E101" s="3">
        <v>6</v>
      </c>
      <c r="F101" s="19">
        <v>668</v>
      </c>
      <c r="G101" s="7">
        <v>0</v>
      </c>
      <c r="H101" s="22">
        <v>45</v>
      </c>
      <c r="I101" s="10">
        <v>6</v>
      </c>
      <c r="J101" s="19">
        <v>637</v>
      </c>
      <c r="K101" s="7">
        <v>0</v>
      </c>
      <c r="L101" s="22">
        <v>45</v>
      </c>
      <c r="M101" s="10">
        <v>6</v>
      </c>
      <c r="N101" s="19">
        <v>639</v>
      </c>
      <c r="O101" s="7">
        <v>0</v>
      </c>
      <c r="P101" s="22">
        <v>45</v>
      </c>
      <c r="Q101" s="10">
        <v>6</v>
      </c>
      <c r="R101" s="19">
        <v>637</v>
      </c>
      <c r="S101" s="7">
        <v>0</v>
      </c>
      <c r="T101" s="22">
        <v>45</v>
      </c>
      <c r="U101" s="3">
        <v>6</v>
      </c>
      <c r="V101" s="19">
        <v>644</v>
      </c>
      <c r="W101" s="7">
        <v>0</v>
      </c>
      <c r="X101" s="22">
        <v>45</v>
      </c>
      <c r="Y101" s="24">
        <f t="shared" si="2"/>
        <v>645</v>
      </c>
      <c r="Z101" s="25">
        <f t="shared" si="3"/>
        <v>45</v>
      </c>
    </row>
    <row r="102" spans="1:26" ht="15.75" thickBot="1" x14ac:dyDescent="0.3">
      <c r="A102" s="101" t="s">
        <v>103</v>
      </c>
      <c r="B102" s="102"/>
      <c r="C102" s="102"/>
      <c r="D102" s="103"/>
      <c r="E102" s="3">
        <v>2</v>
      </c>
      <c r="F102" s="19">
        <v>191</v>
      </c>
      <c r="G102" s="7">
        <v>0</v>
      </c>
      <c r="H102" s="22">
        <v>44</v>
      </c>
      <c r="I102" s="10">
        <v>2</v>
      </c>
      <c r="J102" s="19">
        <v>185</v>
      </c>
      <c r="K102" s="7">
        <v>0</v>
      </c>
      <c r="L102" s="22">
        <v>44</v>
      </c>
      <c r="M102" s="10">
        <v>2</v>
      </c>
      <c r="N102" s="19">
        <v>185</v>
      </c>
      <c r="O102" s="7">
        <v>0</v>
      </c>
      <c r="P102" s="22">
        <v>47</v>
      </c>
      <c r="Q102" s="10">
        <v>2</v>
      </c>
      <c r="R102" s="19">
        <v>190</v>
      </c>
      <c r="S102" s="7">
        <v>0</v>
      </c>
      <c r="T102" s="22">
        <v>43</v>
      </c>
      <c r="U102" s="3">
        <v>2</v>
      </c>
      <c r="V102" s="19">
        <v>182</v>
      </c>
      <c r="W102" s="7">
        <v>0</v>
      </c>
      <c r="X102" s="22">
        <v>42</v>
      </c>
      <c r="Y102" s="26">
        <f t="shared" si="2"/>
        <v>186.6</v>
      </c>
      <c r="Z102" s="27">
        <f t="shared" si="3"/>
        <v>44</v>
      </c>
    </row>
    <row r="103" spans="1:26" x14ac:dyDescent="0.25">
      <c r="A103" s="98" t="s">
        <v>104</v>
      </c>
      <c r="B103" s="99"/>
      <c r="C103" s="99"/>
      <c r="D103" s="100"/>
      <c r="E103" s="3">
        <v>0</v>
      </c>
      <c r="F103" s="19">
        <v>44</v>
      </c>
      <c r="G103" s="7">
        <v>0</v>
      </c>
      <c r="H103" s="22">
        <v>43</v>
      </c>
      <c r="I103" s="10">
        <v>0</v>
      </c>
      <c r="J103" s="19">
        <v>45</v>
      </c>
      <c r="K103" s="7">
        <v>0</v>
      </c>
      <c r="L103" s="22">
        <v>44</v>
      </c>
      <c r="M103" s="10">
        <v>0</v>
      </c>
      <c r="N103" s="19">
        <v>43</v>
      </c>
      <c r="O103" s="7">
        <v>0</v>
      </c>
      <c r="P103" s="22">
        <v>43</v>
      </c>
      <c r="Q103" s="10">
        <v>0</v>
      </c>
      <c r="R103" s="19">
        <v>43</v>
      </c>
      <c r="S103" s="7">
        <v>0</v>
      </c>
      <c r="T103" s="22">
        <v>43</v>
      </c>
      <c r="U103" s="3">
        <v>0</v>
      </c>
      <c r="V103" s="19">
        <v>45</v>
      </c>
      <c r="W103" s="7">
        <v>0</v>
      </c>
      <c r="X103" s="22">
        <v>44</v>
      </c>
      <c r="Y103" s="24">
        <f t="shared" si="2"/>
        <v>44</v>
      </c>
      <c r="Z103" s="25">
        <f t="shared" si="3"/>
        <v>43.4</v>
      </c>
    </row>
    <row r="104" spans="1:26" ht="15.75" thickBot="1" x14ac:dyDescent="0.3">
      <c r="A104" s="101" t="s">
        <v>105</v>
      </c>
      <c r="B104" s="102"/>
      <c r="C104" s="102"/>
      <c r="D104" s="103"/>
      <c r="E104" s="3">
        <v>4</v>
      </c>
      <c r="F104" s="19">
        <v>373</v>
      </c>
      <c r="G104" s="7">
        <v>0</v>
      </c>
      <c r="H104" s="22">
        <v>43</v>
      </c>
      <c r="I104" s="10">
        <v>4</v>
      </c>
      <c r="J104" s="19">
        <v>368</v>
      </c>
      <c r="K104" s="7">
        <v>0</v>
      </c>
      <c r="L104" s="22">
        <v>45</v>
      </c>
      <c r="M104" s="10">
        <v>4</v>
      </c>
      <c r="N104" s="19">
        <v>373</v>
      </c>
      <c r="O104" s="7">
        <v>0</v>
      </c>
      <c r="P104" s="22">
        <v>44</v>
      </c>
      <c r="Q104" s="10">
        <v>4</v>
      </c>
      <c r="R104" s="19">
        <v>373</v>
      </c>
      <c r="S104" s="7">
        <v>0</v>
      </c>
      <c r="T104" s="22">
        <v>44</v>
      </c>
      <c r="U104" s="3">
        <v>4</v>
      </c>
      <c r="V104" s="19">
        <v>375</v>
      </c>
      <c r="W104" s="7">
        <v>0</v>
      </c>
      <c r="X104" s="22">
        <v>44</v>
      </c>
      <c r="Y104" s="26">
        <f t="shared" si="2"/>
        <v>372.4</v>
      </c>
      <c r="Z104" s="27">
        <f t="shared" si="3"/>
        <v>44</v>
      </c>
    </row>
    <row r="105" spans="1:26" x14ac:dyDescent="0.25">
      <c r="A105" s="98" t="s">
        <v>106</v>
      </c>
      <c r="B105" s="99"/>
      <c r="C105" s="99"/>
      <c r="D105" s="100"/>
      <c r="E105" s="3">
        <v>31</v>
      </c>
      <c r="F105" s="19">
        <v>5463</v>
      </c>
      <c r="G105" s="7">
        <v>0</v>
      </c>
      <c r="H105" s="22">
        <v>44</v>
      </c>
      <c r="I105" s="10">
        <v>31</v>
      </c>
      <c r="J105" s="19">
        <v>5386</v>
      </c>
      <c r="K105" s="7">
        <v>0</v>
      </c>
      <c r="L105" s="22">
        <v>43</v>
      </c>
      <c r="M105" s="10">
        <v>31</v>
      </c>
      <c r="N105" s="19">
        <v>5378</v>
      </c>
      <c r="O105" s="7">
        <v>0</v>
      </c>
      <c r="P105" s="22">
        <v>42</v>
      </c>
      <c r="Q105" s="10">
        <v>31</v>
      </c>
      <c r="R105" s="19">
        <v>5385</v>
      </c>
      <c r="S105" s="7">
        <v>0</v>
      </c>
      <c r="T105" s="22">
        <v>44</v>
      </c>
      <c r="U105" s="3">
        <v>31</v>
      </c>
      <c r="V105" s="19">
        <v>5370</v>
      </c>
      <c r="W105" s="7">
        <v>0</v>
      </c>
      <c r="X105" s="22">
        <v>44</v>
      </c>
      <c r="Y105" s="24">
        <f t="shared" si="2"/>
        <v>5396.4</v>
      </c>
      <c r="Z105" s="25">
        <f t="shared" si="3"/>
        <v>43.4</v>
      </c>
    </row>
    <row r="106" spans="1:26" ht="15.75" thickBot="1" x14ac:dyDescent="0.3">
      <c r="A106" s="101" t="s">
        <v>107</v>
      </c>
      <c r="B106" s="102"/>
      <c r="C106" s="102"/>
      <c r="D106" s="103"/>
      <c r="E106" s="3">
        <v>0</v>
      </c>
      <c r="F106" s="19">
        <v>44</v>
      </c>
      <c r="G106" s="7">
        <v>0</v>
      </c>
      <c r="H106" s="22">
        <v>46</v>
      </c>
      <c r="I106" s="10">
        <v>0</v>
      </c>
      <c r="J106" s="19">
        <v>45</v>
      </c>
      <c r="K106" s="7">
        <v>0</v>
      </c>
      <c r="L106" s="22">
        <v>45</v>
      </c>
      <c r="M106" s="10">
        <v>0</v>
      </c>
      <c r="N106" s="19">
        <v>44</v>
      </c>
      <c r="O106" s="7">
        <v>0</v>
      </c>
      <c r="P106" s="22">
        <v>44</v>
      </c>
      <c r="Q106" s="10">
        <v>0</v>
      </c>
      <c r="R106" s="19">
        <v>44</v>
      </c>
      <c r="S106" s="7">
        <v>0</v>
      </c>
      <c r="T106" s="22">
        <v>44</v>
      </c>
      <c r="U106" s="3">
        <v>0</v>
      </c>
      <c r="V106" s="19">
        <v>45</v>
      </c>
      <c r="W106" s="7">
        <v>0</v>
      </c>
      <c r="X106" s="22">
        <v>43</v>
      </c>
      <c r="Y106" s="26">
        <f t="shared" si="2"/>
        <v>44.4</v>
      </c>
      <c r="Z106" s="27">
        <f t="shared" si="3"/>
        <v>44.4</v>
      </c>
    </row>
    <row r="107" spans="1:26" x14ac:dyDescent="0.25">
      <c r="A107" s="98" t="s">
        <v>108</v>
      </c>
      <c r="B107" s="99"/>
      <c r="C107" s="99"/>
      <c r="D107" s="100"/>
      <c r="E107" s="3">
        <v>10</v>
      </c>
      <c r="F107" s="19">
        <v>485</v>
      </c>
      <c r="G107" s="7">
        <v>0</v>
      </c>
      <c r="H107" s="22">
        <v>43</v>
      </c>
      <c r="I107" s="10">
        <v>10</v>
      </c>
      <c r="J107" s="19">
        <v>465</v>
      </c>
      <c r="K107" s="7">
        <v>0</v>
      </c>
      <c r="L107" s="22">
        <v>43</v>
      </c>
      <c r="M107" s="10">
        <v>10</v>
      </c>
      <c r="N107" s="19">
        <v>469</v>
      </c>
      <c r="O107" s="7">
        <v>0</v>
      </c>
      <c r="P107" s="22">
        <v>42</v>
      </c>
      <c r="Q107" s="10">
        <v>10</v>
      </c>
      <c r="R107" s="19">
        <v>472</v>
      </c>
      <c r="S107" s="7">
        <v>0</v>
      </c>
      <c r="T107" s="22">
        <v>43</v>
      </c>
      <c r="U107" s="3">
        <v>10</v>
      </c>
      <c r="V107" s="19">
        <v>470</v>
      </c>
      <c r="W107" s="7">
        <v>0</v>
      </c>
      <c r="X107" s="22">
        <v>43</v>
      </c>
      <c r="Y107" s="24">
        <f t="shared" si="2"/>
        <v>472.2</v>
      </c>
      <c r="Z107" s="25">
        <f t="shared" si="3"/>
        <v>42.8</v>
      </c>
    </row>
    <row r="108" spans="1:26" ht="15.75" thickBot="1" x14ac:dyDescent="0.3">
      <c r="A108" s="101" t="s">
        <v>109</v>
      </c>
      <c r="B108" s="102"/>
      <c r="C108" s="102"/>
      <c r="D108" s="103"/>
      <c r="E108" s="4">
        <v>0</v>
      </c>
      <c r="F108" s="20">
        <v>45</v>
      </c>
      <c r="G108" s="8">
        <v>8</v>
      </c>
      <c r="H108" s="23">
        <v>489</v>
      </c>
      <c r="I108" s="11">
        <v>0</v>
      </c>
      <c r="J108" s="20">
        <v>44</v>
      </c>
      <c r="K108" s="8">
        <v>8</v>
      </c>
      <c r="L108" s="23">
        <v>486</v>
      </c>
      <c r="M108" s="11">
        <v>0</v>
      </c>
      <c r="N108" s="20">
        <v>44</v>
      </c>
      <c r="O108" s="8">
        <v>8</v>
      </c>
      <c r="P108" s="23">
        <v>491</v>
      </c>
      <c r="Q108" s="11">
        <v>0</v>
      </c>
      <c r="R108" s="20">
        <v>45</v>
      </c>
      <c r="S108" s="8">
        <v>8</v>
      </c>
      <c r="T108" s="23">
        <v>497</v>
      </c>
      <c r="U108" s="4">
        <v>0</v>
      </c>
      <c r="V108" s="20">
        <v>45</v>
      </c>
      <c r="W108" s="8">
        <v>8</v>
      </c>
      <c r="X108" s="23">
        <v>495</v>
      </c>
      <c r="Y108" s="26">
        <f t="shared" si="2"/>
        <v>44.6</v>
      </c>
      <c r="Z108" s="27">
        <f t="shared" si="3"/>
        <v>491.6</v>
      </c>
    </row>
    <row r="131" spans="10:10" x14ac:dyDescent="0.25">
      <c r="J131" s="64"/>
    </row>
    <row r="132" spans="10:10" x14ac:dyDescent="0.25">
      <c r="J132" s="64"/>
    </row>
    <row r="133" spans="10:10" x14ac:dyDescent="0.25">
      <c r="J133" s="64"/>
    </row>
    <row r="134" spans="10:10" x14ac:dyDescent="0.25">
      <c r="J134" s="64"/>
    </row>
    <row r="135" spans="10:10" x14ac:dyDescent="0.25">
      <c r="J135" s="64"/>
    </row>
    <row r="136" spans="10:10" x14ac:dyDescent="0.25">
      <c r="J136" s="64"/>
    </row>
    <row r="137" spans="10:10" x14ac:dyDescent="0.25">
      <c r="J137" s="64"/>
    </row>
    <row r="138" spans="10:10" x14ac:dyDescent="0.25">
      <c r="J138" s="64"/>
    </row>
    <row r="139" spans="10:10" x14ac:dyDescent="0.25">
      <c r="J139" s="64"/>
    </row>
    <row r="140" spans="10:10" x14ac:dyDescent="0.25">
      <c r="J140" s="64"/>
    </row>
    <row r="141" spans="10:10" x14ac:dyDescent="0.25">
      <c r="J141" s="64"/>
    </row>
    <row r="142" spans="10:10" x14ac:dyDescent="0.25">
      <c r="J142" s="64"/>
    </row>
    <row r="143" spans="10:10" x14ac:dyDescent="0.25">
      <c r="J143" s="64"/>
    </row>
    <row r="144" spans="10:10" x14ac:dyDescent="0.25">
      <c r="J144" s="64"/>
    </row>
    <row r="145" spans="2:10" x14ac:dyDescent="0.25">
      <c r="J145" s="64"/>
    </row>
    <row r="160" spans="2:10" x14ac:dyDescent="0.25">
      <c r="B160" s="63"/>
      <c r="C160" s="63"/>
      <c r="D160" s="63"/>
      <c r="E160" s="63"/>
      <c r="F160" s="63"/>
      <c r="G160" s="64"/>
      <c r="H160" s="63"/>
      <c r="I160" s="64"/>
      <c r="J160" s="63"/>
    </row>
    <row r="161" spans="2:10" x14ac:dyDescent="0.25">
      <c r="B161" s="63"/>
      <c r="C161" s="63"/>
      <c r="D161" s="63"/>
      <c r="E161" s="63"/>
      <c r="F161" s="63"/>
      <c r="G161" s="64"/>
      <c r="H161" s="63"/>
      <c r="I161" s="64"/>
      <c r="J161" s="63"/>
    </row>
    <row r="162" spans="2:10" x14ac:dyDescent="0.25">
      <c r="B162" s="63"/>
      <c r="C162" s="63"/>
      <c r="D162" s="63"/>
      <c r="E162" s="63"/>
      <c r="F162" s="63" t="s">
        <v>118</v>
      </c>
      <c r="G162" s="64"/>
      <c r="H162" s="63"/>
      <c r="I162" s="64" t="s">
        <v>119</v>
      </c>
      <c r="J162" s="63"/>
    </row>
    <row r="163" spans="2:10" x14ac:dyDescent="0.25">
      <c r="B163" s="63"/>
      <c r="C163" s="63"/>
      <c r="D163" s="63"/>
      <c r="E163" s="63"/>
      <c r="F163" s="63"/>
      <c r="G163" s="64"/>
      <c r="H163" s="63"/>
      <c r="I163" s="64"/>
      <c r="J163" s="63"/>
    </row>
    <row r="164" spans="2:10" ht="17.25" x14ac:dyDescent="0.25">
      <c r="B164" s="63"/>
      <c r="C164" s="63" t="s">
        <v>115</v>
      </c>
      <c r="D164" s="63"/>
      <c r="E164" s="63"/>
      <c r="F164" s="62" t="s">
        <v>142</v>
      </c>
      <c r="G164" s="64"/>
      <c r="H164" s="63"/>
      <c r="I164" s="62" t="s">
        <v>143</v>
      </c>
      <c r="J164" s="63"/>
    </row>
    <row r="165" spans="2:10" x14ac:dyDescent="0.25">
      <c r="B165" s="63"/>
      <c r="C165" s="63" t="s">
        <v>127</v>
      </c>
      <c r="D165" s="63"/>
      <c r="E165" s="63"/>
      <c r="F165" s="63">
        <v>0.80220000000000002</v>
      </c>
      <c r="G165" s="64"/>
      <c r="H165" s="63"/>
      <c r="I165" s="63">
        <f xml:space="preserve"> 0.9529</f>
        <v>0.95289999999999997</v>
      </c>
      <c r="J165" s="63"/>
    </row>
    <row r="166" spans="2:10" x14ac:dyDescent="0.25">
      <c r="B166" s="63"/>
      <c r="C166" s="63"/>
      <c r="D166" s="63"/>
      <c r="E166" s="63"/>
      <c r="F166" s="63"/>
      <c r="G166" s="64"/>
      <c r="H166" s="63"/>
      <c r="I166" s="64"/>
      <c r="J166" s="63"/>
    </row>
    <row r="167" spans="2:10" x14ac:dyDescent="0.25">
      <c r="B167" s="63"/>
      <c r="C167" s="63"/>
      <c r="D167" s="63"/>
      <c r="E167" s="63"/>
      <c r="F167" s="63"/>
      <c r="G167" s="64"/>
      <c r="H167" s="63"/>
      <c r="I167" s="64"/>
      <c r="J167" s="63"/>
    </row>
    <row r="168" spans="2:10" x14ac:dyDescent="0.25">
      <c r="B168" s="63"/>
      <c r="C168" s="63" t="s">
        <v>114</v>
      </c>
      <c r="D168" s="63"/>
      <c r="E168" s="63"/>
      <c r="F168" s="62" t="s">
        <v>140</v>
      </c>
      <c r="G168" s="64"/>
      <c r="H168" s="63"/>
      <c r="I168" s="64" t="s">
        <v>141</v>
      </c>
      <c r="J168" s="63"/>
    </row>
    <row r="169" spans="2:10" x14ac:dyDescent="0.25">
      <c r="B169" s="63"/>
      <c r="C169" s="63" t="s">
        <v>127</v>
      </c>
      <c r="D169" s="63"/>
      <c r="E169" s="63"/>
      <c r="F169" s="63">
        <f xml:space="preserve"> 0.6863</f>
        <v>0.68630000000000002</v>
      </c>
      <c r="G169" s="64"/>
      <c r="H169" s="63"/>
      <c r="I169" s="62">
        <f xml:space="preserve"> 0.5738</f>
        <v>0.57379999999999998</v>
      </c>
      <c r="J169" s="63"/>
    </row>
    <row r="170" spans="2:10" x14ac:dyDescent="0.25">
      <c r="B170" s="63"/>
      <c r="C170" s="63"/>
      <c r="D170" s="63"/>
      <c r="E170" s="63"/>
      <c r="F170" s="63"/>
      <c r="G170" s="64"/>
      <c r="H170" s="63"/>
      <c r="I170" s="64"/>
      <c r="J170" s="63"/>
    </row>
    <row r="171" spans="2:10" x14ac:dyDescent="0.25">
      <c r="B171" s="63"/>
      <c r="C171" s="63"/>
      <c r="D171" s="63"/>
      <c r="E171" s="63"/>
      <c r="F171" s="63"/>
      <c r="G171" s="64"/>
      <c r="H171" s="63"/>
      <c r="I171" s="64"/>
      <c r="J171" s="63"/>
    </row>
    <row r="172" spans="2:10" ht="17.25" x14ac:dyDescent="0.25">
      <c r="B172" s="63"/>
      <c r="C172" s="63" t="s">
        <v>113</v>
      </c>
      <c r="D172" s="63"/>
      <c r="E172" s="63"/>
      <c r="F172" s="62" t="s">
        <v>144</v>
      </c>
      <c r="G172" s="64"/>
      <c r="H172" s="63"/>
      <c r="I172" s="62" t="s">
        <v>145</v>
      </c>
      <c r="J172" s="63"/>
    </row>
    <row r="173" spans="2:10" x14ac:dyDescent="0.25">
      <c r="B173" s="63"/>
      <c r="C173" s="63" t="s">
        <v>127</v>
      </c>
      <c r="D173" s="63"/>
      <c r="E173" s="63"/>
      <c r="F173" s="63">
        <f xml:space="preserve"> 0.8169</f>
        <v>0.81689999999999996</v>
      </c>
      <c r="G173" s="64"/>
      <c r="H173" s="63"/>
      <c r="I173" s="63">
        <f xml:space="preserve"> 0.8129</f>
        <v>0.81289999999999996</v>
      </c>
      <c r="J173" s="63"/>
    </row>
    <row r="174" spans="2:10" x14ac:dyDescent="0.25">
      <c r="B174" s="63"/>
      <c r="C174" s="63"/>
      <c r="D174" s="63"/>
      <c r="E174" s="63"/>
      <c r="F174" s="63"/>
      <c r="G174" s="64"/>
      <c r="H174" s="63"/>
      <c r="I174" s="64"/>
      <c r="J174" s="63"/>
    </row>
  </sheetData>
  <mergeCells count="118">
    <mergeCell ref="Y6:Z6"/>
    <mergeCell ref="E5:Z5"/>
    <mergeCell ref="W7:X7"/>
    <mergeCell ref="A9:D9"/>
    <mergeCell ref="A10:D10"/>
    <mergeCell ref="A11:D11"/>
    <mergeCell ref="A12:D12"/>
    <mergeCell ref="A13:D13"/>
    <mergeCell ref="K7:L7"/>
    <mergeCell ref="M7:N7"/>
    <mergeCell ref="O7:P7"/>
    <mergeCell ref="Q7:R7"/>
    <mergeCell ref="S7:T7"/>
    <mergeCell ref="U7:V7"/>
    <mergeCell ref="A5:D8"/>
    <mergeCell ref="E6:H6"/>
    <mergeCell ref="I6:L6"/>
    <mergeCell ref="M6:P6"/>
    <mergeCell ref="Q6:T6"/>
    <mergeCell ref="U6:X6"/>
    <mergeCell ref="E7:F7"/>
    <mergeCell ref="G7:H7"/>
    <mergeCell ref="I7:J7"/>
    <mergeCell ref="A20:D20"/>
    <mergeCell ref="A21:D21"/>
    <mergeCell ref="A22:D22"/>
    <mergeCell ref="A23:D23"/>
    <mergeCell ref="A24:D24"/>
    <mergeCell ref="A25:D25"/>
    <mergeCell ref="A14:D14"/>
    <mergeCell ref="A15:D15"/>
    <mergeCell ref="A16:D16"/>
    <mergeCell ref="A17:D17"/>
    <mergeCell ref="A18:D18"/>
    <mergeCell ref="A19:D19"/>
    <mergeCell ref="A32:D32"/>
    <mergeCell ref="A33:D33"/>
    <mergeCell ref="A34:D34"/>
    <mergeCell ref="A35:D35"/>
    <mergeCell ref="A36:D36"/>
    <mergeCell ref="A37:D37"/>
    <mergeCell ref="A26:D26"/>
    <mergeCell ref="A27:D27"/>
    <mergeCell ref="A28:D28"/>
    <mergeCell ref="A29:D29"/>
    <mergeCell ref="A30:D30"/>
    <mergeCell ref="A31:D31"/>
    <mergeCell ref="A44:D44"/>
    <mergeCell ref="A45:D45"/>
    <mergeCell ref="A46:D46"/>
    <mergeCell ref="A47:D47"/>
    <mergeCell ref="A48:D48"/>
    <mergeCell ref="A49:D49"/>
    <mergeCell ref="A38:D38"/>
    <mergeCell ref="A39:D39"/>
    <mergeCell ref="A40:D40"/>
    <mergeCell ref="A41:D41"/>
    <mergeCell ref="A42:D42"/>
    <mergeCell ref="A43:D43"/>
    <mergeCell ref="A56:D56"/>
    <mergeCell ref="A57:D57"/>
    <mergeCell ref="A58:D58"/>
    <mergeCell ref="A59:D59"/>
    <mergeCell ref="A60:D60"/>
    <mergeCell ref="A61:D61"/>
    <mergeCell ref="A50:D50"/>
    <mergeCell ref="A51:D51"/>
    <mergeCell ref="A52:D52"/>
    <mergeCell ref="A53:D53"/>
    <mergeCell ref="A54:D54"/>
    <mergeCell ref="A55:D55"/>
    <mergeCell ref="A68:D68"/>
    <mergeCell ref="A69:D69"/>
    <mergeCell ref="A70:D70"/>
    <mergeCell ref="A71:D71"/>
    <mergeCell ref="A72:D72"/>
    <mergeCell ref="A73:D73"/>
    <mergeCell ref="A62:D62"/>
    <mergeCell ref="A63:D63"/>
    <mergeCell ref="A64:D64"/>
    <mergeCell ref="A65:D65"/>
    <mergeCell ref="A66:D66"/>
    <mergeCell ref="A67:D67"/>
    <mergeCell ref="A80:D80"/>
    <mergeCell ref="A81:D81"/>
    <mergeCell ref="A82:D82"/>
    <mergeCell ref="A83:D83"/>
    <mergeCell ref="A84:D84"/>
    <mergeCell ref="A85:D85"/>
    <mergeCell ref="A74:D74"/>
    <mergeCell ref="A75:D75"/>
    <mergeCell ref="A76:D76"/>
    <mergeCell ref="A77:D77"/>
    <mergeCell ref="A78:D78"/>
    <mergeCell ref="A79:D79"/>
    <mergeCell ref="A92:D92"/>
    <mergeCell ref="A93:D93"/>
    <mergeCell ref="A94:D94"/>
    <mergeCell ref="A95:D95"/>
    <mergeCell ref="A96:D96"/>
    <mergeCell ref="A97:D97"/>
    <mergeCell ref="A86:D86"/>
    <mergeCell ref="A87:D87"/>
    <mergeCell ref="A88:D88"/>
    <mergeCell ref="A89:D89"/>
    <mergeCell ref="A90:D90"/>
    <mergeCell ref="A91:D91"/>
    <mergeCell ref="A104:D104"/>
    <mergeCell ref="A105:D105"/>
    <mergeCell ref="A106:D106"/>
    <mergeCell ref="A107:D107"/>
    <mergeCell ref="A108:D108"/>
    <mergeCell ref="A98:D98"/>
    <mergeCell ref="A99:D99"/>
    <mergeCell ref="A100:D100"/>
    <mergeCell ref="A101:D101"/>
    <mergeCell ref="A102:D102"/>
    <mergeCell ref="A103:D103"/>
  </mergeCells>
  <conditionalFormatting sqref="E9:X108">
    <cfRule type="expression" dxfId="0" priority="1">
      <formula>MOD(ROW(),2)=0</formula>
    </cfRule>
    <cfRule type="expression" priority="2">
      <formula>MOD(ROW(),2)=1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="70" zoomScaleNormal="70" workbookViewId="0">
      <selection activeCell="X18" sqref="X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81" zoomScaleNormal="100" workbookViewId="0">
      <selection activeCell="K10" sqref="K10"/>
    </sheetView>
  </sheetViews>
  <sheetFormatPr defaultRowHeight="15" x14ac:dyDescent="0.25"/>
  <cols>
    <col min="7" max="9" width="9.140625" style="77"/>
  </cols>
  <sheetData>
    <row r="1" spans="1:11" x14ac:dyDescent="0.25">
      <c r="A1" s="135" t="s">
        <v>148</v>
      </c>
      <c r="B1" s="136"/>
      <c r="D1" s="135" t="s">
        <v>151</v>
      </c>
      <c r="E1" s="136"/>
      <c r="G1" s="135" t="s">
        <v>150</v>
      </c>
      <c r="H1" s="136"/>
      <c r="J1" s="135" t="s">
        <v>149</v>
      </c>
      <c r="K1" s="136"/>
    </row>
    <row r="2" spans="1:11" ht="15.75" thickBot="1" x14ac:dyDescent="0.3">
      <c r="A2" s="137"/>
      <c r="B2" s="138"/>
      <c r="D2" s="137"/>
      <c r="E2" s="138"/>
      <c r="G2" s="137"/>
      <c r="H2" s="138"/>
      <c r="I2"/>
      <c r="J2" s="137"/>
      <c r="K2" s="138"/>
    </row>
    <row r="3" spans="1:11" x14ac:dyDescent="0.25">
      <c r="A3" s="74" t="s">
        <v>147</v>
      </c>
      <c r="B3" s="70" t="s">
        <v>146</v>
      </c>
      <c r="D3" s="74" t="s">
        <v>147</v>
      </c>
      <c r="E3" s="75" t="s">
        <v>146</v>
      </c>
      <c r="G3" s="78" t="s">
        <v>147</v>
      </c>
      <c r="H3" s="79" t="s">
        <v>146</v>
      </c>
      <c r="I3" s="76"/>
      <c r="J3" s="78" t="s">
        <v>147</v>
      </c>
      <c r="K3" s="80" t="s">
        <v>146</v>
      </c>
    </row>
    <row r="4" spans="1:11" x14ac:dyDescent="0.25">
      <c r="A4" s="65">
        <v>1</v>
      </c>
      <c r="B4" s="71">
        <v>43.8</v>
      </c>
      <c r="D4" s="65">
        <v>1</v>
      </c>
      <c r="E4" s="71">
        <v>46.4</v>
      </c>
      <c r="G4" s="66">
        <v>1</v>
      </c>
      <c r="H4" s="72">
        <v>43.6</v>
      </c>
      <c r="I4" s="76"/>
      <c r="J4" s="66">
        <v>1</v>
      </c>
      <c r="K4" s="67">
        <v>46.8</v>
      </c>
    </row>
    <row r="5" spans="1:11" x14ac:dyDescent="0.25">
      <c r="A5" s="66">
        <v>2</v>
      </c>
      <c r="B5" s="72">
        <v>44.6</v>
      </c>
      <c r="D5" s="66">
        <v>2</v>
      </c>
      <c r="E5" s="72">
        <v>46.6</v>
      </c>
      <c r="G5" s="66">
        <v>2</v>
      </c>
      <c r="H5" s="72">
        <v>44.8</v>
      </c>
      <c r="I5" s="76"/>
      <c r="J5" s="66">
        <v>2</v>
      </c>
      <c r="K5" s="81">
        <v>46.8</v>
      </c>
    </row>
    <row r="6" spans="1:11" x14ac:dyDescent="0.25">
      <c r="A6" s="65">
        <v>3</v>
      </c>
      <c r="B6" s="72">
        <v>45</v>
      </c>
      <c r="D6" s="65">
        <v>3</v>
      </c>
      <c r="E6" s="72">
        <v>47.4</v>
      </c>
      <c r="G6" s="66">
        <v>3</v>
      </c>
      <c r="H6" s="72">
        <v>44.8</v>
      </c>
      <c r="I6" s="76"/>
      <c r="J6" s="66">
        <v>3</v>
      </c>
      <c r="K6" s="67">
        <v>47.2</v>
      </c>
    </row>
    <row r="7" spans="1:11" x14ac:dyDescent="0.25">
      <c r="A7" s="66">
        <v>4</v>
      </c>
      <c r="B7" s="72">
        <v>45</v>
      </c>
      <c r="D7" s="66">
        <v>4</v>
      </c>
      <c r="E7" s="72">
        <v>47.6</v>
      </c>
      <c r="G7" s="66">
        <v>4</v>
      </c>
      <c r="H7" s="72">
        <v>44.8</v>
      </c>
      <c r="I7" s="76"/>
      <c r="J7" s="66">
        <v>4</v>
      </c>
      <c r="K7" s="67">
        <v>47.4</v>
      </c>
    </row>
    <row r="8" spans="1:11" x14ac:dyDescent="0.25">
      <c r="A8" s="65">
        <v>5</v>
      </c>
      <c r="B8" s="72">
        <v>45</v>
      </c>
      <c r="D8" s="65">
        <v>5</v>
      </c>
      <c r="E8" s="72">
        <v>47.6</v>
      </c>
      <c r="G8" s="66">
        <v>5</v>
      </c>
      <c r="H8" s="72">
        <v>44.8</v>
      </c>
      <c r="I8" s="76"/>
      <c r="J8" s="66">
        <v>5</v>
      </c>
      <c r="K8" s="67">
        <v>47.4</v>
      </c>
    </row>
    <row r="9" spans="1:11" x14ac:dyDescent="0.25">
      <c r="A9" s="66">
        <v>6</v>
      </c>
      <c r="B9" s="72">
        <v>45.2</v>
      </c>
      <c r="D9" s="66">
        <v>6</v>
      </c>
      <c r="E9" s="72">
        <v>47.8</v>
      </c>
      <c r="G9" s="66">
        <v>6</v>
      </c>
      <c r="H9" s="72">
        <v>45</v>
      </c>
      <c r="I9" s="76"/>
      <c r="J9" s="66">
        <v>6</v>
      </c>
      <c r="K9" s="67">
        <v>47.8</v>
      </c>
    </row>
    <row r="10" spans="1:11" x14ac:dyDescent="0.25">
      <c r="A10" s="65">
        <v>7</v>
      </c>
      <c r="B10" s="72">
        <v>45.4</v>
      </c>
      <c r="D10" s="65">
        <v>7</v>
      </c>
      <c r="E10" s="72">
        <v>48.2</v>
      </c>
      <c r="G10" s="66">
        <v>7</v>
      </c>
      <c r="H10" s="72">
        <v>45.2</v>
      </c>
      <c r="I10" s="76"/>
      <c r="J10" s="66">
        <v>7</v>
      </c>
      <c r="K10" s="67">
        <v>47.8</v>
      </c>
    </row>
    <row r="11" spans="1:11" x14ac:dyDescent="0.25">
      <c r="A11" s="66">
        <v>8</v>
      </c>
      <c r="B11" s="72">
        <v>45.4</v>
      </c>
      <c r="D11" s="66">
        <v>8</v>
      </c>
      <c r="E11" s="72">
        <v>48.2</v>
      </c>
      <c r="G11" s="66">
        <v>8</v>
      </c>
      <c r="H11" s="72">
        <v>45.4</v>
      </c>
      <c r="I11" s="76"/>
      <c r="J11" s="66">
        <v>8</v>
      </c>
      <c r="K11" s="67">
        <v>47.8</v>
      </c>
    </row>
    <row r="12" spans="1:11" x14ac:dyDescent="0.25">
      <c r="A12" s="65">
        <v>9</v>
      </c>
      <c r="B12" s="72">
        <v>45.4</v>
      </c>
      <c r="D12" s="65">
        <v>9</v>
      </c>
      <c r="E12" s="72">
        <v>48.2</v>
      </c>
      <c r="G12" s="66">
        <v>9</v>
      </c>
      <c r="H12" s="72">
        <v>45.4</v>
      </c>
      <c r="I12" s="76"/>
      <c r="J12" s="66">
        <v>9</v>
      </c>
      <c r="K12" s="67">
        <v>48</v>
      </c>
    </row>
    <row r="13" spans="1:11" x14ac:dyDescent="0.25">
      <c r="A13" s="66">
        <v>10</v>
      </c>
      <c r="B13" s="72">
        <v>45.4</v>
      </c>
      <c r="D13" s="66">
        <v>10</v>
      </c>
      <c r="E13" s="72">
        <v>48.2</v>
      </c>
      <c r="G13" s="66">
        <v>10</v>
      </c>
      <c r="H13" s="72">
        <v>45.4</v>
      </c>
      <c r="I13" s="76"/>
      <c r="J13" s="66">
        <v>10</v>
      </c>
      <c r="K13" s="67">
        <v>48</v>
      </c>
    </row>
    <row r="14" spans="1:11" x14ac:dyDescent="0.25">
      <c r="A14" s="65">
        <v>11</v>
      </c>
      <c r="B14" s="72">
        <v>45.4</v>
      </c>
      <c r="D14" s="65">
        <v>11</v>
      </c>
      <c r="E14" s="72">
        <v>48.4</v>
      </c>
      <c r="G14" s="66">
        <v>11</v>
      </c>
      <c r="H14" s="72">
        <v>45.6</v>
      </c>
      <c r="I14" s="76"/>
      <c r="J14" s="66">
        <v>11</v>
      </c>
      <c r="K14" s="67">
        <v>48</v>
      </c>
    </row>
    <row r="15" spans="1:11" x14ac:dyDescent="0.25">
      <c r="A15" s="66">
        <v>12</v>
      </c>
      <c r="B15" s="72">
        <v>45.6</v>
      </c>
      <c r="D15" s="66">
        <v>12</v>
      </c>
      <c r="E15" s="72">
        <v>48.6</v>
      </c>
      <c r="G15" s="66">
        <v>12</v>
      </c>
      <c r="H15" s="72">
        <v>45.6</v>
      </c>
      <c r="I15" s="76"/>
      <c r="J15" s="66">
        <v>12</v>
      </c>
      <c r="K15" s="67">
        <v>48.4</v>
      </c>
    </row>
    <row r="16" spans="1:11" x14ac:dyDescent="0.25">
      <c r="A16" s="65">
        <v>13</v>
      </c>
      <c r="B16" s="72">
        <v>45.6</v>
      </c>
      <c r="D16" s="65">
        <v>13</v>
      </c>
      <c r="E16" s="72">
        <v>48.6</v>
      </c>
      <c r="G16" s="66">
        <v>13</v>
      </c>
      <c r="H16" s="72">
        <v>45.6</v>
      </c>
      <c r="I16" s="76"/>
      <c r="J16" s="66">
        <v>13</v>
      </c>
      <c r="K16" s="67">
        <v>48.4</v>
      </c>
    </row>
    <row r="17" spans="1:11" x14ac:dyDescent="0.25">
      <c r="A17" s="66">
        <v>14</v>
      </c>
      <c r="B17" s="72">
        <v>45.6</v>
      </c>
      <c r="D17" s="66">
        <v>14</v>
      </c>
      <c r="E17" s="72">
        <v>48.6</v>
      </c>
      <c r="G17" s="66">
        <v>14</v>
      </c>
      <c r="H17" s="72">
        <v>45.6</v>
      </c>
      <c r="I17" s="76"/>
      <c r="J17" s="66">
        <v>14</v>
      </c>
      <c r="K17" s="67">
        <v>48.4</v>
      </c>
    </row>
    <row r="18" spans="1:11" x14ac:dyDescent="0.25">
      <c r="A18" s="65">
        <v>15</v>
      </c>
      <c r="B18" s="72">
        <v>45.8</v>
      </c>
      <c r="D18" s="65">
        <v>15</v>
      </c>
      <c r="E18" s="72">
        <v>48.8</v>
      </c>
      <c r="G18" s="66">
        <v>15</v>
      </c>
      <c r="H18" s="72">
        <v>45.6</v>
      </c>
      <c r="I18" s="76"/>
      <c r="J18" s="66">
        <v>15</v>
      </c>
      <c r="K18" s="67">
        <v>48.8</v>
      </c>
    </row>
    <row r="19" spans="1:11" x14ac:dyDescent="0.25">
      <c r="A19" s="66">
        <v>16</v>
      </c>
      <c r="B19" s="72">
        <v>45.8</v>
      </c>
      <c r="D19" s="66">
        <v>16</v>
      </c>
      <c r="E19" s="72">
        <v>48.8</v>
      </c>
      <c r="G19" s="66">
        <v>16</v>
      </c>
      <c r="H19" s="72">
        <v>45.8</v>
      </c>
      <c r="I19" s="76"/>
      <c r="J19" s="66">
        <v>16</v>
      </c>
      <c r="K19" s="67">
        <v>48.8</v>
      </c>
    </row>
    <row r="20" spans="1:11" x14ac:dyDescent="0.25">
      <c r="A20" s="65">
        <v>17</v>
      </c>
      <c r="B20" s="72">
        <v>45.8</v>
      </c>
      <c r="D20" s="65">
        <v>17</v>
      </c>
      <c r="E20" s="72">
        <v>49</v>
      </c>
      <c r="G20" s="66">
        <v>17</v>
      </c>
      <c r="H20" s="72">
        <v>45.8</v>
      </c>
      <c r="I20" s="76"/>
      <c r="J20" s="66">
        <v>17</v>
      </c>
      <c r="K20" s="67">
        <v>49</v>
      </c>
    </row>
    <row r="21" spans="1:11" x14ac:dyDescent="0.25">
      <c r="A21" s="66">
        <v>18</v>
      </c>
      <c r="B21" s="72">
        <v>46</v>
      </c>
      <c r="D21" s="66">
        <v>18</v>
      </c>
      <c r="E21" s="72">
        <v>49</v>
      </c>
      <c r="G21" s="66">
        <v>18</v>
      </c>
      <c r="H21" s="72">
        <v>45.8</v>
      </c>
      <c r="I21" s="76"/>
      <c r="J21" s="66">
        <v>18</v>
      </c>
      <c r="K21" s="67">
        <v>49</v>
      </c>
    </row>
    <row r="22" spans="1:11" x14ac:dyDescent="0.25">
      <c r="A22" s="65">
        <v>19</v>
      </c>
      <c r="B22" s="72">
        <v>46.2</v>
      </c>
      <c r="D22" s="65">
        <v>19</v>
      </c>
      <c r="E22" s="72">
        <v>49</v>
      </c>
      <c r="G22" s="66">
        <v>19</v>
      </c>
      <c r="H22" s="72">
        <v>46</v>
      </c>
      <c r="I22" s="76"/>
      <c r="J22" s="66">
        <v>19</v>
      </c>
      <c r="K22" s="67">
        <v>49.2</v>
      </c>
    </row>
    <row r="23" spans="1:11" x14ac:dyDescent="0.25">
      <c r="A23" s="66">
        <v>20</v>
      </c>
      <c r="B23" s="72">
        <v>46.2</v>
      </c>
      <c r="D23" s="66">
        <v>20</v>
      </c>
      <c r="E23" s="72">
        <v>49</v>
      </c>
      <c r="G23" s="66">
        <v>20</v>
      </c>
      <c r="H23" s="72">
        <v>46</v>
      </c>
      <c r="I23" s="76"/>
      <c r="J23" s="66">
        <v>20</v>
      </c>
      <c r="K23" s="67">
        <v>49.2</v>
      </c>
    </row>
    <row r="24" spans="1:11" x14ac:dyDescent="0.25">
      <c r="A24" s="65">
        <v>21</v>
      </c>
      <c r="B24" s="72">
        <v>46.2</v>
      </c>
      <c r="D24" s="65">
        <v>21</v>
      </c>
      <c r="E24" s="72">
        <v>49</v>
      </c>
      <c r="G24" s="66">
        <v>21</v>
      </c>
      <c r="H24" s="72">
        <v>46</v>
      </c>
      <c r="I24" s="76"/>
      <c r="J24" s="66">
        <v>21</v>
      </c>
      <c r="K24" s="67">
        <v>49.4</v>
      </c>
    </row>
    <row r="25" spans="1:11" x14ac:dyDescent="0.25">
      <c r="A25" s="66">
        <v>22</v>
      </c>
      <c r="B25" s="72">
        <v>46.2</v>
      </c>
      <c r="D25" s="66">
        <v>22</v>
      </c>
      <c r="E25" s="72">
        <v>49</v>
      </c>
      <c r="G25" s="66">
        <v>22</v>
      </c>
      <c r="H25" s="72">
        <v>46</v>
      </c>
      <c r="I25" s="76"/>
      <c r="J25" s="66">
        <v>22</v>
      </c>
      <c r="K25" s="67">
        <v>49.6</v>
      </c>
    </row>
    <row r="26" spans="1:11" x14ac:dyDescent="0.25">
      <c r="A26" s="65">
        <v>23</v>
      </c>
      <c r="B26" s="72">
        <v>46.2</v>
      </c>
      <c r="D26" s="65">
        <v>23</v>
      </c>
      <c r="E26" s="72">
        <v>49.2</v>
      </c>
      <c r="G26" s="66">
        <v>23</v>
      </c>
      <c r="H26" s="72">
        <v>46</v>
      </c>
      <c r="I26" s="76"/>
      <c r="J26" s="66">
        <v>23</v>
      </c>
      <c r="K26" s="67">
        <v>49.6</v>
      </c>
    </row>
    <row r="27" spans="1:11" x14ac:dyDescent="0.25">
      <c r="A27" s="66">
        <v>24</v>
      </c>
      <c r="B27" s="72">
        <v>46.4</v>
      </c>
      <c r="D27" s="66">
        <v>24</v>
      </c>
      <c r="E27" s="72">
        <v>49.8</v>
      </c>
      <c r="G27" s="66">
        <v>24</v>
      </c>
      <c r="H27" s="72">
        <v>46.2</v>
      </c>
      <c r="I27" s="76"/>
      <c r="J27" s="66">
        <v>24</v>
      </c>
      <c r="K27" s="67">
        <v>49.6</v>
      </c>
    </row>
    <row r="28" spans="1:11" x14ac:dyDescent="0.25">
      <c r="A28" s="65">
        <v>25</v>
      </c>
      <c r="B28" s="72">
        <v>46.4</v>
      </c>
      <c r="D28" s="65">
        <v>25</v>
      </c>
      <c r="E28" s="72">
        <v>50</v>
      </c>
      <c r="G28" s="66">
        <v>25</v>
      </c>
      <c r="H28" s="72">
        <v>46.2</v>
      </c>
      <c r="I28" s="76"/>
      <c r="J28" s="66">
        <v>25</v>
      </c>
      <c r="K28" s="67">
        <v>49.6</v>
      </c>
    </row>
    <row r="29" spans="1:11" x14ac:dyDescent="0.25">
      <c r="A29" s="66">
        <v>26</v>
      </c>
      <c r="B29" s="72">
        <v>46.4</v>
      </c>
      <c r="D29" s="66">
        <v>26</v>
      </c>
      <c r="E29" s="72">
        <v>50</v>
      </c>
      <c r="G29" s="66">
        <v>26</v>
      </c>
      <c r="H29" s="72">
        <v>46.2</v>
      </c>
      <c r="I29" s="76"/>
      <c r="J29" s="66">
        <v>26</v>
      </c>
      <c r="K29" s="67">
        <v>49.6</v>
      </c>
    </row>
    <row r="30" spans="1:11" x14ac:dyDescent="0.25">
      <c r="A30" s="65">
        <v>27</v>
      </c>
      <c r="B30" s="72">
        <v>46.6</v>
      </c>
      <c r="D30" s="65">
        <v>27</v>
      </c>
      <c r="E30" s="72">
        <v>50</v>
      </c>
      <c r="G30" s="66">
        <v>27</v>
      </c>
      <c r="H30" s="72">
        <v>46.2</v>
      </c>
      <c r="I30" s="76"/>
      <c r="J30" s="66">
        <v>27</v>
      </c>
      <c r="K30" s="67">
        <v>49.6</v>
      </c>
    </row>
    <row r="31" spans="1:11" x14ac:dyDescent="0.25">
      <c r="A31" s="66">
        <v>28</v>
      </c>
      <c r="B31" s="72">
        <v>46.6</v>
      </c>
      <c r="D31" s="66">
        <v>28</v>
      </c>
      <c r="E31" s="72">
        <v>51</v>
      </c>
      <c r="G31" s="66">
        <v>28</v>
      </c>
      <c r="H31" s="72">
        <v>46.2</v>
      </c>
      <c r="I31" s="76"/>
      <c r="J31" s="66">
        <v>28</v>
      </c>
      <c r="K31" s="67">
        <v>49.8</v>
      </c>
    </row>
    <row r="32" spans="1:11" x14ac:dyDescent="0.25">
      <c r="A32" s="65">
        <v>29</v>
      </c>
      <c r="B32" s="72">
        <v>46.6</v>
      </c>
      <c r="D32" s="65">
        <v>29</v>
      </c>
      <c r="E32" s="72">
        <v>51</v>
      </c>
      <c r="G32" s="66">
        <v>29</v>
      </c>
      <c r="H32" s="72">
        <v>46.2</v>
      </c>
      <c r="I32" s="76"/>
      <c r="J32" s="66">
        <v>29</v>
      </c>
      <c r="K32" s="67">
        <v>50</v>
      </c>
    </row>
    <row r="33" spans="1:11" x14ac:dyDescent="0.25">
      <c r="A33" s="66">
        <v>30</v>
      </c>
      <c r="B33" s="72">
        <v>46.6</v>
      </c>
      <c r="D33" s="66">
        <v>30</v>
      </c>
      <c r="E33" s="72">
        <v>51</v>
      </c>
      <c r="G33" s="66">
        <v>30</v>
      </c>
      <c r="H33" s="72">
        <v>46.4</v>
      </c>
      <c r="I33" s="76"/>
      <c r="J33" s="66">
        <v>30</v>
      </c>
      <c r="K33" s="67">
        <v>50</v>
      </c>
    </row>
    <row r="34" spans="1:11" x14ac:dyDescent="0.25">
      <c r="A34" s="65">
        <v>31</v>
      </c>
      <c r="B34" s="72">
        <v>46.6</v>
      </c>
      <c r="D34" s="65">
        <v>31</v>
      </c>
      <c r="E34" s="72">
        <v>51</v>
      </c>
      <c r="G34" s="66">
        <v>31</v>
      </c>
      <c r="H34" s="72">
        <v>46.4</v>
      </c>
      <c r="I34" s="76"/>
      <c r="J34" s="66">
        <v>31</v>
      </c>
      <c r="K34" s="67">
        <v>50</v>
      </c>
    </row>
    <row r="35" spans="1:11" x14ac:dyDescent="0.25">
      <c r="A35" s="66">
        <v>32</v>
      </c>
      <c r="B35" s="72">
        <v>46.6</v>
      </c>
      <c r="D35" s="66">
        <v>32</v>
      </c>
      <c r="E35" s="72">
        <v>51.2</v>
      </c>
      <c r="G35" s="66">
        <v>32</v>
      </c>
      <c r="H35" s="72">
        <v>46.4</v>
      </c>
      <c r="I35" s="76"/>
      <c r="J35" s="66">
        <v>32</v>
      </c>
      <c r="K35" s="67">
        <v>50</v>
      </c>
    </row>
    <row r="36" spans="1:11" x14ac:dyDescent="0.25">
      <c r="A36" s="65">
        <v>33</v>
      </c>
      <c r="B36" s="72">
        <v>46.8</v>
      </c>
      <c r="D36" s="65">
        <v>33</v>
      </c>
      <c r="E36" s="72">
        <v>51.2</v>
      </c>
      <c r="G36" s="66">
        <v>33</v>
      </c>
      <c r="H36" s="72">
        <v>46.6</v>
      </c>
      <c r="I36" s="76"/>
      <c r="J36" s="66">
        <v>33</v>
      </c>
      <c r="K36" s="67">
        <v>50</v>
      </c>
    </row>
    <row r="37" spans="1:11" x14ac:dyDescent="0.25">
      <c r="A37" s="66">
        <v>34</v>
      </c>
      <c r="B37" s="72">
        <v>46.8</v>
      </c>
      <c r="D37" s="66">
        <v>34</v>
      </c>
      <c r="E37" s="72">
        <v>51.4</v>
      </c>
      <c r="G37" s="66">
        <v>34</v>
      </c>
      <c r="H37" s="72">
        <v>46.6</v>
      </c>
      <c r="I37" s="76"/>
      <c r="J37" s="66">
        <v>34</v>
      </c>
      <c r="K37" s="67">
        <v>50.4</v>
      </c>
    </row>
    <row r="38" spans="1:11" x14ac:dyDescent="0.25">
      <c r="A38" s="65">
        <v>35</v>
      </c>
      <c r="B38" s="72">
        <v>47</v>
      </c>
      <c r="D38" s="65">
        <v>35</v>
      </c>
      <c r="E38" s="72">
        <v>51.4</v>
      </c>
      <c r="G38" s="66">
        <v>35</v>
      </c>
      <c r="H38" s="72">
        <v>46.6</v>
      </c>
      <c r="I38" s="76"/>
      <c r="J38" s="66">
        <v>35</v>
      </c>
      <c r="K38" s="67">
        <v>50.6</v>
      </c>
    </row>
    <row r="39" spans="1:11" x14ac:dyDescent="0.25">
      <c r="A39" s="66">
        <v>36</v>
      </c>
      <c r="B39" s="72">
        <v>47.2</v>
      </c>
      <c r="D39" s="66">
        <v>36</v>
      </c>
      <c r="E39" s="72">
        <v>51.6</v>
      </c>
      <c r="G39" s="66">
        <v>36</v>
      </c>
      <c r="H39" s="72">
        <v>46.6</v>
      </c>
      <c r="I39" s="76"/>
      <c r="J39" s="66">
        <v>36</v>
      </c>
      <c r="K39" s="67">
        <v>50.8</v>
      </c>
    </row>
    <row r="40" spans="1:11" x14ac:dyDescent="0.25">
      <c r="A40" s="65">
        <v>37</v>
      </c>
      <c r="B40" s="72">
        <v>47.2</v>
      </c>
      <c r="D40" s="65">
        <v>37</v>
      </c>
      <c r="E40" s="72">
        <v>51.8</v>
      </c>
      <c r="G40" s="66">
        <v>37</v>
      </c>
      <c r="H40" s="72">
        <v>46.6</v>
      </c>
      <c r="I40" s="76"/>
      <c r="J40" s="66">
        <v>37</v>
      </c>
      <c r="K40" s="67">
        <v>50.8</v>
      </c>
    </row>
    <row r="41" spans="1:11" x14ac:dyDescent="0.25">
      <c r="A41" s="66">
        <v>38</v>
      </c>
      <c r="B41" s="72">
        <v>47.2</v>
      </c>
      <c r="D41" s="66">
        <v>38</v>
      </c>
      <c r="E41" s="72">
        <v>51.8</v>
      </c>
      <c r="G41" s="66">
        <v>38</v>
      </c>
      <c r="H41" s="72">
        <v>46.8</v>
      </c>
      <c r="I41" s="76"/>
      <c r="J41" s="66">
        <v>38</v>
      </c>
      <c r="K41" s="67">
        <v>50.8</v>
      </c>
    </row>
    <row r="42" spans="1:11" x14ac:dyDescent="0.25">
      <c r="A42" s="65">
        <v>39</v>
      </c>
      <c r="B42" s="72">
        <v>47.4</v>
      </c>
      <c r="D42" s="65">
        <v>39</v>
      </c>
      <c r="E42" s="72">
        <v>52</v>
      </c>
      <c r="G42" s="66">
        <v>39</v>
      </c>
      <c r="H42" s="72">
        <v>46.8</v>
      </c>
      <c r="I42" s="76"/>
      <c r="J42" s="66">
        <v>39</v>
      </c>
      <c r="K42" s="67">
        <v>50.8</v>
      </c>
    </row>
    <row r="43" spans="1:11" x14ac:dyDescent="0.25">
      <c r="A43" s="66">
        <v>40</v>
      </c>
      <c r="B43" s="72">
        <v>47.4</v>
      </c>
      <c r="D43" s="66">
        <v>40</v>
      </c>
      <c r="E43" s="72">
        <v>52.4</v>
      </c>
      <c r="G43" s="66">
        <v>40</v>
      </c>
      <c r="H43" s="72">
        <v>46.8</v>
      </c>
      <c r="I43" s="76"/>
      <c r="J43" s="66">
        <v>40</v>
      </c>
      <c r="K43" s="67">
        <v>51</v>
      </c>
    </row>
    <row r="44" spans="1:11" x14ac:dyDescent="0.25">
      <c r="A44" s="65">
        <v>41</v>
      </c>
      <c r="B44" s="72">
        <v>47.6</v>
      </c>
      <c r="D44" s="65">
        <v>41</v>
      </c>
      <c r="E44" s="72">
        <v>52.6</v>
      </c>
      <c r="G44" s="66">
        <v>41</v>
      </c>
      <c r="H44" s="72">
        <v>47</v>
      </c>
      <c r="I44" s="76"/>
      <c r="J44" s="66">
        <v>41</v>
      </c>
      <c r="K44" s="67">
        <v>51.2</v>
      </c>
    </row>
    <row r="45" spans="1:11" x14ac:dyDescent="0.25">
      <c r="A45" s="66">
        <v>42</v>
      </c>
      <c r="B45" s="72">
        <v>47.6</v>
      </c>
      <c r="D45" s="66">
        <v>42</v>
      </c>
      <c r="E45" s="72">
        <v>52.6</v>
      </c>
      <c r="G45" s="66">
        <v>42</v>
      </c>
      <c r="H45" s="72">
        <v>47</v>
      </c>
      <c r="I45" s="76"/>
      <c r="J45" s="66">
        <v>42</v>
      </c>
      <c r="K45" s="67">
        <v>51.2</v>
      </c>
    </row>
    <row r="46" spans="1:11" x14ac:dyDescent="0.25">
      <c r="A46" s="65">
        <v>43</v>
      </c>
      <c r="B46" s="72">
        <v>47.6</v>
      </c>
      <c r="D46" s="65">
        <v>43</v>
      </c>
      <c r="E46" s="72">
        <v>53</v>
      </c>
      <c r="G46" s="66">
        <v>43</v>
      </c>
      <c r="H46" s="72">
        <v>47.2</v>
      </c>
      <c r="I46" s="76"/>
      <c r="J46" s="66">
        <v>43</v>
      </c>
      <c r="K46" s="67">
        <v>51.2</v>
      </c>
    </row>
    <row r="47" spans="1:11" x14ac:dyDescent="0.25">
      <c r="A47" s="66">
        <v>44</v>
      </c>
      <c r="B47" s="72">
        <v>47.8</v>
      </c>
      <c r="D47" s="66">
        <v>44</v>
      </c>
      <c r="E47" s="72">
        <v>53.2</v>
      </c>
      <c r="G47" s="66">
        <v>44</v>
      </c>
      <c r="H47" s="72">
        <v>47.2</v>
      </c>
      <c r="I47" s="76"/>
      <c r="J47" s="66">
        <v>44</v>
      </c>
      <c r="K47" s="67">
        <v>51.4</v>
      </c>
    </row>
    <row r="48" spans="1:11" x14ac:dyDescent="0.25">
      <c r="A48" s="65">
        <v>45</v>
      </c>
      <c r="B48" s="72">
        <v>48</v>
      </c>
      <c r="D48" s="65">
        <v>45</v>
      </c>
      <c r="E48" s="72">
        <v>53.4</v>
      </c>
      <c r="G48" s="66">
        <v>45</v>
      </c>
      <c r="H48" s="72">
        <v>47.4</v>
      </c>
      <c r="I48" s="76"/>
      <c r="J48" s="66">
        <v>45</v>
      </c>
      <c r="K48" s="67">
        <v>51.8</v>
      </c>
    </row>
    <row r="49" spans="1:11" x14ac:dyDescent="0.25">
      <c r="A49" s="66">
        <v>46</v>
      </c>
      <c r="B49" s="72">
        <v>48.2</v>
      </c>
      <c r="D49" s="66">
        <v>46</v>
      </c>
      <c r="E49" s="72">
        <v>53.6</v>
      </c>
      <c r="G49" s="66">
        <v>46</v>
      </c>
      <c r="H49" s="72">
        <v>47.4</v>
      </c>
      <c r="I49" s="76"/>
      <c r="J49" s="66">
        <v>46</v>
      </c>
      <c r="K49" s="67">
        <v>52</v>
      </c>
    </row>
    <row r="50" spans="1:11" x14ac:dyDescent="0.25">
      <c r="A50" s="65">
        <v>47</v>
      </c>
      <c r="B50" s="72">
        <v>48.4</v>
      </c>
      <c r="D50" s="65">
        <v>47</v>
      </c>
      <c r="E50" s="72">
        <v>53.6</v>
      </c>
      <c r="G50" s="66">
        <v>47</v>
      </c>
      <c r="H50" s="72">
        <v>47.6</v>
      </c>
      <c r="I50" s="76"/>
      <c r="J50" s="66">
        <v>47</v>
      </c>
      <c r="K50" s="67">
        <v>52.6</v>
      </c>
    </row>
    <row r="51" spans="1:11" x14ac:dyDescent="0.25">
      <c r="A51" s="66">
        <v>48</v>
      </c>
      <c r="B51" s="72">
        <v>48.4</v>
      </c>
      <c r="D51" s="66">
        <v>48</v>
      </c>
      <c r="E51" s="72">
        <v>54.2</v>
      </c>
      <c r="G51" s="66">
        <v>48</v>
      </c>
      <c r="H51" s="72">
        <v>47.6</v>
      </c>
      <c r="I51" s="76"/>
      <c r="J51" s="66">
        <v>48</v>
      </c>
      <c r="K51" s="67">
        <v>52.8</v>
      </c>
    </row>
    <row r="52" spans="1:11" x14ac:dyDescent="0.25">
      <c r="A52" s="65">
        <v>49</v>
      </c>
      <c r="B52" s="72">
        <v>48.6</v>
      </c>
      <c r="D52" s="65">
        <v>49</v>
      </c>
      <c r="E52" s="72">
        <v>55.2</v>
      </c>
      <c r="G52" s="66">
        <v>49</v>
      </c>
      <c r="H52" s="72">
        <v>47.8</v>
      </c>
      <c r="I52" s="76"/>
      <c r="J52" s="66">
        <v>49</v>
      </c>
      <c r="K52" s="67">
        <v>53.4</v>
      </c>
    </row>
    <row r="53" spans="1:11" x14ac:dyDescent="0.25">
      <c r="A53" s="66">
        <v>50</v>
      </c>
      <c r="B53" s="72">
        <v>49</v>
      </c>
      <c r="D53" s="66">
        <v>50</v>
      </c>
      <c r="E53" s="72">
        <v>55.4</v>
      </c>
      <c r="G53" s="66">
        <v>50</v>
      </c>
      <c r="H53" s="72">
        <v>48</v>
      </c>
      <c r="I53" s="76"/>
      <c r="J53" s="66">
        <v>50</v>
      </c>
      <c r="K53" s="67">
        <v>53.4</v>
      </c>
    </row>
    <row r="54" spans="1:11" x14ac:dyDescent="0.25">
      <c r="A54" s="65">
        <v>51</v>
      </c>
      <c r="B54" s="72">
        <v>49.4</v>
      </c>
      <c r="D54" s="65">
        <v>51</v>
      </c>
      <c r="E54" s="72">
        <v>55.6</v>
      </c>
      <c r="G54" s="66">
        <v>51</v>
      </c>
      <c r="H54" s="72">
        <v>48.2</v>
      </c>
      <c r="I54" s="76"/>
      <c r="J54" s="66">
        <v>51</v>
      </c>
      <c r="K54" s="67">
        <v>53.6</v>
      </c>
    </row>
    <row r="55" spans="1:11" x14ac:dyDescent="0.25">
      <c r="A55" s="66">
        <v>52</v>
      </c>
      <c r="B55" s="72">
        <v>50.2</v>
      </c>
      <c r="D55" s="66">
        <v>52</v>
      </c>
      <c r="E55" s="72">
        <v>55.8</v>
      </c>
      <c r="G55" s="66">
        <v>52</v>
      </c>
      <c r="H55" s="72">
        <v>48.6</v>
      </c>
      <c r="I55" s="76"/>
      <c r="J55" s="66">
        <v>52</v>
      </c>
      <c r="K55" s="67">
        <v>54.8</v>
      </c>
    </row>
    <row r="56" spans="1:11" x14ac:dyDescent="0.25">
      <c r="A56" s="65">
        <v>53</v>
      </c>
      <c r="B56" s="72">
        <v>50.4</v>
      </c>
      <c r="D56" s="65">
        <v>53</v>
      </c>
      <c r="E56" s="72">
        <v>56.4</v>
      </c>
      <c r="G56" s="66">
        <v>53</v>
      </c>
      <c r="H56" s="72">
        <v>49</v>
      </c>
      <c r="I56" s="76"/>
      <c r="J56" s="66">
        <v>53</v>
      </c>
      <c r="K56" s="67">
        <v>56.6</v>
      </c>
    </row>
    <row r="57" spans="1:11" x14ac:dyDescent="0.25">
      <c r="A57" s="66">
        <v>54</v>
      </c>
      <c r="B57" s="72">
        <v>50.6</v>
      </c>
      <c r="D57" s="66">
        <v>54</v>
      </c>
      <c r="E57" s="72">
        <v>56.6</v>
      </c>
      <c r="G57" s="66">
        <v>54</v>
      </c>
      <c r="H57" s="72">
        <v>49.8</v>
      </c>
      <c r="I57" s="76"/>
      <c r="J57" s="66">
        <v>54</v>
      </c>
      <c r="K57" s="67">
        <v>57</v>
      </c>
    </row>
    <row r="58" spans="1:11" x14ac:dyDescent="0.25">
      <c r="A58" s="65">
        <v>55</v>
      </c>
      <c r="B58" s="72">
        <v>51.8</v>
      </c>
      <c r="D58" s="65">
        <v>55</v>
      </c>
      <c r="E58" s="72">
        <v>60.8</v>
      </c>
      <c r="G58" s="66">
        <v>55</v>
      </c>
      <c r="H58" s="72">
        <v>49.8</v>
      </c>
      <c r="I58" s="76"/>
      <c r="J58" s="66">
        <v>55</v>
      </c>
      <c r="K58" s="67">
        <v>59</v>
      </c>
    </row>
    <row r="59" spans="1:11" x14ac:dyDescent="0.25">
      <c r="A59" s="66">
        <v>56</v>
      </c>
      <c r="B59" s="72">
        <v>52.2</v>
      </c>
      <c r="D59" s="66">
        <v>56</v>
      </c>
      <c r="E59" s="72">
        <v>61.8</v>
      </c>
      <c r="G59" s="66">
        <v>56</v>
      </c>
      <c r="H59" s="72">
        <v>51.4</v>
      </c>
      <c r="I59" s="76"/>
      <c r="J59" s="66">
        <v>56</v>
      </c>
      <c r="K59" s="67">
        <v>60.8</v>
      </c>
    </row>
    <row r="60" spans="1:11" x14ac:dyDescent="0.25">
      <c r="A60" s="65">
        <v>57</v>
      </c>
      <c r="B60" s="72">
        <v>52.4</v>
      </c>
      <c r="D60" s="65">
        <v>57</v>
      </c>
      <c r="E60" s="72">
        <v>62.2</v>
      </c>
      <c r="G60" s="66">
        <v>57</v>
      </c>
      <c r="H60" s="72">
        <v>53</v>
      </c>
      <c r="I60" s="76"/>
      <c r="J60" s="66">
        <v>57</v>
      </c>
      <c r="K60" s="67">
        <v>61.2</v>
      </c>
    </row>
    <row r="61" spans="1:11" x14ac:dyDescent="0.25">
      <c r="A61" s="66">
        <v>58</v>
      </c>
      <c r="B61" s="72">
        <v>52.6</v>
      </c>
      <c r="D61" s="66">
        <v>58</v>
      </c>
      <c r="E61" s="72">
        <v>62.4</v>
      </c>
      <c r="G61" s="66">
        <v>58</v>
      </c>
      <c r="H61" s="72">
        <v>56.2</v>
      </c>
      <c r="I61" s="76"/>
      <c r="J61" s="66">
        <v>58</v>
      </c>
      <c r="K61" s="67">
        <v>62.6</v>
      </c>
    </row>
    <row r="62" spans="1:11" x14ac:dyDescent="0.25">
      <c r="A62" s="65">
        <v>59</v>
      </c>
      <c r="B62" s="72">
        <v>55.4</v>
      </c>
      <c r="D62" s="65">
        <v>59</v>
      </c>
      <c r="E62" s="72">
        <v>63.6</v>
      </c>
      <c r="G62" s="66">
        <v>59</v>
      </c>
      <c r="H62" s="72">
        <v>58.2</v>
      </c>
      <c r="I62" s="76"/>
      <c r="J62" s="66">
        <v>59</v>
      </c>
      <c r="K62" s="67">
        <v>62.8</v>
      </c>
    </row>
    <row r="63" spans="1:11" x14ac:dyDescent="0.25">
      <c r="A63" s="66">
        <v>60</v>
      </c>
      <c r="B63" s="72">
        <v>61</v>
      </c>
      <c r="D63" s="66">
        <v>60</v>
      </c>
      <c r="E63" s="72">
        <v>96.4</v>
      </c>
      <c r="G63" s="66">
        <v>60</v>
      </c>
      <c r="H63" s="72">
        <v>61.4</v>
      </c>
      <c r="I63" s="76"/>
      <c r="J63" s="66">
        <v>60</v>
      </c>
      <c r="K63" s="67">
        <v>71</v>
      </c>
    </row>
    <row r="64" spans="1:11" x14ac:dyDescent="0.25">
      <c r="A64" s="65">
        <v>61</v>
      </c>
      <c r="B64" s="72">
        <v>163.19999999999999</v>
      </c>
      <c r="D64" s="65">
        <v>61</v>
      </c>
      <c r="E64" s="72">
        <v>178.6</v>
      </c>
      <c r="G64" s="66">
        <v>61</v>
      </c>
      <c r="H64" s="72">
        <v>166</v>
      </c>
      <c r="I64" s="76"/>
      <c r="J64" s="66">
        <v>61</v>
      </c>
      <c r="K64" s="67">
        <v>178.8</v>
      </c>
    </row>
    <row r="65" spans="1:11" x14ac:dyDescent="0.25">
      <c r="A65" s="66">
        <v>62</v>
      </c>
      <c r="B65" s="72">
        <v>171.8</v>
      </c>
      <c r="D65" s="66">
        <v>62</v>
      </c>
      <c r="E65" s="72">
        <v>183</v>
      </c>
      <c r="G65" s="66">
        <v>62</v>
      </c>
      <c r="H65" s="72">
        <v>166.8</v>
      </c>
      <c r="I65" s="76"/>
      <c r="J65" s="66">
        <v>62</v>
      </c>
      <c r="K65" s="67">
        <v>188.2</v>
      </c>
    </row>
    <row r="66" spans="1:11" x14ac:dyDescent="0.25">
      <c r="A66" s="65">
        <v>63</v>
      </c>
      <c r="B66" s="72">
        <v>172.2</v>
      </c>
      <c r="D66" s="65">
        <v>63</v>
      </c>
      <c r="E66" s="72">
        <v>186.4</v>
      </c>
      <c r="G66" s="66">
        <v>63</v>
      </c>
      <c r="H66" s="72">
        <v>172.2</v>
      </c>
      <c r="I66" s="76"/>
      <c r="J66" s="66">
        <v>63</v>
      </c>
      <c r="K66" s="67">
        <v>189.6</v>
      </c>
    </row>
    <row r="67" spans="1:11" x14ac:dyDescent="0.25">
      <c r="A67" s="66">
        <v>64</v>
      </c>
      <c r="B67" s="72">
        <v>173.8</v>
      </c>
      <c r="D67" s="66">
        <v>64</v>
      </c>
      <c r="E67" s="72">
        <v>193.8</v>
      </c>
      <c r="G67" s="66">
        <v>64</v>
      </c>
      <c r="H67" s="72">
        <v>174.4</v>
      </c>
      <c r="I67" s="76"/>
      <c r="J67" s="66">
        <v>64</v>
      </c>
      <c r="K67" s="67">
        <v>189.8</v>
      </c>
    </row>
    <row r="68" spans="1:11" x14ac:dyDescent="0.25">
      <c r="A68" s="65">
        <v>65</v>
      </c>
      <c r="B68" s="72">
        <v>174.8</v>
      </c>
      <c r="D68" s="65">
        <v>65</v>
      </c>
      <c r="E68" s="72">
        <v>201</v>
      </c>
      <c r="G68" s="66">
        <v>65</v>
      </c>
      <c r="H68" s="72">
        <v>176</v>
      </c>
      <c r="I68" s="76"/>
      <c r="J68" s="66">
        <v>65</v>
      </c>
      <c r="K68" s="67">
        <v>195.6</v>
      </c>
    </row>
    <row r="69" spans="1:11" x14ac:dyDescent="0.25">
      <c r="A69" s="66">
        <v>66</v>
      </c>
      <c r="B69" s="72">
        <v>175.6</v>
      </c>
      <c r="D69" s="66">
        <v>66</v>
      </c>
      <c r="E69" s="72">
        <v>207</v>
      </c>
      <c r="G69" s="66">
        <v>66</v>
      </c>
      <c r="H69" s="72">
        <v>176.6</v>
      </c>
      <c r="I69" s="76"/>
      <c r="J69" s="66">
        <v>66</v>
      </c>
      <c r="K69" s="67">
        <v>197.4</v>
      </c>
    </row>
    <row r="70" spans="1:11" x14ac:dyDescent="0.25">
      <c r="A70" s="65">
        <v>67</v>
      </c>
      <c r="B70" s="72">
        <v>183.6</v>
      </c>
      <c r="D70" s="65">
        <v>67</v>
      </c>
      <c r="E70" s="72">
        <v>210.4</v>
      </c>
      <c r="G70" s="66">
        <v>67</v>
      </c>
      <c r="H70" s="72">
        <v>177.4</v>
      </c>
      <c r="I70" s="76"/>
      <c r="J70" s="66">
        <v>67</v>
      </c>
      <c r="K70" s="67">
        <v>203</v>
      </c>
    </row>
    <row r="71" spans="1:11" x14ac:dyDescent="0.25">
      <c r="A71" s="66">
        <v>68</v>
      </c>
      <c r="B71" s="72">
        <v>187.2</v>
      </c>
      <c r="D71" s="66">
        <v>68</v>
      </c>
      <c r="E71" s="72">
        <v>216.8</v>
      </c>
      <c r="G71" s="66">
        <v>68</v>
      </c>
      <c r="H71" s="72">
        <v>177.4</v>
      </c>
      <c r="I71" s="76"/>
      <c r="J71" s="66">
        <v>68</v>
      </c>
      <c r="K71" s="67">
        <v>207</v>
      </c>
    </row>
    <row r="72" spans="1:11" x14ac:dyDescent="0.25">
      <c r="A72" s="65">
        <v>69</v>
      </c>
      <c r="B72" s="72">
        <v>187.2</v>
      </c>
      <c r="D72" s="65">
        <v>69</v>
      </c>
      <c r="E72" s="72">
        <v>229</v>
      </c>
      <c r="G72" s="66">
        <v>69</v>
      </c>
      <c r="H72" s="72">
        <v>179</v>
      </c>
      <c r="I72" s="76"/>
      <c r="J72" s="66">
        <v>69</v>
      </c>
      <c r="K72" s="67">
        <v>208.8</v>
      </c>
    </row>
    <row r="73" spans="1:11" x14ac:dyDescent="0.25">
      <c r="A73" s="66">
        <v>70</v>
      </c>
      <c r="B73" s="72">
        <v>192.4</v>
      </c>
      <c r="D73" s="66">
        <v>70</v>
      </c>
      <c r="E73" s="72">
        <v>231</v>
      </c>
      <c r="G73" s="66">
        <v>70</v>
      </c>
      <c r="H73" s="72">
        <v>184</v>
      </c>
      <c r="I73" s="76"/>
      <c r="J73" s="66">
        <v>70</v>
      </c>
      <c r="K73" s="67">
        <v>218.2</v>
      </c>
    </row>
    <row r="74" spans="1:11" x14ac:dyDescent="0.25">
      <c r="A74" s="65">
        <v>71</v>
      </c>
      <c r="B74" s="72">
        <v>196.6</v>
      </c>
      <c r="D74" s="65">
        <v>71</v>
      </c>
      <c r="E74" s="72">
        <v>233</v>
      </c>
      <c r="G74" s="66">
        <v>71</v>
      </c>
      <c r="H74" s="72">
        <v>187.6</v>
      </c>
      <c r="I74" s="76"/>
      <c r="J74" s="66">
        <v>71</v>
      </c>
      <c r="K74" s="67">
        <v>221.8</v>
      </c>
    </row>
    <row r="75" spans="1:11" x14ac:dyDescent="0.25">
      <c r="A75" s="66">
        <v>72</v>
      </c>
      <c r="B75" s="72">
        <v>214.6</v>
      </c>
      <c r="D75" s="66">
        <v>72</v>
      </c>
      <c r="E75" s="72">
        <v>247.8</v>
      </c>
      <c r="G75" s="66">
        <v>72</v>
      </c>
      <c r="H75" s="72">
        <v>188.4</v>
      </c>
      <c r="I75" s="76"/>
      <c r="J75" s="66">
        <v>72</v>
      </c>
      <c r="K75" s="67">
        <v>232.2</v>
      </c>
    </row>
    <row r="76" spans="1:11" x14ac:dyDescent="0.25">
      <c r="A76" s="65">
        <v>73</v>
      </c>
      <c r="B76" s="72">
        <v>222.2</v>
      </c>
      <c r="D76" s="65">
        <v>73</v>
      </c>
      <c r="E76" s="72">
        <v>263</v>
      </c>
      <c r="G76" s="66">
        <v>73</v>
      </c>
      <c r="H76" s="72">
        <v>217.4</v>
      </c>
      <c r="I76" s="76"/>
      <c r="J76" s="66">
        <v>73</v>
      </c>
      <c r="K76" s="67">
        <v>236.6</v>
      </c>
    </row>
    <row r="77" spans="1:11" x14ac:dyDescent="0.25">
      <c r="A77" s="66">
        <v>74</v>
      </c>
      <c r="B77" s="72">
        <v>225</v>
      </c>
      <c r="D77" s="66">
        <v>74</v>
      </c>
      <c r="E77" s="72">
        <v>285.8</v>
      </c>
      <c r="G77" s="66">
        <v>74</v>
      </c>
      <c r="H77" s="72">
        <v>219.6</v>
      </c>
      <c r="I77" s="76"/>
      <c r="J77" s="66">
        <v>74</v>
      </c>
      <c r="K77" s="67">
        <v>253.2</v>
      </c>
    </row>
    <row r="78" spans="1:11" x14ac:dyDescent="0.25">
      <c r="A78" s="65">
        <v>75</v>
      </c>
      <c r="B78" s="72">
        <v>235.8</v>
      </c>
      <c r="D78" s="65">
        <v>75</v>
      </c>
      <c r="E78" s="72">
        <v>311.8</v>
      </c>
      <c r="G78" s="66">
        <v>75</v>
      </c>
      <c r="H78" s="72">
        <v>220.8</v>
      </c>
      <c r="I78" s="76"/>
      <c r="J78" s="66">
        <v>75</v>
      </c>
      <c r="K78" s="67">
        <v>272.8</v>
      </c>
    </row>
    <row r="79" spans="1:11" x14ac:dyDescent="0.25">
      <c r="A79" s="66">
        <v>76</v>
      </c>
      <c r="B79" s="72">
        <v>261.2</v>
      </c>
      <c r="D79" s="66">
        <v>76</v>
      </c>
      <c r="E79" s="72">
        <v>312.60000000000002</v>
      </c>
      <c r="G79" s="66">
        <v>76</v>
      </c>
      <c r="H79" s="72">
        <v>236.2</v>
      </c>
      <c r="I79" s="76"/>
      <c r="J79" s="66">
        <v>76</v>
      </c>
      <c r="K79" s="67">
        <v>293.8</v>
      </c>
    </row>
    <row r="80" spans="1:11" x14ac:dyDescent="0.25">
      <c r="A80" s="65">
        <v>77</v>
      </c>
      <c r="B80" s="72">
        <v>265.39999999999998</v>
      </c>
      <c r="D80" s="65">
        <v>77</v>
      </c>
      <c r="E80" s="72">
        <v>358.8</v>
      </c>
      <c r="G80" s="66">
        <v>77</v>
      </c>
      <c r="H80" s="72">
        <v>246.6</v>
      </c>
      <c r="I80" s="76"/>
      <c r="J80" s="66">
        <v>77</v>
      </c>
      <c r="K80" s="67">
        <v>328</v>
      </c>
    </row>
    <row r="81" spans="1:11" x14ac:dyDescent="0.25">
      <c r="A81" s="66">
        <v>78</v>
      </c>
      <c r="B81" s="72">
        <v>289</v>
      </c>
      <c r="D81" s="66">
        <v>78</v>
      </c>
      <c r="E81" s="72">
        <v>389.2</v>
      </c>
      <c r="G81" s="66">
        <v>78</v>
      </c>
      <c r="H81" s="72">
        <v>270.60000000000002</v>
      </c>
      <c r="I81" s="76"/>
      <c r="J81" s="66">
        <v>78</v>
      </c>
      <c r="K81" s="67">
        <v>402</v>
      </c>
    </row>
    <row r="82" spans="1:11" x14ac:dyDescent="0.25">
      <c r="A82" s="65">
        <v>79</v>
      </c>
      <c r="B82" s="72">
        <v>289.8</v>
      </c>
      <c r="D82" s="65">
        <v>79</v>
      </c>
      <c r="E82" s="72">
        <v>389.4</v>
      </c>
      <c r="G82" s="66">
        <v>79</v>
      </c>
      <c r="H82" s="72">
        <v>281</v>
      </c>
      <c r="I82" s="76"/>
      <c r="J82" s="66">
        <v>79</v>
      </c>
      <c r="K82" s="67">
        <v>453.8</v>
      </c>
    </row>
    <row r="83" spans="1:11" x14ac:dyDescent="0.25">
      <c r="A83" s="66">
        <v>80</v>
      </c>
      <c r="B83" s="72">
        <v>317.39999999999998</v>
      </c>
      <c r="D83" s="66">
        <v>80</v>
      </c>
      <c r="E83" s="72">
        <v>425.2</v>
      </c>
      <c r="G83" s="66">
        <v>80</v>
      </c>
      <c r="H83" s="72">
        <v>336.8</v>
      </c>
      <c r="I83" s="76"/>
      <c r="J83" s="66">
        <v>80</v>
      </c>
      <c r="K83" s="67">
        <v>481.8</v>
      </c>
    </row>
    <row r="84" spans="1:11" x14ac:dyDescent="0.25">
      <c r="A84" s="65">
        <v>81</v>
      </c>
      <c r="B84" s="72">
        <v>356.4</v>
      </c>
      <c r="D84" s="65">
        <v>81</v>
      </c>
      <c r="E84" s="72">
        <v>429.6</v>
      </c>
      <c r="G84" s="66">
        <v>81</v>
      </c>
      <c r="H84" s="72">
        <v>360.4</v>
      </c>
      <c r="I84" s="76"/>
      <c r="J84" s="66">
        <v>81</v>
      </c>
      <c r="K84" s="67">
        <v>498.2</v>
      </c>
    </row>
    <row r="85" spans="1:11" x14ac:dyDescent="0.25">
      <c r="A85" s="66">
        <v>82</v>
      </c>
      <c r="B85" s="72">
        <v>359.6</v>
      </c>
      <c r="D85" s="66">
        <v>82</v>
      </c>
      <c r="E85" s="72">
        <v>432.8</v>
      </c>
      <c r="G85" s="66">
        <v>82</v>
      </c>
      <c r="H85" s="72">
        <v>366.8</v>
      </c>
      <c r="I85" s="76"/>
      <c r="J85" s="66">
        <v>82</v>
      </c>
      <c r="K85" s="67">
        <v>501.8</v>
      </c>
    </row>
    <row r="86" spans="1:11" x14ac:dyDescent="0.25">
      <c r="A86" s="65">
        <v>83</v>
      </c>
      <c r="B86" s="72">
        <v>369.2</v>
      </c>
      <c r="D86" s="65">
        <v>83</v>
      </c>
      <c r="E86" s="72">
        <v>439.8</v>
      </c>
      <c r="G86" s="66">
        <v>83</v>
      </c>
      <c r="H86" s="72">
        <v>375.4</v>
      </c>
      <c r="I86" s="76"/>
      <c r="J86" s="66">
        <v>83</v>
      </c>
      <c r="K86" s="67">
        <v>524.20000000000005</v>
      </c>
    </row>
    <row r="87" spans="1:11" x14ac:dyDescent="0.25">
      <c r="A87" s="66">
        <v>84</v>
      </c>
      <c r="B87" s="72">
        <v>374.4</v>
      </c>
      <c r="D87" s="66">
        <v>84</v>
      </c>
      <c r="E87" s="72">
        <v>456.4</v>
      </c>
      <c r="G87" s="66">
        <v>84</v>
      </c>
      <c r="H87" s="72">
        <v>406</v>
      </c>
      <c r="I87" s="76"/>
      <c r="J87" s="66">
        <v>84</v>
      </c>
      <c r="K87" s="67">
        <v>532.6</v>
      </c>
    </row>
    <row r="88" spans="1:11" x14ac:dyDescent="0.25">
      <c r="A88" s="65">
        <v>85</v>
      </c>
      <c r="B88" s="72">
        <v>377</v>
      </c>
      <c r="D88" s="65">
        <v>85</v>
      </c>
      <c r="E88" s="72">
        <v>483.2</v>
      </c>
      <c r="G88" s="66">
        <v>85</v>
      </c>
      <c r="H88" s="72">
        <v>415.4</v>
      </c>
      <c r="I88" s="76"/>
      <c r="J88" s="66">
        <v>85</v>
      </c>
      <c r="K88" s="67">
        <v>558.79999999999995</v>
      </c>
    </row>
    <row r="89" spans="1:11" x14ac:dyDescent="0.25">
      <c r="A89" s="66">
        <v>86</v>
      </c>
      <c r="B89" s="72">
        <v>380.4</v>
      </c>
      <c r="D89" s="66">
        <v>86</v>
      </c>
      <c r="E89" s="72">
        <v>495.6</v>
      </c>
      <c r="G89" s="66">
        <v>86</v>
      </c>
      <c r="H89" s="72">
        <v>423.4</v>
      </c>
      <c r="I89" s="76"/>
      <c r="J89" s="66">
        <v>86</v>
      </c>
      <c r="K89" s="67">
        <v>568.79999999999995</v>
      </c>
    </row>
    <row r="90" spans="1:11" x14ac:dyDescent="0.25">
      <c r="A90" s="65">
        <v>87</v>
      </c>
      <c r="B90" s="72">
        <v>381</v>
      </c>
      <c r="D90" s="65">
        <v>87</v>
      </c>
      <c r="E90" s="72">
        <v>526.6</v>
      </c>
      <c r="G90" s="66">
        <v>87</v>
      </c>
      <c r="H90" s="72">
        <v>430.8</v>
      </c>
      <c r="I90" s="76"/>
      <c r="J90" s="66">
        <v>87</v>
      </c>
      <c r="K90" s="67">
        <v>622.79999999999995</v>
      </c>
    </row>
    <row r="91" spans="1:11" x14ac:dyDescent="0.25">
      <c r="A91" s="66">
        <v>88</v>
      </c>
      <c r="B91" s="72">
        <v>460.8</v>
      </c>
      <c r="D91" s="66">
        <v>88</v>
      </c>
      <c r="E91" s="72">
        <v>578.79999999999995</v>
      </c>
      <c r="G91" s="66">
        <v>88</v>
      </c>
      <c r="H91" s="72">
        <v>451.8</v>
      </c>
      <c r="I91" s="76"/>
      <c r="J91" s="66">
        <v>88</v>
      </c>
      <c r="K91" s="67">
        <v>655.20000000000005</v>
      </c>
    </row>
    <row r="92" spans="1:11" x14ac:dyDescent="0.25">
      <c r="A92" s="65">
        <v>89</v>
      </c>
      <c r="B92" s="72">
        <v>468</v>
      </c>
      <c r="D92" s="65">
        <v>89</v>
      </c>
      <c r="E92" s="72">
        <v>582.6</v>
      </c>
      <c r="G92" s="66">
        <v>89</v>
      </c>
      <c r="H92" s="72">
        <v>455.4</v>
      </c>
      <c r="I92" s="76"/>
      <c r="J92" s="66">
        <v>89</v>
      </c>
      <c r="K92" s="67">
        <v>708.2</v>
      </c>
    </row>
    <row r="93" spans="1:11" x14ac:dyDescent="0.25">
      <c r="A93" s="66">
        <v>90</v>
      </c>
      <c r="B93" s="72">
        <v>472</v>
      </c>
      <c r="D93" s="66">
        <v>90</v>
      </c>
      <c r="E93" s="72">
        <v>639.79999999999995</v>
      </c>
      <c r="G93" s="66">
        <v>90</v>
      </c>
      <c r="H93" s="72">
        <v>468.8</v>
      </c>
      <c r="I93" s="76"/>
      <c r="J93" s="66">
        <v>90</v>
      </c>
      <c r="K93" s="67">
        <v>718.4</v>
      </c>
    </row>
    <row r="94" spans="1:11" x14ac:dyDescent="0.25">
      <c r="A94" s="65">
        <v>91</v>
      </c>
      <c r="B94" s="72">
        <v>507.2</v>
      </c>
      <c r="D94" s="65">
        <v>91</v>
      </c>
      <c r="E94" s="72">
        <v>651.79999999999995</v>
      </c>
      <c r="G94" s="66">
        <v>91</v>
      </c>
      <c r="H94" s="72">
        <v>625.6</v>
      </c>
      <c r="I94" s="76"/>
      <c r="J94" s="66">
        <v>91</v>
      </c>
      <c r="K94" s="67">
        <v>777</v>
      </c>
    </row>
    <row r="95" spans="1:11" x14ac:dyDescent="0.25">
      <c r="A95" s="66">
        <v>92</v>
      </c>
      <c r="B95" s="72">
        <v>508.8</v>
      </c>
      <c r="D95" s="66">
        <v>92</v>
      </c>
      <c r="E95" s="72">
        <v>656.8</v>
      </c>
      <c r="G95" s="66">
        <v>92</v>
      </c>
      <c r="H95" s="72">
        <v>639.4</v>
      </c>
      <c r="I95" s="76"/>
      <c r="J95" s="66">
        <v>92</v>
      </c>
      <c r="K95" s="67">
        <v>791</v>
      </c>
    </row>
    <row r="96" spans="1:11" x14ac:dyDescent="0.25">
      <c r="A96" s="65">
        <v>93</v>
      </c>
      <c r="B96" s="72">
        <v>543.79999999999995</v>
      </c>
      <c r="D96" s="65">
        <v>93</v>
      </c>
      <c r="E96" s="72">
        <v>834.2</v>
      </c>
      <c r="G96" s="66">
        <v>93</v>
      </c>
      <c r="H96" s="72">
        <v>652</v>
      </c>
      <c r="I96" s="76"/>
      <c r="J96" s="66">
        <v>93</v>
      </c>
      <c r="K96" s="67">
        <v>827.2</v>
      </c>
    </row>
    <row r="97" spans="1:11" x14ac:dyDescent="0.25">
      <c r="A97" s="66">
        <v>94</v>
      </c>
      <c r="B97" s="72">
        <v>553</v>
      </c>
      <c r="D97" s="66">
        <v>94</v>
      </c>
      <c r="E97" s="72">
        <v>923.2</v>
      </c>
      <c r="G97" s="66">
        <v>94</v>
      </c>
      <c r="H97" s="72">
        <v>699.8</v>
      </c>
      <c r="I97" s="76"/>
      <c r="J97" s="66">
        <v>94</v>
      </c>
      <c r="K97" s="67">
        <v>834</v>
      </c>
    </row>
    <row r="98" spans="1:11" x14ac:dyDescent="0.25">
      <c r="A98" s="65">
        <v>95</v>
      </c>
      <c r="B98" s="72">
        <v>723.4</v>
      </c>
      <c r="D98" s="65">
        <v>95</v>
      </c>
      <c r="E98" s="72">
        <v>1108.2</v>
      </c>
      <c r="G98" s="66">
        <v>95</v>
      </c>
      <c r="H98" s="72">
        <v>718</v>
      </c>
      <c r="I98" s="76"/>
      <c r="J98" s="66">
        <v>95</v>
      </c>
      <c r="K98" s="67">
        <v>836.4</v>
      </c>
    </row>
    <row r="99" spans="1:11" x14ac:dyDescent="0.25">
      <c r="A99" s="66">
        <v>96</v>
      </c>
      <c r="B99" s="72">
        <v>824</v>
      </c>
      <c r="D99" s="66">
        <v>96</v>
      </c>
      <c r="E99" s="72">
        <v>1220.2</v>
      </c>
      <c r="G99" s="66">
        <v>96</v>
      </c>
      <c r="H99" s="72">
        <v>751.4</v>
      </c>
      <c r="I99" s="76"/>
      <c r="J99" s="66">
        <v>96</v>
      </c>
      <c r="K99" s="67">
        <v>943</v>
      </c>
    </row>
    <row r="100" spans="1:11" x14ac:dyDescent="0.25">
      <c r="A100" s="65">
        <v>97</v>
      </c>
      <c r="B100" s="72">
        <v>832.2</v>
      </c>
      <c r="D100" s="65">
        <v>97</v>
      </c>
      <c r="E100" s="72">
        <v>1308.2</v>
      </c>
      <c r="G100" s="66">
        <v>97</v>
      </c>
      <c r="H100" s="72">
        <v>760.4</v>
      </c>
      <c r="I100" s="76"/>
      <c r="J100" s="66">
        <v>97</v>
      </c>
      <c r="K100" s="67">
        <v>1020.4</v>
      </c>
    </row>
    <row r="101" spans="1:11" x14ac:dyDescent="0.25">
      <c r="A101" s="66">
        <v>98</v>
      </c>
      <c r="B101" s="72">
        <v>923.4</v>
      </c>
      <c r="D101" s="66">
        <v>98</v>
      </c>
      <c r="E101" s="72">
        <v>1345.6</v>
      </c>
      <c r="G101" s="66">
        <v>98</v>
      </c>
      <c r="H101" s="72">
        <v>769.2</v>
      </c>
      <c r="I101" s="76"/>
      <c r="J101" s="66">
        <v>98</v>
      </c>
      <c r="K101" s="67">
        <v>1104.4000000000001</v>
      </c>
    </row>
    <row r="102" spans="1:11" x14ac:dyDescent="0.25">
      <c r="A102" s="65">
        <v>99</v>
      </c>
      <c r="B102" s="72">
        <v>1076.2</v>
      </c>
      <c r="D102" s="65">
        <v>99</v>
      </c>
      <c r="E102" s="72">
        <v>1496</v>
      </c>
      <c r="G102" s="66">
        <v>99</v>
      </c>
      <c r="H102" s="72">
        <v>876.4</v>
      </c>
      <c r="I102" s="76"/>
      <c r="J102" s="66">
        <v>99</v>
      </c>
      <c r="K102" s="67">
        <v>1189.5999999999999</v>
      </c>
    </row>
    <row r="103" spans="1:11" ht="15.75" thickBot="1" x14ac:dyDescent="0.3">
      <c r="A103" s="69">
        <v>100</v>
      </c>
      <c r="B103" s="73">
        <v>1078.2</v>
      </c>
      <c r="D103" s="69">
        <v>100</v>
      </c>
      <c r="E103" s="73">
        <v>1512</v>
      </c>
      <c r="G103" s="69">
        <v>100</v>
      </c>
      <c r="H103" s="73">
        <v>944.4</v>
      </c>
      <c r="J103" s="69">
        <v>100</v>
      </c>
      <c r="K103" s="68">
        <v>2127.4</v>
      </c>
    </row>
  </sheetData>
  <sortState ref="K1:K1048576">
    <sortCondition ref="K1"/>
  </sortState>
  <mergeCells count="4">
    <mergeCell ref="A1:B2"/>
    <mergeCell ref="D1:E2"/>
    <mergeCell ref="G1:H2"/>
    <mergeCell ref="J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4</vt:i4>
      </vt:variant>
    </vt:vector>
  </HeadingPairs>
  <TitlesOfParts>
    <vt:vector size="10" baseType="lpstr">
      <vt:lpstr>ThirdOptimization</vt:lpstr>
      <vt:lpstr>SecondOptimization</vt:lpstr>
      <vt:lpstr>FirstOptimization</vt:lpstr>
      <vt:lpstr>OriginalVersion</vt:lpstr>
      <vt:lpstr>Abstract Of Tests</vt:lpstr>
      <vt:lpstr>OrderedData</vt:lpstr>
      <vt:lpstr>FirstOptimization!firstOptimization</vt:lpstr>
      <vt:lpstr>ThirdOptimization!newOptimization3RandomConfs</vt:lpstr>
      <vt:lpstr>OriginalVersion!newOriginalRealConfs</vt:lpstr>
      <vt:lpstr>SecondOptimization!secondOptimization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ugolino</dc:creator>
  <cp:lastModifiedBy>vincenzo ugolino</cp:lastModifiedBy>
  <dcterms:created xsi:type="dcterms:W3CDTF">2016-02-13T11:08:43Z</dcterms:created>
  <dcterms:modified xsi:type="dcterms:W3CDTF">2016-03-10T22:34:03Z</dcterms:modified>
</cp:coreProperties>
</file>