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ince\workspace\go\src\github.com\vincenzoauteri\hello\"/>
    </mc:Choice>
  </mc:AlternateContent>
  <bookViews>
    <workbookView xWindow="0" yWindow="0" windowWidth="23040" windowHeight="9972" activeTab="7"/>
  </bookViews>
  <sheets>
    <sheet name="Constructed" sheetId="1" r:id="rId1"/>
    <sheet name="Arena Stats" sheetId="2" r:id="rId2"/>
    <sheet name="Arena Matches" sheetId="3" r:id="rId3"/>
    <sheet name="Graphs" sheetId="4" r:id="rId4"/>
    <sheet name="Decks (Active)" sheetId="5" r:id="rId5"/>
    <sheet name="Decks (Inactive)" sheetId="6" r:id="rId6"/>
    <sheet name="Data" sheetId="7" state="hidden" r:id="rId7"/>
    <sheet name="Card List" sheetId="8" r:id="rId8"/>
    <sheet name="Token List" sheetId="9" r:id="rId9"/>
  </sheets>
  <definedNames>
    <definedName name="_xlnm._FilterDatabase" localSheetId="7" hidden="1">'Card List'!$A$1:$L$567</definedName>
  </definedNames>
  <calcPr calcId="152511"/>
  <fileRecoveryPr repairLoad="1"/>
</workbook>
</file>

<file path=xl/calcChain.xml><?xml version="1.0" encoding="utf-8"?>
<calcChain xmlns="http://schemas.openxmlformats.org/spreadsheetml/2006/main">
  <c r="C9" i="7" l="1"/>
  <c r="A9" i="7"/>
  <c r="C8" i="7"/>
  <c r="A8" i="7"/>
  <c r="C7" i="7"/>
  <c r="A7" i="7"/>
  <c r="C6" i="7"/>
  <c r="A6" i="7"/>
  <c r="C5" i="7"/>
  <c r="A5" i="7"/>
  <c r="C4" i="7"/>
  <c r="A4" i="7"/>
  <c r="C3" i="7"/>
  <c r="A3" i="7"/>
  <c r="C2" i="7"/>
  <c r="A2" i="7"/>
  <c r="C1" i="7"/>
  <c r="A1" i="7"/>
  <c r="I225" i="3"/>
  <c r="I224" i="3"/>
  <c r="I223" i="3"/>
  <c r="I222" i="3"/>
  <c r="I221" i="3"/>
  <c r="I220" i="3"/>
  <c r="I219" i="3"/>
  <c r="I218" i="3"/>
  <c r="I217" i="3"/>
  <c r="I216" i="3"/>
  <c r="J215" i="3"/>
  <c r="I215" i="3"/>
  <c r="J214" i="3"/>
  <c r="I214" i="3"/>
  <c r="J213" i="3"/>
  <c r="I213" i="3"/>
  <c r="J212" i="3"/>
  <c r="I212" i="3"/>
  <c r="J211" i="3"/>
  <c r="I211" i="3"/>
  <c r="J210" i="3"/>
  <c r="I210" i="3"/>
  <c r="J209" i="3"/>
  <c r="I209" i="3"/>
  <c r="J208" i="3"/>
  <c r="I208" i="3"/>
  <c r="J207" i="3"/>
  <c r="I207" i="3"/>
  <c r="J206" i="3"/>
  <c r="I206" i="3"/>
  <c r="R205" i="3"/>
  <c r="Q205" i="3"/>
  <c r="P205" i="3"/>
  <c r="O205" i="3"/>
  <c r="N205" i="3"/>
  <c r="K205" i="3"/>
  <c r="J205" i="3"/>
  <c r="I205" i="3"/>
  <c r="K204" i="3"/>
  <c r="J204" i="3"/>
  <c r="I204" i="3"/>
  <c r="K203" i="3"/>
  <c r="J203" i="3"/>
  <c r="I203" i="3"/>
  <c r="K202" i="3"/>
  <c r="J202" i="3"/>
  <c r="I202" i="3"/>
  <c r="K201" i="3"/>
  <c r="J201" i="3"/>
  <c r="I201" i="3"/>
  <c r="K200" i="3"/>
  <c r="J200" i="3"/>
  <c r="I200" i="3"/>
  <c r="K199" i="3"/>
  <c r="J199" i="3"/>
  <c r="I199" i="3"/>
  <c r="K198" i="3"/>
  <c r="J198" i="3"/>
  <c r="I198" i="3"/>
  <c r="K197" i="3"/>
  <c r="J197" i="3"/>
  <c r="I197" i="3"/>
  <c r="K196" i="3"/>
  <c r="J196" i="3"/>
  <c r="I196" i="3"/>
  <c r="K195" i="3"/>
  <c r="J195" i="3"/>
  <c r="I195" i="3"/>
  <c r="R194" i="3"/>
  <c r="Q194" i="3"/>
  <c r="P194" i="3"/>
  <c r="O194" i="3"/>
  <c r="N194" i="3"/>
  <c r="K194" i="3"/>
  <c r="J194" i="3"/>
  <c r="I194" i="3"/>
  <c r="K193" i="3"/>
  <c r="J193" i="3"/>
  <c r="I193" i="3"/>
  <c r="R192" i="3"/>
  <c r="Q192" i="3"/>
  <c r="P192" i="3"/>
  <c r="O192" i="3"/>
  <c r="N192" i="3"/>
  <c r="K192" i="3"/>
  <c r="J192" i="3"/>
  <c r="I192" i="3"/>
  <c r="K191" i="3"/>
  <c r="J191" i="3"/>
  <c r="I191" i="3"/>
  <c r="K190" i="3"/>
  <c r="J190" i="3"/>
  <c r="I190" i="3"/>
  <c r="K189" i="3"/>
  <c r="J189" i="3"/>
  <c r="I189" i="3"/>
  <c r="K188" i="3"/>
  <c r="J188" i="3"/>
  <c r="I188" i="3"/>
  <c r="K187" i="3"/>
  <c r="J187" i="3"/>
  <c r="I187" i="3"/>
  <c r="K186" i="3"/>
  <c r="J186" i="3"/>
  <c r="I186" i="3"/>
  <c r="L185" i="3"/>
  <c r="K185" i="3"/>
  <c r="J185" i="3"/>
  <c r="I185" i="3"/>
  <c r="L184" i="3"/>
  <c r="K184" i="3"/>
  <c r="J184" i="3"/>
  <c r="I184" i="3"/>
  <c r="L183" i="3"/>
  <c r="K183" i="3"/>
  <c r="J183" i="3"/>
  <c r="I183" i="3"/>
  <c r="L182" i="3"/>
  <c r="K182" i="3"/>
  <c r="J182" i="3"/>
  <c r="I182" i="3"/>
  <c r="R181" i="3"/>
  <c r="Q181" i="3"/>
  <c r="P181" i="3"/>
  <c r="O181" i="3"/>
  <c r="N181" i="3"/>
  <c r="L181" i="3"/>
  <c r="K181" i="3"/>
  <c r="J181" i="3"/>
  <c r="I181" i="3"/>
  <c r="L180" i="3"/>
  <c r="K180" i="3"/>
  <c r="J180" i="3"/>
  <c r="I180" i="3"/>
  <c r="L179" i="3"/>
  <c r="K179" i="3"/>
  <c r="J179" i="3"/>
  <c r="I179" i="3"/>
  <c r="L178" i="3"/>
  <c r="K178" i="3"/>
  <c r="J178" i="3"/>
  <c r="I178" i="3"/>
  <c r="L177" i="3"/>
  <c r="K177" i="3"/>
  <c r="J177" i="3"/>
  <c r="I177" i="3"/>
  <c r="L176" i="3"/>
  <c r="K176" i="3"/>
  <c r="J176" i="3"/>
  <c r="I176" i="3"/>
  <c r="L175" i="3"/>
  <c r="K175" i="3"/>
  <c r="J175" i="3"/>
  <c r="I175" i="3"/>
  <c r="L174" i="3"/>
  <c r="K174" i="3"/>
  <c r="J174" i="3"/>
  <c r="I174" i="3"/>
  <c r="L173" i="3"/>
  <c r="K173" i="3"/>
  <c r="J173" i="3"/>
  <c r="I173" i="3"/>
  <c r="L172" i="3"/>
  <c r="K172" i="3"/>
  <c r="J172" i="3"/>
  <c r="I172" i="3"/>
  <c r="L171" i="3"/>
  <c r="K171" i="3"/>
  <c r="J171" i="3"/>
  <c r="I171" i="3"/>
  <c r="L170" i="3"/>
  <c r="K170" i="3"/>
  <c r="J170" i="3"/>
  <c r="I170" i="3"/>
  <c r="L169" i="3"/>
  <c r="K169" i="3"/>
  <c r="J169" i="3"/>
  <c r="I169" i="3"/>
  <c r="L168" i="3"/>
  <c r="K168" i="3"/>
  <c r="J168" i="3"/>
  <c r="I168" i="3"/>
  <c r="L167" i="3"/>
  <c r="K167" i="3"/>
  <c r="J167" i="3"/>
  <c r="I167" i="3"/>
  <c r="L166" i="3"/>
  <c r="K166" i="3"/>
  <c r="J166" i="3"/>
  <c r="I166" i="3"/>
  <c r="L165" i="3"/>
  <c r="K165" i="3"/>
  <c r="J165" i="3"/>
  <c r="I165" i="3"/>
  <c r="R164" i="3"/>
  <c r="Q164" i="3"/>
  <c r="P164" i="3"/>
  <c r="O164" i="3"/>
  <c r="N164" i="3"/>
  <c r="L164" i="3"/>
  <c r="K164" i="3"/>
  <c r="J164" i="3"/>
  <c r="I164" i="3"/>
  <c r="L163" i="3"/>
  <c r="K163" i="3"/>
  <c r="J163" i="3"/>
  <c r="I163" i="3"/>
  <c r="L162" i="3"/>
  <c r="K162" i="3"/>
  <c r="J162" i="3"/>
  <c r="I162" i="3"/>
  <c r="L161" i="3"/>
  <c r="K161" i="3"/>
  <c r="J161" i="3"/>
  <c r="I161" i="3"/>
  <c r="L160" i="3"/>
  <c r="K160" i="3"/>
  <c r="J160" i="3"/>
  <c r="I160" i="3"/>
  <c r="L159" i="3"/>
  <c r="K159" i="3"/>
  <c r="J159" i="3"/>
  <c r="I159" i="3"/>
  <c r="L158" i="3"/>
  <c r="K158" i="3"/>
  <c r="J158" i="3"/>
  <c r="I158" i="3"/>
  <c r="L157" i="3"/>
  <c r="K157" i="3"/>
  <c r="J157" i="3"/>
  <c r="I157" i="3"/>
  <c r="L156" i="3"/>
  <c r="K156" i="3"/>
  <c r="J156" i="3"/>
  <c r="I156" i="3"/>
  <c r="L155" i="3"/>
  <c r="K155" i="3"/>
  <c r="J155" i="3"/>
  <c r="I155" i="3"/>
  <c r="R154" i="3"/>
  <c r="Q154" i="3"/>
  <c r="P154" i="3"/>
  <c r="O154" i="3"/>
  <c r="N154" i="3"/>
  <c r="L154" i="3"/>
  <c r="K154" i="3"/>
  <c r="J154" i="3"/>
  <c r="I154" i="3"/>
  <c r="L153" i="3"/>
  <c r="K153" i="3"/>
  <c r="J153" i="3"/>
  <c r="I153" i="3"/>
  <c r="L152" i="3"/>
  <c r="K152" i="3"/>
  <c r="J152" i="3"/>
  <c r="I152" i="3"/>
  <c r="L151" i="3"/>
  <c r="K151" i="3"/>
  <c r="J151" i="3"/>
  <c r="I151" i="3"/>
  <c r="L150" i="3"/>
  <c r="K150" i="3"/>
  <c r="J150" i="3"/>
  <c r="I150" i="3"/>
  <c r="L149" i="3"/>
  <c r="K149" i="3"/>
  <c r="J149" i="3"/>
  <c r="I149" i="3"/>
  <c r="L148" i="3"/>
  <c r="K148" i="3"/>
  <c r="J148" i="3"/>
  <c r="I148" i="3"/>
  <c r="L147" i="3"/>
  <c r="K147" i="3"/>
  <c r="J147" i="3"/>
  <c r="I147" i="3"/>
  <c r="L146" i="3"/>
  <c r="K146" i="3"/>
  <c r="J146" i="3"/>
  <c r="I146" i="3"/>
  <c r="L145" i="3"/>
  <c r="K145" i="3"/>
  <c r="J145" i="3"/>
  <c r="I145" i="3"/>
  <c r="L144" i="3"/>
  <c r="K144" i="3"/>
  <c r="J144" i="3"/>
  <c r="I144" i="3"/>
  <c r="L143" i="3"/>
  <c r="K143" i="3"/>
  <c r="J143" i="3"/>
  <c r="I143" i="3"/>
  <c r="L142" i="3"/>
  <c r="K142" i="3"/>
  <c r="J142" i="3"/>
  <c r="I142" i="3"/>
  <c r="R141" i="3"/>
  <c r="Q141" i="3"/>
  <c r="P141" i="3"/>
  <c r="O141" i="3"/>
  <c r="N141" i="3"/>
  <c r="L141" i="3"/>
  <c r="K141" i="3"/>
  <c r="J141" i="3"/>
  <c r="I141" i="3"/>
  <c r="L140" i="3"/>
  <c r="K140" i="3"/>
  <c r="J140" i="3"/>
  <c r="I140" i="3"/>
  <c r="L139" i="3"/>
  <c r="K139" i="3"/>
  <c r="J139" i="3"/>
  <c r="I139" i="3"/>
  <c r="L138" i="3"/>
  <c r="K138" i="3"/>
  <c r="J138" i="3"/>
  <c r="I138" i="3"/>
  <c r="L137" i="3"/>
  <c r="K137" i="3"/>
  <c r="J137" i="3"/>
  <c r="I137" i="3"/>
  <c r="L136" i="3"/>
  <c r="K136" i="3"/>
  <c r="J136" i="3"/>
  <c r="I136" i="3"/>
  <c r="L135" i="3"/>
  <c r="K135" i="3"/>
  <c r="J135" i="3"/>
  <c r="I135" i="3"/>
  <c r="L134" i="3"/>
  <c r="K134" i="3"/>
  <c r="J134" i="3"/>
  <c r="I134" i="3"/>
  <c r="L133" i="3"/>
  <c r="K133" i="3"/>
  <c r="J133" i="3"/>
  <c r="I133" i="3"/>
  <c r="L132" i="3"/>
  <c r="K132" i="3"/>
  <c r="J132" i="3"/>
  <c r="I132" i="3"/>
  <c r="L131" i="3"/>
  <c r="K131" i="3"/>
  <c r="J131" i="3"/>
  <c r="I131" i="3"/>
  <c r="L130" i="3"/>
  <c r="K130" i="3"/>
  <c r="J130" i="3"/>
  <c r="I130" i="3"/>
  <c r="L129" i="3"/>
  <c r="K129" i="3"/>
  <c r="J129" i="3"/>
  <c r="I129" i="3"/>
  <c r="L128" i="3"/>
  <c r="K128" i="3"/>
  <c r="J128" i="3"/>
  <c r="I128" i="3"/>
  <c r="L127" i="3"/>
  <c r="K127" i="3"/>
  <c r="J127" i="3"/>
  <c r="I127" i="3"/>
  <c r="L126" i="3"/>
  <c r="K126" i="3"/>
  <c r="J126" i="3"/>
  <c r="I126" i="3"/>
  <c r="L125" i="3"/>
  <c r="K125" i="3"/>
  <c r="J125" i="3"/>
  <c r="I125" i="3"/>
  <c r="L124" i="3"/>
  <c r="K124" i="3"/>
  <c r="J124" i="3"/>
  <c r="I124" i="3"/>
  <c r="L123" i="3"/>
  <c r="K123" i="3"/>
  <c r="J123" i="3"/>
  <c r="I123" i="3"/>
  <c r="L122" i="3"/>
  <c r="K122" i="3"/>
  <c r="J122" i="3"/>
  <c r="I122" i="3"/>
  <c r="R121" i="3"/>
  <c r="Q121" i="3"/>
  <c r="P121" i="3"/>
  <c r="O121" i="3"/>
  <c r="N121" i="3"/>
  <c r="L121" i="3"/>
  <c r="K121" i="3"/>
  <c r="J121" i="3"/>
  <c r="I121" i="3"/>
  <c r="L120" i="3"/>
  <c r="K120" i="3"/>
  <c r="J120" i="3"/>
  <c r="I120" i="3"/>
  <c r="L119" i="3"/>
  <c r="K119" i="3"/>
  <c r="J119" i="3"/>
  <c r="I119" i="3"/>
  <c r="L118" i="3"/>
  <c r="K118" i="3"/>
  <c r="J118" i="3"/>
  <c r="I118" i="3"/>
  <c r="L117" i="3"/>
  <c r="K117" i="3"/>
  <c r="J117" i="3"/>
  <c r="I117" i="3"/>
  <c r="L116" i="3"/>
  <c r="K116" i="3"/>
  <c r="J116" i="3"/>
  <c r="I116" i="3"/>
  <c r="L115" i="3"/>
  <c r="K115" i="3"/>
  <c r="J115" i="3"/>
  <c r="I115" i="3"/>
  <c r="L114" i="3"/>
  <c r="K114" i="3"/>
  <c r="J114" i="3"/>
  <c r="I114" i="3"/>
  <c r="L113" i="3"/>
  <c r="K113" i="3"/>
  <c r="J113" i="3"/>
  <c r="I113" i="3"/>
  <c r="L112" i="3"/>
  <c r="K112" i="3"/>
  <c r="J112" i="3"/>
  <c r="I112" i="3"/>
  <c r="L111" i="3"/>
  <c r="K111" i="3"/>
  <c r="J111" i="3"/>
  <c r="I111" i="3"/>
  <c r="L110" i="3"/>
  <c r="K110" i="3"/>
  <c r="J110" i="3"/>
  <c r="I110" i="3"/>
  <c r="L109" i="3"/>
  <c r="K109" i="3"/>
  <c r="J109" i="3"/>
  <c r="I109" i="3"/>
  <c r="L108" i="3"/>
  <c r="K108" i="3"/>
  <c r="J108" i="3"/>
  <c r="I108" i="3"/>
  <c r="L107" i="3"/>
  <c r="K107" i="3"/>
  <c r="J107" i="3"/>
  <c r="I107" i="3"/>
  <c r="L106" i="3"/>
  <c r="K106" i="3"/>
  <c r="J106" i="3"/>
  <c r="I106" i="3"/>
  <c r="L105" i="3"/>
  <c r="K105" i="3"/>
  <c r="J105" i="3"/>
  <c r="I105" i="3"/>
  <c r="L104" i="3"/>
  <c r="K104" i="3"/>
  <c r="J104" i="3"/>
  <c r="I104" i="3"/>
  <c r="L103" i="3"/>
  <c r="K103" i="3"/>
  <c r="J103" i="3"/>
  <c r="I103" i="3"/>
  <c r="L102" i="3"/>
  <c r="K102" i="3"/>
  <c r="J102" i="3"/>
  <c r="I102" i="3"/>
  <c r="L101" i="3"/>
  <c r="K101" i="3"/>
  <c r="J101" i="3"/>
  <c r="I101" i="3"/>
  <c r="R100" i="3"/>
  <c r="Q100" i="3"/>
  <c r="P100" i="3"/>
  <c r="O100" i="3"/>
  <c r="N100" i="3"/>
  <c r="L100" i="3"/>
  <c r="K100" i="3"/>
  <c r="J100" i="3"/>
  <c r="I100" i="3"/>
  <c r="L99" i="3"/>
  <c r="K99" i="3"/>
  <c r="J99" i="3"/>
  <c r="I99" i="3"/>
  <c r="L98" i="3"/>
  <c r="K98" i="3"/>
  <c r="J98" i="3"/>
  <c r="I98" i="3"/>
  <c r="L97" i="3"/>
  <c r="K97" i="3"/>
  <c r="J97" i="3"/>
  <c r="I97" i="3"/>
  <c r="L96" i="3"/>
  <c r="K96" i="3"/>
  <c r="J96" i="3"/>
  <c r="I96" i="3"/>
  <c r="L95" i="3"/>
  <c r="K95" i="3"/>
  <c r="J95" i="3"/>
  <c r="I95" i="3"/>
  <c r="L94" i="3"/>
  <c r="K94" i="3"/>
  <c r="J94" i="3"/>
  <c r="I94" i="3"/>
  <c r="R93" i="3"/>
  <c r="Q93" i="3"/>
  <c r="P93" i="3"/>
  <c r="O93" i="3"/>
  <c r="N93" i="3"/>
  <c r="L93" i="3"/>
  <c r="K93" i="3"/>
  <c r="J93" i="3"/>
  <c r="I93" i="3"/>
  <c r="L92" i="3"/>
  <c r="K92" i="3"/>
  <c r="J92" i="3"/>
  <c r="I92" i="3"/>
  <c r="L91" i="3"/>
  <c r="K91" i="3"/>
  <c r="J91" i="3"/>
  <c r="I91" i="3"/>
  <c r="L90" i="3"/>
  <c r="K90" i="3"/>
  <c r="J90" i="3"/>
  <c r="I90" i="3"/>
  <c r="L89" i="3"/>
  <c r="K89" i="3"/>
  <c r="J89" i="3"/>
  <c r="I89" i="3"/>
  <c r="L88" i="3"/>
  <c r="K88" i="3"/>
  <c r="J88" i="3"/>
  <c r="I88" i="3"/>
  <c r="L87" i="3"/>
  <c r="K87" i="3"/>
  <c r="J87" i="3"/>
  <c r="I87" i="3"/>
  <c r="L86" i="3"/>
  <c r="K86" i="3"/>
  <c r="J86" i="3"/>
  <c r="I86" i="3"/>
  <c r="L85" i="3"/>
  <c r="K85" i="3"/>
  <c r="J85" i="3"/>
  <c r="I85" i="3"/>
  <c r="L84" i="3"/>
  <c r="K84" i="3"/>
  <c r="J84" i="3"/>
  <c r="I84" i="3"/>
  <c r="L83" i="3"/>
  <c r="K83" i="3"/>
  <c r="J83" i="3"/>
  <c r="I83" i="3"/>
  <c r="L82" i="3"/>
  <c r="K82" i="3"/>
  <c r="J82" i="3"/>
  <c r="I82" i="3"/>
  <c r="L81" i="3"/>
  <c r="K81" i="3"/>
  <c r="J81" i="3"/>
  <c r="I81" i="3"/>
  <c r="L80" i="3"/>
  <c r="K80" i="3"/>
  <c r="J80" i="3"/>
  <c r="I80" i="3"/>
  <c r="L79" i="3"/>
  <c r="K79" i="3"/>
  <c r="J79" i="3"/>
  <c r="I79" i="3"/>
  <c r="L78" i="3"/>
  <c r="K78" i="3"/>
  <c r="J78" i="3"/>
  <c r="I78" i="3"/>
  <c r="L77" i="3"/>
  <c r="K77" i="3"/>
  <c r="J77" i="3"/>
  <c r="I77" i="3"/>
  <c r="L76" i="3"/>
  <c r="K76" i="3"/>
  <c r="J76" i="3"/>
  <c r="I76" i="3"/>
  <c r="L75" i="3"/>
  <c r="K75" i="3"/>
  <c r="J75" i="3"/>
  <c r="I75" i="3"/>
  <c r="L74" i="3"/>
  <c r="K74" i="3"/>
  <c r="J74" i="3"/>
  <c r="I74" i="3"/>
  <c r="L73" i="3"/>
  <c r="K73" i="3"/>
  <c r="J73" i="3"/>
  <c r="I73" i="3"/>
  <c r="L72" i="3"/>
  <c r="K72" i="3"/>
  <c r="J72" i="3"/>
  <c r="I72" i="3"/>
  <c r="L71" i="3"/>
  <c r="K71" i="3"/>
  <c r="J71" i="3"/>
  <c r="I71" i="3"/>
  <c r="L70" i="3"/>
  <c r="K70" i="3"/>
  <c r="J70" i="3"/>
  <c r="I70" i="3"/>
  <c r="L69" i="3"/>
  <c r="K69" i="3"/>
  <c r="J69" i="3"/>
  <c r="I69" i="3"/>
  <c r="L68" i="3"/>
  <c r="K68" i="3"/>
  <c r="J68" i="3"/>
  <c r="I68" i="3"/>
  <c r="L67" i="3"/>
  <c r="K67" i="3"/>
  <c r="J67" i="3"/>
  <c r="I67" i="3"/>
  <c r="L66" i="3"/>
  <c r="K66" i="3"/>
  <c r="J66" i="3"/>
  <c r="I66" i="3"/>
  <c r="L65" i="3"/>
  <c r="K65" i="3"/>
  <c r="J65" i="3"/>
  <c r="I65" i="3"/>
  <c r="L64" i="3"/>
  <c r="K64" i="3"/>
  <c r="J64" i="3"/>
  <c r="I64" i="3"/>
  <c r="L63" i="3"/>
  <c r="K63" i="3"/>
  <c r="J63" i="3"/>
  <c r="I63" i="3"/>
  <c r="L62" i="3"/>
  <c r="K62" i="3"/>
  <c r="J62" i="3"/>
  <c r="I62" i="3"/>
  <c r="L61" i="3"/>
  <c r="K61" i="3"/>
  <c r="J61" i="3"/>
  <c r="I61" i="3"/>
  <c r="L60" i="3"/>
  <c r="K60" i="3"/>
  <c r="J60" i="3"/>
  <c r="I60" i="3"/>
  <c r="L59" i="3"/>
  <c r="K59" i="3"/>
  <c r="J59" i="3"/>
  <c r="I59" i="3"/>
  <c r="L58" i="3"/>
  <c r="K58" i="3"/>
  <c r="J58" i="3"/>
  <c r="I58" i="3"/>
  <c r="L57" i="3"/>
  <c r="K57" i="3"/>
  <c r="J57" i="3"/>
  <c r="I57" i="3"/>
  <c r="L56" i="3"/>
  <c r="K56" i="3"/>
  <c r="J56" i="3"/>
  <c r="I56" i="3"/>
  <c r="R55" i="3"/>
  <c r="Q55" i="3"/>
  <c r="P55" i="3"/>
  <c r="O55" i="3"/>
  <c r="N55" i="3"/>
  <c r="L55" i="3"/>
  <c r="K55" i="3"/>
  <c r="J55" i="3"/>
  <c r="I55" i="3"/>
  <c r="L54" i="3"/>
  <c r="K54" i="3"/>
  <c r="J54" i="3"/>
  <c r="I54" i="3"/>
  <c r="L53" i="3"/>
  <c r="K53" i="3"/>
  <c r="J53" i="3"/>
  <c r="I53" i="3"/>
  <c r="L52" i="3"/>
  <c r="K52" i="3"/>
  <c r="J52" i="3"/>
  <c r="I52" i="3"/>
  <c r="L51" i="3"/>
  <c r="K51" i="3"/>
  <c r="J51" i="3"/>
  <c r="I51" i="3"/>
  <c r="L50" i="3"/>
  <c r="K50" i="3"/>
  <c r="J50" i="3"/>
  <c r="I50" i="3"/>
  <c r="R49" i="3"/>
  <c r="Q49" i="3"/>
  <c r="P49" i="3"/>
  <c r="O49" i="3"/>
  <c r="N49" i="3"/>
  <c r="L49" i="3"/>
  <c r="K49" i="3"/>
  <c r="J49" i="3"/>
  <c r="I49" i="3"/>
  <c r="L48" i="3"/>
  <c r="K48" i="3"/>
  <c r="J48" i="3"/>
  <c r="I48" i="3"/>
  <c r="L47" i="3"/>
  <c r="K47" i="3"/>
  <c r="J47" i="3"/>
  <c r="I47" i="3"/>
  <c r="L46" i="3"/>
  <c r="K46" i="3"/>
  <c r="J46" i="3"/>
  <c r="I46" i="3"/>
  <c r="R45" i="3"/>
  <c r="Q45" i="3"/>
  <c r="P45" i="3"/>
  <c r="O45" i="3"/>
  <c r="N45" i="3"/>
  <c r="L45" i="3"/>
  <c r="K45" i="3"/>
  <c r="J45" i="3"/>
  <c r="I45" i="3"/>
  <c r="L44" i="3"/>
  <c r="K44" i="3"/>
  <c r="J44" i="3"/>
  <c r="I44" i="3"/>
  <c r="L43" i="3"/>
  <c r="K43" i="3"/>
  <c r="J43" i="3"/>
  <c r="I43" i="3"/>
  <c r="L42" i="3"/>
  <c r="K42" i="3"/>
  <c r="J42" i="3"/>
  <c r="I42" i="3"/>
  <c r="L41" i="3"/>
  <c r="K41" i="3"/>
  <c r="J41" i="3"/>
  <c r="I41" i="3"/>
  <c r="L40" i="3"/>
  <c r="K40" i="3"/>
  <c r="J40" i="3"/>
  <c r="I40" i="3"/>
  <c r="L39" i="3"/>
  <c r="K39" i="3"/>
  <c r="J39" i="3"/>
  <c r="I39" i="3"/>
  <c r="L38" i="3"/>
  <c r="K38" i="3"/>
  <c r="J38" i="3"/>
  <c r="I38" i="3"/>
  <c r="L37" i="3"/>
  <c r="K37" i="3"/>
  <c r="J37" i="3"/>
  <c r="I37" i="3"/>
  <c r="L36" i="3"/>
  <c r="K36" i="3"/>
  <c r="J36" i="3"/>
  <c r="I36" i="3"/>
  <c r="R35" i="3"/>
  <c r="Q35" i="3"/>
  <c r="P35" i="3"/>
  <c r="O35" i="3"/>
  <c r="N35" i="3"/>
  <c r="L35" i="3"/>
  <c r="K35" i="3"/>
  <c r="J35" i="3"/>
  <c r="I35" i="3"/>
  <c r="L34" i="3"/>
  <c r="K34" i="3"/>
  <c r="J34" i="3"/>
  <c r="I34" i="3"/>
  <c r="L33" i="3"/>
  <c r="K33" i="3"/>
  <c r="J33" i="3"/>
  <c r="I33" i="3"/>
  <c r="L32" i="3"/>
  <c r="K32" i="3"/>
  <c r="J32" i="3"/>
  <c r="I32" i="3"/>
  <c r="L31" i="3"/>
  <c r="K31" i="3"/>
  <c r="J31" i="3"/>
  <c r="I31" i="3"/>
  <c r="L30" i="3"/>
  <c r="K30" i="3"/>
  <c r="J30" i="3"/>
  <c r="I30" i="3"/>
  <c r="L29" i="3"/>
  <c r="K29" i="3"/>
  <c r="J29" i="3"/>
  <c r="I29" i="3"/>
  <c r="L28" i="3"/>
  <c r="K28" i="3"/>
  <c r="J28" i="3"/>
  <c r="I28" i="3"/>
  <c r="L27" i="3"/>
  <c r="K27" i="3"/>
  <c r="J27" i="3"/>
  <c r="I27" i="3"/>
  <c r="L26" i="3"/>
  <c r="K26" i="3"/>
  <c r="J26" i="3"/>
  <c r="I26" i="3"/>
  <c r="L25" i="3"/>
  <c r="K25" i="3"/>
  <c r="J25" i="3"/>
  <c r="I25" i="3"/>
  <c r="L24" i="3"/>
  <c r="K24" i="3"/>
  <c r="J24" i="3"/>
  <c r="I24" i="3"/>
  <c r="L23" i="3"/>
  <c r="K23" i="3"/>
  <c r="J23" i="3"/>
  <c r="I23" i="3"/>
  <c r="L22" i="3"/>
  <c r="K22" i="3"/>
  <c r="J22" i="3"/>
  <c r="I22" i="3"/>
  <c r="L21" i="3"/>
  <c r="K21" i="3"/>
  <c r="J21" i="3"/>
  <c r="I21" i="3"/>
  <c r="L20" i="3"/>
  <c r="K20" i="3"/>
  <c r="J20" i="3"/>
  <c r="I20" i="3"/>
  <c r="R19" i="3"/>
  <c r="Q19" i="3"/>
  <c r="P19" i="3"/>
  <c r="O19" i="3"/>
  <c r="N19" i="3"/>
  <c r="L19" i="3"/>
  <c r="K19" i="3"/>
  <c r="J19" i="3"/>
  <c r="I19" i="3"/>
  <c r="L18" i="3"/>
  <c r="K18" i="3"/>
  <c r="J18" i="3"/>
  <c r="I18" i="3"/>
  <c r="L17" i="3"/>
  <c r="K17" i="3"/>
  <c r="J17" i="3"/>
  <c r="I17" i="3"/>
  <c r="L16" i="3"/>
  <c r="K16" i="3"/>
  <c r="J16" i="3"/>
  <c r="I16" i="3"/>
  <c r="L15" i="3"/>
  <c r="K15" i="3"/>
  <c r="J15" i="3"/>
  <c r="I15" i="3"/>
  <c r="L14" i="3"/>
  <c r="K14" i="3"/>
  <c r="J14" i="3"/>
  <c r="I14" i="3"/>
  <c r="L13" i="3"/>
  <c r="K13" i="3"/>
  <c r="J13" i="3"/>
  <c r="I13" i="3"/>
  <c r="L12" i="3"/>
  <c r="K12" i="3"/>
  <c r="J12" i="3"/>
  <c r="I12" i="3"/>
  <c r="L11" i="3"/>
  <c r="K11" i="3"/>
  <c r="J11" i="3"/>
  <c r="I11" i="3"/>
  <c r="L10" i="3"/>
  <c r="K10" i="3"/>
  <c r="J10" i="3"/>
  <c r="I10" i="3"/>
  <c r="L9" i="3"/>
  <c r="K9" i="3"/>
  <c r="J9" i="3"/>
  <c r="I9" i="3"/>
  <c r="L8" i="3"/>
  <c r="K8" i="3"/>
  <c r="J8" i="3"/>
  <c r="I8" i="3"/>
  <c r="L7" i="3"/>
  <c r="K7" i="3"/>
  <c r="J7" i="3"/>
  <c r="I7" i="3"/>
  <c r="L6" i="3"/>
  <c r="K6" i="3"/>
  <c r="J6" i="3"/>
  <c r="I6" i="3"/>
  <c r="L5" i="3"/>
  <c r="K5" i="3"/>
  <c r="J5" i="3"/>
  <c r="I5" i="3"/>
  <c r="L4" i="3"/>
  <c r="K4" i="3"/>
  <c r="J4" i="3"/>
  <c r="I4" i="3"/>
  <c r="R2" i="3"/>
  <c r="Q2" i="3"/>
  <c r="P2" i="3"/>
  <c r="O2" i="3"/>
  <c r="N2" i="3"/>
  <c r="N14" i="2"/>
  <c r="D7" i="7" s="1"/>
  <c r="J14" i="2"/>
  <c r="D5" i="7" s="1"/>
  <c r="R13" i="2"/>
  <c r="J13" i="2"/>
  <c r="B13" i="2"/>
  <c r="X12" i="2"/>
  <c r="W12" i="2"/>
  <c r="S12" i="2"/>
  <c r="R12" i="2"/>
  <c r="R14" i="2" s="1"/>
  <c r="D9" i="7" s="1"/>
  <c r="Q12" i="2"/>
  <c r="P12" i="2"/>
  <c r="P14" i="2" s="1"/>
  <c r="D8" i="7" s="1"/>
  <c r="O12" i="2"/>
  <c r="N12" i="2"/>
  <c r="N13" i="2" s="1"/>
  <c r="M12" i="2"/>
  <c r="L12" i="2"/>
  <c r="L14" i="2" s="1"/>
  <c r="D6" i="7" s="1"/>
  <c r="K12" i="2"/>
  <c r="J12" i="2"/>
  <c r="I12" i="2"/>
  <c r="H12" i="2"/>
  <c r="H14" i="2" s="1"/>
  <c r="D4" i="7" s="1"/>
  <c r="G12" i="2"/>
  <c r="F12" i="2"/>
  <c r="F14" i="2" s="1"/>
  <c r="D3" i="7" s="1"/>
  <c r="E12" i="2"/>
  <c r="D12" i="2"/>
  <c r="D13" i="2" s="1"/>
  <c r="C12" i="2"/>
  <c r="B12" i="2"/>
  <c r="B14" i="2" s="1"/>
  <c r="D1" i="7" s="1"/>
  <c r="U10" i="2"/>
  <c r="T10" i="2"/>
  <c r="V10" i="2" s="1"/>
  <c r="U9" i="2"/>
  <c r="T9" i="2"/>
  <c r="V9" i="2" s="1"/>
  <c r="U8" i="2"/>
  <c r="T8" i="2"/>
  <c r="V8" i="2" s="1"/>
  <c r="V7" i="2"/>
  <c r="U7" i="2"/>
  <c r="T7" i="2"/>
  <c r="U6" i="2"/>
  <c r="V6" i="2" s="1"/>
  <c r="T6" i="2"/>
  <c r="U5" i="2"/>
  <c r="T5" i="2"/>
  <c r="V5" i="2" s="1"/>
  <c r="V4" i="2"/>
  <c r="U4" i="2"/>
  <c r="T4" i="2"/>
  <c r="V3" i="2"/>
  <c r="U3" i="2"/>
  <c r="T3" i="2"/>
  <c r="U2" i="2"/>
  <c r="U12" i="2" s="1"/>
  <c r="T2" i="2"/>
  <c r="V2" i="2" s="1"/>
  <c r="H23" i="1"/>
  <c r="B4" i="7" s="1"/>
  <c r="F23" i="1"/>
  <c r="B3" i="7" s="1"/>
  <c r="D23" i="1"/>
  <c r="B2" i="7" s="1"/>
  <c r="L22" i="1"/>
  <c r="D22" i="1"/>
  <c r="S21" i="1"/>
  <c r="R21" i="1"/>
  <c r="R23" i="1" s="1"/>
  <c r="B9" i="7" s="1"/>
  <c r="Q21" i="1"/>
  <c r="P21" i="1"/>
  <c r="P23" i="1" s="1"/>
  <c r="B8" i="7" s="1"/>
  <c r="O21" i="1"/>
  <c r="N22" i="1" s="1"/>
  <c r="N21" i="1"/>
  <c r="N23" i="1" s="1"/>
  <c r="B7" i="7" s="1"/>
  <c r="M21" i="1"/>
  <c r="L21" i="1"/>
  <c r="L23" i="1" s="1"/>
  <c r="B6" i="7" s="1"/>
  <c r="K21" i="1"/>
  <c r="J21" i="1"/>
  <c r="J23" i="1" s="1"/>
  <c r="B5" i="7" s="1"/>
  <c r="I21" i="1"/>
  <c r="H21" i="1"/>
  <c r="H22" i="1" s="1"/>
  <c r="G21" i="1"/>
  <c r="F22" i="1" s="1"/>
  <c r="F21" i="1"/>
  <c r="E21" i="1"/>
  <c r="D21" i="1"/>
  <c r="C21" i="1"/>
  <c r="B21" i="1"/>
  <c r="B23" i="1" s="1"/>
  <c r="B1" i="7" s="1"/>
  <c r="U19" i="1"/>
  <c r="T19" i="1"/>
  <c r="V19" i="1" s="1"/>
  <c r="U18" i="1"/>
  <c r="T18" i="1"/>
  <c r="V18" i="1" s="1"/>
  <c r="V17" i="1"/>
  <c r="U17" i="1"/>
  <c r="T17" i="1"/>
  <c r="U16" i="1"/>
  <c r="V16" i="1" s="1"/>
  <c r="T16" i="1"/>
  <c r="U15" i="1"/>
  <c r="T15" i="1"/>
  <c r="V15" i="1" s="1"/>
  <c r="V14" i="1"/>
  <c r="U14" i="1"/>
  <c r="T14" i="1"/>
  <c r="V13" i="1"/>
  <c r="U13" i="1"/>
  <c r="T13" i="1"/>
  <c r="U12" i="1"/>
  <c r="T12" i="1"/>
  <c r="V12" i="1" s="1"/>
  <c r="U11" i="1"/>
  <c r="T11" i="1"/>
  <c r="V11" i="1" s="1"/>
  <c r="U10" i="1"/>
  <c r="T10" i="1"/>
  <c r="V10" i="1" s="1"/>
  <c r="V9" i="1"/>
  <c r="U9" i="1"/>
  <c r="T9" i="1"/>
  <c r="U8" i="1"/>
  <c r="V8" i="1" s="1"/>
  <c r="T8" i="1"/>
  <c r="U7" i="1"/>
  <c r="T7" i="1"/>
  <c r="V7" i="1" s="1"/>
  <c r="V6" i="1"/>
  <c r="U6" i="1"/>
  <c r="T6" i="1"/>
  <c r="V5" i="1"/>
  <c r="U5" i="1"/>
  <c r="T5" i="1"/>
  <c r="U4" i="1"/>
  <c r="T4" i="1"/>
  <c r="V4" i="1" s="1"/>
  <c r="U3" i="1"/>
  <c r="T3" i="1"/>
  <c r="V3" i="1" s="1"/>
  <c r="U2" i="1"/>
  <c r="U21" i="1" s="1"/>
  <c r="T2" i="1"/>
  <c r="T21" i="1" s="1"/>
  <c r="T23" i="1" l="1"/>
  <c r="T22" i="1"/>
  <c r="P22" i="1"/>
  <c r="F13" i="2"/>
  <c r="V2" i="1"/>
  <c r="B22" i="1"/>
  <c r="R22" i="1"/>
  <c r="H13" i="2"/>
  <c r="D14" i="2"/>
  <c r="D2" i="7" s="1"/>
  <c r="T12" i="2"/>
  <c r="L13" i="2"/>
  <c r="J22" i="1"/>
  <c r="P13" i="2"/>
  <c r="T13" i="2" l="1"/>
  <c r="T14" i="2"/>
</calcChain>
</file>

<file path=xl/comments1.xml><?xml version="1.0" encoding="utf-8"?>
<comments xmlns="http://schemas.openxmlformats.org/spreadsheetml/2006/main">
  <authors>
    <author/>
  </authors>
  <commentList>
    <comment ref="B2" authorId="0" shapeId="0">
      <text>
        <r>
          <rPr>
            <sz val="10"/>
            <color rgb="FF000000"/>
            <rFont val="Arial"/>
          </rPr>
          <t>ANCIENT OF LORE
Minion
Mana: 7
Attack: 5
Health: 5
Choose One - Draw 2 cards; or Restore 5 Health.</t>
        </r>
      </text>
    </comment>
    <comment ref="D2" authorId="0" shapeId="0">
      <text>
        <r>
          <rPr>
            <sz val="10"/>
            <color rgb="FF000000"/>
            <rFont val="Arial"/>
          </rPr>
          <t>ABUSIVE SERGEANT
Minion
Mana: 1
Attack: 2
Health: 1
Battlecry: Give a minion +2 Attack until the end of turn.</t>
        </r>
      </text>
    </comment>
    <comment ref="E2" authorId="0" shapeId="0">
      <text>
        <r>
          <rPr>
            <sz val="10"/>
            <color rgb="FF000000"/>
            <rFont val="Arial"/>
          </rPr>
          <t>ACOLYTE OF PAIN
Minion
Mana: 3
Attack: 1
Health: 3
Whenever this minion takes damage, draw a card.</t>
        </r>
      </text>
    </comment>
    <comment ref="B3" authorId="0" shapeId="0">
      <text>
        <r>
          <rPr>
            <sz val="10"/>
            <color rgb="FF000000"/>
            <rFont val="Arial"/>
          </rPr>
          <t>ANCIENT OF LORE
Minion
Mana: 7
Attack: 5
Health: 5
Choose One - Draw 2 cards; or Restore 5 Health.</t>
        </r>
      </text>
    </comment>
    <comment ref="D3" authorId="0" shapeId="0">
      <text>
        <r>
          <rPr>
            <sz val="10"/>
            <color rgb="FF000000"/>
            <rFont val="Arial"/>
          </rPr>
          <t>ABUSIVE SERGEANT
Minion
Mana: 1
Attack: 2
Health: 1
Battlecry: Give a minion +2 Attack until the end of turn.</t>
        </r>
      </text>
    </comment>
    <comment ref="E3" authorId="0" shapeId="0">
      <text>
        <r>
          <rPr>
            <sz val="10"/>
            <color rgb="FF000000"/>
            <rFont val="Arial"/>
          </rPr>
          <t>ACOLYTE OF PAIN
Minion
Mana: 3
Attack: 1
Health: 3
Whenever this minion takes damage, draw a card.</t>
        </r>
      </text>
    </comment>
    <comment ref="B4" authorId="0" shapeId="0">
      <text>
        <r>
          <rPr>
            <sz val="10"/>
            <color rgb="FF000000"/>
            <rFont val="Arial"/>
          </rPr>
          <t>AZURE DRAKE
Minion
Mana: 5
Attack: 4
Health: 4
Spell Damage +1. Battlecry: Draw a card.</t>
        </r>
      </text>
    </comment>
    <comment ref="D4" authorId="0" shapeId="0">
      <text>
        <r>
          <rPr>
            <sz val="10"/>
            <color rgb="FF000000"/>
            <rFont val="Arial"/>
          </rPr>
          <t>BANE OF DOOM
Spell
Mana: 5
Deal 2 damage to a character. If that kills it, summon a random Demon.</t>
        </r>
      </text>
    </comment>
    <comment ref="E4" authorId="0" shapeId="0">
      <text>
        <r>
          <rPr>
            <sz val="10"/>
            <color rgb="FF000000"/>
            <rFont val="Arial"/>
          </rPr>
          <t>ARMORSMITH
Minion
Mana: 2
Attack: 1
Health: 4
Whenever a friendly minion takes damage, gain 1 Armor.</t>
        </r>
      </text>
    </comment>
    <comment ref="B5" authorId="0" shapeId="0">
      <text>
        <r>
          <rPr>
            <sz val="10"/>
            <color rgb="FF000000"/>
            <rFont val="Arial"/>
          </rPr>
          <t>BIG GAME HUNTER
Minion
Mana: 3
Attack: 4
Health: 2
Battlecry: Destroy a minion with an Attack of 7 or more.</t>
        </r>
      </text>
    </comment>
    <comment ref="D5" authorId="0" shapeId="0">
      <text>
        <r>
          <rPr>
            <sz val="10"/>
            <color rgb="FF000000"/>
            <rFont val="Arial"/>
          </rPr>
          <t>DEFENDER OF ARGUS
Minion
Mana: 4
Attack: 2
Health: 3
Battlecry: Give adjacent minions +1/+1 and Taunt.</t>
        </r>
      </text>
    </comment>
    <comment ref="E5" authorId="0" shapeId="0">
      <text>
        <r>
          <rPr>
            <sz val="10"/>
            <color rgb="FF000000"/>
            <rFont val="Arial"/>
          </rPr>
          <t>BATTLE RAGE
Spell
Mana: 2
Draw a card for each damaged friendly character.</t>
        </r>
      </text>
    </comment>
    <comment ref="B6" authorId="0" shapeId="0">
      <text>
        <r>
          <rPr>
            <sz val="10"/>
            <color rgb="FF000000"/>
            <rFont val="Arial"/>
          </rPr>
          <t>CENARIUS
Minion
Mana: 9
Attack: 5
Health: 8
Choose One - Give your other minions +2/+2; or Summon two 2/2 Treants with Taunt.</t>
        </r>
      </text>
    </comment>
    <comment ref="D6" authorId="0" shapeId="0">
      <text>
        <r>
          <rPr>
            <sz val="10"/>
            <color rgb="FF000000"/>
            <rFont val="Arial"/>
          </rPr>
          <t>DEFENDER OF ARGUS
Minion
Mana: 4
Attack: 2
Health: 3
Battlecry: Give adjacent minions +1/+1 and Taunt.</t>
        </r>
      </text>
    </comment>
    <comment ref="E6" authorId="0" shapeId="0">
      <text>
        <r>
          <rPr>
            <sz val="10"/>
            <color rgb="FF000000"/>
            <rFont val="Arial"/>
          </rPr>
          <t>BATTLE RAGE
Spell
Mana: 2
Draw a card for each damaged friendly character.</t>
        </r>
      </text>
    </comment>
    <comment ref="B7" authorId="0" shapeId="0">
      <text>
        <r>
          <rPr>
            <sz val="10"/>
            <color rgb="FF000000"/>
            <rFont val="Arial"/>
          </rPr>
          <t>DR. BOOM
Minion
Mana: 7
Attack: 7
Health: 7
Battlecry: Summon two 1/1 Boom Bots. WARNING: Bots may explode.</t>
        </r>
      </text>
    </comment>
    <comment ref="D7" authorId="0" shapeId="0">
      <text>
        <r>
          <rPr>
            <sz val="10"/>
            <color rgb="FF000000"/>
            <rFont val="Arial"/>
          </rPr>
          <t>DOOMGUARD
Minion
Mana: 5
Attack: 5
Health: 7
Charge. Battlecry: Discard two random cards.</t>
        </r>
      </text>
    </comment>
    <comment ref="E7" authorId="0" shapeId="0">
      <text>
        <r>
          <rPr>
            <sz val="10"/>
            <color rgb="FF000000"/>
            <rFont val="Arial"/>
          </rPr>
          <t>CRUEL TASKMASTER
Minion
Mana: 2
Attack: 2
Health: 2
Battlecry: Deal 1 damage to a minion and give it +2 Attack.</t>
        </r>
      </text>
    </comment>
    <comment ref="B8" authorId="0" shapeId="0">
      <text>
        <r>
          <rPr>
            <sz val="10"/>
            <color rgb="FF000000"/>
            <rFont val="Arial"/>
          </rPr>
          <t>DRUID OF THE CLAW
Minion
Mana: 5
Attack: 4
Health: 4
Choose One - Charge; or +2 Health and Taunt.</t>
        </r>
      </text>
    </comment>
    <comment ref="D8" authorId="0" shapeId="0">
      <text>
        <r>
          <rPr>
            <sz val="10"/>
            <color rgb="FF000000"/>
            <rFont val="Arial"/>
          </rPr>
          <t>DR. BOOM
Minion
Mana: 7
Attack: 7
Health: 7
Battlecry: Summon two 1/1 Boom Bots. WARNING: Bots may explode.</t>
        </r>
      </text>
    </comment>
    <comment ref="E8" authorId="0" shapeId="0">
      <text>
        <r>
          <rPr>
            <sz val="10"/>
            <color rgb="FF000000"/>
            <rFont val="Arial"/>
          </rPr>
          <t>CRUEL TASKMASTER
Minion
Mana: 2
Attack: 2
Health: 2
Battlecry: Deal 1 damage to a minion and give it +2 Attack.</t>
        </r>
      </text>
    </comment>
    <comment ref="B9" authorId="0" shapeId="0">
      <text>
        <r>
          <rPr>
            <sz val="10"/>
            <color rgb="FF000000"/>
            <rFont val="Arial"/>
          </rPr>
          <t>DRUID OF THE CLAW
Minion
Mana: 5
Attack: 4
Health: 4
Choose One - Charge; or +2 Health and Taunt.</t>
        </r>
      </text>
    </comment>
    <comment ref="D9" authorId="0" shapeId="0">
      <text>
        <r>
          <rPr>
            <sz val="10"/>
            <color rgb="FF000000"/>
            <rFont val="Arial"/>
          </rPr>
          <t>FLAME IMP
Minion
Mana: 1
Attack: 3
Health: 2
Battlecry: Deal 3 damage to your hero.</t>
        </r>
      </text>
    </comment>
    <comment ref="E9" authorId="0" shapeId="0">
      <text>
        <r>
          <rPr>
            <sz val="10"/>
            <color rgb="FF000000"/>
            <rFont val="Arial"/>
          </rPr>
          <t>DEATH'S BITE
Weapon
Mana: 4
Attack: 4
Durability: 2
Deathrattle: Deal 1 damage to all minions.</t>
        </r>
      </text>
    </comment>
    <comment ref="B10" authorId="0" shapeId="0">
      <text>
        <r>
          <rPr>
            <sz val="10"/>
            <color rgb="FF000000"/>
            <rFont val="Arial"/>
          </rPr>
          <t>EMPEROR THAURISSAN
Minion
Mana: 6
Attack: 5
Health: 5
At the end of your turn, reduce the Cost of cards in your hand by (1).</t>
        </r>
      </text>
    </comment>
    <comment ref="D10" authorId="0" shapeId="0">
      <text>
        <r>
          <rPr>
            <sz val="10"/>
            <color rgb="FF000000"/>
            <rFont val="Arial"/>
          </rPr>
          <t>HAUNTED CREEPER
Minion
Mana: 2
Attack: 1
Health: 2
Deathrattle: Summon two 1/1 Spectral Spiders.</t>
        </r>
      </text>
    </comment>
    <comment ref="E10" authorId="0" shapeId="0">
      <text>
        <r>
          <rPr>
            <sz val="10"/>
            <color rgb="FF000000"/>
            <rFont val="Arial"/>
          </rPr>
          <t>DEATH'S BITE
Weapon
Mana: 4
Attack: 4
Durability: 2
Deathrattle: Deal 1 damage to all minions.</t>
        </r>
      </text>
    </comment>
    <comment ref="B11" authorId="0" shapeId="0">
      <text>
        <r>
          <rPr>
            <sz val="10"/>
            <color rgb="FF000000"/>
            <rFont val="Arial"/>
          </rPr>
          <t>FORCE OF NATURE
Spell
Mana: 6
Summon three 2/2 treants with Charge that die at the end of the turn.</t>
        </r>
      </text>
    </comment>
    <comment ref="D11" authorId="0" shapeId="0">
      <text>
        <r>
          <rPr>
            <sz val="10"/>
            <color rgb="FF000000"/>
            <rFont val="Arial"/>
          </rPr>
          <t>HAUNTED CREEPER
Minion
Mana: 2
Attack: 1
Health: 2
Deathrattle: Summon two 1/1 Spectral Spiders.</t>
        </r>
      </text>
    </comment>
    <comment ref="E11" authorId="0" shapeId="0">
      <text>
        <r>
          <rPr>
            <sz val="10"/>
            <color rgb="FF000000"/>
            <rFont val="Arial"/>
          </rPr>
          <t>DR. BOOM
Minion
Mana: 7
Attack: 7
Health: 7
Battlecry: Summon two 1/1 Boom Bots. WARNING: Bots may explode.</t>
        </r>
      </text>
    </comment>
    <comment ref="B12" authorId="0" shapeId="0">
      <text>
        <r>
          <rPr>
            <sz val="10"/>
            <color rgb="FF000000"/>
            <rFont val="Arial"/>
          </rPr>
          <t>HARRISON JONES
Minion
Mana: 5
Attack: 5
Health: 4
Battlecry: Destroy your opponent's weapon and draw cards equal to its Durability.</t>
        </r>
      </text>
    </comment>
    <comment ref="D12" authorId="0" shapeId="0">
      <text>
        <r>
          <rPr>
            <sz val="10"/>
            <color rgb="FF000000"/>
            <rFont val="Arial"/>
          </rPr>
          <t>IMP GANG BOSS
Minion
Mana: 3
Attack: 2
Health: 4
Whenever this minion takes damage, summon a 1/1 Imp.</t>
        </r>
      </text>
    </comment>
    <comment ref="E12" authorId="0" shapeId="0">
      <text>
        <r>
          <rPr>
            <sz val="10"/>
            <color rgb="FF000000"/>
            <rFont val="Arial"/>
          </rPr>
          <t>DREAD CORSAIR
Minion
Mana: 4
Attack: 3
Health: 3
Taunt. Costs (1) less per Attack of your weapon.</t>
        </r>
      </text>
    </comment>
    <comment ref="B13" authorId="0" shapeId="0">
      <text>
        <r>
          <rPr>
            <sz val="10"/>
            <color rgb="FF000000"/>
            <rFont val="Arial"/>
          </rPr>
          <t>INNERVATE
Spell
Mana: 0
Gain 2 Mana Crystals this turn only.</t>
        </r>
      </text>
    </comment>
    <comment ref="D13" authorId="0" shapeId="0">
      <text>
        <r>
          <rPr>
            <sz val="10"/>
            <color rgb="FF000000"/>
            <rFont val="Arial"/>
          </rPr>
          <t>IMP GANG BOSS
Minion
Mana: 3
Attack: 2
Health: 4
Whenever this minion takes damage, summon a 1/1 Imp.</t>
        </r>
      </text>
    </comment>
    <comment ref="E13" authorId="0" shapeId="0">
      <text>
        <r>
          <rPr>
            <sz val="10"/>
            <color rgb="FF000000"/>
            <rFont val="Arial"/>
          </rPr>
          <t>EMPEROR THAURISSAN
Minion
Mana: 6
Attack: 5
Health: 5
At the end of your turn, reduce the Cost of cards in your hand by (1).</t>
        </r>
      </text>
    </comment>
    <comment ref="B14" authorId="0" shapeId="0">
      <text>
        <r>
          <rPr>
            <sz val="10"/>
            <color rgb="FF000000"/>
            <rFont val="Arial"/>
          </rPr>
          <t>INNERVATE
Spell
Mana: 0
Gain 2 Mana Crystals this turn only.</t>
        </r>
      </text>
    </comment>
    <comment ref="D14" authorId="0" shapeId="0">
      <text>
        <r>
          <rPr>
            <sz val="10"/>
            <color rgb="FF000000"/>
            <rFont val="Arial"/>
          </rPr>
          <t>IMP-LOSION
Spell
Mana: 4
Deal 2-4 damage to a minion. Summon a 1/1 Imp for each damage dealt.</t>
        </r>
      </text>
    </comment>
    <comment ref="E14" authorId="0" shapeId="0">
      <text>
        <r>
          <rPr>
            <sz val="10"/>
            <color rgb="FF000000"/>
            <rFont val="Arial"/>
          </rPr>
          <t>EXECUTE
Spell
Mana: 1
Destroy a damaged enemy minion.</t>
        </r>
      </text>
    </comment>
    <comment ref="B15" authorId="0" shapeId="0">
      <text>
        <r>
          <rPr>
            <sz val="10"/>
            <color rgb="FF000000"/>
            <rFont val="Arial"/>
          </rPr>
          <t>KEEPER OF THE GROVE
Minion
Mana: 4
Attack: 2
Health: 4
Choose One - Deal 2 damage; or Silence a minion.</t>
        </r>
      </text>
    </comment>
    <comment ref="D15" authorId="0" shapeId="0">
      <text>
        <r>
          <rPr>
            <sz val="10"/>
            <color rgb="FF000000"/>
            <rFont val="Arial"/>
          </rPr>
          <t>IMP-LOSION
Spell
Mana: 4
Deal 2-4 damage to a minion. Summon a 1/1 Imp for each damage dealt.</t>
        </r>
      </text>
    </comment>
    <comment ref="E15" authorId="0" shapeId="0">
      <text>
        <r>
          <rPr>
            <sz val="10"/>
            <color rgb="FF000000"/>
            <rFont val="Arial"/>
          </rPr>
          <t>EXECUTE
Spell
Mana: 1
Destroy a damaged enemy minion.</t>
        </r>
      </text>
    </comment>
    <comment ref="B16" authorId="0" shapeId="0">
      <text>
        <r>
          <rPr>
            <sz val="10"/>
            <color rgb="FF000000"/>
            <rFont val="Arial"/>
          </rPr>
          <t>KEEPER OF THE GROVE
Minion
Mana: 4
Attack: 2
Health: 4
Choose One - Deal 2 damage; or Silence a minion.</t>
        </r>
      </text>
    </comment>
    <comment ref="D16" authorId="0" shapeId="0">
      <text>
        <r>
          <rPr>
            <sz val="10"/>
            <color rgb="FF000000"/>
            <rFont val="Arial"/>
          </rPr>
          <t>IRONBEAK OWL
Minion
Mana: 2
Attack: 2
Health: 1
Battlecry: Silence a minion.</t>
        </r>
      </text>
    </comment>
    <comment ref="E16" authorId="0" shapeId="0">
      <text>
        <r>
          <rPr>
            <sz val="10"/>
            <color rgb="FF000000"/>
            <rFont val="Arial"/>
          </rPr>
          <t xml:space="preserve">FIERY WAR AXE
Weapon
Mana: 2
Attack: 3
Durability: 2
</t>
        </r>
      </text>
    </comment>
    <comment ref="B17" authorId="0" shapeId="0">
      <text>
        <r>
          <rPr>
            <sz val="10"/>
            <color rgb="FF000000"/>
            <rFont val="Arial"/>
          </rPr>
          <t>PILOTED SHREDDER
Minion
Mana: 4
Attack: 4
Health: 3
Deathrattle: Summon a random 2-cost minion.</t>
        </r>
      </text>
    </comment>
    <comment ref="D17" authorId="0" shapeId="0">
      <text>
        <r>
          <rPr>
            <sz val="10"/>
            <color rgb="FF000000"/>
            <rFont val="Arial"/>
          </rPr>
          <t>KNIFE JUGGLER
Minion
Mana: 2
Attack: 3
Health: 2
After you summon a minion, deal 1 damage to a random enemy.</t>
        </r>
      </text>
    </comment>
    <comment ref="E17" authorId="0" shapeId="0">
      <text>
        <r>
          <rPr>
            <sz val="10"/>
            <color rgb="FF000000"/>
            <rFont val="Arial"/>
          </rPr>
          <t xml:space="preserve">FIERY WAR AXE
Weapon
Mana: 2
Attack: 3
Durability: 2
</t>
        </r>
      </text>
    </comment>
    <comment ref="B18" authorId="0" shapeId="0">
      <text>
        <r>
          <rPr>
            <sz val="10"/>
            <color rgb="FF000000"/>
            <rFont val="Arial"/>
          </rPr>
          <t>PILOTED SHREDDER
Minion
Mana: 4
Attack: 4
Health: 3
Deathrattle: Summon a random 2-cost minion.</t>
        </r>
      </text>
    </comment>
    <comment ref="D18" authorId="0" shapeId="0">
      <text>
        <r>
          <rPr>
            <sz val="10"/>
            <color rgb="FF000000"/>
            <rFont val="Arial"/>
          </rPr>
          <t>KNIFE JUGGLER
Minion
Mana: 2
Attack: 3
Health: 2
After you summon a minion, deal 1 damage to a random enemy.</t>
        </r>
      </text>
    </comment>
    <comment ref="E18" authorId="0" shapeId="0">
      <text>
        <r>
          <rPr>
            <sz val="10"/>
            <color rgb="FF000000"/>
            <rFont val="Arial"/>
          </rPr>
          <t>FROTHING BERSERKER
Minion
Mana: 3
Attack: 2
Health: 4
Whenever a minion takes damage, gain +1 Attack.</t>
        </r>
      </text>
    </comment>
    <comment ref="B19" authorId="0" shapeId="0">
      <text>
        <r>
          <rPr>
            <sz val="10"/>
            <color rgb="FF000000"/>
            <rFont val="Arial"/>
          </rPr>
          <t>SAVAGE ROAR
Spell
Mana: 3
Give your Characters +2 Attack this turn.</t>
        </r>
      </text>
    </comment>
    <comment ref="D19" authorId="0" shapeId="0">
      <text>
        <r>
          <rPr>
            <sz val="10"/>
            <color rgb="FF000000"/>
            <rFont val="Arial"/>
          </rPr>
          <t>MAL'GANIS
Minion
Mana: 9
Attack: 9
Health: 7
Your other Demons have +2/+2. Your hero is Immune.</t>
        </r>
      </text>
    </comment>
    <comment ref="E19" authorId="0" shapeId="0">
      <text>
        <r>
          <rPr>
            <sz val="10"/>
            <color rgb="FF000000"/>
            <rFont val="Arial"/>
          </rPr>
          <t>FROTHING BERSERKER
Minion
Mana: 3
Attack: 2
Health: 4
Whenever a minion takes damage, gain +1 Attack.</t>
        </r>
      </text>
    </comment>
    <comment ref="B20" authorId="0" shapeId="0">
      <text>
        <r>
          <rPr>
            <sz val="10"/>
            <color rgb="FF000000"/>
            <rFont val="Arial"/>
          </rPr>
          <t>SAVAGE ROAR
Spell
Mana: 3
Give your Characters +2 Attack this turn.</t>
        </r>
      </text>
    </comment>
    <comment ref="D20" authorId="0" shapeId="0">
      <text>
        <r>
          <rPr>
            <sz val="10"/>
            <color rgb="FF000000"/>
            <rFont val="Arial"/>
          </rPr>
          <t>NERUBIAN EGG
Minion
Mana: 2
Attack: 0
Health: 2
Deathrattle: Summon a 4/4 Nerubian.</t>
        </r>
      </text>
    </comment>
    <comment ref="E20" authorId="0" shapeId="0">
      <text>
        <r>
          <rPr>
            <sz val="10"/>
            <color rgb="FF000000"/>
            <rFont val="Arial"/>
          </rPr>
          <t>GRIM PATRON
Minion
Mana: 5
Attack: 3
Health: 3
Whenever this minion survives damage, summon another Grim Patron.</t>
        </r>
      </text>
    </comment>
    <comment ref="B21" authorId="0" shapeId="0">
      <text>
        <r>
          <rPr>
            <sz val="10"/>
            <color rgb="FF000000"/>
            <rFont val="Arial"/>
          </rPr>
          <t>SHADE OF NAXXRAMAS
Minion
Mana: 3
Attack: 2
Health: 2
Stealth. At the start of your turn, gain +1/+1.</t>
        </r>
      </text>
    </comment>
    <comment ref="D21" authorId="0" shapeId="0">
      <text>
        <r>
          <rPr>
            <sz val="10"/>
            <color rgb="FF000000"/>
            <rFont val="Arial"/>
          </rPr>
          <t>NERUBIAN EGG
Minion
Mana: 2
Attack: 0
Health: 2
Deathrattle: Summon a 4/4 Nerubian.</t>
        </r>
      </text>
    </comment>
    <comment ref="E21" authorId="0" shapeId="0">
      <text>
        <r>
          <rPr>
            <sz val="10"/>
            <color rgb="FF000000"/>
            <rFont val="Arial"/>
          </rPr>
          <t>GRIM PATRON
Minion
Mana: 5
Attack: 3
Health: 3
Whenever this minion survives damage, summon another Grim Patron.</t>
        </r>
      </text>
    </comment>
    <comment ref="B22" authorId="0" shapeId="0">
      <text>
        <r>
          <rPr>
            <sz val="10"/>
            <color rgb="FF000000"/>
            <rFont val="Arial"/>
          </rPr>
          <t>SHADE OF NAXXRAMAS
Minion
Mana: 3
Attack: 2
Health: 2
Stealth. At the start of your turn, gain +1/+1.</t>
        </r>
      </text>
    </comment>
    <comment ref="D22" authorId="0" shapeId="0">
      <text>
        <r>
          <rPr>
            <sz val="10"/>
            <color rgb="FF000000"/>
            <rFont val="Arial"/>
          </rPr>
          <t>POWER OVERWHELMING
Spell
Mana: 1
Give a friendly minion +4/+4 until end of turn. Then, it dies. Horribly.</t>
        </r>
      </text>
    </comment>
    <comment ref="E22" authorId="0" shapeId="0">
      <text>
        <r>
          <rPr>
            <sz val="10"/>
            <color rgb="FF000000"/>
            <rFont val="Arial"/>
          </rPr>
          <t>PILOTED SHREDDER
Minion
Mana: 4
Attack: 4
Health: 3
Deathrattle: Summon a random 2-cost minion.</t>
        </r>
      </text>
    </comment>
    <comment ref="B23" authorId="0" shapeId="0">
      <text>
        <r>
          <rPr>
            <sz val="10"/>
            <color rgb="FF000000"/>
            <rFont val="Arial"/>
          </rPr>
          <t>SLUDGE BELCHER
Minion
Mana: 5
Attack: 3
Health: 5
Taunt. Deathrattle: Summon a 1/2 Slime with Taunt.</t>
        </r>
      </text>
    </comment>
    <comment ref="D23" authorId="0" shapeId="0">
      <text>
        <r>
          <rPr>
            <sz val="10"/>
            <color rgb="FF000000"/>
            <rFont val="Arial"/>
          </rPr>
          <t>POWER OVERWHELMING
Spell
Mana: 1
Give a friendly minion +4/+4 until end of turn. Then, it dies. Horribly.</t>
        </r>
      </text>
    </comment>
    <comment ref="E23" authorId="0" shapeId="0">
      <text>
        <r>
          <rPr>
            <sz val="10"/>
            <color rgb="FF000000"/>
            <rFont val="Arial"/>
          </rPr>
          <t>SLAM
Spell
Mana: 2
Deal 2 damage to a minion. If it survives, draw a card.</t>
        </r>
      </text>
    </comment>
    <comment ref="B24" authorId="0" shapeId="0">
      <text>
        <r>
          <rPr>
            <sz val="10"/>
            <color rgb="FF000000"/>
            <rFont val="Arial"/>
          </rPr>
          <t>SWIPE
Spell
Mana: 4
Deal 4 damage to an enemy and 1 damage to all other enemies.</t>
        </r>
      </text>
    </comment>
    <comment ref="D24" authorId="0" shapeId="0">
      <text>
        <r>
          <rPr>
            <sz val="10"/>
            <color rgb="FF000000"/>
            <rFont val="Arial"/>
          </rPr>
          <t>SEA GIANT
Minion
Mana: 10
Attack: 8
Health: 8
Costs (1) less for each other minion on the battlefield.</t>
        </r>
      </text>
    </comment>
    <comment ref="E24" authorId="0" shapeId="0">
      <text>
        <r>
          <rPr>
            <sz val="10"/>
            <color rgb="FF000000"/>
            <rFont val="Arial"/>
          </rPr>
          <t>SLUDGE BELCHER
Minion
Mana: 5
Attack: 3
Health: 5
Taunt. Deathrattle: Summon a 1/2 Slime with Taunt.</t>
        </r>
      </text>
    </comment>
    <comment ref="B25" authorId="0" shapeId="0">
      <text>
        <r>
          <rPr>
            <sz val="10"/>
            <color rgb="FF000000"/>
            <rFont val="Arial"/>
          </rPr>
          <t>SWIPE
Spell
Mana: 4
Deal 4 damage to an enemy and 1 damage to all other enemies.</t>
        </r>
      </text>
    </comment>
    <comment ref="D25" authorId="0" shapeId="0">
      <text>
        <r>
          <rPr>
            <sz val="10"/>
            <color rgb="FF000000"/>
            <rFont val="Arial"/>
          </rPr>
          <t>SYLVANAS WINDRUNNER
Minion
Mana: 6
Attack: 5
Health: 5
Deathrattle: Take control of a random enemy minion.</t>
        </r>
      </text>
    </comment>
    <comment ref="E25" authorId="0" shapeId="0">
      <text>
        <r>
          <rPr>
            <sz val="10"/>
            <color rgb="FF000000"/>
            <rFont val="Arial"/>
          </rPr>
          <t>SLUDGE BELCHER
Minion
Mana: 5
Attack: 3
Health: 5
Taunt. Deathrattle: Summon a 1/2 Slime with Taunt.</t>
        </r>
      </text>
    </comment>
    <comment ref="B26" authorId="0" shapeId="0">
      <text>
        <r>
          <rPr>
            <sz val="10"/>
            <color rgb="FF000000"/>
            <rFont val="Arial"/>
          </rPr>
          <t>SYLVANAS WINDRUNNER
Minion
Mana: 6
Attack: 5
Health: 5
Deathrattle: Take control of a random enemy minion.</t>
        </r>
      </text>
    </comment>
    <comment ref="D26" authorId="0" shapeId="0">
      <text>
        <r>
          <rPr>
            <sz val="10"/>
            <color rgb="FF000000"/>
            <rFont val="Arial"/>
          </rPr>
          <t>VOID TERROR
Minion
Mana: 3
Attack: 3
Health: 3
Battlecry: Destroy the minions on either side of this minion and gain their Attack and Health.</t>
        </r>
      </text>
    </comment>
    <comment ref="E26" authorId="0" shapeId="0">
      <text>
        <r>
          <rPr>
            <sz val="10"/>
            <color rgb="FF000000"/>
            <rFont val="Arial"/>
          </rPr>
          <t>UNSTABLE GHOUL
Minion
Mana: 2
Attack: 1
Health: 3
Taunt. Deathrattle: Deal 1 damage to all minions.</t>
        </r>
      </text>
    </comment>
    <comment ref="B27" authorId="0" shapeId="0">
      <text>
        <r>
          <rPr>
            <sz val="10"/>
            <color rgb="FF000000"/>
            <rFont val="Arial"/>
          </rPr>
          <t>WILD GROWTH
Spell
Mana: 2
Gain an empty Mana Crystal.</t>
        </r>
      </text>
    </comment>
    <comment ref="D27" authorId="0" shapeId="0">
      <text>
        <r>
          <rPr>
            <sz val="10"/>
            <color rgb="FF000000"/>
            <rFont val="Arial"/>
          </rPr>
          <t>VOID TERROR
Minion
Mana: 3
Attack: 3
Health: 3
Battlecry: Destroy the minions on either side of this minion and gain their Attack and Health.</t>
        </r>
      </text>
    </comment>
    <comment ref="E27" authorId="0" shapeId="0">
      <text>
        <r>
          <rPr>
            <sz val="10"/>
            <color rgb="FF000000"/>
            <rFont val="Arial"/>
          </rPr>
          <t>UNSTABLE GHOUL
Minion
Mana: 2
Attack: 1
Health: 3
Taunt. Deathrattle: Deal 1 damage to all minions.</t>
        </r>
      </text>
    </comment>
    <comment ref="B28" authorId="0" shapeId="0">
      <text>
        <r>
          <rPr>
            <sz val="10"/>
            <color rgb="FF000000"/>
            <rFont val="Arial"/>
          </rPr>
          <t>WILD GROWTH
Spell
Mana: 2
Gain an empty Mana Crystal.</t>
        </r>
      </text>
    </comment>
    <comment ref="D28" authorId="0" shapeId="0">
      <text>
        <r>
          <rPr>
            <sz val="10"/>
            <color rgb="FF000000"/>
            <rFont val="Arial"/>
          </rPr>
          <t>VOIDCALLER
Minion
Mana: 4
Attack: 3
Health: 4
Deathrattle: Put a random Demon from your hand into the battlefield.</t>
        </r>
      </text>
    </comment>
    <comment ref="E28" authorId="0" shapeId="0">
      <text>
        <r>
          <rPr>
            <sz val="10"/>
            <color rgb="FF000000"/>
            <rFont val="Arial"/>
          </rPr>
          <t>WARSONG COMMANDER
Minion
Mana: 3
Attack: 2
Health: 3
Whenever you play a minion with 3 or less Attack, give it Charge.</t>
        </r>
      </text>
    </comment>
    <comment ref="B29" authorId="0" shapeId="0">
      <text>
        <r>
          <rPr>
            <sz val="10"/>
            <color rgb="FF000000"/>
            <rFont val="Arial"/>
          </rPr>
          <t>WRATH
Spell
Mana: 2
Choose One - Deal 3 damage to a minion; or 1 damage and draw a card.</t>
        </r>
      </text>
    </comment>
    <comment ref="D29" authorId="0" shapeId="0">
      <text>
        <r>
          <rPr>
            <sz val="10"/>
            <color rgb="FF000000"/>
            <rFont val="Arial"/>
          </rPr>
          <t>VOIDCALLER
Minion
Mana: 4
Attack: 3
Health: 4
Deathrattle: Put a random Demon from your hand into the battlefield.</t>
        </r>
      </text>
    </comment>
    <comment ref="E29" authorId="0" shapeId="0">
      <text>
        <r>
          <rPr>
            <sz val="10"/>
            <color rgb="FF000000"/>
            <rFont val="Arial"/>
          </rPr>
          <t>WARSONG COMMANDER
Minion
Mana: 3
Attack: 2
Health: 3
Whenever you play a minion with 3 or less Attack, give it Charge.</t>
        </r>
      </text>
    </comment>
    <comment ref="B30" authorId="0" shapeId="0">
      <text>
        <r>
          <rPr>
            <sz val="10"/>
            <color rgb="FF000000"/>
            <rFont val="Arial"/>
          </rPr>
          <t>WRATH
Spell
Mana: 2
Choose One - Deal 3 damage to a minion; or 1 damage and draw a card.</t>
        </r>
      </text>
    </comment>
    <comment ref="D30" authorId="0" shapeId="0">
      <text>
        <r>
          <rPr>
            <sz val="10"/>
            <color rgb="FF000000"/>
            <rFont val="Arial"/>
          </rPr>
          <t>VOIDWALKER
Minion
Mana: 1
Attack: 1
Health: 3
Taunt.</t>
        </r>
      </text>
    </comment>
    <comment ref="E30" authorId="0" shapeId="0">
      <text>
        <r>
          <rPr>
            <sz val="10"/>
            <color rgb="FF000000"/>
            <rFont val="Arial"/>
          </rPr>
          <t>WHIRLWIND
Spell
Mana: 1
Deal 1 damage to ALL minions.</t>
        </r>
      </text>
    </comment>
    <comment ref="B31" authorId="0" shapeId="0">
      <text>
        <r>
          <rPr>
            <sz val="10"/>
            <color rgb="FF000000"/>
            <rFont val="Arial"/>
          </rPr>
          <t>ZOMBIE CHOW
Minion
Mana: 1
Attack: 2
Health: 3
Deathrattle: Restore 5 Health to the enemy hero.</t>
        </r>
      </text>
    </comment>
    <comment ref="D31" authorId="0" shapeId="0">
      <text>
        <r>
          <rPr>
            <sz val="10"/>
            <color rgb="FF000000"/>
            <rFont val="Arial"/>
          </rPr>
          <t>VOIDWALKER
Minion
Mana: 1
Attack: 1
Health: 3
Taunt.</t>
        </r>
      </text>
    </comment>
    <comment ref="E31" authorId="0" shapeId="0">
      <text>
        <r>
          <rPr>
            <sz val="10"/>
            <color rgb="FF000000"/>
            <rFont val="Arial"/>
          </rPr>
          <t>WHIRLWIND
Spell
Mana: 1
Deal 1 damage to ALL minions.</t>
        </r>
      </text>
    </comment>
  </commentList>
</comments>
</file>

<file path=xl/sharedStrings.xml><?xml version="1.0" encoding="utf-8"?>
<sst xmlns="http://schemas.openxmlformats.org/spreadsheetml/2006/main" count="4852" uniqueCount="1396">
  <si>
    <t>Decks/Classes</t>
  </si>
  <si>
    <t>Druid</t>
  </si>
  <si>
    <t>Hunter</t>
  </si>
  <si>
    <t>Mage</t>
  </si>
  <si>
    <t>Paladin</t>
  </si>
  <si>
    <t>Priest</t>
  </si>
  <si>
    <t>Rogue</t>
  </si>
  <si>
    <t>Shaman</t>
  </si>
  <si>
    <t>Warlock</t>
  </si>
  <si>
    <t>Warrior</t>
  </si>
  <si>
    <t>Total</t>
  </si>
  <si>
    <t>Druid - Midrange Fast</t>
  </si>
  <si>
    <t>Warlock - Midrange Zoo</t>
  </si>
  <si>
    <t>Warrior - Grim Patron</t>
  </si>
  <si>
    <t>Druid (All Time)</t>
  </si>
  <si>
    <t>Hunter (All Time)</t>
  </si>
  <si>
    <t>Mage (All Time)</t>
  </si>
  <si>
    <t>Paladin (All Time)</t>
  </si>
  <si>
    <t>Priest (All Time)</t>
  </si>
  <si>
    <t>Rogue (All Time)</t>
  </si>
  <si>
    <t>Shaman (All Time)</t>
  </si>
  <si>
    <t>Warlock (All Time)</t>
  </si>
  <si>
    <t>Warrior (All Time)</t>
  </si>
  <si>
    <t>Using the Scripts:</t>
  </si>
  <si>
    <t>Read the following instructions. If you have further questions or suggestions, then private message me at Hearthpwn.com:</t>
  </si>
  <si>
    <t>http://www.hearthpwn.com/members/PoeticStanziel</t>
  </si>
  <si>
    <t>The column order on the CARD LIST tab should not be altered. Scripts will break. I may in the future locate columns based on header titles, but for now column indexes are hard-coded.</t>
  </si>
  <si>
    <t>The Decks (Active) sheet contains decks that I am currently playing. The Decks (Inactive) sheet contains decks that I've retired (though I may go back to them occasionally). After large influxes of new cards to Hearthstone, I wipe both of the Decks sheets clean, simply because the meta changes so much after those events that those decks are usually entirely obsolete.</t>
  </si>
  <si>
    <t>To sort your decklist by card name, select your card list then click the DATA &gt; SORT RANGE BY COLUMN A - Z menu item.</t>
  </si>
  <si>
    <t>You can add cards to the CARD LIST sheet (as Blizzard releases expansions) or change card values (as Blizzard releases updates). If you want to keep track of which cards you own, use the REG and GOLD columns. After you have finished adding or updating cards you own, click the SCRIPTS &gt; CARD LIST: COLOUR menu item to update the colours on the CARD LIST sheet. Each card row is coloured according to rarity. The REG and GOLD columns are colour-coded according to whether you own the necessary number of cards (green), less than the necessary number (yellow), or none of the cards (red).</t>
  </si>
  <si>
    <t>On the various DECK sheets, list each card in your deck individually. When you are ready to colour-code and note your deck, simply select a range of cells and then click the SCRIPTS &gt; DECK LIST: ADD COLOUR &amp; NOTES menu item. The script will parse the CARD LIST sheet, colour-coding each card in your deck by rarity, as well as adding important card information into a cell note.</t>
  </si>
  <si>
    <t>There is no need to type every card as you enter a new deck. If you have card doubles, simply type the card once and leave the next row blank. Afterwards, select the entire card list (including the last row if it is blank) and then click the SCRIPTS &gt; DECK LIST: FILL-IN BLANKS. All of the blank rows will be filled in with the card listed above the blank row.</t>
  </si>
  <si>
    <t>You  can paste a Cockatrice formatted deck into a deck column. Select the Cockatrice formatted deck, and then click the SCRIPTS &gt; DECK LIST: CONVERT COCKATRICE menu item. It will reformat the list of cards into the preferred format.</t>
  </si>
  <si>
    <t>Changelog — Version 2.7.0</t>
  </si>
  <si>
    <t>2015/03/30 - updated card stats according to Hearthstone update 1.0.0.8311. Added all Blackrock Mountain cards and tokens.</t>
  </si>
  <si>
    <t>2015/01/27 - updated card stats according to Hearthstone update 1.0.0.7628.</t>
  </si>
  <si>
    <t>2014/12/02 - updated card stats according to Hearthstone update 1.0.0.7234. Added all GvG cards and tokens.</t>
  </si>
  <si>
    <t>2014/11/10 - changed the colours of the Set column on the Card List sheet to more closely match each set's primary logo/artwork.</t>
  </si>
  <si>
    <t>2014/11/09 - altered the Card List Colouring script; it colours the Set column on the Card List sheet by set. Renamed Expert/Basic set to Classic.</t>
  </si>
  <si>
    <t>2014/11/08 - altered the card count column colouring algorithm on the Card List sheet. The number of regular + gold cards determines the colour of the Reg column.</t>
  </si>
  <si>
    <t>2014/11/07 - added all currently revealed Goblins vs. Gnome expansion cards and tokens.</t>
  </si>
  <si>
    <t>2014/10/30 - added a rolling 50 game average column to the Arena Matches sheet.</t>
  </si>
  <si>
    <t>2014/10/22 - added a gold card column to the Card List sheet. Updated the Card List: Colour script.</t>
  </si>
  <si>
    <t>2014/09/22 - updated card stats according to Hearthstone update 1.0.0.6485.</t>
  </si>
  <si>
    <t>2014/08/19 - added all Frostwyrm Lair rewards to the card list.</t>
  </si>
  <si>
    <t>2014/08/12 - added all Construct Quarter rewards to the card list.</t>
  </si>
  <si>
    <t>2014/08/05 - added all Military Quarter cards to the card list.</t>
  </si>
  <si>
    <t>2014/07/29 - added all Plague Quarter cards to the card list.</t>
  </si>
  <si>
    <t>2014/07/22 - added all Arachnid Quarter cards to the card list. Updated Eaglehorn Bow with altered card effect.</t>
  </si>
  <si>
    <t>2014/07/21 - added complete Naxxramas token list, and fixed the various Treant token entries.</t>
  </si>
  <si>
    <t>2014/07/14 - added contact link.</t>
  </si>
  <si>
    <t>2014/06/21 - removed Deck Link column and added Total Dust and Avg Dust columns to the Arena Matches sheet.</t>
  </si>
  <si>
    <t>2014/05/30 - Added a row on the Decks (Inactive) sheet for some minor stats.</t>
  </si>
  <si>
    <t>2014/05/26 - added a 30 game rolling average column to the Arena Matches sheet and the Arena Matches graph.</t>
  </si>
  <si>
    <t>2014/05/25 - adjusted the colour of Shaman rows/columns to more easily distiguish from Priest rows/columns.</t>
  </si>
  <si>
    <t>2014/05/24 - added an extra row on deck sheets to record a URL to the original deck when available.</t>
  </si>
  <si>
    <t>2014/05/06 - updated card stats according to Hearthstone update 1.0.0.5314.</t>
  </si>
  <si>
    <t>2014/03/26 - removed all inactive decks from the beta period of Hearthstone.</t>
  </si>
  <si>
    <t>2014/03/25 - added average wins column to the Arena Matches sheet and removed differential columns.</t>
  </si>
  <si>
    <t>2014/03/11 - updated card stats according to Hearthstone update 1.0.0.4944.</t>
  </si>
  <si>
    <t>2014/03/03 - removed the Decks (Temp/Considering) sheet. It was underused and unnecessary.</t>
  </si>
  <si>
    <t>2014/02/24 - reworked the Arena Matches sheet. Added an arena wins graph and a constructed opposition graph to the Graphs sheet.</t>
  </si>
  <si>
    <t>2014/02/05 - added break-even and self-sustaining differential columns to the Arena Matches sheet.</t>
  </si>
  <si>
    <t>2014/01/30 - renamed the Arena sheet to Arena Stats, added an Arena Matches sheet.</t>
  </si>
  <si>
    <t>2014/01/15 - updated card stats according to Hearthstone update 1.0.0.4458</t>
  </si>
  <si>
    <t>2014/01/10 - removed Kripparrian's arena card rankings (out-of-date)</t>
  </si>
  <si>
    <t>2014/01/02 - added Kripparrian's arena card rankings.</t>
  </si>
  <si>
    <t>2013/12/28 - added new Arena Opposition graph.</t>
  </si>
  <si>
    <t>2013/12/24 - added new script (convert Cockatrice format).</t>
  </si>
  <si>
    <t>2013/12/22 - added new script (fill-in deck list blanks).</t>
  </si>
  <si>
    <t>2013/12/18 - updated card stats according to Hearthstone update 1.0.0.4243.</t>
  </si>
  <si>
    <t>2013/12/11 - added Elite Tauren Chieftain card and tokens.</t>
  </si>
  <si>
    <t>2013/12/10 - updated card stats according to Hearthstone update 1.0.0.4217.</t>
  </si>
  <si>
    <t>2013/12/08 - added scripts for colouring card list and populating deck lists with notes.</t>
  </si>
  <si>
    <t>Class/Opponent Class</t>
  </si>
  <si>
    <t># 12 Win Runs</t>
  </si>
  <si>
    <t># 0 Win Runs</t>
  </si>
  <si>
    <t>Results</t>
  </si>
  <si>
    <t>Rewards</t>
  </si>
  <si>
    <t>Total Runs</t>
  </si>
  <si>
    <t>Total Dust</t>
  </si>
  <si>
    <t>Avg Dust</t>
  </si>
  <si>
    <t>Total Gold</t>
  </si>
  <si>
    <t>Avg Gold</t>
  </si>
  <si>
    <t>Date</t>
  </si>
  <si>
    <t>Class</t>
  </si>
  <si>
    <t>Wins</t>
  </si>
  <si>
    <t>Losses</t>
  </si>
  <si>
    <t>Packs</t>
  </si>
  <si>
    <t>Gold</t>
  </si>
  <si>
    <t>Dust</t>
  </si>
  <si>
    <t>Cards</t>
  </si>
  <si>
    <t>Rolling Avg (10 Game)</t>
  </si>
  <si>
    <t>Rolling Avg (20 Game)</t>
  </si>
  <si>
    <t>Rolling Avg (30 Game)</t>
  </si>
  <si>
    <t>Rolling Avg (50 Games)</t>
  </si>
  <si>
    <t>Average Wins</t>
  </si>
  <si>
    <t>-</t>
  </si>
  <si>
    <t>Common: Noble Sacrifice</t>
  </si>
  <si>
    <t>Common: Mark of Nature</t>
  </si>
  <si>
    <t>Common: Defias Ringleader</t>
  </si>
  <si>
    <t>Common: Arathi Weaponsmith</t>
  </si>
  <si>
    <t>Common: Anodized Robo Cub</t>
  </si>
  <si>
    <t>Apr 2015</t>
  </si>
  <si>
    <t>Avg Wins</t>
  </si>
  <si>
    <t>Rare: Mass Dispel</t>
  </si>
  <si>
    <t>Common: Earthen Ring Farseer</t>
  </si>
  <si>
    <t>Mar 2015</t>
  </si>
  <si>
    <t>(EU)</t>
  </si>
  <si>
    <t>Rare: Gadgetzan Auctioneer</t>
  </si>
  <si>
    <t>(EU) Rare: Eaglehorn Bow</t>
  </si>
  <si>
    <t>Feb 2015</t>
  </si>
  <si>
    <t>Rare: Fel Cannon</t>
  </si>
  <si>
    <t>Jan 2015</t>
  </si>
  <si>
    <t>Gold Common: Deadly Shot</t>
  </si>
  <si>
    <t>Dec 2014</t>
  </si>
  <si>
    <t>Rare: Bite</t>
  </si>
  <si>
    <t>(EU) Rare: Shadow Madness</t>
  </si>
  <si>
    <t>Rare: Azure Drake</t>
  </si>
  <si>
    <t>Rare: Powermace</t>
  </si>
  <si>
    <t>(EU) Rare: Master of Disguise</t>
  </si>
  <si>
    <t>Gold Common: Darkbomb</t>
  </si>
  <si>
    <t>Gold Common: Shrinkmeister</t>
  </si>
  <si>
    <t>Gold Common: Lightspawn</t>
  </si>
  <si>
    <t>(EU) Rare: Blade Flurry</t>
  </si>
  <si>
    <t>Rare: Stampeding Kodo</t>
  </si>
  <si>
    <t>Rare: Shieldmaiden</t>
  </si>
  <si>
    <t>(EU) Rare: Felguard</t>
  </si>
  <si>
    <t>(EU) Rare: Blessed Champion</t>
  </si>
  <si>
    <t>Rare: Frothing Berserker</t>
  </si>
  <si>
    <t>Nov 2014</t>
  </si>
  <si>
    <t>Common: Circle of Healing</t>
  </si>
  <si>
    <t>Common: Silence</t>
  </si>
  <si>
    <t>Oct 2014</t>
  </si>
  <si>
    <t>Gold Common: Ice Barrier</t>
  </si>
  <si>
    <t>Common: Temple Enforcer</t>
  </si>
  <si>
    <t>Common: Conceal</t>
  </si>
  <si>
    <t>Common: Sorcerer's Apprentice</t>
  </si>
  <si>
    <t>Rare: Lava Burst</t>
  </si>
  <si>
    <t>Common: Stranglethorn Tiger</t>
  </si>
  <si>
    <t>Rare: Auchenai Soulpriest</t>
  </si>
  <si>
    <t>Rare: Ethereal Arcanist</t>
  </si>
  <si>
    <t>Sep 2014</t>
  </si>
  <si>
    <t>Gold Common: Noble Sacrifice</t>
  </si>
  <si>
    <t>Rare: Holy Fire</t>
  </si>
  <si>
    <t>Common: Power Overwhelming</t>
  </si>
  <si>
    <t>Rare: Armorsmith</t>
  </si>
  <si>
    <t>Rare: Kirin Tor Mage</t>
  </si>
  <si>
    <t>Rare: Equality</t>
  </si>
  <si>
    <t>Aug 2014</t>
  </si>
  <si>
    <t>Common: Shadowstep</t>
  </si>
  <si>
    <t>Common: Inner Fire</t>
  </si>
  <si>
    <t>Rare: Master of Disguise</t>
  </si>
  <si>
    <t>Jul 2014</t>
  </si>
  <si>
    <t>Common: Argent Protector</t>
  </si>
  <si>
    <t>Gold Rare: Sunfury Protector</t>
  </si>
  <si>
    <t>Jun 2014</t>
  </si>
  <si>
    <t>May 2014</t>
  </si>
  <si>
    <t>Rare: Savagery</t>
  </si>
  <si>
    <t>Rare: Blade Flurry</t>
  </si>
  <si>
    <t>Apr 2014</t>
  </si>
  <si>
    <t>Mar 2014</t>
  </si>
  <si>
    <t>Common: Cone of Cold</t>
  </si>
  <si>
    <t>Feb 2014</t>
  </si>
  <si>
    <t>Rare: Secretkeeper</t>
  </si>
  <si>
    <t>Rare: Divine Favor</t>
  </si>
  <si>
    <t>Common: Explosive Trap</t>
  </si>
  <si>
    <t>Common: Mana Wyrm</t>
  </si>
  <si>
    <t>Common: Forked Lightning</t>
  </si>
  <si>
    <t>Rare: Blizzard</t>
  </si>
  <si>
    <t>Common: Mogu'shan Warden</t>
  </si>
  <si>
    <t>Ancient of Lore</t>
  </si>
  <si>
    <t>Abusive Sergeant</t>
  </si>
  <si>
    <t>Acolyte of Pain</t>
  </si>
  <si>
    <t>Azure Drake</t>
  </si>
  <si>
    <t>Bane of Doom</t>
  </si>
  <si>
    <t>Armorsmith</t>
  </si>
  <si>
    <t>Big Game Hunter</t>
  </si>
  <si>
    <t>Defender of Argus</t>
  </si>
  <si>
    <t>Battle Rage</t>
  </si>
  <si>
    <t>Cenarius</t>
  </si>
  <si>
    <t>Dr. Boom</t>
  </si>
  <si>
    <t>Doomguard</t>
  </si>
  <si>
    <t>Cruel Taskmaster</t>
  </si>
  <si>
    <t>Druid of the Claw</t>
  </si>
  <si>
    <t>Flame Imp</t>
  </si>
  <si>
    <t>Death's Bite</t>
  </si>
  <si>
    <t>Emperor Thaurissan</t>
  </si>
  <si>
    <t>Haunted Creeper</t>
  </si>
  <si>
    <t>Force of Nature</t>
  </si>
  <si>
    <t>Harrison Jones</t>
  </si>
  <si>
    <t>Imp Gang Boss</t>
  </si>
  <si>
    <t>Dread Corsair</t>
  </si>
  <si>
    <t>Innervate</t>
  </si>
  <si>
    <t>Imp-losion</t>
  </si>
  <si>
    <t>Execute</t>
  </si>
  <si>
    <t>Keeper of the Grove</t>
  </si>
  <si>
    <t>Ironbeak Owl</t>
  </si>
  <si>
    <t>Fiery War Axe</t>
  </si>
  <si>
    <t>Piloted Shredder</t>
  </si>
  <si>
    <t>Knife Juggler</t>
  </si>
  <si>
    <t>Frothing Berserker</t>
  </si>
  <si>
    <t>Savage Roar</t>
  </si>
  <si>
    <t>Mal'Ganis</t>
  </si>
  <si>
    <t>Nerubian Egg</t>
  </si>
  <si>
    <t>Grim Patron</t>
  </si>
  <si>
    <t>Shade of Naxxramas</t>
  </si>
  <si>
    <t>Power Overwhelming</t>
  </si>
  <si>
    <t>Sludge Belcher</t>
  </si>
  <si>
    <t>Slam</t>
  </si>
  <si>
    <t>Swipe</t>
  </si>
  <si>
    <t>Sea Giant</t>
  </si>
  <si>
    <t>Sylvanas Windrunner</t>
  </si>
  <si>
    <t>Void Terror</t>
  </si>
  <si>
    <t>Unstable Ghoul</t>
  </si>
  <si>
    <t>Wild Growth</t>
  </si>
  <si>
    <t>Voidcaller</t>
  </si>
  <si>
    <t>Warsong Commander</t>
  </si>
  <si>
    <t>Wrath</t>
  </si>
  <si>
    <t>Voidwalker</t>
  </si>
  <si>
    <t>Whirlwind</t>
  </si>
  <si>
    <t>Zombie Chow</t>
  </si>
  <si>
    <t>Last updated: 2015/05/19</t>
  </si>
  <si>
    <t>Last updated: 2015/05/17</t>
  </si>
  <si>
    <t>Last updated: 2015/05/04</t>
  </si>
  <si>
    <t>http://www.hearthpwn.com/decks/249560-kolento-midrange</t>
  </si>
  <si>
    <t>http://www.hearthpwn.com/decks/247762-savjz-malganis-zoo</t>
  </si>
  <si>
    <t>http://www.hearthpwn.com/decks/242563-justsayians-grim-patron-warrior</t>
  </si>
  <si>
    <t>Reg</t>
  </si>
  <si>
    <t>Set</t>
  </si>
  <si>
    <t>Name</t>
  </si>
  <si>
    <t>Rarity</t>
  </si>
  <si>
    <t>Type</t>
  </si>
  <si>
    <t>Subtype</t>
  </si>
  <si>
    <t>Mana</t>
  </si>
  <si>
    <t>Atk</t>
  </si>
  <si>
    <t>HP</t>
  </si>
  <si>
    <t>Text</t>
  </si>
  <si>
    <t>Goblins</t>
  </si>
  <si>
    <t>Target Dummy</t>
  </si>
  <si>
    <t>Any</t>
  </si>
  <si>
    <t>Rare</t>
  </si>
  <si>
    <t>Minion</t>
  </si>
  <si>
    <t>Mech</t>
  </si>
  <si>
    <t>Taunt.</t>
  </si>
  <si>
    <t>Classic</t>
  </si>
  <si>
    <t>Wisp</t>
  </si>
  <si>
    <t>Common</t>
  </si>
  <si>
    <t>Battlecry: Give a minion +2 Attack until the end of turn.</t>
  </si>
  <si>
    <t>Angry Chicken</t>
  </si>
  <si>
    <t>Beast</t>
  </si>
  <si>
    <t>Enrage: +5 Attack.</t>
  </si>
  <si>
    <t>Argent Squire</t>
  </si>
  <si>
    <t>Divine Shield.</t>
  </si>
  <si>
    <t>Bloodsail Corsair</t>
  </si>
  <si>
    <t>Pirate</t>
  </si>
  <si>
    <t>Battlecry: Remove 1 Durability from your opponent's weapon.</t>
  </si>
  <si>
    <t>Clockwork Gnome</t>
  </si>
  <si>
    <t>Deathrattle: Put a Spare Part card in your hand.</t>
  </si>
  <si>
    <t>Cogmaster</t>
  </si>
  <si>
    <t>Has +2 attack while you have a Mech.</t>
  </si>
  <si>
    <t>Blackrock</t>
  </si>
  <si>
    <t>Dragon Egg</t>
  </si>
  <si>
    <t>Whenever this minion takes damage, summon a 2/1 Whelp.</t>
  </si>
  <si>
    <t>Elven Archer</t>
  </si>
  <si>
    <t>Basic</t>
  </si>
  <si>
    <t>Battlecry: Deal 1 damage.</t>
  </si>
  <si>
    <t>Goldshire Footman</t>
  </si>
  <si>
    <t>Grimscale Oracle</t>
  </si>
  <si>
    <t>Murloc</t>
  </si>
  <si>
    <t>ALL other Murlocs have +1 Attack.</t>
  </si>
  <si>
    <t>Hungry Crab</t>
  </si>
  <si>
    <t>Epic</t>
  </si>
  <si>
    <t>Battlecry: Destroy a Murloc and gain +2/+2.</t>
  </si>
  <si>
    <t>Leper Gnome</t>
  </si>
  <si>
    <t>Deathrattle: Deal 2 damage to the enemy hero.</t>
  </si>
  <si>
    <t>Lightwarden</t>
  </si>
  <si>
    <t>Whenever a character is healed, gain +2 Attack.</t>
  </si>
  <si>
    <t>Murloc Raider</t>
  </si>
  <si>
    <t>Murloc Tidecaller</t>
  </si>
  <si>
    <t>Whenever a Murloc is summoned, gain +1 Attack.</t>
  </si>
  <si>
    <t>Secretkeeper</t>
  </si>
  <si>
    <t>Whenever a Secret is played, gain +1/+1.</t>
  </si>
  <si>
    <t>Shieldbearer</t>
  </si>
  <si>
    <t>Southsea Deckhand</t>
  </si>
  <si>
    <t>Has Charge while you have a weapon equipped.</t>
  </si>
  <si>
    <t>Stonetusk Boar</t>
  </si>
  <si>
    <t>Charge.</t>
  </si>
  <si>
    <t>Naxxramas</t>
  </si>
  <si>
    <t>Undertaker</t>
  </si>
  <si>
    <t>Whenever you summon a minion with Deathrattle, gain +1 Attack.</t>
  </si>
  <si>
    <t>Voodoo Doctor</t>
  </si>
  <si>
    <t>Battlecry: Restore 2 Health.</t>
  </si>
  <si>
    <t>Worgen Infiltrator</t>
  </si>
  <si>
    <t>Stealth.</t>
  </si>
  <si>
    <t>Young Dragonhawk</t>
  </si>
  <si>
    <t>Windfury.</t>
  </si>
  <si>
    <t>Young Priestess</t>
  </si>
  <si>
    <t>At the end of your turn, give another random friendly minion +1 Health.</t>
  </si>
  <si>
    <t>Deathrattle: Restore 5 Health to the enemy hero.</t>
  </si>
  <si>
    <t>Acidic Swamp Ooze</t>
  </si>
  <si>
    <t>Battlecry: Destroy your opponent's weapon.</t>
  </si>
  <si>
    <t>Amani Berserker</t>
  </si>
  <si>
    <t>Enrage: +3 Attack.</t>
  </si>
  <si>
    <t>Ancient Watcher</t>
  </si>
  <si>
    <t>Can't Attack.</t>
  </si>
  <si>
    <t>Annoy-o-Tron</t>
  </si>
  <si>
    <t>Taunt. Divine Shield.</t>
  </si>
  <si>
    <t>Bloodfen Raptor</t>
  </si>
  <si>
    <t>Bloodmage Thalnos</t>
  </si>
  <si>
    <t>Legendary</t>
  </si>
  <si>
    <t>Spell Damage +1. Deathrattle: Draw a card.</t>
  </si>
  <si>
    <t>Bloodsail Raider</t>
  </si>
  <si>
    <t>Battlecry: Gain Attack equal to the Attack of your weapon.</t>
  </si>
  <si>
    <t>Bluegill Warrior</t>
  </si>
  <si>
    <t>Captain's Parrot</t>
  </si>
  <si>
    <t>Battlecry: Put a random Pirate from your deck into your hand.</t>
  </si>
  <si>
    <t>Crazed Alchemist</t>
  </si>
  <si>
    <t>Battlecry: Swap the Attack and Health of a minion.</t>
  </si>
  <si>
    <t>Dire Wolf Alpha</t>
  </si>
  <si>
    <t>Adjacent minions have +1 Attack.</t>
  </si>
  <si>
    <t>Doomsayer</t>
  </si>
  <si>
    <t>At the start of your turn, destroy ALL minions.</t>
  </si>
  <si>
    <t>Echoing Ooze</t>
  </si>
  <si>
    <t>Battlecry: Summon an exact copy of this minion at the end of the turn.</t>
  </si>
  <si>
    <t>Explosive Sheep</t>
  </si>
  <si>
    <t>Deathrattle: Deal 2 damage to all minions.</t>
  </si>
  <si>
    <t>Faerie Dragon</t>
  </si>
  <si>
    <t>Dragon</t>
  </si>
  <si>
    <t>Can't be targeted by Spells or Hero Powers.</t>
  </si>
  <si>
    <t>Frostwolf Grunt</t>
  </si>
  <si>
    <t>Gilblin Stalker</t>
  </si>
  <si>
    <t>Stealth.</t>
  </si>
  <si>
    <t>Deathrattle: Summon two 1/1 Spectral Spiders.</t>
  </si>
  <si>
    <t>Battlecry: Silence a minion.</t>
  </si>
  <si>
    <t>After you summon a minion, deal 1 damage to a random enemy.</t>
  </si>
  <si>
    <t>Kobold Geomancer</t>
  </si>
  <si>
    <t>Spell Damage +1.</t>
  </si>
  <si>
    <t>Loot Hoarder</t>
  </si>
  <si>
    <t>Deathrattle: Draw a card.</t>
  </si>
  <si>
    <t>Lorewalker Cho</t>
  </si>
  <si>
    <t>Whenever a player casts a spell, put a copy into the other player's hand.</t>
  </si>
  <si>
    <t>Mad Bomber</t>
  </si>
  <si>
    <t>Battlecry: Deal 3 damage randomly split between ALL other characters.</t>
  </si>
  <si>
    <t>Mad Scientist</t>
  </si>
  <si>
    <t>Deathrattle: Put a Secret from your deck into the battlefield.</t>
  </si>
  <si>
    <t>Mana Addict</t>
  </si>
  <si>
    <t>Whenever you cast a spell, gain +2 Attack this turn.</t>
  </si>
  <si>
    <t>Mana Wraith</t>
  </si>
  <si>
    <t>ALL minions cost (1) more.</t>
  </si>
  <si>
    <t>Master Swordsmith</t>
  </si>
  <si>
    <t>At the end of your turn, give another random friendly minion +1 Attack.</t>
  </si>
  <si>
    <t>Mechwarper</t>
  </si>
  <si>
    <t>Your Mechs cost (1) less.</t>
  </si>
  <si>
    <t>Micro Machine</t>
  </si>
  <si>
    <t>At the start of each turn, gain +1 Attack.</t>
  </si>
  <si>
    <t>Millhouse Manastorm</t>
  </si>
  <si>
    <t>Battlecry: Enemy spells cost (0) next turn.</t>
  </si>
  <si>
    <t>Murloc Tidehunter</t>
  </si>
  <si>
    <t>Battlecry: Summon a 1/1 Murloc Scout.</t>
  </si>
  <si>
    <t>Nat Pagle</t>
  </si>
  <si>
    <t>At the start of your turn, you have a 50% chance to draw an extra card.</t>
  </si>
  <si>
    <t>Nerub'ar Weblord</t>
  </si>
  <si>
    <t>Minions with Battlecry cost (2) more.</t>
  </si>
  <si>
    <t>Deathrattle: Summon a 4/4 Nerubian.</t>
  </si>
  <si>
    <t>Novice Engineer</t>
  </si>
  <si>
    <t>Battlecry: Draw a card.</t>
  </si>
  <si>
    <t>Pint-Sized Summoner</t>
  </si>
  <si>
    <t>The first minion you play each turn costs (1) less.</t>
  </si>
  <si>
    <t>Puddlestomper</t>
  </si>
  <si>
    <t>Recombobulator</t>
  </si>
  <si>
    <t>Battlecry: Transform a friendly minion into a random minion with the same Cost.</t>
  </si>
  <si>
    <t>River Crocolisk</t>
  </si>
  <si>
    <t>Ship's Cannon</t>
  </si>
  <si>
    <t>Whenever you summon a Pirate, deal 2 damage to a random enemy.</t>
  </si>
  <si>
    <t>Stonesplinter Trogg</t>
  </si>
  <si>
    <t>Whenever your opponent casts a spell, gain +1 Attack.</t>
  </si>
  <si>
    <t>Sunfury Protector</t>
  </si>
  <si>
    <t>Battlecry: Give adjacent minions Taunt.</t>
  </si>
  <si>
    <t>Taunt. Deathrattle: Deal 1 damage to all minions.</t>
  </si>
  <si>
    <t>Wild Pyromancer</t>
  </si>
  <si>
    <t>After you cast a spell, deal 1 damage to ALL minions.</t>
  </si>
  <si>
    <t>Youthful Brewmaster</t>
  </si>
  <si>
    <t>Battlecry: Return a friendly minion from the battlefield to your hand.</t>
  </si>
  <si>
    <t>Whenever this minion takes damage, draw a card.</t>
  </si>
  <si>
    <t>Alarm-o-Bot</t>
  </si>
  <si>
    <t>At the start of your turn, swap this minion with a random one in your hand.</t>
  </si>
  <si>
    <t>Arcane Golem</t>
  </si>
  <si>
    <t>Charge. Battlecry: Give your opponent a Mana Crystal.</t>
  </si>
  <si>
    <t>Battlecry: Destroy a minion with an Attack of 7 or more.</t>
  </si>
  <si>
    <t>Blackwing Technician</t>
  </si>
  <si>
    <t>Battlecry: If you're holding a Dragon, gain +1/+1.</t>
  </si>
  <si>
    <t>Blood Knight</t>
  </si>
  <si>
    <t>Battlecry: All minions lose Divine Shield. Gain +3/+3 for each Shield lost.</t>
  </si>
  <si>
    <t>Coldlight Oracle</t>
  </si>
  <si>
    <t>Battlecry: Each player draws 2 cards.</t>
  </si>
  <si>
    <t>Coldlight Seer</t>
  </si>
  <si>
    <t>Battlecry: Give ALL other Murlocs +2 Health.</t>
  </si>
  <si>
    <t>Dalaran Mage</t>
  </si>
  <si>
    <t>Dancing Swords</t>
  </si>
  <si>
    <t>Deathrattle: Your opponent draws a card.</t>
  </si>
  <si>
    <t>Deathlord</t>
  </si>
  <si>
    <t>Taunt. Deathrattle: Your opponents puts a minion from their deck into the battlefield.</t>
  </si>
  <si>
    <t>Demolisher</t>
  </si>
  <si>
    <t>At the start of your turn, deal 2 damage to a random enemy.</t>
  </si>
  <si>
    <t>Earthen Ring Farseer</t>
  </si>
  <si>
    <t>Battlecry: Restore 3 Health.</t>
  </si>
  <si>
    <t>Emperor Cobra</t>
  </si>
  <si>
    <t>Destroy any minion damaged by this minion.</t>
  </si>
  <si>
    <t>Flesheating Ghoul</t>
  </si>
  <si>
    <t>Whenever a minion dies, gain +1 Attack.</t>
  </si>
  <si>
    <t>Flying Machine</t>
  </si>
  <si>
    <t>Gnomeregan Infantry</t>
  </si>
  <si>
    <t>Charge. Taunt.</t>
  </si>
  <si>
    <t>Gnomish Experimenter</t>
  </si>
  <si>
    <t>Battlecry: Draw a card. If it's a minion, transform it into a Chicken.</t>
  </si>
  <si>
    <t>Goblin Sapper</t>
  </si>
  <si>
    <t>Has +4 Attack while your opponent has 6 or more cards in hand.</t>
  </si>
  <si>
    <t>Harvest Golem</t>
  </si>
  <si>
    <t>Deathrattle: Summon a 2/1 Damaged Golem.</t>
  </si>
  <si>
    <t>Hobgoblin</t>
  </si>
  <si>
    <t>Whenever you play a 1-Attack minion, give it +2/+2.</t>
  </si>
  <si>
    <t>Illuminator</t>
  </si>
  <si>
    <t>If you control a Secret at the end of your turn, restore 4 health to your hero.</t>
  </si>
  <si>
    <t>Imp Master</t>
  </si>
  <si>
    <t>At the end of your turn, deal 1 damage to this minion and summon a 1/1 Imp.</t>
  </si>
  <si>
    <t>Injured Blademaster</t>
  </si>
  <si>
    <t>Battlecry: Deal 4 damage to HIMSELF.</t>
  </si>
  <si>
    <t>Ironforge Rifleman</t>
  </si>
  <si>
    <t>Ironfur Grizzly</t>
  </si>
  <si>
    <t>Jungle Panther</t>
  </si>
  <si>
    <t>King Mukla</t>
  </si>
  <si>
    <t>Battlecry: Give your opponent 2 Bananas.</t>
  </si>
  <si>
    <t>Lil' Exorcist</t>
  </si>
  <si>
    <t>Taunt. Battlecry: Gain +1/+1 for each enemy Deathrattle minion.</t>
  </si>
  <si>
    <t>Magma Rager</t>
  </si>
  <si>
    <t>Mind Control Tech</t>
  </si>
  <si>
    <t>Battlecry: If your opponent has 4 or more minions, take control of one at random.</t>
  </si>
  <si>
    <t>Murloc Warleader</t>
  </si>
  <si>
    <t>ALL other Murlocs have +2/+1.</t>
  </si>
  <si>
    <t>Ogre Brute</t>
  </si>
  <si>
    <t>50% chance to attack the wrong enemy.</t>
  </si>
  <si>
    <t>Questing Adventurer</t>
  </si>
  <si>
    <t>Whenever you play a card, gain +1/+1.</t>
  </si>
  <si>
    <t>Raging Worgen</t>
  </si>
  <si>
    <t>Enrage: Windfury and +1 Attack.</t>
  </si>
  <si>
    <t>Raid Leader</t>
  </si>
  <si>
    <t>Your other minions have +1 Attack.</t>
  </si>
  <si>
    <t>Razorfen Hunter</t>
  </si>
  <si>
    <t>Battlecry: Summon a 1/1 Boar.</t>
  </si>
  <si>
    <t>Scarlet Crusader</t>
  </si>
  <si>
    <t>Stealth. At the start of your turn, gain +1/+1.</t>
  </si>
  <si>
    <t>Shattered Sun Cleric</t>
  </si>
  <si>
    <t>Battlecry: Give a friendly minion +1/+1.</t>
  </si>
  <si>
    <t>Silverback Patriarch</t>
  </si>
  <si>
    <t>Southsea Captain</t>
  </si>
  <si>
    <t>Your other Pirates have +1/+1.</t>
  </si>
  <si>
    <t>Spider Tank</t>
  </si>
  <si>
    <t>Stoneskin Gargoyle</t>
  </si>
  <si>
    <t>At the start of your turn, restore this minion to full Health.</t>
  </si>
  <si>
    <t>Tauren Warrior</t>
  </si>
  <si>
    <t>Taunt. Enrage: +3 Attack.</t>
  </si>
  <si>
    <t>Thrallmar Farseer</t>
  </si>
  <si>
    <t>Tinkertown Technician</t>
  </si>
  <si>
    <t>Battlecry: If you control a Mech, gain +1/+1 and put a Spare Part in your hand.</t>
  </si>
  <si>
    <t>Tinkmaster Overspark</t>
  </si>
  <si>
    <t>Battlecry: Transform another random minion into a 5/5 Devilsaur or a 1/1 Squirrel.</t>
  </si>
  <si>
    <t>Wolfrider</t>
  </si>
  <si>
    <t>Ancient Brewmaster</t>
  </si>
  <si>
    <t>Ancient Mage</t>
  </si>
  <si>
    <t>Battlecry: Give adjacent minions Spell Damage +1.</t>
  </si>
  <si>
    <t>Arcane Nullifier X-21</t>
  </si>
  <si>
    <t>Taunt. Can't be targeted by spells or Hero Powers.</t>
  </si>
  <si>
    <t>Baron Rivendare</t>
  </si>
  <si>
    <t>Your minions trigger their Deathrattle twice.</t>
  </si>
  <si>
    <t>Burly Rockjaw Trogg</t>
  </si>
  <si>
    <t>Whenever your opponents casts a spell, gain +2 attack.</t>
  </si>
  <si>
    <t>Chillwind Yeti</t>
  </si>
  <si>
    <t>Cult Master</t>
  </si>
  <si>
    <t>Whenever one of your other minions dies, draw a card.</t>
  </si>
  <si>
    <t>Dark Iron Dwarf</t>
  </si>
  <si>
    <t>Battlecry: Give adjacent minions +1/+1 and Taunt.</t>
  </si>
  <si>
    <t>Dragonkin Sorcerer</t>
  </si>
  <si>
    <t>Whenever you target this minion with a spell, gain +1/+1.</t>
  </si>
  <si>
    <t>Dragonling Mechanic</t>
  </si>
  <si>
    <t>Battlecry: Summon a 2/1 Mechanical Dragonling.</t>
  </si>
  <si>
    <t>Taunt. Costs (1) less per Attack of your weapon.</t>
  </si>
  <si>
    <t>Enhance-o Mechano</t>
  </si>
  <si>
    <t>Battlecry: Give your other minions Windfury, Taunt, or Divine Shield (at random).</t>
  </si>
  <si>
    <t>Gnomish Inventor</t>
  </si>
  <si>
    <t>Hungry Dragon</t>
  </si>
  <si>
    <t>Battlecry: Summon a random 1-cost minion for your opponent.</t>
  </si>
  <si>
    <t>Jeeves</t>
  </si>
  <si>
    <t>At the end of each player's turn, that player draws until they have 3 cards.</t>
  </si>
  <si>
    <t>Kezan Mystic</t>
  </si>
  <si>
    <t>Battlecry: Take control of a random enemy Secret.</t>
  </si>
  <si>
    <t>Lost Tallstrider</t>
  </si>
  <si>
    <t>Mechanical Yeti</t>
  </si>
  <si>
    <t>Deathrattle: Give each player a Spare Part.</t>
  </si>
  <si>
    <t>Mini-Mage</t>
  </si>
  <si>
    <t>Stealth. Spell Damage +1.</t>
  </si>
  <si>
    <t>Mogu'shan Warden</t>
  </si>
  <si>
    <t>Oasis Snapjaw</t>
  </si>
  <si>
    <t>Ogre Magi</t>
  </si>
  <si>
    <t>Old Murk-Eye</t>
  </si>
  <si>
    <t>Charge. Has +1 Attack for each other Murloc on the battlefield.</t>
  </si>
  <si>
    <t>Deathrattle: Summon a random 2-cost minion.</t>
  </si>
  <si>
    <t>Sen'jin Shieldmasta</t>
  </si>
  <si>
    <t>Silvermoon Guardian</t>
  </si>
  <si>
    <t>Spellbreaker</t>
  </si>
  <si>
    <t>Stormwind Knight</t>
  </si>
  <si>
    <t>Twilight Drake</t>
  </si>
  <si>
    <t>1+</t>
  </si>
  <si>
    <t>Battlecry: Gain +1 Health for each card in your hand.</t>
  </si>
  <si>
    <t>Violet Teacher</t>
  </si>
  <si>
    <t>Whenever you cast a spell, summon a 1/1 Violet Apprentice.</t>
  </si>
  <si>
    <t>Wailing Soul</t>
  </si>
  <si>
    <t>Battlecry: Silence your other minions.</t>
  </si>
  <si>
    <t>Abomination</t>
  </si>
  <si>
    <t>Taunt. Deathrattle: Deal 2 damage to ALL characters.</t>
  </si>
  <si>
    <t>Antique Healbot</t>
  </si>
  <si>
    <t>Battlecry: Restore 8 Health to your hero.</t>
  </si>
  <si>
    <t>Spell Damage +1. Battlecry: Draw a card.</t>
  </si>
  <si>
    <t>Blackwing Corruptor</t>
  </si>
  <si>
    <t>Battlecry: If you're holding a Dragon, deal 3 damage.</t>
  </si>
  <si>
    <t>Blingtron 3000</t>
  </si>
  <si>
    <t>Battlecry: Equip a random weapon for each player.</t>
  </si>
  <si>
    <t>Bomb Lobber</t>
  </si>
  <si>
    <t>Battlecry: Deal 4 damage to a random enemy minion.</t>
  </si>
  <si>
    <t>Booty Bay Bodyguard</t>
  </si>
  <si>
    <t>Captain Greenskin</t>
  </si>
  <si>
    <t>Battlecry: Give your weapon +1/+1.</t>
  </si>
  <si>
    <t>Darkscale Healer</t>
  </si>
  <si>
    <t>Battlecry: Restore 2 Health to all friendly characters.</t>
  </si>
  <si>
    <t>Promotion</t>
  </si>
  <si>
    <t>Elite Tauren Chieftain</t>
  </si>
  <si>
    <t>Battlecry: Give both players the power to ROCK! (with a Power Chord card)</t>
  </si>
  <si>
    <t>Faceless Manipulator</t>
  </si>
  <si>
    <t>Battlecry: Choose a minion and become a copy of it.</t>
  </si>
  <si>
    <t>Fel Reaver</t>
  </si>
  <si>
    <t>Whenever your opponent plays a card, discard the top 3 cards of your deck.</t>
  </si>
  <si>
    <t>Fen Creeper</t>
  </si>
  <si>
    <t>Feugen</t>
  </si>
  <si>
    <t>Deathrattle: If Stalagg also died this game, summon Thaddius.</t>
  </si>
  <si>
    <t>Frostwolf Warlord</t>
  </si>
  <si>
    <t>Battlecry: Gain +1/+1 for each other friendly minion on the battlefield.</t>
  </si>
  <si>
    <t>Whenever this minion survives damage, summon another Grim Patron.</t>
  </si>
  <si>
    <t>Gurubashi Berserker</t>
  </si>
  <si>
    <t>Whenever this minion takes damage, gain +3 Attack.</t>
  </si>
  <si>
    <t>Battlecry: Destroy your opponent's weapon and draw cards equal to its Durability.</t>
  </si>
  <si>
    <t>Hemet Nesingwary</t>
  </si>
  <si>
    <t>Battlecry: Destroy a Beast.</t>
  </si>
  <si>
    <t>Junkbot</t>
  </si>
  <si>
    <t>Whenver a friendly Mech dies, gain +2/+2.</t>
  </si>
  <si>
    <t>Leeroy Jenkins</t>
  </si>
  <si>
    <t>Charge. Battlecry: Summon two 1/1 Whelps for your opponent.</t>
  </si>
  <si>
    <t>Loatheb</t>
  </si>
  <si>
    <t>Battlecry: Enemy spells cost (5) more next turn.</t>
  </si>
  <si>
    <t>Madder Bomber</t>
  </si>
  <si>
    <t>Battlecry: Deal 6 damage randomly split between all other characters.</t>
  </si>
  <si>
    <t>Mimiron's Head</t>
  </si>
  <si>
    <t>At the start of your turn, if you have at least 3 Mechs, destroy them all and form V-07-TR-0N.</t>
  </si>
  <si>
    <t>Nightblade</t>
  </si>
  <si>
    <t>Battlecry: Deal 3 damage to the enemy hero.</t>
  </si>
  <si>
    <t>Salty Dog</t>
  </si>
  <si>
    <t>Silver Hand Knight</t>
  </si>
  <si>
    <t>Battlecry: Summon a 2/2 Squire.</t>
  </si>
  <si>
    <t>Taunt. Deathrattle: Summon a 1/2 Slime with Taunt.</t>
  </si>
  <si>
    <t>Spectral Knight</t>
  </si>
  <si>
    <t>Can't be targetted by spells or Hero Powers.</t>
  </si>
  <si>
    <t>Spiteful Smith</t>
  </si>
  <si>
    <t>Enrage: Your Weapon has +2 Attack.</t>
  </si>
  <si>
    <t>Stalagg</t>
  </si>
  <si>
    <t>Deathrattle: If Feugan also died this game, summon Thaddius.</t>
  </si>
  <si>
    <t>Stampeding Kodo</t>
  </si>
  <si>
    <t>Battlecry: Destroy a random enemy minion with 2 or less Attack.</t>
  </si>
  <si>
    <t>Stormpike Commando</t>
  </si>
  <si>
    <t>Battlecry: Deal 2 damage.</t>
  </si>
  <si>
    <t>Stranglethorn Tiger</t>
  </si>
  <si>
    <t>Venture Co. Mercenary</t>
  </si>
  <si>
    <t>Your minions cost (3) more.</t>
  </si>
  <si>
    <t>Archmage</t>
  </si>
  <si>
    <t>Argent Commander</t>
  </si>
  <si>
    <t>Charge. Divine Shield.</t>
  </si>
  <si>
    <t>Boulderfist Ogre</t>
  </si>
  <si>
    <t>Cairne Bloodhoof</t>
  </si>
  <si>
    <t>Deathrattle: Summon a 4/5 Baine Bloodhoof.</t>
  </si>
  <si>
    <t>Drakonid Crusher</t>
  </si>
  <si>
    <t>Battlecry: If your opponent has 15 or less Health, gain +3/+3.</t>
  </si>
  <si>
    <t>At the end of your turn, reduce the Cost of cards in your hand by (1).</t>
  </si>
  <si>
    <t>Frost Elemental</t>
  </si>
  <si>
    <t>Battlecry: Freeze a character.</t>
  </si>
  <si>
    <t>Gadgetzan Auctioneer</t>
  </si>
  <si>
    <t>Whenever you cast a spell, draw a card.</t>
  </si>
  <si>
    <t>Gazlowe</t>
  </si>
  <si>
    <t>Whenever you cast a 1-mana spell, add a random Mech to your hand.</t>
  </si>
  <si>
    <t>Gelbin Mekkatorque</t>
  </si>
  <si>
    <t>Battlecry: Summon an AWESOME invention.</t>
  </si>
  <si>
    <t>Hogger</t>
  </si>
  <si>
    <t>At the end of your turn, summon a 2/2 Gnoll with Taunt.</t>
  </si>
  <si>
    <t>Illidan Stormrage</t>
  </si>
  <si>
    <t>Demon</t>
  </si>
  <si>
    <t>Whenever you play a card, summon a 2/1 Flame of Azzinoth.</t>
  </si>
  <si>
    <t>Lord of the Arena</t>
  </si>
  <si>
    <t>Maexxna</t>
  </si>
  <si>
    <t>Mogor the Ogre</t>
  </si>
  <si>
    <t>All minions have a 50% chance to attack the wrong enemy.</t>
  </si>
  <si>
    <t>Piloted Sky Golem</t>
  </si>
  <si>
    <t>Deathrattle: Summon a random 4-cost minion.</t>
  </si>
  <si>
    <t>Priestess of Elune</t>
  </si>
  <si>
    <t>Battlecry: Restore 4 Health to your hero.</t>
  </si>
  <si>
    <t>Reckless Rocketeer</t>
  </si>
  <si>
    <t>Sunwalker</t>
  </si>
  <si>
    <t>Deathrattle: Take control of a random enemy minion.</t>
  </si>
  <si>
    <t>The Beast</t>
  </si>
  <si>
    <t>Deathrattle: Summon a 3/3 Finkle Einhorn for your opponent.</t>
  </si>
  <si>
    <t>The Black Knight</t>
  </si>
  <si>
    <t>Battlecry: Destroy a minion with Taunt.</t>
  </si>
  <si>
    <t>Toshley</t>
  </si>
  <si>
    <t>Battlecry and Deathrattle: Add a Spare Part card to your hand.</t>
  </si>
  <si>
    <t>Volcanic Drake</t>
  </si>
  <si>
    <t>Costs (1) less for each minion that died this turn.</t>
  </si>
  <si>
    <t>Windfury Harpy</t>
  </si>
  <si>
    <t>Baron Geddon</t>
  </si>
  <si>
    <t>At the end of your turn, deal 2 damage to ALL other characters.</t>
  </si>
  <si>
    <t>Core Hound</t>
  </si>
  <si>
    <t>Battlecry: Summon two 1/1 Boom Bots. WARNING: Bots may explode.</t>
  </si>
  <si>
    <t>Ravenholdt Assassin</t>
  </si>
  <si>
    <t>Rend Blackhand</t>
  </si>
  <si>
    <t>Battlecry: If you're holding a Dragon, destroy a Legendary minion.</t>
  </si>
  <si>
    <t>Stormwind Champion</t>
  </si>
  <si>
    <t>Your other minions have +1/+1.</t>
  </si>
  <si>
    <t>Troggzor the Earthinator</t>
  </si>
  <si>
    <t>Whenever your opponent casts a spell, summon a Burly Rockjaw Trogg.</t>
  </si>
  <si>
    <t>War Golem</t>
  </si>
  <si>
    <t>Chromaggus</t>
  </si>
  <si>
    <t>Whenever you draw a card, put another copy into your hand.</t>
  </si>
  <si>
    <t>Foe Reaper 4000</t>
  </si>
  <si>
    <t>Also damages the minions next to whomever he attacks.</t>
  </si>
  <si>
    <t>Force-Tank MAX</t>
  </si>
  <si>
    <t>Gruul</t>
  </si>
  <si>
    <t>At the end of each turn, gain +1/+1.</t>
  </si>
  <si>
    <t>Kel'Thuzad</t>
  </si>
  <si>
    <t>At the end of each turn, summon all friendly minions that died this turn.</t>
  </si>
  <si>
    <t>Ragnaros the Firelord</t>
  </si>
  <si>
    <t>Can't Attack. At the end of your turn, deal 8 damage to a random enemy.</t>
  </si>
  <si>
    <t>Sneed's Old Shredder</t>
  </si>
  <si>
    <t>Deathrattle: Summon a random legendary minion.</t>
  </si>
  <si>
    <t>Alexstrasza</t>
  </si>
  <si>
    <t>Battlecry: Set a hero's remaining Health to 15.</t>
  </si>
  <si>
    <t>Majordomo Executus</t>
  </si>
  <si>
    <t>Deathrattle: Replace your hero with Ragnaros, the Firelord.</t>
  </si>
  <si>
    <t>Malygos</t>
  </si>
  <si>
    <t>Spell Damage +5.</t>
  </si>
  <si>
    <t>Mekgineer Thermaplugg</t>
  </si>
  <si>
    <t>Whenever an enemy minions dies, summon a Leper Gnome.</t>
  </si>
  <si>
    <t>Nefarian</t>
  </si>
  <si>
    <t>Battlecry: Add 2 random spells to your hand (from your opponent's class).</t>
  </si>
  <si>
    <t>Nozdormu</t>
  </si>
  <si>
    <t>Players only have 15 seconds to take their turns.</t>
  </si>
  <si>
    <t>Onyxia</t>
  </si>
  <si>
    <t>Battlecry: Summon 1/1 Whelps until your side of the battlefield is full.</t>
  </si>
  <si>
    <t>Ysera</t>
  </si>
  <si>
    <t>At the end of your turn, add a Dream Card to your hand.</t>
  </si>
  <si>
    <t>Deathwing</t>
  </si>
  <si>
    <t>Battlecry: Destroy all other minions and discard your hand.</t>
  </si>
  <si>
    <t>Costs (1) less for each other minion on the battlefield.</t>
  </si>
  <si>
    <t>Clockwork Giant</t>
  </si>
  <si>
    <t>Costs (1) less for each card in your opponent's hand.</t>
  </si>
  <si>
    <t>Mountain Giant</t>
  </si>
  <si>
    <t>Costs (1) less for each other card in your hand.</t>
  </si>
  <si>
    <t>Molten Giant</t>
  </si>
  <si>
    <t>Costs (1) less for each damage your hero has taken.</t>
  </si>
  <si>
    <t>Spell</t>
  </si>
  <si>
    <t>Gain 2 Mana Crystals this turn only.</t>
  </si>
  <si>
    <t>Moonfire</t>
  </si>
  <si>
    <t>Deal 1 damage.</t>
  </si>
  <si>
    <t>Claw</t>
  </si>
  <si>
    <t>Give your hero +2 attack this turn and 2 Armor.</t>
  </si>
  <si>
    <t>Naturalize</t>
  </si>
  <si>
    <t>Destroy a minion. Your opponent draws 2 cards.</t>
  </si>
  <si>
    <t>Savagery</t>
  </si>
  <si>
    <t>Deal damage equal to your hero's attack to a minion.</t>
  </si>
  <si>
    <t>Anodized Robo Cub</t>
  </si>
  <si>
    <t>Taunt. Choose one: +1 Attack; or +1 Health.</t>
  </si>
  <si>
    <t>Mark of the Wild</t>
  </si>
  <si>
    <t>Give a minion Taunt and +2/+2. (+2 Attack and +2 Health)</t>
  </si>
  <si>
    <t>Power of the Wild</t>
  </si>
  <si>
    <t>Choose One - Give your minions +1/+1; or summon a 3/2 Panther.</t>
  </si>
  <si>
    <t>Gain an empty Mana Crystal.</t>
  </si>
  <si>
    <t>Choose One - Deal 3 damage to a minion; or 1 damage and draw a card.</t>
  </si>
  <si>
    <t>Druid of the Flame</t>
  </si>
  <si>
    <t>Choose One - Transform into a 5/2 minion; or a 2/5 minion.</t>
  </si>
  <si>
    <t>Grove Tender</t>
  </si>
  <si>
    <t>Choose One - Give each player a Mana Crystal; or Each player draws a card.</t>
  </si>
  <si>
    <t>Healing Touch</t>
  </si>
  <si>
    <t>Restore 8 Health.</t>
  </si>
  <si>
    <t>Mark of Nature</t>
  </si>
  <si>
    <t>Choose One - Give a minion +4 Attack; or +4 Health and Taunt.</t>
  </si>
  <si>
    <t>Give your Characters +2 Attack this turn.</t>
  </si>
  <si>
    <t>Bite</t>
  </si>
  <si>
    <t>Give your hero +4 Attack this turn and 4 Armor.</t>
  </si>
  <si>
    <t>Choose One - Deal 2 damage; or Silence a minion.</t>
  </si>
  <si>
    <t>Poison Seeds</t>
  </si>
  <si>
    <t>Destroy all minions and summon 2/2 treants to replace them.</t>
  </si>
  <si>
    <t>Soul of the Forest</t>
  </si>
  <si>
    <t>Give your minions "Deathrattle: Summon a 2/2 Treant."</t>
  </si>
  <si>
    <t>Deal 4 damage to an enemy and 1 damage to all other enemies.</t>
  </si>
  <si>
    <t>Choose One - Charge; or +2 Health and Taunt.</t>
  </si>
  <si>
    <t>Druid of the Fang</t>
  </si>
  <si>
    <t>Battlecry: If you have a Beast, transform this minion into a 7/7.</t>
  </si>
  <si>
    <t>Nourish</t>
  </si>
  <si>
    <t>Choose One - Gain 2 Mana Crystals; or draw 3 cards.</t>
  </si>
  <si>
    <t>Starfall</t>
  </si>
  <si>
    <t>Choose One - Deal 5 damage to a minion; or 2 damage to all enemy minions.</t>
  </si>
  <si>
    <t>Dark Wispers</t>
  </si>
  <si>
    <t>Choose One - Summon 5 Wisps; or Give a minion +5/+5 and Taunt.</t>
  </si>
  <si>
    <t>Summon three 2/2 treants with Charge that die at the end of the turn.</t>
  </si>
  <si>
    <t>Mech-Bear-Cat</t>
  </si>
  <si>
    <t>Recycle</t>
  </si>
  <si>
    <t>Shuffle an enemy minion into your opponent's deck.</t>
  </si>
  <si>
    <t>Starfire</t>
  </si>
  <si>
    <t>Deal 5 damage. Draw a card.</t>
  </si>
  <si>
    <t>Choose One - Draw 2 cards; or Restore 5 Health.</t>
  </si>
  <si>
    <t>Ancient of War</t>
  </si>
  <si>
    <t>Choose One - +5 Attack; or +5 Health and Taunt</t>
  </si>
  <si>
    <t>Malorne</t>
  </si>
  <si>
    <t>Deathrattle: Shuffle this minion into your deck.</t>
  </si>
  <si>
    <t>Ironbark Protector</t>
  </si>
  <si>
    <t>Choose One - Give your other minions +2/+2; or Summon two 2/2 Treants with Taunt.</t>
  </si>
  <si>
    <t>Tree of Life</t>
  </si>
  <si>
    <t>Restore all characters to full Health.</t>
  </si>
  <si>
    <t>Volcanic Lumberer</t>
  </si>
  <si>
    <t>Taunt. Costs (1) less for each minion that died this turn.</t>
  </si>
  <si>
    <t>Hunter's Mark</t>
  </si>
  <si>
    <t>Change a minion's Health to 1.</t>
  </si>
  <si>
    <t>Arcane Shot</t>
  </si>
  <si>
    <t>Deal 2 damage.</t>
  </si>
  <si>
    <t>Bestial Wrath</t>
  </si>
  <si>
    <t>Give a Beast +2 Attack and Immune this turn.</t>
  </si>
  <si>
    <t>Timber Wolf</t>
  </si>
  <si>
    <t>Your other Beasts have +1 Attack.</t>
  </si>
  <si>
    <t>Tracking</t>
  </si>
  <si>
    <t>Look at the top three cards of your deck. Draw one and discard the others.</t>
  </si>
  <si>
    <t>Webspinner</t>
  </si>
  <si>
    <t>Deathrattle: Add a random Beast card to your hand.</t>
  </si>
  <si>
    <t>Call Pet</t>
  </si>
  <si>
    <t>Draw a card, if it's a Beast it costs (4) less.</t>
  </si>
  <si>
    <t>Explosive Trap</t>
  </si>
  <si>
    <t>Secret</t>
  </si>
  <si>
    <t>Secret: When your hero is attacked, deal 2 damage to all enemies.</t>
  </si>
  <si>
    <t>Feign Death</t>
  </si>
  <si>
    <t>Trigger all Deathrattles on your minions.</t>
  </si>
  <si>
    <t>Flare</t>
  </si>
  <si>
    <t>All minions lose Stealth. Destroy all enemy secrets. Draw a card.</t>
  </si>
  <si>
    <t>Freezing Trap</t>
  </si>
  <si>
    <t>Secret: When an enemy minion attacks, return it to its owner's hand and it costs (2) more.</t>
  </si>
  <si>
    <t>Glaivezooka</t>
  </si>
  <si>
    <t>Weapon</t>
  </si>
  <si>
    <t>Battlecry: Give a random friendly minion +1 Attack.</t>
  </si>
  <si>
    <t>Misdirection</t>
  </si>
  <si>
    <t>Secret: When a character attacks your hero, instead he attacks another random character.</t>
  </si>
  <si>
    <t>Quick Shot</t>
  </si>
  <si>
    <t>Deal 3 damage. If your hand is empty, draw a card.</t>
  </si>
  <si>
    <t>Scavenging Hyena</t>
  </si>
  <si>
    <t>Whenever a friendly Beast dies, gain +2/+1.</t>
  </si>
  <si>
    <t>Snake Trap</t>
  </si>
  <si>
    <t>Secret: When one of your minions is attacked, summon three 1/1 Snakes.</t>
  </si>
  <si>
    <t>Snipe</t>
  </si>
  <si>
    <t>Secret: When your opponent plays a minion, deal 4 damage to it.</t>
  </si>
  <si>
    <t>Steamwheedle Sniper</t>
  </si>
  <si>
    <t>Your Hero Power can target minions.</t>
  </si>
  <si>
    <t>Animal Companion</t>
  </si>
  <si>
    <t>Summon a random Beast companion.</t>
  </si>
  <si>
    <t>Deadly Shot</t>
  </si>
  <si>
    <t>Destroy a random enemy minion.</t>
  </si>
  <si>
    <t>Eaglehorn Bow</t>
  </si>
  <si>
    <t>Whenever a friendly Secret is revealed, gain +1 durability.</t>
  </si>
  <si>
    <t>Kill Command</t>
  </si>
  <si>
    <t>Deal 3 damage. If you have a Beast, deal 5 damage instead.</t>
  </si>
  <si>
    <t>Metaltooth Leaper</t>
  </si>
  <si>
    <t>Battlecry: Give your other Mechs +2 Attack.</t>
  </si>
  <si>
    <t>Unleash the Hounds</t>
  </si>
  <si>
    <t>For each enemy minion, summon a 1/1 Hound with Charge.</t>
  </si>
  <si>
    <t>Core Rager</t>
  </si>
  <si>
    <t>Battlecry: If your hand is empty, gain +3/+3.</t>
  </si>
  <si>
    <t>Houndmaster</t>
  </si>
  <si>
    <t>Battlecry: Give a friendly Beast +2/+2 and Taunt.</t>
  </si>
  <si>
    <t>Multi-Shot</t>
  </si>
  <si>
    <t>Deal 3 damage to two random enemy minions.</t>
  </si>
  <si>
    <t>Cobra Shot</t>
  </si>
  <si>
    <t>Deal 3 damage to a minion and the enemy hero.</t>
  </si>
  <si>
    <t>Explosive Shot</t>
  </si>
  <si>
    <t>Deal 5 damage to a minion and 2 damage to adjacent ones.</t>
  </si>
  <si>
    <t>King of Beasts</t>
  </si>
  <si>
    <t>Taunt. Battlecry: Gain +1 Attack for each other Beast you have.</t>
  </si>
  <si>
    <t>Starving Buzzard</t>
  </si>
  <si>
    <t>Whenever you summon a Beast, draw a card.</t>
  </si>
  <si>
    <t>Tundra Rhino</t>
  </si>
  <si>
    <t>Your Beasts have Charge.</t>
  </si>
  <si>
    <t>Savannah Highmane</t>
  </si>
  <si>
    <t>Deathrattle: Summon two 2/2 Hyenas.</t>
  </si>
  <si>
    <t>Gahz'rilla</t>
  </si>
  <si>
    <t>Whenever this minion takes damage, double its Attack.</t>
  </si>
  <si>
    <t>Gladiator's Longbow</t>
  </si>
  <si>
    <t>Your hero is Immune while attacking.</t>
  </si>
  <si>
    <t>King Krush</t>
  </si>
  <si>
    <t>Arcane Missiles</t>
  </si>
  <si>
    <t>Deal 3 damage randomly split among all enemies.</t>
  </si>
  <si>
    <t>Ice Lance</t>
  </si>
  <si>
    <t>Freeze a character. If it was already Frozen, deal 4 damage instead.</t>
  </si>
  <si>
    <t>Mana Wyrm</t>
  </si>
  <si>
    <t>Whenever you cast a spell, gain +1 Attack.</t>
  </si>
  <si>
    <t>Mirror Image</t>
  </si>
  <si>
    <t>Summon two 0/2 minions with Taunt.</t>
  </si>
  <si>
    <t>Arcane Explosion</t>
  </si>
  <si>
    <t>Deal 1 damage to all enemy minions.</t>
  </si>
  <si>
    <t>Flamecannon</t>
  </si>
  <si>
    <t>Deal 4 damage to a random enemy minion.</t>
  </si>
  <si>
    <t>Frostbolt</t>
  </si>
  <si>
    <t>Deal 3 damage to a character and Freeze it.</t>
  </si>
  <si>
    <t>Snowchugger</t>
  </si>
  <si>
    <t>Freeze any character damaged by this minion.</t>
  </si>
  <si>
    <t>Sorcerer's Apprentice</t>
  </si>
  <si>
    <t>Your spells cost (1) less.</t>
  </si>
  <si>
    <t>Unstable Portal</t>
  </si>
  <si>
    <t>Add a random minion to your hand. It costs (3) less.</t>
  </si>
  <si>
    <t>Arcane Intellect</t>
  </si>
  <si>
    <t>Draw 2 cards.</t>
  </si>
  <si>
    <t>Counterspell</t>
  </si>
  <si>
    <t>Secret: When your opponent casts a spell, Counter it.</t>
  </si>
  <si>
    <t>Duplicate</t>
  </si>
  <si>
    <t>Secret: When a friendly minion dies, put 2 copies of it into your hand.</t>
  </si>
  <si>
    <t>Flamewaker</t>
  </si>
  <si>
    <t>After you cast a spell, deal 2 damage randomly split among all enemies.</t>
  </si>
  <si>
    <t>Frost Nova</t>
  </si>
  <si>
    <t>Freeze all enemy minions.</t>
  </si>
  <si>
    <t>Ice Barrier</t>
  </si>
  <si>
    <t>Secret: As soon as your hero is attacked, gain 8 armor.</t>
  </si>
  <si>
    <t>Ice Block</t>
  </si>
  <si>
    <t>Secret: when your hero takes fatal damage, prevent it and become Immune this turn.</t>
  </si>
  <si>
    <t>Kirin Tor Mage</t>
  </si>
  <si>
    <t>Battlecry: The next Secret you play this turn costs (0).</t>
  </si>
  <si>
    <t>Mirror Entity</t>
  </si>
  <si>
    <t>Secret: When your opponent plays a minion, summon a copy of it.</t>
  </si>
  <si>
    <t>Soot Spewer</t>
  </si>
  <si>
    <t>Spellbender</t>
  </si>
  <si>
    <t>Secret: When an enemy casts a spell on a minion, summon a 1/3 as the new target.</t>
  </si>
  <si>
    <t>Vaporize</t>
  </si>
  <si>
    <t>Secret: When a minion attacks your hero, destroy it.</t>
  </si>
  <si>
    <t>Cone of Cold</t>
  </si>
  <si>
    <t>Freeze a minion and the minions next to it, and deal 1 damage to them.</t>
  </si>
  <si>
    <t>Echo of Medivh</t>
  </si>
  <si>
    <t>Put a copy of each friendly minion into your hand.</t>
  </si>
  <si>
    <t>Ethereal Arcanist</t>
  </si>
  <si>
    <t>If you control a Secret at the end of your turn, gain +2/+2.</t>
  </si>
  <si>
    <t>Fireball</t>
  </si>
  <si>
    <t>Deal 6 damage.</t>
  </si>
  <si>
    <t>Goblin Blastmage</t>
  </si>
  <si>
    <t>Battlecry: If you control a Mech, deal 4 damage randomly split among enemy characters.</t>
  </si>
  <si>
    <t>Polymorph</t>
  </si>
  <si>
    <t>Transform a minion into a 1/1 sheep.</t>
  </si>
  <si>
    <t>Water Elemental</t>
  </si>
  <si>
    <t>Wee Spellstopper</t>
  </si>
  <si>
    <t>Adjacent minions can't be targeted by spells or Hero Powers.</t>
  </si>
  <si>
    <t>Dragon's Breath</t>
  </si>
  <si>
    <t>Deal 4 damage. Costs (1) less for each minion that died this turn.</t>
  </si>
  <si>
    <t>Blizzard</t>
  </si>
  <si>
    <t>Deal 2 damage to all enemy minions and Freeze them.</t>
  </si>
  <si>
    <t>Archmage Antonidas</t>
  </si>
  <si>
    <t>Whenever you cast a spell, put a 'Fireball' spell into your hand.</t>
  </si>
  <si>
    <t>Flame Leviathan</t>
  </si>
  <si>
    <t>When you draw this, deal 2 damage to all characters.</t>
  </si>
  <si>
    <t>Flamestrike</t>
  </si>
  <si>
    <t>Deal 4 damage to all enemy minions.</t>
  </si>
  <si>
    <t>Pyroblast</t>
  </si>
  <si>
    <t>Deal 10 damage.</t>
  </si>
  <si>
    <t>Avenge</t>
  </si>
  <si>
    <t>Secret: When one of your minions dies, give a friendly minion +3/+2.</t>
  </si>
  <si>
    <t>Blessing of Might</t>
  </si>
  <si>
    <t>Give a minion +3 Attack.</t>
  </si>
  <si>
    <t>Blessing of Wisdom</t>
  </si>
  <si>
    <t>Choose a minion. Whenever it attacks, draw a card.</t>
  </si>
  <si>
    <t>Eye for an Eye</t>
  </si>
  <si>
    <t>Secret: When your hero takes damage, deal that much damage to the enemy hero.</t>
  </si>
  <si>
    <t>Hand of Protection</t>
  </si>
  <si>
    <t>Give a minion Divine Shield.</t>
  </si>
  <si>
    <t>Humility</t>
  </si>
  <si>
    <t>Change a minion's Attack to 1.</t>
  </si>
  <si>
    <t>Light's Justice</t>
  </si>
  <si>
    <t>Noble Sacrifice</t>
  </si>
  <si>
    <t>Secret: When an enemy attacks, summon a 2/1 Defender as the new target.</t>
  </si>
  <si>
    <t>Redemption</t>
  </si>
  <si>
    <t>Secret: When one of your minions dies, return it to life with 1 Health.</t>
  </si>
  <si>
    <t>Repentance</t>
  </si>
  <si>
    <t>Secret: When your opponent plays a minion, reduce its Health to 1.</t>
  </si>
  <si>
    <t>Argent Protector</t>
  </si>
  <si>
    <t>Battlecry: Give a friendly minion Divine Shield.</t>
  </si>
  <si>
    <t>Divine Favor</t>
  </si>
  <si>
    <t>Draw cards until you have as many in hand as your opponent.</t>
  </si>
  <si>
    <t>Equality</t>
  </si>
  <si>
    <t>Change the Health of ALL minions to 1.</t>
  </si>
  <si>
    <t>Holy Light</t>
  </si>
  <si>
    <t>Restore 6 Health.</t>
  </si>
  <si>
    <t>Seal of Light</t>
  </si>
  <si>
    <t>Restore 4 Health to your hero and gain +2 Attack this turn.</t>
  </si>
  <si>
    <t>Shielded Minibot</t>
  </si>
  <si>
    <t>Aldor Peacekeeper</t>
  </si>
  <si>
    <t>Battlecry: Change an enemy minion's attack to 1.</t>
  </si>
  <si>
    <t>Coghammer</t>
  </si>
  <si>
    <t>Battlecry: Give a random friendly minion Divine Shield and Taunt.</t>
  </si>
  <si>
    <t>Muster for Battle</t>
  </si>
  <si>
    <t>Summon three 1/1 Silver Hand Recruits. Equip a 1/4 Weapon.</t>
  </si>
  <si>
    <t>Scarlet Purifier</t>
  </si>
  <si>
    <t>Battlecry: Deal 2 damage to all minions with Deathrattle.</t>
  </si>
  <si>
    <t>Sword of Justice</t>
  </si>
  <si>
    <t>Whenever you summon a minion, give it +1/+1 and this loses 1 durability.</t>
  </si>
  <si>
    <t>Blessing of Kings</t>
  </si>
  <si>
    <t>Give a minion +4/+4 (+4 Attack / +4 Health).</t>
  </si>
  <si>
    <t>Consecration</t>
  </si>
  <si>
    <t>Deal 2 damage to all enemies.</t>
  </si>
  <si>
    <t>Hammer of Wrath</t>
  </si>
  <si>
    <t>Deal 3 damage. Draw a card.</t>
  </si>
  <si>
    <t>Truesilver Champion</t>
  </si>
  <si>
    <t>Whenever your hero attacks, restore 2 health to it.</t>
  </si>
  <si>
    <t>Blessed Champion</t>
  </si>
  <si>
    <t>Double a minion's Attack.</t>
  </si>
  <si>
    <t>Bolvar Fordragon</t>
  </si>
  <si>
    <t>Whenever a friendly minion dies while this is in your hand, gain +1 Attack.</t>
  </si>
  <si>
    <t>Cobalt Guardian</t>
  </si>
  <si>
    <t>Whenever you summon a Mech, gain Divine Shield.</t>
  </si>
  <si>
    <t>Dragon Consort</t>
  </si>
  <si>
    <t>Battlecry: The next Dragon you play costs (2) less.</t>
  </si>
  <si>
    <t>Holy Wrath</t>
  </si>
  <si>
    <t>Draw a card and deal damage equal to its cost.</t>
  </si>
  <si>
    <t>Quartermaster</t>
  </si>
  <si>
    <t>Battlecry: Give your Silver Hand Recruits +2/+2.</t>
  </si>
  <si>
    <t>Solemn Vigil</t>
  </si>
  <si>
    <t>Draw 2 cards. Costs (1) less for each minion that died this turn.</t>
  </si>
  <si>
    <t>Avenging Wrath</t>
  </si>
  <si>
    <t>Deal 8 damage randomly split among all enemies.</t>
  </si>
  <si>
    <t>Guardian of Kings</t>
  </si>
  <si>
    <t>Battlecry: Restore 6 Health to your hero.</t>
  </si>
  <si>
    <t>Lay on Hands</t>
  </si>
  <si>
    <t>Restore 8 Health. Draw 3 cards.</t>
  </si>
  <si>
    <t>Tirion Fordring</t>
  </si>
  <si>
    <t>Divine Shield. Taunt. Deathrattle: Equip a 5/3 Ashbringer.</t>
  </si>
  <si>
    <t>Circle of Healing</t>
  </si>
  <si>
    <t>Restore 4 health to ALL minions.</t>
  </si>
  <si>
    <t>Silence</t>
  </si>
  <si>
    <t>Silence a minion.</t>
  </si>
  <si>
    <t>Holy Smite</t>
  </si>
  <si>
    <t>Inner Fire</t>
  </si>
  <si>
    <t>Change a minion's Attack to be equal to its Health.</t>
  </si>
  <si>
    <t>Light of the Naaru</t>
  </si>
  <si>
    <t>Restore 3 Health. If the target is still damaged, summon a Lightwarden.</t>
  </si>
  <si>
    <t>Mind Vision</t>
  </si>
  <si>
    <t>Put a copy of a random card in your opponent's hand into your hand.</t>
  </si>
  <si>
    <t>Northshire Cleric</t>
  </si>
  <si>
    <t>Whenever a minion is healed, draw a card.</t>
  </si>
  <si>
    <t>Power Word: Shield</t>
  </si>
  <si>
    <t>Give a minion +2 Health. Draw a card.</t>
  </si>
  <si>
    <t>Shadowbomber</t>
  </si>
  <si>
    <t>Battlecry: Deal 3 damage to each hero.</t>
  </si>
  <si>
    <t>Twilight Whelp</t>
  </si>
  <si>
    <t>Battlecry: If you're holding a Dragon, gain +2 Health.</t>
  </si>
  <si>
    <t>Divine Spirit</t>
  </si>
  <si>
    <t>Double a minion's Health.</t>
  </si>
  <si>
    <t>Lightwell</t>
  </si>
  <si>
    <t>At the start of your turn, restore 3 Health to a damaged friendly character.</t>
  </si>
  <si>
    <t>Mind Blast</t>
  </si>
  <si>
    <t>Deal 5 damage to the enemy hero.</t>
  </si>
  <si>
    <t>Resurrect</t>
  </si>
  <si>
    <t>Summon a random friendly minion that died this game.</t>
  </si>
  <si>
    <t>Shadow Word: Pain</t>
  </si>
  <si>
    <t>Destroy a minion with 3 or less Attack.</t>
  </si>
  <si>
    <t>Shadowboxer</t>
  </si>
  <si>
    <t>Whenever a character is healed, deal 1 damage to a random enemy.</t>
  </si>
  <si>
    <t>Shrinkmeister</t>
  </si>
  <si>
    <t>Battlecry: Give a minion -2 attack this turn.</t>
  </si>
  <si>
    <t>Dark Cultist</t>
  </si>
  <si>
    <t>Deathrattle: Give a random friendly minion +3 health.</t>
  </si>
  <si>
    <t>Shadow Word: Death</t>
  </si>
  <si>
    <t>Destroy a minion with an attack of 5 or more</t>
  </si>
  <si>
    <t>Shadowform</t>
  </si>
  <si>
    <t>Your Hero Power becomes 'Deal 2 damage'. If already in Shadowform: 3 damage.</t>
  </si>
  <si>
    <t>Thoughtsteal</t>
  </si>
  <si>
    <t>Copy 2 cards from your opponent's deck and put them into your hand.</t>
  </si>
  <si>
    <t>Velen's Chosen</t>
  </si>
  <si>
    <t>Give a minion +2/+4 and Spell Damage +1.</t>
  </si>
  <si>
    <t>Auchenai Soulpriest</t>
  </si>
  <si>
    <t>Your cards and powers that restore Health now deal damage instead.</t>
  </si>
  <si>
    <t>Lightspawn</t>
  </si>
  <si>
    <t>*</t>
  </si>
  <si>
    <t>This minion's Attack is always equal to its Health.</t>
  </si>
  <si>
    <t>Mass Dispel</t>
  </si>
  <si>
    <t>Silence all enemy minions. Draw a card.</t>
  </si>
  <si>
    <t>Mindgames</t>
  </si>
  <si>
    <t>Put a copy of a random minion from your opponent's deck into the battlefield.</t>
  </si>
  <si>
    <t>Shadow Madness</t>
  </si>
  <si>
    <t>Gain control of an enemy minion with 3 or less Attack until end of turn.</t>
  </si>
  <si>
    <t>Holy Nova</t>
  </si>
  <si>
    <t>Deal 2 damage to all enemies. Restore 2 Health to all friendly characters.</t>
  </si>
  <si>
    <t>Upgraded Repair Bot</t>
  </si>
  <si>
    <t>Battlecry: Give a friendly Mech +4 health.</t>
  </si>
  <si>
    <t>Vol'jin</t>
  </si>
  <si>
    <t>Battlecry: Swap Health with another minion.</t>
  </si>
  <si>
    <t>Cabal Shadow Priest</t>
  </si>
  <si>
    <t>Battlecry: Take control of an enemy minion that has 2 or less Attack.</t>
  </si>
  <si>
    <t>Holy Fire</t>
  </si>
  <si>
    <t>Deal 5 damage. Restore 5 health to your hero.</t>
  </si>
  <si>
    <t>Lightbomb</t>
  </si>
  <si>
    <t>Deal damage to each minion equal to its Attack.</t>
  </si>
  <si>
    <t>Temple Enforcer</t>
  </si>
  <si>
    <t>Battlecry: Give a friendly minion +3 Health.</t>
  </si>
  <si>
    <t>Prophet Velen</t>
  </si>
  <si>
    <t>Double the damage and healing of your spells and hero power.</t>
  </si>
  <si>
    <t>Mind Control</t>
  </si>
  <si>
    <t>Take control of an enemy minion.</t>
  </si>
  <si>
    <t>Backstab</t>
  </si>
  <si>
    <t>Deal 2 damage to an undamaged minion.</t>
  </si>
  <si>
    <t>Preparation</t>
  </si>
  <si>
    <t>The next spell you cast this turn costs (3) less.</t>
  </si>
  <si>
    <t>Shadowstep</t>
  </si>
  <si>
    <t>Return a friendly minion to your hand. It costs (2) less.</t>
  </si>
  <si>
    <t>Cold Blood</t>
  </si>
  <si>
    <t>Give a minion +2 Attack. Combo: +4 Attack instead.</t>
  </si>
  <si>
    <t>Conceal</t>
  </si>
  <si>
    <t>Give your minions Stealth until your next turn.</t>
  </si>
  <si>
    <t>Deadly Poison</t>
  </si>
  <si>
    <t>Give your weapon +2 Attack.</t>
  </si>
  <si>
    <t>Sinister Strike</t>
  </si>
  <si>
    <t>Deal 3 damage to the enemy hero.</t>
  </si>
  <si>
    <t>Betrayal</t>
  </si>
  <si>
    <t>Force an enemy minion to eal its damage to the minions next to it.</t>
  </si>
  <si>
    <t>Blade Flurry</t>
  </si>
  <si>
    <t>Destroy your weapon and deal its damage to all enemies.</t>
  </si>
  <si>
    <t>Defias Ringleader</t>
  </si>
  <si>
    <t>Combo: Summon a 2/1 Defias Bandit.</t>
  </si>
  <si>
    <t>Eviscerate</t>
  </si>
  <si>
    <t>Deal 2 damage. Combo: Deal 4 damage instead.</t>
  </si>
  <si>
    <t>Gang Up</t>
  </si>
  <si>
    <t>Choose a minion. Shuffle 3 copies of it into your deck.</t>
  </si>
  <si>
    <t>Goblin Auto-Barber</t>
  </si>
  <si>
    <t>Battlecry: Give your weapon +1 Attack.</t>
  </si>
  <si>
    <t>One-Eyed Cheat</t>
  </si>
  <si>
    <t>Whenever you summon a Pirate, gain Stealth.</t>
  </si>
  <si>
    <t>Patient Assassin</t>
  </si>
  <si>
    <t>Stealth. Destroy any minion damaged by this minion.</t>
  </si>
  <si>
    <t>Sap</t>
  </si>
  <si>
    <t>Return an enemy minion to its owner's hand.</t>
  </si>
  <si>
    <t>Shiv</t>
  </si>
  <si>
    <t>Deal 1 damage. Draw a card.</t>
  </si>
  <si>
    <t>Cogmaster's Wrench</t>
  </si>
  <si>
    <t>Has +2 Attack while you have a Mech.</t>
  </si>
  <si>
    <t>Edwin VanCleef</t>
  </si>
  <si>
    <t>Combo: Gain +2/+2 for each other card played earlier this turn.</t>
  </si>
  <si>
    <t>Fan of Knives</t>
  </si>
  <si>
    <t>Deal 1 damage to all enemy minions. Draw a card.</t>
  </si>
  <si>
    <t>Headcrack</t>
  </si>
  <si>
    <t>Deal 2 damage to the enemy hero. Combo: Return this to your hand next turn.</t>
  </si>
  <si>
    <t>Iron Sensei</t>
  </si>
  <si>
    <t>At the end of your turn, give another friendly Mech +2/+2.</t>
  </si>
  <si>
    <t>Perdition's Blade</t>
  </si>
  <si>
    <t>Battlecry: Deal 1 damage. Combo: Deal 2 instead.</t>
  </si>
  <si>
    <t>SI:7 Agent</t>
  </si>
  <si>
    <t>Combo: Deal 2 damage.</t>
  </si>
  <si>
    <t>Anub'ar Ambusher</t>
  </si>
  <si>
    <t>Deathrattle: Return a random friendly minion to your hand.</t>
  </si>
  <si>
    <t>Master of Disguise</t>
  </si>
  <si>
    <t>Battlecry: Give a friendly minion Stealth.</t>
  </si>
  <si>
    <t>Sabotage</t>
  </si>
  <si>
    <t>Destroy a random enemy minion. Combo: And your opponent's weapon.</t>
  </si>
  <si>
    <t>Tinker's Sharpsword Oil</t>
  </si>
  <si>
    <t>Give your weapon +3 Attack. Combo: Give a random friendly minion +3 Attack.</t>
  </si>
  <si>
    <t>Assassin's Blade</t>
  </si>
  <si>
    <t>Assassinate</t>
  </si>
  <si>
    <t>Destroy an enemy minion.</t>
  </si>
  <si>
    <t>Dark Iron Skulker</t>
  </si>
  <si>
    <t>Battlecry: Deal 2 damage to all undamaged enemy minions.</t>
  </si>
  <si>
    <t>Ogre Ninja</t>
  </si>
  <si>
    <t>Stealth. 50% chance to attack the wrong enemy.</t>
  </si>
  <si>
    <t>Kidnapper</t>
  </si>
  <si>
    <t>Combo: Return a minion to its owner's hand.</t>
  </si>
  <si>
    <t>Trade Prince Gallywix</t>
  </si>
  <si>
    <t>Whenever your opponent casts a spell, gain a copy of it and give them a Coin.</t>
  </si>
  <si>
    <t>Vanish</t>
  </si>
  <si>
    <t>Return all minions to their owner's hand.</t>
  </si>
  <si>
    <t>Sprint</t>
  </si>
  <si>
    <t>Draw 4 cards.</t>
  </si>
  <si>
    <t>Ancestral Healing</t>
  </si>
  <si>
    <t>Restore a minion to full health and give it Taunt.</t>
  </si>
  <si>
    <t>Totemic Might</t>
  </si>
  <si>
    <t>Give your Totems +2 Health.</t>
  </si>
  <si>
    <t>Dust Devil</t>
  </si>
  <si>
    <t>Windfury, Overload: (2)</t>
  </si>
  <si>
    <t>Earth Shock</t>
  </si>
  <si>
    <t>Silence a minion, then deal 1 damage to it.</t>
  </si>
  <si>
    <t>Forked Lightning</t>
  </si>
  <si>
    <t>Deal 2 damage to 2 random enemy minions. Overload: (2)</t>
  </si>
  <si>
    <t>Frost Shock</t>
  </si>
  <si>
    <t>Deal 1 damage to an enemy character and Freeze it.</t>
  </si>
  <si>
    <t>Lightning Bolt</t>
  </si>
  <si>
    <t>Deal 3 damage. Overload: (1)</t>
  </si>
  <si>
    <t>Rockbiter Weapon</t>
  </si>
  <si>
    <t>Give a friendly character +3 Attack this turn.</t>
  </si>
  <si>
    <t>Ancestral Spirit</t>
  </si>
  <si>
    <t>Give a minion "Deathrattle: Resummon this minion."</t>
  </si>
  <si>
    <t>Crackle</t>
  </si>
  <si>
    <t>Deal 3-6 damage. Overload (1)</t>
  </si>
  <si>
    <t>Flametongue Totem</t>
  </si>
  <si>
    <t>Totem</t>
  </si>
  <si>
    <t>Adjacent minions have +2 Attack.</t>
  </si>
  <si>
    <t>Lava Shock</t>
  </si>
  <si>
    <t>Deal 2 damage. Unlock your Overloaded Mana Crystals.</t>
  </si>
  <si>
    <t>Reincarnate</t>
  </si>
  <si>
    <t>Destroy a minion, then return it to life with full Health.</t>
  </si>
  <si>
    <t>Stormforged Axe</t>
  </si>
  <si>
    <t>Overload: (1)</t>
  </si>
  <si>
    <t>Vitality Totem</t>
  </si>
  <si>
    <t>At the end of your turn, restore 4 Health to your hero.</t>
  </si>
  <si>
    <t>Whirling Zap-o-matic</t>
  </si>
  <si>
    <t>Windfury</t>
  </si>
  <si>
    <t>Give a minion Windfury.</t>
  </si>
  <si>
    <t>Far Sight</t>
  </si>
  <si>
    <t>Draw a card. That card costs (3) less.</t>
  </si>
  <si>
    <t>Feral Spirit</t>
  </si>
  <si>
    <t>Summon two 2/3 Spirit Wolves with Taunt. Overload: (2)</t>
  </si>
  <si>
    <t>Hex</t>
  </si>
  <si>
    <t>Transform a minion into a 0/1 frog with Taunt.</t>
  </si>
  <si>
    <t>Lava Burst</t>
  </si>
  <si>
    <t>Deal 5 damage. Overload: (2)</t>
  </si>
  <si>
    <t>Lightning Storm</t>
  </si>
  <si>
    <t>Deal 2-3 damage to all enemy minions. Overload: (2)</t>
  </si>
  <si>
    <t>Mana Tide Totem</t>
  </si>
  <si>
    <t>At the end of your turn, draw a card.</t>
  </si>
  <si>
    <t>Powermace</t>
  </si>
  <si>
    <t>Deathrattle: Give a random friendly Mech +2/+2.</t>
  </si>
  <si>
    <t>Unbound Elemental</t>
  </si>
  <si>
    <t>Whenever you play a card with Overload, gain +1/+1.</t>
  </si>
  <si>
    <t>Ancestor's Call</t>
  </si>
  <si>
    <t>Put a random minion from each player's hand into the battlefield.</t>
  </si>
  <si>
    <t>Dunemaul Shaman</t>
  </si>
  <si>
    <t>Windfury. 50% chance to attack the wrong enemy. Overload: (1)</t>
  </si>
  <si>
    <t>Fireguard Destroyer</t>
  </si>
  <si>
    <t>Battlecry: Gain 1-4 Attack. Overload: (1)</t>
  </si>
  <si>
    <t>Siltfin Spiritwalker</t>
  </si>
  <si>
    <t>Whenever another friendly Murloc dies, draw a card.</t>
  </si>
  <si>
    <t>Windspeaker</t>
  </si>
  <si>
    <t>Battlecry: Give a friendly minion Windfury.</t>
  </si>
  <si>
    <t>Bloodlust</t>
  </si>
  <si>
    <t>Give your Minions +3 Attack this turn.</t>
  </si>
  <si>
    <t>Doomhammer</t>
  </si>
  <si>
    <t>Windfury. Overload: (2)</t>
  </si>
  <si>
    <t>Earth Elemental</t>
  </si>
  <si>
    <t>Taunt. Overload: (3)</t>
  </si>
  <si>
    <t>Fire Elemental</t>
  </si>
  <si>
    <t>Battlecry: Deal 3 damage.</t>
  </si>
  <si>
    <t>Neptulon</t>
  </si>
  <si>
    <t>Battlecry: Add 4 random Murlocs to your hand. Overload: (3)</t>
  </si>
  <si>
    <t>Al'Akir the Windlord</t>
  </si>
  <si>
    <t>Windfury, Charge, Divine Shield, Taunt.</t>
  </si>
  <si>
    <t>Sacrificial Pact</t>
  </si>
  <si>
    <t>Destroy a Demon. Restore 5 Health to your hero.</t>
  </si>
  <si>
    <t>Blood Imp</t>
  </si>
  <si>
    <t>Stealth. At the end of your turn, give another random friendly minion +1 Health.</t>
  </si>
  <si>
    <t>Corruption</t>
  </si>
  <si>
    <t>Choose an enemy minion. At the start of your turn, destroy it.</t>
  </si>
  <si>
    <t>Battlecry: Deal 3 damage to your hero.</t>
  </si>
  <si>
    <t>Mortal Coil</t>
  </si>
  <si>
    <t>Deal 1 damage to a minion. If that kills it, draw a card.</t>
  </si>
  <si>
    <t>Give a friendly minion +4/+4 until end of turn. Then, it dies. Horribly.</t>
  </si>
  <si>
    <t>Soulfire</t>
  </si>
  <si>
    <t>Deal 4 damage. Discard a random card.</t>
  </si>
  <si>
    <t>Darkbomb</t>
  </si>
  <si>
    <t>Deal 3 damage.</t>
  </si>
  <si>
    <t>Demonfire</t>
  </si>
  <si>
    <t>Deal 2 damage to a minion. If it's a friendly Demon, give it +2/+2 instead.</t>
  </si>
  <si>
    <t>Mistress of Pain</t>
  </si>
  <si>
    <t>Whenever this minion deals damage, restore that much Health to your hero.</t>
  </si>
  <si>
    <t>Succubus</t>
  </si>
  <si>
    <t>Battlecry: Discard a random card.</t>
  </si>
  <si>
    <t>Demonwrath</t>
  </si>
  <si>
    <t>Deal 2 damage to all non-Demon minions.</t>
  </si>
  <si>
    <t>Drain Life</t>
  </si>
  <si>
    <t>Deal 2 damage. Restore 2 Health to your hero.</t>
  </si>
  <si>
    <t>Felguard</t>
  </si>
  <si>
    <t>Taunt. Battlecry: Destroy one of your mana crystals.</t>
  </si>
  <si>
    <t>Whenever this minion takes damage, summon a 1/1 Imp.</t>
  </si>
  <si>
    <t>Sense Demons</t>
  </si>
  <si>
    <t>Put 2 random Demons from your deck into your hand.</t>
  </si>
  <si>
    <t>Shadow Bolt</t>
  </si>
  <si>
    <t>Deal 4 damage to a minion.</t>
  </si>
  <si>
    <t>Battlecry: Destroy the minions on either side of this minion and gain their Attack and Health.</t>
  </si>
  <si>
    <t>Fel Cannon</t>
  </si>
  <si>
    <t>At the end of your turn, deal 2 damage to a non-Mech minion.</t>
  </si>
  <si>
    <t>Hellfire</t>
  </si>
  <si>
    <t>Deal 3 damage to ALL characters.</t>
  </si>
  <si>
    <t>Deal 2-4 damage to a minion. Summon a 1/1 Imp for each damage dealt.</t>
  </si>
  <si>
    <t>Pit Lord</t>
  </si>
  <si>
    <t>Battlecry: Deal 5 damage to your hero.</t>
  </si>
  <si>
    <t>Shadowflame</t>
  </si>
  <si>
    <t>Destroy a friendly minion and deal its attack damage to all enemy minions.</t>
  </si>
  <si>
    <t>Summoning Portal</t>
  </si>
  <si>
    <t>Your minions cost (2) less, but not less than (1).</t>
  </si>
  <si>
    <t>Deathrattle: Put a random Demon from your hand into the battlefield.</t>
  </si>
  <si>
    <t>Deal 2 damage to a character. If that kills it, summon a random Demon.</t>
  </si>
  <si>
    <t>Demonheart</t>
  </si>
  <si>
    <t>Deal 5 damage to a minion. If it’s a friendly Demon, give it +5/+5 instead.</t>
  </si>
  <si>
    <t>Charge. Battlecry: Discard two random cards.</t>
  </si>
  <si>
    <t>Floating Watcher</t>
  </si>
  <si>
    <t>Whenever your hero takes damage on your turn, gain +2/+2.</t>
  </si>
  <si>
    <t>Anima Golem</t>
  </si>
  <si>
    <t>At the end of each turn, destroy this minion if it's your only one.</t>
  </si>
  <si>
    <t>Dread Infernal</t>
  </si>
  <si>
    <t>Battlecry: Deal 1 damage to ALL other characters.</t>
  </si>
  <si>
    <t>Siphon Soul</t>
  </si>
  <si>
    <t>Destroy a minion. Restore 3 Health to your hero.</t>
  </si>
  <si>
    <t>Twisting Nether</t>
  </si>
  <si>
    <t>Destroy all minions.</t>
  </si>
  <si>
    <t>Lord Jaraxxus</t>
  </si>
  <si>
    <t>Battlecry: Destroy your hero and replace him with Lord Jaraxxus.</t>
  </si>
  <si>
    <t>Your other Demons have +2/+2. Your hero is Immune.</t>
  </si>
  <si>
    <t>Inner Rage</t>
  </si>
  <si>
    <t>Deal 1 damage to a minion and give it +2 Attack.</t>
  </si>
  <si>
    <t>Destroy a damaged enemy minion.</t>
  </si>
  <si>
    <t>Shield Slam</t>
  </si>
  <si>
    <t>Deal 1 damage to a minion for each armor you have.</t>
  </si>
  <si>
    <t>Upgrade!</t>
  </si>
  <si>
    <t>If you have a weapon, give it +1/+1. Otherwise equip a 1/3 weapon.</t>
  </si>
  <si>
    <t>Warbot</t>
  </si>
  <si>
    <t>Enrage: +1 Attack.</t>
  </si>
  <si>
    <t>Deal 1 damage to ALL minions.</t>
  </si>
  <si>
    <t>Whenever a friendly minion takes damage, gain 1 Armor.</t>
  </si>
  <si>
    <t>Draw a card for each damaged friendly character.</t>
  </si>
  <si>
    <t>Cleave</t>
  </si>
  <si>
    <t>Deal 2 damage to two random enemy minions.</t>
  </si>
  <si>
    <t>Commanding Shout</t>
  </si>
  <si>
    <t>Your minions can't be reduced below 1 Health this turn. Draw a card.</t>
  </si>
  <si>
    <t>Battlecry: Deal 1 damage to a minion and give it +2 Attack.</t>
  </si>
  <si>
    <t>Heroic Strike</t>
  </si>
  <si>
    <t>Give your hero +4 Attack this turn.</t>
  </si>
  <si>
    <t>Rampage</t>
  </si>
  <si>
    <t>Give a damaged minion +3/+3.</t>
  </si>
  <si>
    <t>Revenge</t>
  </si>
  <si>
    <t>Deal 1 damage to all minions. If you have 12 or less health, deal 3 damage instead.</t>
  </si>
  <si>
    <t>Deal 2 damage to a minion. If it survives, draw a card.</t>
  </si>
  <si>
    <t>Bouncing Blade</t>
  </si>
  <si>
    <t>Deal 1 damage to a random minion. Repeat until a minion dies.</t>
  </si>
  <si>
    <t>Charge</t>
  </si>
  <si>
    <t>Give a friendly minion +2 Attack and Charge.</t>
  </si>
  <si>
    <t>Whenever a minion takes damage, gain +1 Attack.</t>
  </si>
  <si>
    <t>Ogre Warmaul</t>
  </si>
  <si>
    <t>Shield Block</t>
  </si>
  <si>
    <t>Gain 5 Armor. Draw a card.</t>
  </si>
  <si>
    <t>Whenever you play a minion with 3 or less Attack, give it Charge.</t>
  </si>
  <si>
    <t>Arathi Weaponsmith</t>
  </si>
  <si>
    <t>Battlecry: Equip a 2/2 weapon.</t>
  </si>
  <si>
    <t>Axe Flinger</t>
  </si>
  <si>
    <t>Whenever this minion takes damage, deal 2 damage to the enemy hero.</t>
  </si>
  <si>
    <t>Deathrattle: Deal 1 damage to all minions.</t>
  </si>
  <si>
    <t>Kor'Kron Elite</t>
  </si>
  <si>
    <t>Mortal Strike</t>
  </si>
  <si>
    <t>Deal 4 damage. If you have 12 or less Health, deal 6 instead.</t>
  </si>
  <si>
    <t>Screwjank Clunker</t>
  </si>
  <si>
    <t>Battlecry: Give a friendly Mech +2/+2.</t>
  </si>
  <si>
    <t>Arcanite Reaper</t>
  </si>
  <si>
    <t>Brawl</t>
  </si>
  <si>
    <t>Destroy all minions except one. (chosen randomly)</t>
  </si>
  <si>
    <t>Siege Engine</t>
  </si>
  <si>
    <t>Whenever you gain Armor, give this minion +1 Attack.</t>
  </si>
  <si>
    <t>Iron Juggernaut</t>
  </si>
  <si>
    <t>Battlecry: Shuffle a Mine into your opponent's deck. When drawn, it explodes for 10 damage.</t>
  </si>
  <si>
    <t>Shieldmaiden</t>
  </si>
  <si>
    <t>Battlecry: Gain 5 Armor.</t>
  </si>
  <si>
    <t>Crush</t>
  </si>
  <si>
    <t>Destroy a minion. If you have a damaged minion, this costs (4) less.</t>
  </si>
  <si>
    <t>Gorehowl</t>
  </si>
  <si>
    <t>Attacking a minion costs 1 Attack instead of 1 Durability.</t>
  </si>
  <si>
    <t>Grommash Hellscream</t>
  </si>
  <si>
    <t>Charge. Enrage: +6 Attack.</t>
  </si>
  <si>
    <t>Token Created By</t>
  </si>
  <si>
    <t>Attack</t>
  </si>
  <si>
    <t>Health</t>
  </si>
  <si>
    <t>Leokk</t>
  </si>
  <si>
    <t>Other friendly minions have +1 Attack.</t>
  </si>
  <si>
    <t>Huffer</t>
  </si>
  <si>
    <t>Misha</t>
  </si>
  <si>
    <t>Battle Axe</t>
  </si>
  <si>
    <t>Baine Bloodhoof</t>
  </si>
  <si>
    <t>Treant</t>
  </si>
  <si>
    <t>Dagger Mastery</t>
  </si>
  <si>
    <t>Wicked Knife</t>
  </si>
  <si>
    <t>N/A</t>
  </si>
  <si>
    <t>Defias Bandit</t>
  </si>
  <si>
    <t>Mechanical Dragonling</t>
  </si>
  <si>
    <t>Boom Bot</t>
  </si>
  <si>
    <t>Deathrattle: Deal 1-4 damage to a random enemy.</t>
  </si>
  <si>
    <t>I Am Murloc!</t>
  </si>
  <si>
    <t>Power Chord</t>
  </si>
  <si>
    <t>Summon three, four or five 1/1 Murlocs.</t>
  </si>
  <si>
    <t>Power of the Horde</t>
  </si>
  <si>
    <t>Summon a random Horde Warrior.</t>
  </si>
  <si>
    <t>Rogues Do It ...</t>
  </si>
  <si>
    <t>Deal 4 damage. Draw a card.</t>
  </si>
  <si>
    <t>Spirit Wolf</t>
  </si>
  <si>
    <t>Feugan/Stalagg</t>
  </si>
  <si>
    <t>Thaddius</t>
  </si>
  <si>
    <t>Charge. At the end of the turn, destroy this minion.</t>
  </si>
  <si>
    <t>Homing Chicken</t>
  </si>
  <si>
    <t>At the start of your turn, destroy this minion and draw 3 cards.</t>
  </si>
  <si>
    <t>Repair Bot</t>
  </si>
  <si>
    <t>At the end of your turn, restore 6 Health to a random character.</t>
  </si>
  <si>
    <t>Poultryizer</t>
  </si>
  <si>
    <t>At the start of your turn, transform a random minion into a 1/1 Chicken.</t>
  </si>
  <si>
    <t>Emboldener 3000</t>
  </si>
  <si>
    <t>At the end of your turn, give a random minion +1/+1.</t>
  </si>
  <si>
    <t>Chicken</t>
  </si>
  <si>
    <t>Damaged Golem</t>
  </si>
  <si>
    <t>Spectral Spider</t>
  </si>
  <si>
    <t>Frog</t>
  </si>
  <si>
    <t>Gnoll</t>
  </si>
  <si>
    <t>Flame of Azzinoth</t>
  </si>
  <si>
    <t>Imp Master/Imp-losion</t>
  </si>
  <si>
    <t>Imp</t>
  </si>
  <si>
    <t>INFERNO!</t>
  </si>
  <si>
    <t>Infernal</t>
  </si>
  <si>
    <t>Burrowing Mine</t>
  </si>
  <si>
    <t>When you draw this, it explodes. You take 10 damage and draw a card.</t>
  </si>
  <si>
    <t>Bananas</t>
  </si>
  <si>
    <t>Give a minion +1/+1.</t>
  </si>
  <si>
    <t>Leeroy Jenkins, Onyxia</t>
  </si>
  <si>
    <t>Whelp</t>
  </si>
  <si>
    <t>Blood Fury</t>
  </si>
  <si>
    <t>Mechs, Goblins, and Gnomes</t>
  </si>
  <si>
    <t>Armor Plating</t>
  </si>
  <si>
    <t>Spare Parts</t>
  </si>
  <si>
    <t>Give a minion +1 Health.</t>
  </si>
  <si>
    <t>Emergency Coolant</t>
  </si>
  <si>
    <t>Freeze a minion.</t>
  </si>
  <si>
    <t>Finicky Cloakfield</t>
  </si>
  <si>
    <t>Give a friendly minion Stealth until your next turn.</t>
  </si>
  <si>
    <t>Reversing Switch</t>
  </si>
  <si>
    <t>Swap a minion's Attack and Health.</t>
  </si>
  <si>
    <t>Rusty Horn</t>
  </si>
  <si>
    <t>Give a minion Taunt.</t>
  </si>
  <si>
    <t>Time Rewinder</t>
  </si>
  <si>
    <t>Return a friendly minion to your hand.</t>
  </si>
  <si>
    <t>Whirling Blades</t>
  </si>
  <si>
    <t>Give a minion +1 Attack.</t>
  </si>
  <si>
    <t>V-07-TR-0N</t>
  </si>
  <si>
    <t>Charge. Mega-Windfury. (Can attack four times a turn.)</t>
  </si>
  <si>
    <t>Shadow of Nothing</t>
  </si>
  <si>
    <t>Mindgames whiffed! Your opponent had no minions!</t>
  </si>
  <si>
    <t>Murloc Scout</t>
  </si>
  <si>
    <t>Nerbuian Egg</t>
  </si>
  <si>
    <t>Nerubian</t>
  </si>
  <si>
    <t>Defender</t>
  </si>
  <si>
    <t>Play Second</t>
  </si>
  <si>
    <t>The Coin</t>
  </si>
  <si>
    <t>Gain 1 Mana Crystal this turn only.</t>
  </si>
  <si>
    <t>Sheep</t>
  </si>
  <si>
    <t>Panther</t>
  </si>
  <si>
    <t>Boar</t>
  </si>
  <si>
    <t>Reinforce/Muster for Battle</t>
  </si>
  <si>
    <t>Silver Hand Recruit</t>
  </si>
  <si>
    <t>Hyena</t>
  </si>
  <si>
    <t>Worthless Imp</t>
  </si>
  <si>
    <t>You are out of demons! At least there are always imps...</t>
  </si>
  <si>
    <t>Squire</t>
  </si>
  <si>
    <t>Slime</t>
  </si>
  <si>
    <t>Snake</t>
  </si>
  <si>
    <t>Soul of the Forest/Poison Seeds</t>
  </si>
  <si>
    <t>Various</t>
  </si>
  <si>
    <t>Finkle Einhorn</t>
  </si>
  <si>
    <t>Squirrel</t>
  </si>
  <si>
    <t>Devilsaur</t>
  </si>
  <si>
    <t>Ashbringer</t>
  </si>
  <si>
    <t>Totemic Call</t>
  </si>
  <si>
    <t>Healing Totem</t>
  </si>
  <si>
    <t>At the end of your turn, restore 1 Health to all friendly minions.</t>
  </si>
  <si>
    <t>Wrath of Air Totem</t>
  </si>
  <si>
    <t>Stoneclaw Totem</t>
  </si>
  <si>
    <t>Searing Totem</t>
  </si>
  <si>
    <t>Gallywix's Coin</t>
  </si>
  <si>
    <t>Gain 1 Mana Crystal this turn only. (Won't trigger Gallywix.)</t>
  </si>
  <si>
    <t>Heavy Axe</t>
  </si>
  <si>
    <t>Violet Apprentice</t>
  </si>
  <si>
    <t>Dream</t>
  </si>
  <si>
    <t>Return a minion to its owner's hand.</t>
  </si>
  <si>
    <t>Emerald Drake</t>
  </si>
  <si>
    <t>Laughing Sister</t>
  </si>
  <si>
    <t>Nightmare</t>
  </si>
  <si>
    <t>Give a minion +5/+5. At the start of your next turn, destroy it.</t>
  </si>
  <si>
    <t>Ysera Awakens</t>
  </si>
  <si>
    <t>Deal 5 damage to all characters except Ysera.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</si>
</sst>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
  </numFmts>
  <fonts count="157" x14ac:knownFonts="1">
    <font>
      <sz val="10"/>
      <color rgb="FF000000"/>
      <name val="Arial"/>
    </font>
    <font>
      <sz val="10"/>
      <color rgb="FFFFFFFF"/>
      <name val="Arial"/>
    </font>
    <font>
      <sz val="8"/>
      <color rgb="FF000000"/>
      <name val="Arial"/>
    </font>
    <font>
      <b/>
      <sz val="10"/>
      <color rgb="FF000000"/>
      <name val="Arial"/>
    </font>
    <font>
      <sz val="8"/>
      <color rgb="FF000000"/>
      <name val="Calibri"/>
    </font>
    <font>
      <b/>
      <sz val="10"/>
      <color rgb="FF000000"/>
      <name val="Arial"/>
    </font>
    <font>
      <b/>
      <sz val="10"/>
      <color rgb="FFFFFFFF"/>
      <name val="Arial"/>
    </font>
    <font>
      <b/>
      <sz val="9"/>
      <color rgb="FF000000"/>
      <name val="Arial"/>
    </font>
    <font>
      <b/>
      <sz val="10"/>
      <color rgb="FFFFE599"/>
      <name val="Arial"/>
    </font>
    <font>
      <b/>
      <sz val="9"/>
      <color rgb="FF000000"/>
      <name val="Arial"/>
    </font>
    <font>
      <b/>
      <sz val="10"/>
      <color rgb="FF000000"/>
      <name val="Arial"/>
    </font>
    <font>
      <b/>
      <sz val="10"/>
      <color rgb="FF999999"/>
      <name val="Arial"/>
    </font>
    <font>
      <b/>
      <sz val="10"/>
      <color rgb="FFFFFFFF"/>
      <name val="Arial"/>
    </font>
    <font>
      <b/>
      <sz val="10"/>
      <color rgb="FF000000"/>
      <name val="Arial"/>
    </font>
    <font>
      <sz val="8"/>
      <color rgb="FF000000"/>
      <name val="Arial"/>
    </font>
    <font>
      <sz val="8"/>
      <color rgb="FF000000"/>
      <name val="Arial"/>
    </font>
    <font>
      <b/>
      <sz val="10"/>
      <color rgb="FF000000"/>
      <name val="Arial"/>
    </font>
    <font>
      <sz val="8"/>
      <color rgb="FFECCB48"/>
      <name val="Arial"/>
    </font>
    <font>
      <b/>
      <sz val="10"/>
      <color rgb="FF000000"/>
      <name val="Arial"/>
    </font>
    <font>
      <sz val="8"/>
      <color rgb="FFF78008"/>
      <name val="Arial"/>
    </font>
    <font>
      <sz val="8"/>
      <color rgb="FF000000"/>
      <name val="Arial"/>
    </font>
    <font>
      <sz val="8"/>
      <color rgb="FF000000"/>
      <name val="Arial"/>
    </font>
    <font>
      <b/>
      <sz val="10"/>
      <color rgb="FF000000"/>
      <name val="Arial"/>
    </font>
    <font>
      <b/>
      <sz val="10"/>
      <color rgb="FF000000"/>
      <name val="Arial"/>
    </font>
    <font>
      <b/>
      <sz val="10"/>
      <color rgb="FF000000"/>
      <name val="Arial"/>
    </font>
    <font>
      <b/>
      <sz val="10"/>
      <color rgb="FF000000"/>
      <name val="Arial"/>
    </font>
    <font>
      <b/>
      <sz val="9"/>
      <color rgb="FF000000"/>
      <name val="Arial"/>
    </font>
    <font>
      <b/>
      <sz val="10"/>
      <color rgb="FFCCCCCC"/>
      <name val="Arial"/>
    </font>
    <font>
      <sz val="8"/>
      <color rgb="FF000000"/>
      <name val="Arial"/>
    </font>
    <font>
      <b/>
      <sz val="10"/>
      <color rgb="FF000000"/>
      <name val="Arial"/>
    </font>
    <font>
      <sz val="8"/>
      <color rgb="FF000000"/>
      <name val="Arial"/>
    </font>
    <font>
      <b/>
      <sz val="9"/>
      <color rgb="FF000000"/>
      <name val="Arial"/>
    </font>
    <font>
      <sz val="8"/>
      <color rgb="FF000000"/>
      <name val="Arial"/>
    </font>
    <font>
      <b/>
      <sz val="9"/>
      <color rgb="FF000000"/>
      <name val="Arial"/>
    </font>
    <font>
      <b/>
      <sz val="10"/>
      <color rgb="FF000000"/>
      <name val="Arial"/>
    </font>
    <font>
      <b/>
      <sz val="10"/>
      <color rgb="FF000000"/>
      <name val="Arial"/>
    </font>
    <font>
      <b/>
      <sz val="8"/>
      <color rgb="FF000000"/>
      <name val="Arial"/>
    </font>
    <font>
      <sz val="8"/>
      <color rgb="FF000000"/>
      <name val="Arial"/>
    </font>
    <font>
      <sz val="9"/>
      <color rgb="FF000000"/>
      <name val="Arial"/>
    </font>
    <font>
      <b/>
      <sz val="10"/>
      <color rgb="FF000000"/>
      <name val="Arial"/>
    </font>
    <font>
      <sz val="8"/>
      <color rgb="FFF3D492"/>
      <name val="Arial"/>
    </font>
    <font>
      <sz val="8"/>
      <color rgb="FF000000"/>
      <name val="Arial"/>
    </font>
    <font>
      <sz val="8"/>
      <color rgb="FF000000"/>
      <name val="Arial"/>
    </font>
    <font>
      <b/>
      <sz val="10"/>
      <color rgb="FF000000"/>
      <name val="Arial"/>
    </font>
    <font>
      <b/>
      <sz val="10"/>
      <color rgb="FF000000"/>
      <name val="Arial"/>
    </font>
    <font>
      <sz val="8"/>
      <color rgb="FF000000"/>
      <name val="Arial"/>
    </font>
    <font>
      <b/>
      <sz val="10"/>
      <color rgb="FF000000"/>
      <name val="Arial"/>
    </font>
    <font>
      <sz val="8"/>
      <color rgb="FF000000"/>
      <name val="Arial"/>
    </font>
    <font>
      <b/>
      <sz val="10"/>
      <color rgb="FF000000"/>
      <name val="Arial"/>
    </font>
    <font>
      <b/>
      <sz val="10"/>
      <color rgb="FFB6D7A8"/>
      <name val="Arial"/>
    </font>
    <font>
      <sz val="8"/>
      <color rgb="FF000000"/>
      <name val="Arial"/>
    </font>
    <font>
      <b/>
      <sz val="10"/>
      <color rgb="FFEA9999"/>
      <name val="Arial"/>
    </font>
    <font>
      <b/>
      <sz val="9"/>
      <color rgb="FF000000"/>
      <name val="Arial"/>
    </font>
    <font>
      <sz val="8"/>
      <color rgb="FF000000"/>
      <name val="Arial"/>
    </font>
    <font>
      <b/>
      <sz val="10"/>
      <color rgb="FF000000"/>
      <name val="Arial"/>
    </font>
    <font>
      <b/>
      <sz val="10"/>
      <color rgb="FF000000"/>
      <name val="Arial"/>
    </font>
    <font>
      <sz val="8"/>
      <color rgb="FF000000"/>
      <name val="Arial"/>
    </font>
    <font>
      <b/>
      <sz val="10"/>
      <color rgb="FF000000"/>
      <name val="Arial"/>
    </font>
    <font>
      <b/>
      <sz val="10"/>
      <color rgb="FF000000"/>
      <name val="Arial"/>
    </font>
    <font>
      <b/>
      <sz val="10"/>
      <color rgb="FF000000"/>
      <name val="Arial"/>
    </font>
    <font>
      <sz val="8"/>
      <color rgb="FF000000"/>
      <name val="Arial"/>
    </font>
    <font>
      <b/>
      <sz val="10"/>
      <color rgb="FF000000"/>
      <name val="Arial"/>
    </font>
    <font>
      <b/>
      <sz val="10"/>
      <color rgb="FF000000"/>
      <name val="Arial"/>
    </font>
    <font>
      <sz val="8"/>
      <color rgb="FF000000"/>
      <name val="Arial"/>
    </font>
    <font>
      <sz val="9"/>
      <color rgb="FF000000"/>
      <name val="Arial"/>
    </font>
    <font>
      <b/>
      <sz val="10"/>
      <color rgb="FF000000"/>
      <name val="Arial"/>
    </font>
    <font>
      <b/>
      <sz val="10"/>
      <color rgb="FF000000"/>
      <name val="Arial"/>
    </font>
    <font>
      <sz val="8"/>
      <color rgb="FF000000"/>
      <name val="Arial"/>
    </font>
    <font>
      <b/>
      <sz val="10"/>
      <color rgb="FF000000"/>
      <name val="Arial"/>
    </font>
    <font>
      <b/>
      <sz val="10"/>
      <color rgb="FF000000"/>
      <name val="Arial"/>
    </font>
    <font>
      <b/>
      <sz val="10"/>
      <color rgb="FF000000"/>
      <name val="Arial"/>
    </font>
    <font>
      <i/>
      <sz val="9"/>
      <color rgb="FF000000"/>
      <name val="Arial"/>
    </font>
    <font>
      <b/>
      <sz val="9"/>
      <color rgb="FF000000"/>
      <name val="Arial"/>
    </font>
    <font>
      <sz val="8"/>
      <color rgb="FF000000"/>
      <name val="Arial"/>
    </font>
    <font>
      <sz val="8"/>
      <color rgb="FF000000"/>
      <name val="Arial"/>
    </font>
    <font>
      <b/>
      <sz val="10"/>
      <color rgb="FF000000"/>
      <name val="Arial"/>
    </font>
    <font>
      <b/>
      <sz val="10"/>
      <color rgb="FF000000"/>
      <name val="Arial"/>
    </font>
    <font>
      <b/>
      <sz val="10"/>
      <color rgb="FF000000"/>
      <name val="Arial"/>
    </font>
    <font>
      <sz val="8"/>
      <color rgb="FF000000"/>
      <name val="Arial"/>
    </font>
    <font>
      <sz val="8"/>
      <color rgb="FF000000"/>
      <name val="Calibri"/>
    </font>
    <font>
      <b/>
      <sz val="10"/>
      <color rgb="FF000000"/>
      <name val="Arial"/>
    </font>
    <font>
      <sz val="9"/>
      <color rgb="FF000000"/>
      <name val="Arial"/>
    </font>
    <font>
      <b/>
      <sz val="10"/>
      <color rgb="FF000000"/>
      <name val="Arial"/>
    </font>
    <font>
      <b/>
      <sz val="10"/>
      <color rgb="FF000000"/>
      <name val="Arial"/>
    </font>
    <font>
      <b/>
      <sz val="10"/>
      <color rgb="FFA2C4C9"/>
      <name val="Arial"/>
    </font>
    <font>
      <sz val="8"/>
      <color rgb="FF000000"/>
      <name val="Arial"/>
    </font>
    <font>
      <sz val="8"/>
      <color rgb="FF000000"/>
      <name val="Arial"/>
    </font>
    <font>
      <b/>
      <sz val="10"/>
      <color rgb="FF000000"/>
      <name val="Arial"/>
    </font>
    <font>
      <b/>
      <sz val="10"/>
      <color rgb="FF000000"/>
      <name val="Arial"/>
    </font>
    <font>
      <b/>
      <sz val="10"/>
      <color rgb="FF000000"/>
      <name val="Arial"/>
    </font>
    <font>
      <sz val="8"/>
      <color rgb="FF5A2B9B"/>
      <name val="Arial"/>
    </font>
    <font>
      <b/>
      <sz val="8"/>
      <color rgb="FF000000"/>
      <name val="Arial"/>
    </font>
    <font>
      <sz val="8"/>
      <color rgb="FF000000"/>
      <name val="Arial"/>
    </font>
    <font>
      <b/>
      <sz val="10"/>
      <color rgb="FFB4A7D6"/>
      <name val="Arial"/>
    </font>
    <font>
      <b/>
      <sz val="10"/>
      <color rgb="FF000000"/>
      <name val="Arial"/>
    </font>
    <font>
      <sz val="8"/>
      <color rgb="FF000000"/>
      <name val="Arial"/>
    </font>
    <font>
      <b/>
      <sz val="9"/>
      <color rgb="FF000000"/>
      <name val="Arial"/>
    </font>
    <font>
      <sz val="8"/>
      <color rgb="FF000000"/>
      <name val="Arial"/>
    </font>
    <font>
      <sz val="8"/>
      <color rgb="FF000000"/>
      <name val="Arial"/>
    </font>
    <font>
      <b/>
      <sz val="10"/>
      <color rgb="FF000000"/>
      <name val="Arial"/>
    </font>
    <font>
      <sz val="8"/>
      <color rgb="FF000000"/>
      <name val="Arial"/>
    </font>
    <font>
      <b/>
      <sz val="10"/>
      <color rgb="FF000000"/>
      <name val="Arial"/>
    </font>
    <font>
      <sz val="8"/>
      <color rgb="FF000000"/>
      <name val="Arial"/>
    </font>
    <font>
      <sz val="8"/>
      <color rgb="FF000000"/>
      <name val="Arial"/>
    </font>
    <font>
      <sz val="8"/>
      <color rgb="FF000000"/>
      <name val="Arial"/>
    </font>
    <font>
      <sz val="10"/>
      <color rgb="FFFFFFFF"/>
      <name val="Arial"/>
    </font>
    <font>
      <sz val="8"/>
      <color rgb="FF000000"/>
      <name val="Arial"/>
    </font>
    <font>
      <b/>
      <sz val="10"/>
      <color rgb="FF000000"/>
      <name val="Arial"/>
    </font>
    <font>
      <b/>
      <sz val="10"/>
      <color rgb="FF000000"/>
      <name val="Arial"/>
    </font>
    <font>
      <sz val="8"/>
      <color rgb="FF000000"/>
      <name val="Arial"/>
    </font>
    <font>
      <b/>
      <sz val="10"/>
      <color rgb="FF6FA8DC"/>
      <name val="Arial"/>
    </font>
    <font>
      <sz val="8"/>
      <color rgb="FF000000"/>
      <name val="Arial"/>
    </font>
    <font>
      <b/>
      <sz val="10"/>
      <color rgb="FF000000"/>
      <name val="Arial"/>
    </font>
    <font>
      <b/>
      <sz val="10"/>
      <color rgb="FFFFFFFF"/>
      <name val="Arial"/>
    </font>
    <font>
      <sz val="8"/>
      <color rgb="FF000000"/>
      <name val="Arial"/>
    </font>
    <font>
      <sz val="8"/>
      <color rgb="FF000000"/>
      <name val="Arial"/>
    </font>
    <font>
      <b/>
      <sz val="10"/>
      <color rgb="FF000000"/>
      <name val="Arial"/>
    </font>
    <font>
      <sz val="8"/>
      <color rgb="FF8BABD6"/>
      <name val="Arial"/>
    </font>
    <font>
      <sz val="10"/>
      <color rgb="FFFFFFFF"/>
      <name val="Arial"/>
    </font>
    <font>
      <b/>
      <sz val="10"/>
      <color rgb="FF000000"/>
      <name val="Arial"/>
    </font>
    <font>
      <sz val="8"/>
      <color rgb="FF000000"/>
      <name val="Arial"/>
    </font>
    <font>
      <b/>
      <sz val="10"/>
      <color rgb="FF000000"/>
      <name val="Arial"/>
    </font>
    <font>
      <b/>
      <sz val="10"/>
      <color rgb="FF000000"/>
      <name val="Arial"/>
    </font>
    <font>
      <b/>
      <sz val="10"/>
      <color rgb="FF000000"/>
      <name val="Arial"/>
    </font>
    <font>
      <b/>
      <sz val="10"/>
      <color rgb="FF000000"/>
      <name val="Arial"/>
    </font>
    <font>
      <b/>
      <sz val="10"/>
      <color rgb="FF000000"/>
      <name val="Arial"/>
    </font>
    <font>
      <b/>
      <sz val="10"/>
      <color rgb="FFF9CB9C"/>
      <name val="Arial"/>
    </font>
    <font>
      <sz val="8"/>
      <color rgb="FF000000"/>
      <name val="Arial"/>
    </font>
    <font>
      <sz val="8"/>
      <color rgb="FF000000"/>
      <name val="Arial"/>
    </font>
    <font>
      <b/>
      <sz val="10"/>
      <color rgb="FF000000"/>
      <name val="Arial"/>
    </font>
    <font>
      <sz val="8"/>
      <color rgb="FF000000"/>
      <name val="Arial"/>
    </font>
    <font>
      <sz val="8"/>
      <color rgb="FF000000"/>
      <name val="Arial"/>
    </font>
    <font>
      <b/>
      <sz val="10"/>
      <color rgb="FF999999"/>
      <name val="Arial"/>
    </font>
    <font>
      <b/>
      <sz val="9"/>
      <color rgb="FF000000"/>
      <name val="Arial"/>
    </font>
    <font>
      <i/>
      <sz val="9"/>
      <color rgb="FF000000"/>
      <name val="Arial"/>
    </font>
    <font>
      <b/>
      <sz val="9"/>
      <color rgb="FF000000"/>
      <name val="Arial"/>
    </font>
    <font>
      <b/>
      <sz val="10"/>
      <color rgb="FF000000"/>
      <name val="Arial"/>
    </font>
    <font>
      <b/>
      <sz val="10"/>
      <color rgb="FFFFFFFF"/>
      <name val="Arial"/>
    </font>
    <font>
      <sz val="8"/>
      <color rgb="FF000000"/>
      <name val="Arial"/>
    </font>
    <font>
      <sz val="9"/>
      <color rgb="FF000000"/>
      <name val="Arial"/>
    </font>
    <font>
      <b/>
      <sz val="8"/>
      <color rgb="FF000000"/>
      <name val="Arial"/>
    </font>
    <font>
      <sz val="8"/>
      <color rgb="FF000000"/>
      <name val="Arial"/>
    </font>
    <font>
      <b/>
      <sz val="10"/>
      <color rgb="FF000000"/>
      <name val="Arial"/>
    </font>
    <font>
      <sz val="10"/>
      <color rgb="FFFFFFFF"/>
      <name val="Arial"/>
    </font>
    <font>
      <sz val="8"/>
      <color rgb="FF000000"/>
      <name val="Arial"/>
    </font>
    <font>
      <b/>
      <sz val="10"/>
      <color rgb="FF000000"/>
      <name val="Arial"/>
    </font>
    <font>
      <b/>
      <sz val="10"/>
      <color rgb="FFD5A6BD"/>
      <name val="Arial"/>
    </font>
    <font>
      <b/>
      <sz val="10"/>
      <color rgb="FF000000"/>
      <name val="Arial"/>
    </font>
    <font>
      <b/>
      <sz val="8"/>
      <color rgb="FF000000"/>
      <name val="Arial"/>
    </font>
    <font>
      <i/>
      <sz val="9"/>
      <color rgb="FF000000"/>
      <name val="Arial"/>
    </font>
    <font>
      <sz val="8"/>
      <color rgb="FF000000"/>
      <name val="Arial"/>
    </font>
    <font>
      <b/>
      <sz val="10"/>
      <color rgb="FF000000"/>
      <name val="Arial"/>
    </font>
    <font>
      <sz val="8"/>
      <color rgb="FF000000"/>
      <name val="Arial"/>
    </font>
    <font>
      <b/>
      <sz val="10"/>
      <color rgb="FF000000"/>
      <name val="Arial"/>
    </font>
    <font>
      <b/>
      <sz val="10"/>
      <color rgb="FF000000"/>
      <name val="Arial"/>
    </font>
    <font>
      <b/>
      <sz val="10"/>
      <color rgb="FF000000"/>
      <name val="Arial"/>
    </font>
    <font>
      <sz val="8"/>
      <color rgb="FF000000"/>
      <name val="Arial"/>
    </font>
  </fonts>
  <fills count="30">
    <fill>
      <patternFill patternType="none"/>
    </fill>
    <fill>
      <patternFill patternType="gray125"/>
    </fill>
    <fill>
      <patternFill patternType="solid">
        <fgColor rgb="FF000000"/>
        <bgColor indexed="64"/>
      </patternFill>
    </fill>
    <fill>
      <patternFill patternType="solid">
        <fgColor rgb="FFA2C4C9"/>
        <bgColor indexed="64"/>
      </patternFill>
    </fill>
    <fill>
      <patternFill patternType="solid">
        <fgColor rgb="FFEA9999"/>
        <bgColor indexed="64"/>
      </patternFill>
    </fill>
    <fill>
      <patternFill patternType="solid">
        <fgColor rgb="FF434343"/>
        <bgColor indexed="64"/>
      </patternFill>
    </fill>
    <fill>
      <patternFill patternType="solid">
        <fgColor rgb="FFFFFFFF"/>
        <bgColor indexed="64"/>
      </patternFill>
    </fill>
    <fill>
      <patternFill patternType="solid">
        <fgColor rgb="FFB6D7A8"/>
        <bgColor indexed="64"/>
      </patternFill>
    </fill>
    <fill>
      <patternFill patternType="solid">
        <fgColor rgb="FFD9EAD3"/>
        <bgColor indexed="64"/>
      </patternFill>
    </fill>
    <fill>
      <patternFill patternType="solid">
        <fgColor rgb="FFFFE599"/>
        <bgColor indexed="64"/>
      </patternFill>
    </fill>
    <fill>
      <patternFill patternType="solid">
        <fgColor rgb="FFC9DAF8"/>
        <bgColor indexed="64"/>
      </patternFill>
    </fill>
    <fill>
      <patternFill patternType="solid">
        <fgColor rgb="FFCCCCCC"/>
        <bgColor indexed="64"/>
      </patternFill>
    </fill>
    <fill>
      <patternFill patternType="solid">
        <fgColor rgb="FFB4A7D6"/>
        <bgColor indexed="64"/>
      </patternFill>
    </fill>
    <fill>
      <patternFill patternType="solid">
        <fgColor rgb="FFD5A6BD"/>
        <bgColor indexed="64"/>
      </patternFill>
    </fill>
    <fill>
      <patternFill patternType="solid">
        <fgColor rgb="FF26A4BD"/>
        <bgColor indexed="64"/>
      </patternFill>
    </fill>
    <fill>
      <patternFill patternType="solid">
        <fgColor rgb="FF1C0801"/>
        <bgColor indexed="64"/>
      </patternFill>
    </fill>
    <fill>
      <patternFill patternType="solid">
        <fgColor rgb="FFF9CB9C"/>
        <bgColor indexed="64"/>
      </patternFill>
    </fill>
    <fill>
      <patternFill patternType="solid">
        <fgColor rgb="FFF6B26B"/>
        <bgColor indexed="64"/>
      </patternFill>
    </fill>
    <fill>
      <patternFill patternType="solid">
        <fgColor rgb="FFEAD1DC"/>
        <bgColor indexed="64"/>
      </patternFill>
    </fill>
    <fill>
      <patternFill patternType="solid">
        <fgColor rgb="FFC3C3C3"/>
        <bgColor indexed="64"/>
      </patternFill>
    </fill>
    <fill>
      <patternFill patternType="solid">
        <fgColor rgb="FFA4C2F4"/>
        <bgColor indexed="64"/>
      </patternFill>
    </fill>
    <fill>
      <patternFill patternType="solid">
        <fgColor rgb="FFF4CCCC"/>
        <bgColor indexed="64"/>
      </patternFill>
    </fill>
    <fill>
      <patternFill patternType="solid">
        <fgColor rgb="FF6FA8DC"/>
        <bgColor indexed="64"/>
      </patternFill>
    </fill>
    <fill>
      <patternFill patternType="solid">
        <fgColor rgb="FF9A5E38"/>
        <bgColor indexed="64"/>
      </patternFill>
    </fill>
    <fill>
      <patternFill patternType="solid">
        <fgColor rgb="FFE06666"/>
        <bgColor indexed="64"/>
      </patternFill>
    </fill>
    <fill>
      <patternFill patternType="solid">
        <fgColor rgb="FF9FC5E8"/>
        <bgColor indexed="64"/>
      </patternFill>
    </fill>
    <fill>
      <patternFill patternType="solid">
        <fgColor rgb="FF97C73F"/>
        <bgColor indexed="64"/>
      </patternFill>
    </fill>
    <fill>
      <patternFill patternType="solid">
        <fgColor rgb="FFE6B8AF"/>
        <bgColor indexed="64"/>
      </patternFill>
    </fill>
    <fill>
      <patternFill patternType="solid">
        <fgColor rgb="FF93C47D"/>
        <bgColor indexed="64"/>
      </patternFill>
    </fill>
    <fill>
      <patternFill patternType="solid">
        <fgColor rgb="FF364F78"/>
        <bgColor indexed="64"/>
      </patternFill>
    </fill>
  </fills>
  <borders count="5">
    <border>
      <left/>
      <right/>
      <top/>
      <bottom/>
      <diagonal/>
    </border>
    <border>
      <left/>
      <right/>
      <top style="thin">
        <color rgb="FFFFFFFF"/>
      </top>
      <bottom/>
      <diagonal/>
    </border>
    <border>
      <left/>
      <right/>
      <top/>
      <bottom style="thin">
        <color indexed="64"/>
      </bottom>
      <diagonal/>
    </border>
    <border>
      <left/>
      <right/>
      <top style="thin">
        <color indexed="64"/>
      </top>
      <bottom/>
      <diagonal/>
    </border>
    <border>
      <left/>
      <right/>
      <top/>
      <bottom style="thin">
        <color rgb="FFFFFFFF"/>
      </bottom>
      <diagonal/>
    </border>
  </borders>
  <cellStyleXfs count="1">
    <xf numFmtId="0" fontId="0" fillId="0" borderId="0"/>
  </cellStyleXfs>
  <cellXfs count="261">
    <xf numFmtId="0" fontId="0" fillId="0" borderId="0" xfId="0" applyAlignment="1">
      <alignment wrapText="1"/>
    </xf>
    <xf numFmtId="0" fontId="1" fillId="2" borderId="1" xfId="0" applyFont="1" applyFill="1" applyBorder="1" applyAlignment="1">
      <alignment vertical="top" wrapText="1"/>
    </xf>
    <xf numFmtId="0" fontId="2" fillId="3" borderId="2" xfId="0" applyFont="1" applyFill="1" applyBorder="1" applyAlignment="1">
      <alignment wrapText="1"/>
    </xf>
    <xf numFmtId="10" fontId="3" fillId="3" borderId="0" xfId="0" applyNumberFormat="1" applyFont="1" applyFill="1" applyAlignment="1">
      <alignment vertical="top" wrapText="1"/>
    </xf>
    <xf numFmtId="0" fontId="4" fillId="0" borderId="0" xfId="0" applyFont="1" applyAlignment="1">
      <alignment wrapText="1"/>
    </xf>
    <xf numFmtId="10" fontId="5" fillId="4" borderId="2" xfId="0" applyNumberFormat="1" applyFont="1" applyFill="1" applyBorder="1" applyAlignment="1">
      <alignment vertical="top" wrapText="1"/>
    </xf>
    <xf numFmtId="0" fontId="6" fillId="2" borderId="0" xfId="0" applyFont="1" applyFill="1" applyAlignment="1">
      <alignment vertical="top" wrapText="1"/>
    </xf>
    <xf numFmtId="4" fontId="7" fillId="0" borderId="0" xfId="0" applyNumberFormat="1" applyFont="1" applyAlignment="1">
      <alignment horizontal="center" wrapText="1"/>
    </xf>
    <xf numFmtId="0" fontId="8" fillId="5" borderId="0" xfId="0" applyFont="1" applyFill="1" applyAlignment="1">
      <alignment vertical="top" wrapText="1"/>
    </xf>
    <xf numFmtId="0" fontId="9" fillId="6" borderId="0" xfId="0" applyFont="1" applyFill="1" applyAlignment="1">
      <alignment wrapText="1"/>
    </xf>
    <xf numFmtId="10" fontId="11" fillId="5" borderId="3" xfId="0" applyNumberFormat="1" applyFont="1" applyFill="1" applyBorder="1" applyAlignment="1">
      <alignment vertical="top" wrapText="1"/>
    </xf>
    <xf numFmtId="0" fontId="13" fillId="8" borderId="0" xfId="0" applyFont="1" applyFill="1" applyAlignment="1">
      <alignment horizontal="center" wrapText="1"/>
    </xf>
    <xf numFmtId="0" fontId="0" fillId="9" borderId="2" xfId="0" applyFill="1" applyBorder="1" applyAlignment="1">
      <alignment wrapText="1"/>
    </xf>
    <xf numFmtId="0" fontId="0" fillId="4" borderId="0" xfId="0" applyFill="1" applyAlignment="1">
      <alignment vertical="top" wrapText="1"/>
    </xf>
    <xf numFmtId="0" fontId="14" fillId="0" borderId="0" xfId="0" applyFont="1" applyAlignment="1">
      <alignment horizontal="right" wrapText="1"/>
    </xf>
    <xf numFmtId="0" fontId="15" fillId="12" borderId="2" xfId="0" applyFont="1" applyFill="1" applyBorder="1" applyAlignment="1">
      <alignment wrapText="1"/>
    </xf>
    <xf numFmtId="0" fontId="0" fillId="13" borderId="0" xfId="0" applyFill="1" applyAlignment="1">
      <alignment vertical="top" wrapText="1"/>
    </xf>
    <xf numFmtId="0" fontId="16" fillId="4" borderId="0" xfId="0" applyFont="1" applyFill="1" applyAlignment="1">
      <alignment vertical="top" wrapText="1"/>
    </xf>
    <xf numFmtId="0" fontId="17" fillId="14" borderId="0" xfId="0" applyFont="1" applyFill="1" applyAlignment="1">
      <alignment horizontal="left" wrapText="1"/>
    </xf>
    <xf numFmtId="0" fontId="18" fillId="8" borderId="0" xfId="0" applyFont="1" applyFill="1" applyAlignment="1">
      <alignment horizontal="center" vertical="top" wrapText="1"/>
    </xf>
    <xf numFmtId="0" fontId="19" fillId="15" borderId="0" xfId="0" applyFont="1" applyFill="1" applyAlignment="1">
      <alignment horizontal="left" wrapText="1"/>
    </xf>
    <xf numFmtId="0" fontId="20" fillId="16" borderId="3" xfId="0" applyFont="1" applyFill="1" applyBorder="1" applyAlignment="1">
      <alignment wrapText="1"/>
    </xf>
    <xf numFmtId="0" fontId="0" fillId="4" borderId="2" xfId="0" applyFill="1" applyBorder="1" applyAlignment="1">
      <alignment vertical="top" wrapText="1"/>
    </xf>
    <xf numFmtId="0" fontId="21" fillId="17" borderId="0" xfId="0" applyFont="1" applyFill="1" applyAlignment="1">
      <alignment horizontal="left"/>
    </xf>
    <xf numFmtId="0" fontId="22" fillId="18" borderId="0" xfId="0" applyFont="1" applyFill="1" applyAlignment="1">
      <alignment horizontal="right" wrapText="1"/>
    </xf>
    <xf numFmtId="0" fontId="23" fillId="0" borderId="0" xfId="0" applyFont="1" applyAlignment="1">
      <alignment vertical="top" wrapText="1"/>
    </xf>
    <xf numFmtId="0" fontId="0" fillId="12" borderId="3" xfId="0" applyFill="1" applyBorder="1" applyAlignment="1">
      <alignment wrapText="1"/>
    </xf>
    <xf numFmtId="10" fontId="25" fillId="16" borderId="0" xfId="0" applyNumberFormat="1" applyFont="1" applyFill="1" applyAlignment="1">
      <alignment vertical="top" wrapText="1"/>
    </xf>
    <xf numFmtId="0" fontId="26" fillId="6" borderId="0" xfId="0" applyFont="1" applyFill="1" applyAlignment="1">
      <alignment wrapText="1"/>
    </xf>
    <xf numFmtId="0" fontId="27" fillId="5" borderId="0" xfId="0" applyFont="1" applyFill="1" applyAlignment="1">
      <alignment vertical="top" wrapText="1"/>
    </xf>
    <xf numFmtId="0" fontId="0" fillId="16" borderId="2" xfId="0" applyFill="1" applyBorder="1" applyAlignment="1">
      <alignment vertical="top" wrapText="1"/>
    </xf>
    <xf numFmtId="0" fontId="28" fillId="11" borderId="2" xfId="0" applyFont="1" applyFill="1" applyBorder="1" applyAlignment="1">
      <alignment wrapText="1"/>
    </xf>
    <xf numFmtId="0" fontId="0" fillId="16" borderId="0" xfId="0" applyFill="1" applyAlignment="1">
      <alignment vertical="top" wrapText="1"/>
    </xf>
    <xf numFmtId="0" fontId="29" fillId="0" borderId="3" xfId="0" applyFont="1" applyBorder="1" applyAlignment="1">
      <alignment horizontal="center" wrapText="1"/>
    </xf>
    <xf numFmtId="0" fontId="30" fillId="19" borderId="0" xfId="0" applyFont="1" applyFill="1" applyAlignment="1">
      <alignment horizontal="left"/>
    </xf>
    <xf numFmtId="0" fontId="31" fillId="0" borderId="0" xfId="0" applyFont="1"/>
    <xf numFmtId="0" fontId="32" fillId="16" borderId="0" xfId="0" applyFont="1" applyFill="1" applyAlignment="1">
      <alignment horizontal="left" wrapText="1"/>
    </xf>
    <xf numFmtId="0" fontId="0" fillId="11" borderId="2" xfId="0" applyFill="1" applyBorder="1" applyAlignment="1">
      <alignment wrapText="1"/>
    </xf>
    <xf numFmtId="0" fontId="0" fillId="6" borderId="0" xfId="0" applyFill="1" applyAlignment="1">
      <alignment wrapText="1"/>
    </xf>
    <xf numFmtId="0" fontId="0" fillId="3" borderId="3" xfId="0" applyFill="1" applyBorder="1" applyAlignment="1">
      <alignment wrapText="1"/>
    </xf>
    <xf numFmtId="0" fontId="33" fillId="6" borderId="0" xfId="0" applyFont="1" applyFill="1" applyAlignment="1">
      <alignment horizontal="center" wrapText="1"/>
    </xf>
    <xf numFmtId="0" fontId="0" fillId="16" borderId="3" xfId="0" applyFill="1" applyBorder="1" applyAlignment="1">
      <alignment wrapText="1"/>
    </xf>
    <xf numFmtId="4" fontId="36" fillId="0" borderId="0" xfId="0" applyNumberFormat="1" applyFont="1" applyAlignment="1">
      <alignment horizontal="center" vertical="center" wrapText="1"/>
    </xf>
    <xf numFmtId="0" fontId="37" fillId="20" borderId="0" xfId="0" applyFont="1" applyFill="1" applyAlignment="1">
      <alignment horizontal="left"/>
    </xf>
    <xf numFmtId="0" fontId="38" fillId="0" borderId="0" xfId="0" applyFont="1" applyAlignment="1">
      <alignment wrapText="1"/>
    </xf>
    <xf numFmtId="0" fontId="39" fillId="21" borderId="0" xfId="0" applyFont="1" applyFill="1" applyAlignment="1">
      <alignment horizontal="center" vertical="top" wrapText="1"/>
    </xf>
    <xf numFmtId="0" fontId="0" fillId="11" borderId="0" xfId="0" applyFill="1" applyAlignment="1">
      <alignment vertical="top" wrapText="1"/>
    </xf>
    <xf numFmtId="164" fontId="0" fillId="22" borderId="3" xfId="0" applyNumberFormat="1" applyFill="1" applyBorder="1" applyAlignment="1">
      <alignment horizontal="left" wrapText="1"/>
    </xf>
    <xf numFmtId="0" fontId="40" fillId="23" borderId="0" xfId="0" applyFont="1" applyFill="1" applyAlignment="1">
      <alignment horizontal="left" wrapText="1"/>
    </xf>
    <xf numFmtId="0" fontId="0" fillId="3" borderId="3" xfId="0" applyFill="1" applyBorder="1" applyAlignment="1">
      <alignment vertical="top" wrapText="1"/>
    </xf>
    <xf numFmtId="0" fontId="41" fillId="3" borderId="3" xfId="0" applyFont="1" applyFill="1" applyBorder="1" applyAlignment="1">
      <alignment wrapText="1"/>
    </xf>
    <xf numFmtId="0" fontId="42" fillId="22" borderId="3" xfId="0" applyFont="1" applyFill="1" applyBorder="1" applyAlignment="1">
      <alignment wrapText="1"/>
    </xf>
    <xf numFmtId="164" fontId="0" fillId="12" borderId="2" xfId="0" applyNumberFormat="1" applyFill="1" applyBorder="1" applyAlignment="1">
      <alignment horizontal="left" wrapText="1"/>
    </xf>
    <xf numFmtId="10" fontId="43" fillId="13" borderId="0" xfId="0" applyNumberFormat="1" applyFont="1" applyFill="1" applyAlignment="1">
      <alignment vertical="top" wrapText="1"/>
    </xf>
    <xf numFmtId="0" fontId="45" fillId="7" borderId="0" xfId="0" applyFont="1" applyFill="1" applyAlignment="1">
      <alignment wrapText="1"/>
    </xf>
    <xf numFmtId="164" fontId="0" fillId="3" borderId="2" xfId="0" applyNumberFormat="1" applyFill="1" applyBorder="1" applyAlignment="1">
      <alignment horizontal="left" wrapText="1"/>
    </xf>
    <xf numFmtId="164" fontId="0" fillId="11" borderId="2" xfId="0" applyNumberFormat="1" applyFill="1" applyBorder="1" applyAlignment="1">
      <alignment horizontal="left" wrapText="1"/>
    </xf>
    <xf numFmtId="10" fontId="46" fillId="11" borderId="0" xfId="0" applyNumberFormat="1" applyFont="1" applyFill="1" applyAlignment="1">
      <alignment vertical="top" wrapText="1"/>
    </xf>
    <xf numFmtId="0" fontId="47" fillId="4" borderId="2" xfId="0" applyFont="1" applyFill="1" applyBorder="1" applyAlignment="1">
      <alignment wrapText="1"/>
    </xf>
    <xf numFmtId="0" fontId="0" fillId="22" borderId="3" xfId="0" applyFill="1" applyBorder="1" applyAlignment="1">
      <alignment vertical="top" wrapText="1"/>
    </xf>
    <xf numFmtId="0" fontId="49" fillId="5" borderId="0" xfId="0" applyFont="1" applyFill="1" applyAlignment="1">
      <alignment vertical="top" wrapText="1"/>
    </xf>
    <xf numFmtId="0" fontId="50" fillId="20" borderId="0" xfId="0" applyFont="1" applyFill="1" applyAlignment="1">
      <alignment horizontal="left"/>
    </xf>
    <xf numFmtId="164" fontId="0" fillId="3" borderId="0" xfId="0" applyNumberFormat="1" applyFill="1" applyAlignment="1">
      <alignment horizontal="left" wrapText="1"/>
    </xf>
    <xf numFmtId="0" fontId="51" fillId="5" borderId="0" xfId="0" applyFont="1" applyFill="1" applyAlignment="1">
      <alignment vertical="top" wrapText="1"/>
    </xf>
    <xf numFmtId="0" fontId="52" fillId="0" borderId="0" xfId="0" applyFont="1" applyAlignment="1">
      <alignment horizontal="right" wrapText="1"/>
    </xf>
    <xf numFmtId="0" fontId="53" fillId="0" borderId="0" xfId="0" applyFont="1" applyAlignment="1">
      <alignment horizontal="right" wrapText="1"/>
    </xf>
    <xf numFmtId="164" fontId="54" fillId="0" borderId="0" xfId="0" applyNumberFormat="1" applyFont="1" applyAlignment="1">
      <alignment horizontal="left" wrapText="1"/>
    </xf>
    <xf numFmtId="0" fontId="0" fillId="7" borderId="0" xfId="0" applyFill="1" applyAlignment="1">
      <alignment vertical="top" wrapText="1"/>
    </xf>
    <xf numFmtId="0" fontId="0" fillId="7" borderId="0" xfId="0" applyFill="1" applyAlignment="1">
      <alignment wrapText="1"/>
    </xf>
    <xf numFmtId="0" fontId="55" fillId="12" borderId="0" xfId="0" applyFont="1" applyFill="1" applyAlignment="1">
      <alignment vertical="top" wrapText="1"/>
    </xf>
    <xf numFmtId="0" fontId="56" fillId="11" borderId="0" xfId="0" applyFont="1" applyFill="1" applyAlignment="1">
      <alignment wrapText="1"/>
    </xf>
    <xf numFmtId="0" fontId="57" fillId="3" borderId="0" xfId="0" applyFont="1" applyFill="1" applyAlignment="1">
      <alignment vertical="top" wrapText="1"/>
    </xf>
    <xf numFmtId="0" fontId="59" fillId="21" borderId="0" xfId="0" applyFont="1" applyFill="1" applyAlignment="1">
      <alignment horizontal="center" wrapText="1"/>
    </xf>
    <xf numFmtId="0" fontId="60" fillId="3" borderId="0" xfId="0" applyFont="1" applyFill="1" applyAlignment="1">
      <alignment wrapText="1"/>
    </xf>
    <xf numFmtId="0" fontId="0" fillId="20" borderId="0" xfId="0" applyFill="1" applyAlignment="1">
      <alignment wrapText="1"/>
    </xf>
    <xf numFmtId="0" fontId="0" fillId="0" borderId="0" xfId="0" applyAlignment="1">
      <alignment horizontal="center" wrapText="1"/>
    </xf>
    <xf numFmtId="0" fontId="0" fillId="16" borderId="3" xfId="0" applyFill="1" applyBorder="1" applyAlignment="1">
      <alignment vertical="top" wrapText="1"/>
    </xf>
    <xf numFmtId="0" fontId="61" fillId="7" borderId="0" xfId="0" applyFont="1" applyFill="1" applyAlignment="1">
      <alignment vertical="top" wrapText="1"/>
    </xf>
    <xf numFmtId="0" fontId="63" fillId="7" borderId="2" xfId="0" applyFont="1" applyFill="1" applyBorder="1" applyAlignment="1">
      <alignment wrapText="1"/>
    </xf>
    <xf numFmtId="0" fontId="0" fillId="6" borderId="0" xfId="0" applyFill="1" applyAlignment="1">
      <alignment horizontal="center" wrapText="1"/>
    </xf>
    <xf numFmtId="0" fontId="0" fillId="22" borderId="0" xfId="0" applyFill="1" applyAlignment="1">
      <alignment vertical="top" wrapText="1"/>
    </xf>
    <xf numFmtId="0" fontId="0" fillId="17" borderId="0" xfId="0" applyFill="1" applyAlignment="1">
      <alignment wrapText="1"/>
    </xf>
    <xf numFmtId="0" fontId="64" fillId="6" borderId="0" xfId="0" applyFont="1" applyFill="1" applyAlignment="1">
      <alignment vertical="top" wrapText="1"/>
    </xf>
    <xf numFmtId="0" fontId="0" fillId="6" borderId="0" xfId="0" applyFill="1" applyAlignment="1">
      <alignment vertical="top" wrapText="1"/>
    </xf>
    <xf numFmtId="164" fontId="0" fillId="16" borderId="0" xfId="0" applyNumberFormat="1" applyFill="1" applyAlignment="1">
      <alignment horizontal="left" wrapText="1"/>
    </xf>
    <xf numFmtId="0" fontId="0" fillId="13" borderId="0" xfId="0" applyFill="1" applyAlignment="1">
      <alignment wrapText="1"/>
    </xf>
    <xf numFmtId="4" fontId="0" fillId="0" borderId="2" xfId="0" applyNumberFormat="1" applyBorder="1" applyAlignment="1">
      <alignment horizontal="center" wrapText="1"/>
    </xf>
    <xf numFmtId="0" fontId="0" fillId="11" borderId="3" xfId="0" applyFill="1" applyBorder="1" applyAlignment="1">
      <alignment vertical="top" wrapText="1"/>
    </xf>
    <xf numFmtId="10" fontId="66" fillId="6" borderId="0" xfId="0" applyNumberFormat="1" applyFont="1" applyFill="1" applyAlignment="1">
      <alignment vertical="top" wrapText="1"/>
    </xf>
    <xf numFmtId="0" fontId="0" fillId="12" borderId="0" xfId="0" applyFill="1" applyAlignment="1">
      <alignment wrapText="1"/>
    </xf>
    <xf numFmtId="0" fontId="67" fillId="4" borderId="0" xfId="0" applyFont="1" applyFill="1" applyAlignment="1">
      <alignment wrapText="1"/>
    </xf>
    <xf numFmtId="4" fontId="68" fillId="0" borderId="3" xfId="0" applyNumberFormat="1" applyFont="1" applyBorder="1" applyAlignment="1">
      <alignment horizontal="center" wrapText="1"/>
    </xf>
    <xf numFmtId="0" fontId="0" fillId="21" borderId="0" xfId="0" applyFill="1" applyAlignment="1">
      <alignment horizontal="center" vertical="top" wrapText="1"/>
    </xf>
    <xf numFmtId="0" fontId="71" fillId="6" borderId="0" xfId="0" applyFont="1" applyFill="1" applyAlignment="1">
      <alignment wrapText="1"/>
    </xf>
    <xf numFmtId="0" fontId="72" fillId="0" borderId="0" xfId="0" applyFont="1" applyAlignment="1">
      <alignment horizontal="left" wrapText="1"/>
    </xf>
    <xf numFmtId="0" fontId="0" fillId="22" borderId="2" xfId="0" applyFill="1" applyBorder="1" applyAlignment="1">
      <alignment vertical="top" wrapText="1"/>
    </xf>
    <xf numFmtId="0" fontId="73" fillId="24" borderId="0" xfId="0" applyFont="1" applyFill="1" applyAlignment="1">
      <alignment horizontal="center" wrapText="1"/>
    </xf>
    <xf numFmtId="164" fontId="0" fillId="12" borderId="3" xfId="0" applyNumberFormat="1" applyFill="1" applyBorder="1" applyAlignment="1">
      <alignment horizontal="left" wrapText="1"/>
    </xf>
    <xf numFmtId="0" fontId="74" fillId="7" borderId="3" xfId="0" applyFont="1" applyFill="1" applyBorder="1" applyAlignment="1">
      <alignment wrapText="1"/>
    </xf>
    <xf numFmtId="10" fontId="75" fillId="7" borderId="0" xfId="0" applyNumberFormat="1" applyFont="1" applyFill="1" applyAlignment="1">
      <alignment vertical="top" wrapText="1"/>
    </xf>
    <xf numFmtId="0" fontId="0" fillId="2" borderId="0" xfId="0" applyFill="1" applyAlignment="1">
      <alignment wrapText="1"/>
    </xf>
    <xf numFmtId="0" fontId="76" fillId="11" borderId="0" xfId="0" applyFont="1" applyFill="1" applyAlignment="1">
      <alignment wrapText="1"/>
    </xf>
    <xf numFmtId="0" fontId="77" fillId="18" borderId="0" xfId="0" applyFont="1" applyFill="1" applyAlignment="1">
      <alignment wrapText="1"/>
    </xf>
    <xf numFmtId="0" fontId="78" fillId="6" borderId="0" xfId="0" applyFont="1" applyFill="1" applyAlignment="1">
      <alignment horizontal="left"/>
    </xf>
    <xf numFmtId="0" fontId="0" fillId="6" borderId="0" xfId="0" applyFill="1" applyAlignment="1">
      <alignment horizontal="center"/>
    </xf>
    <xf numFmtId="0" fontId="79" fillId="6" borderId="0" xfId="0" applyFont="1" applyFill="1" applyAlignment="1">
      <alignment wrapText="1"/>
    </xf>
    <xf numFmtId="10" fontId="80" fillId="9" borderId="0" xfId="0" applyNumberFormat="1" applyFont="1" applyFill="1" applyAlignment="1">
      <alignment vertical="top" wrapText="1"/>
    </xf>
    <xf numFmtId="164" fontId="0" fillId="0" borderId="0" xfId="0" applyNumberFormat="1" applyAlignment="1">
      <alignment horizontal="left" wrapText="1"/>
    </xf>
    <xf numFmtId="0" fontId="0" fillId="7" borderId="3" xfId="0" applyFill="1" applyBorder="1" applyAlignment="1">
      <alignment vertical="top" wrapText="1"/>
    </xf>
    <xf numFmtId="0" fontId="84" fillId="5" borderId="0" xfId="0" applyFont="1" applyFill="1" applyAlignment="1">
      <alignment vertical="top" wrapText="1"/>
    </xf>
    <xf numFmtId="164" fontId="0" fillId="7" borderId="2" xfId="0" applyNumberFormat="1" applyFill="1" applyBorder="1" applyAlignment="1">
      <alignment horizontal="left" wrapText="1"/>
    </xf>
    <xf numFmtId="0" fontId="0" fillId="12" borderId="2" xfId="0" applyFill="1" applyBorder="1" applyAlignment="1">
      <alignment vertical="top" wrapText="1"/>
    </xf>
    <xf numFmtId="0" fontId="0" fillId="8" borderId="0" xfId="0" applyFill="1" applyAlignment="1">
      <alignment horizontal="center" vertical="top" wrapText="1"/>
    </xf>
    <xf numFmtId="0" fontId="85" fillId="17" borderId="0" xfId="0" applyFont="1" applyFill="1" applyAlignment="1">
      <alignment horizontal="left"/>
    </xf>
    <xf numFmtId="0" fontId="86" fillId="17" borderId="0" xfId="0" applyFont="1" applyFill="1" applyAlignment="1">
      <alignment horizontal="left" wrapText="1"/>
    </xf>
    <xf numFmtId="0" fontId="0" fillId="12" borderId="3" xfId="0" applyFill="1" applyBorder="1" applyAlignment="1">
      <alignment vertical="top" wrapText="1"/>
    </xf>
    <xf numFmtId="0" fontId="0" fillId="0" borderId="0" xfId="0" applyAlignment="1">
      <alignment vertical="top" wrapText="1"/>
    </xf>
    <xf numFmtId="164" fontId="0" fillId="11" borderId="0" xfId="0" applyNumberFormat="1" applyFill="1" applyAlignment="1">
      <alignment horizontal="left" wrapText="1"/>
    </xf>
    <xf numFmtId="10" fontId="88" fillId="25" borderId="0" xfId="0" applyNumberFormat="1" applyFont="1" applyFill="1" applyAlignment="1">
      <alignment vertical="top" wrapText="1"/>
    </xf>
    <xf numFmtId="164" fontId="0" fillId="16" borderId="2" xfId="0" applyNumberFormat="1" applyFill="1" applyBorder="1" applyAlignment="1">
      <alignment horizontal="left" wrapText="1"/>
    </xf>
    <xf numFmtId="164" fontId="0" fillId="12" borderId="0" xfId="0" applyNumberFormat="1" applyFill="1" applyAlignment="1">
      <alignment horizontal="left" wrapText="1"/>
    </xf>
    <xf numFmtId="0" fontId="90" fillId="26" borderId="0" xfId="0" applyFont="1" applyFill="1" applyAlignment="1">
      <alignment horizontal="left" wrapText="1"/>
    </xf>
    <xf numFmtId="0" fontId="91" fillId="0" borderId="0" xfId="0" applyFont="1" applyAlignment="1">
      <alignment wrapText="1"/>
    </xf>
    <xf numFmtId="0" fontId="92" fillId="12" borderId="0" xfId="0" applyFont="1" applyFill="1" applyAlignment="1">
      <alignment horizontal="left"/>
    </xf>
    <xf numFmtId="0" fontId="93" fillId="5" borderId="0" xfId="0" applyFont="1" applyFill="1" applyAlignment="1">
      <alignment vertical="top" wrapText="1"/>
    </xf>
    <xf numFmtId="4" fontId="94" fillId="0" borderId="2" xfId="0" applyNumberFormat="1" applyFont="1" applyBorder="1" applyAlignment="1">
      <alignment horizontal="center" wrapText="1"/>
    </xf>
    <xf numFmtId="0" fontId="0" fillId="4" borderId="0" xfId="0" applyFill="1" applyAlignment="1">
      <alignment wrapText="1"/>
    </xf>
    <xf numFmtId="0" fontId="0" fillId="9" borderId="2" xfId="0" applyFill="1" applyBorder="1" applyAlignment="1">
      <alignment vertical="top" wrapText="1"/>
    </xf>
    <xf numFmtId="0" fontId="0" fillId="12" borderId="0" xfId="0" applyFill="1" applyAlignment="1">
      <alignment wrapText="1"/>
    </xf>
    <xf numFmtId="0" fontId="0" fillId="3" borderId="2" xfId="0" applyFill="1" applyBorder="1" applyAlignment="1">
      <alignment wrapText="1"/>
    </xf>
    <xf numFmtId="0" fontId="0" fillId="13" borderId="3" xfId="0" applyFill="1" applyBorder="1" applyAlignment="1">
      <alignment vertical="top" wrapText="1"/>
    </xf>
    <xf numFmtId="0" fontId="95" fillId="12" borderId="0" xfId="0" applyFont="1" applyFill="1" applyAlignment="1">
      <alignment horizontal="left" wrapText="1"/>
    </xf>
    <xf numFmtId="0" fontId="0" fillId="4" borderId="2" xfId="0" applyFill="1" applyBorder="1" applyAlignment="1">
      <alignment wrapText="1"/>
    </xf>
    <xf numFmtId="164" fontId="0" fillId="4" borderId="2" xfId="0" applyNumberFormat="1" applyFill="1" applyBorder="1" applyAlignment="1">
      <alignment horizontal="left" wrapText="1"/>
    </xf>
    <xf numFmtId="0" fontId="96" fillId="0" borderId="0" xfId="0" applyFont="1" applyAlignment="1">
      <alignment horizontal="center" wrapText="1"/>
    </xf>
    <xf numFmtId="0" fontId="97" fillId="6" borderId="0" xfId="0" applyFont="1" applyFill="1" applyAlignment="1">
      <alignment horizontal="left" wrapText="1"/>
    </xf>
    <xf numFmtId="0" fontId="98" fillId="16" borderId="2" xfId="0" applyFont="1" applyFill="1" applyBorder="1" applyAlignment="1">
      <alignment wrapText="1"/>
    </xf>
    <xf numFmtId="4" fontId="0" fillId="0" borderId="0" xfId="0" applyNumberFormat="1" applyAlignment="1">
      <alignment wrapText="1"/>
    </xf>
    <xf numFmtId="164" fontId="0" fillId="7" borderId="3" xfId="0" applyNumberFormat="1" applyFill="1" applyBorder="1" applyAlignment="1">
      <alignment horizontal="left" wrapText="1"/>
    </xf>
    <xf numFmtId="164" fontId="0" fillId="9" borderId="0" xfId="0" applyNumberFormat="1" applyFill="1" applyAlignment="1">
      <alignment horizontal="left" wrapText="1"/>
    </xf>
    <xf numFmtId="164" fontId="0" fillId="7" borderId="0" xfId="0" applyNumberFormat="1" applyFill="1" applyAlignment="1">
      <alignment horizontal="left" wrapText="1"/>
    </xf>
    <xf numFmtId="0" fontId="0" fillId="4" borderId="3" xfId="0" applyFill="1" applyBorder="1" applyAlignment="1">
      <alignment vertical="top" wrapText="1"/>
    </xf>
    <xf numFmtId="0" fontId="99" fillId="27" borderId="0" xfId="0" applyFont="1" applyFill="1" applyAlignment="1">
      <alignment horizontal="right" wrapText="1"/>
    </xf>
    <xf numFmtId="0" fontId="100" fillId="9" borderId="3" xfId="0" applyFont="1" applyFill="1" applyBorder="1" applyAlignment="1">
      <alignment wrapText="1"/>
    </xf>
    <xf numFmtId="0" fontId="102" fillId="28" borderId="0" xfId="0" applyFont="1" applyFill="1" applyAlignment="1">
      <alignment horizontal="center" wrapText="1"/>
    </xf>
    <xf numFmtId="4" fontId="0" fillId="0" borderId="0" xfId="0" applyNumberFormat="1" applyAlignment="1">
      <alignment horizontal="center" wrapText="1"/>
    </xf>
    <xf numFmtId="0" fontId="103" fillId="0" borderId="0" xfId="0" applyFont="1" applyAlignment="1">
      <alignment horizontal="left" wrapText="1"/>
    </xf>
    <xf numFmtId="0" fontId="0" fillId="9" borderId="3" xfId="0" applyFill="1" applyBorder="1" applyAlignment="1">
      <alignment vertical="top" wrapText="1"/>
    </xf>
    <xf numFmtId="0" fontId="0" fillId="2" borderId="0" xfId="0" applyFill="1" applyAlignment="1">
      <alignment vertical="top" wrapText="1"/>
    </xf>
    <xf numFmtId="0" fontId="104" fillId="19" borderId="0" xfId="0" applyFont="1" applyFill="1" applyAlignment="1">
      <alignment horizontal="left" wrapText="1"/>
    </xf>
    <xf numFmtId="0" fontId="0" fillId="3" borderId="0" xfId="0" applyFill="1" applyAlignment="1">
      <alignment vertical="top" wrapText="1"/>
    </xf>
    <xf numFmtId="0" fontId="0" fillId="6" borderId="0" xfId="0" applyFill="1" applyAlignment="1">
      <alignment wrapText="1"/>
    </xf>
    <xf numFmtId="164" fontId="0" fillId="13" borderId="0" xfId="0" applyNumberFormat="1" applyFill="1" applyAlignment="1">
      <alignment horizontal="left" wrapText="1"/>
    </xf>
    <xf numFmtId="0" fontId="105" fillId="2" borderId="4" xfId="0" applyFont="1" applyFill="1" applyBorder="1" applyAlignment="1">
      <alignment vertical="top" wrapText="1"/>
    </xf>
    <xf numFmtId="0" fontId="106" fillId="12" borderId="0" xfId="0" applyFont="1" applyFill="1" applyAlignment="1">
      <alignment wrapText="1"/>
    </xf>
    <xf numFmtId="0" fontId="107" fillId="0" borderId="0" xfId="0" applyFont="1" applyAlignment="1">
      <alignment wrapText="1"/>
    </xf>
    <xf numFmtId="0" fontId="0" fillId="22" borderId="2" xfId="0" applyFill="1" applyBorder="1" applyAlignment="1">
      <alignment wrapText="1"/>
    </xf>
    <xf numFmtId="0" fontId="0" fillId="0" borderId="0" xfId="0"/>
    <xf numFmtId="164" fontId="0" fillId="22" borderId="0" xfId="0" applyNumberFormat="1" applyFill="1" applyAlignment="1">
      <alignment horizontal="left" wrapText="1"/>
    </xf>
    <xf numFmtId="0" fontId="0" fillId="19" borderId="0" xfId="0" applyFill="1" applyAlignment="1">
      <alignment wrapText="1"/>
    </xf>
    <xf numFmtId="0" fontId="0" fillId="9" borderId="0" xfId="0" applyFill="1" applyAlignment="1">
      <alignment vertical="top" wrapText="1"/>
    </xf>
    <xf numFmtId="164" fontId="0" fillId="3" borderId="3" xfId="0" applyNumberFormat="1" applyFill="1" applyBorder="1" applyAlignment="1">
      <alignment horizontal="left" wrapText="1"/>
    </xf>
    <xf numFmtId="0" fontId="108" fillId="9" borderId="0" xfId="0" applyFont="1" applyFill="1" applyAlignment="1">
      <alignment vertical="top" wrapText="1"/>
    </xf>
    <xf numFmtId="165" fontId="0" fillId="0" borderId="0" xfId="0" applyNumberFormat="1" applyAlignment="1">
      <alignment horizontal="center" wrapText="1"/>
    </xf>
    <xf numFmtId="0" fontId="109" fillId="16" borderId="0" xfId="0" applyFont="1" applyFill="1" applyAlignment="1">
      <alignment wrapText="1"/>
    </xf>
    <xf numFmtId="0" fontId="110" fillId="5" borderId="0" xfId="0" applyFont="1" applyFill="1" applyAlignment="1">
      <alignment vertical="top" wrapText="1"/>
    </xf>
    <xf numFmtId="0" fontId="0" fillId="7" borderId="3" xfId="0" applyFill="1" applyBorder="1" applyAlignment="1">
      <alignment wrapText="1"/>
    </xf>
    <xf numFmtId="0" fontId="111" fillId="6" borderId="0" xfId="0" applyFont="1" applyFill="1" applyAlignment="1">
      <alignment horizontal="left"/>
    </xf>
    <xf numFmtId="4" fontId="112" fillId="0" borderId="0" xfId="0" applyNumberFormat="1" applyFont="1" applyAlignment="1">
      <alignment horizontal="center" wrapText="1"/>
    </xf>
    <xf numFmtId="0" fontId="0" fillId="0" borderId="2" xfId="0" applyBorder="1" applyAlignment="1">
      <alignment wrapText="1"/>
    </xf>
    <xf numFmtId="0" fontId="0" fillId="22" borderId="0" xfId="0" applyFill="1" applyAlignment="1">
      <alignment wrapText="1"/>
    </xf>
    <xf numFmtId="0" fontId="114" fillId="0" borderId="0" xfId="0" applyFont="1" applyAlignment="1">
      <alignment horizontal="left" wrapText="1"/>
    </xf>
    <xf numFmtId="0" fontId="115" fillId="19" borderId="0" xfId="0" applyFont="1" applyFill="1" applyAlignment="1">
      <alignment horizontal="left"/>
    </xf>
    <xf numFmtId="0" fontId="0" fillId="11" borderId="0" xfId="0" applyFill="1" applyAlignment="1">
      <alignment wrapText="1"/>
    </xf>
    <xf numFmtId="0" fontId="0" fillId="2" borderId="0" xfId="0" applyFill="1" applyAlignment="1">
      <alignment horizontal="center" wrapText="1"/>
    </xf>
    <xf numFmtId="10" fontId="116" fillId="12" borderId="0" xfId="0" applyNumberFormat="1" applyFont="1" applyFill="1" applyAlignment="1">
      <alignment vertical="top" wrapText="1"/>
    </xf>
    <xf numFmtId="164" fontId="0" fillId="4" borderId="0" xfId="0" applyNumberFormat="1" applyFill="1" applyAlignment="1">
      <alignment horizontal="left" wrapText="1"/>
    </xf>
    <xf numFmtId="0" fontId="117" fillId="29" borderId="0" xfId="0" applyFont="1" applyFill="1" applyAlignment="1">
      <alignment horizontal="left" wrapText="1"/>
    </xf>
    <xf numFmtId="0" fontId="118" fillId="6" borderId="0" xfId="0" applyFont="1" applyFill="1" applyAlignment="1">
      <alignment vertical="top" wrapText="1"/>
    </xf>
    <xf numFmtId="164" fontId="0" fillId="9" borderId="3" xfId="0" applyNumberFormat="1" applyFill="1" applyBorder="1" applyAlignment="1">
      <alignment horizontal="left" wrapText="1"/>
    </xf>
    <xf numFmtId="0" fontId="0" fillId="0" borderId="2" xfId="0" applyBorder="1" applyAlignment="1">
      <alignment horizontal="center" wrapText="1"/>
    </xf>
    <xf numFmtId="164" fontId="0" fillId="9" borderId="2" xfId="0" applyNumberFormat="1" applyFill="1" applyBorder="1" applyAlignment="1">
      <alignment horizontal="left" wrapText="1"/>
    </xf>
    <xf numFmtId="0" fontId="120" fillId="13" borderId="0" xfId="0" applyFont="1" applyFill="1" applyAlignment="1">
      <alignment wrapText="1"/>
    </xf>
    <xf numFmtId="0" fontId="0" fillId="7" borderId="2" xfId="0" applyFill="1" applyBorder="1" applyAlignment="1">
      <alignment vertical="top" wrapText="1"/>
    </xf>
    <xf numFmtId="0" fontId="0" fillId="0" borderId="0" xfId="0" applyAlignment="1">
      <alignment horizontal="center" wrapText="1"/>
    </xf>
    <xf numFmtId="0" fontId="0" fillId="16" borderId="0" xfId="0" applyFill="1" applyAlignment="1">
      <alignment wrapText="1"/>
    </xf>
    <xf numFmtId="0" fontId="122" fillId="6" borderId="0" xfId="0" applyFont="1" applyFill="1" applyAlignment="1">
      <alignment vertical="top" wrapText="1"/>
    </xf>
    <xf numFmtId="0" fontId="0" fillId="22" borderId="3" xfId="0" applyFill="1" applyBorder="1" applyAlignment="1">
      <alignment wrapText="1"/>
    </xf>
    <xf numFmtId="10" fontId="124" fillId="4" borderId="0" xfId="0" applyNumberFormat="1" applyFont="1" applyFill="1" applyAlignment="1">
      <alignment vertical="top" wrapText="1"/>
    </xf>
    <xf numFmtId="0" fontId="126" fillId="5" borderId="3" xfId="0" applyFont="1" applyFill="1" applyBorder="1" applyAlignment="1">
      <alignment vertical="top" wrapText="1"/>
    </xf>
    <xf numFmtId="0" fontId="127" fillId="22" borderId="2" xfId="0" applyFont="1" applyFill="1" applyBorder="1" applyAlignment="1">
      <alignment wrapText="1"/>
    </xf>
    <xf numFmtId="164" fontId="0" fillId="22" borderId="2" xfId="0" applyNumberFormat="1" applyFill="1" applyBorder="1" applyAlignment="1">
      <alignment horizontal="left" wrapText="1"/>
    </xf>
    <xf numFmtId="0" fontId="128" fillId="9" borderId="0" xfId="0" applyFont="1" applyFill="1" applyAlignment="1">
      <alignment horizontal="center" wrapText="1"/>
    </xf>
    <xf numFmtId="0" fontId="129" fillId="13" borderId="0" xfId="0" applyFont="1" applyFill="1" applyAlignment="1">
      <alignment vertical="top" wrapText="1"/>
    </xf>
    <xf numFmtId="0" fontId="130" fillId="9" borderId="2" xfId="0" applyFont="1" applyFill="1" applyBorder="1" applyAlignment="1">
      <alignment wrapText="1"/>
    </xf>
    <xf numFmtId="0" fontId="131" fillId="0" borderId="0" xfId="0" applyFont="1" applyAlignment="1">
      <alignment horizontal="left"/>
    </xf>
    <xf numFmtId="10" fontId="132" fillId="5" borderId="0" xfId="0" applyNumberFormat="1" applyFont="1" applyFill="1" applyAlignment="1">
      <alignment vertical="top" wrapText="1"/>
    </xf>
    <xf numFmtId="0" fontId="133" fillId="6" borderId="0" xfId="0" applyFont="1" applyFill="1"/>
    <xf numFmtId="0" fontId="134" fillId="6" borderId="0" xfId="0" applyFont="1" applyFill="1" applyAlignment="1">
      <alignment horizontal="center" wrapText="1"/>
    </xf>
    <xf numFmtId="0" fontId="135" fillId="0" borderId="0" xfId="0" applyFont="1" applyAlignment="1">
      <alignment wrapText="1"/>
    </xf>
    <xf numFmtId="0" fontId="136" fillId="4" borderId="2" xfId="0" applyFont="1" applyFill="1" applyBorder="1" applyAlignment="1">
      <alignment vertical="top" wrapText="1"/>
    </xf>
    <xf numFmtId="0" fontId="137" fillId="2" borderId="0" xfId="0" applyFont="1" applyFill="1" applyAlignment="1">
      <alignment wrapText="1"/>
    </xf>
    <xf numFmtId="0" fontId="138" fillId="12" borderId="0" xfId="0" applyFont="1" applyFill="1" applyAlignment="1">
      <alignment horizontal="left"/>
    </xf>
    <xf numFmtId="0" fontId="141" fillId="9" borderId="0" xfId="0" applyFont="1" applyFill="1" applyAlignment="1">
      <alignment wrapText="1"/>
    </xf>
    <xf numFmtId="0" fontId="0" fillId="9" borderId="0" xfId="0" applyFill="1" applyAlignment="1">
      <alignment wrapText="1"/>
    </xf>
    <xf numFmtId="0" fontId="0" fillId="12" borderId="0" xfId="0" applyFill="1" applyAlignment="1">
      <alignment vertical="top" wrapText="1"/>
    </xf>
    <xf numFmtId="0" fontId="142" fillId="16" borderId="0" xfId="0" applyFont="1" applyFill="1" applyAlignment="1">
      <alignment vertical="top" wrapText="1"/>
    </xf>
    <xf numFmtId="0" fontId="0" fillId="12" borderId="2" xfId="0" applyFill="1" applyBorder="1" applyAlignment="1">
      <alignment wrapText="1"/>
    </xf>
    <xf numFmtId="0" fontId="0" fillId="11" borderId="2" xfId="0" applyFill="1" applyBorder="1" applyAlignment="1">
      <alignment vertical="top" wrapText="1"/>
    </xf>
    <xf numFmtId="3" fontId="0" fillId="0" borderId="0" xfId="0" applyNumberFormat="1" applyAlignment="1">
      <alignment horizontal="center" wrapText="1"/>
    </xf>
    <xf numFmtId="0" fontId="0" fillId="3" borderId="2" xfId="0" applyFill="1" applyBorder="1" applyAlignment="1">
      <alignment vertical="top" wrapText="1"/>
    </xf>
    <xf numFmtId="0" fontId="143" fillId="2" borderId="0" xfId="0" applyFont="1" applyFill="1" applyAlignment="1">
      <alignment vertical="top" wrapText="1"/>
    </xf>
    <xf numFmtId="0" fontId="0" fillId="16" borderId="2" xfId="0" applyFill="1" applyBorder="1" applyAlignment="1">
      <alignment wrapText="1"/>
    </xf>
    <xf numFmtId="0" fontId="144" fillId="12" borderId="3" xfId="0" applyFont="1" applyFill="1" applyBorder="1" applyAlignment="1">
      <alignment wrapText="1"/>
    </xf>
    <xf numFmtId="164" fontId="0" fillId="16" borderId="3" xfId="0" applyNumberFormat="1" applyFill="1" applyBorder="1" applyAlignment="1">
      <alignment horizontal="left" wrapText="1"/>
    </xf>
    <xf numFmtId="0" fontId="0" fillId="9" borderId="3" xfId="0" applyFill="1" applyBorder="1" applyAlignment="1">
      <alignment wrapText="1"/>
    </xf>
    <xf numFmtId="0" fontId="0" fillId="3" borderId="0" xfId="0" applyFill="1" applyAlignment="1">
      <alignment wrapText="1"/>
    </xf>
    <xf numFmtId="0" fontId="0" fillId="13" borderId="2" xfId="0" applyFill="1" applyBorder="1" applyAlignment="1">
      <alignment vertical="top" wrapText="1"/>
    </xf>
    <xf numFmtId="0" fontId="145" fillId="0" borderId="0" xfId="0" applyFont="1" applyAlignment="1">
      <alignment horizontal="center" wrapText="1"/>
    </xf>
    <xf numFmtId="0" fontId="146" fillId="5" borderId="0" xfId="0" applyFont="1" applyFill="1" applyAlignment="1">
      <alignment vertical="top" wrapText="1"/>
    </xf>
    <xf numFmtId="0" fontId="0" fillId="6" borderId="0" xfId="0" applyFill="1"/>
    <xf numFmtId="0" fontId="147" fillId="22" borderId="0" xfId="0" applyFont="1" applyFill="1" applyAlignment="1">
      <alignment vertical="top" wrapText="1"/>
    </xf>
    <xf numFmtId="0" fontId="148" fillId="0" borderId="0" xfId="0" applyFont="1" applyAlignment="1">
      <alignment horizontal="left"/>
    </xf>
    <xf numFmtId="0" fontId="0" fillId="7" borderId="2" xfId="0" applyFill="1" applyBorder="1" applyAlignment="1">
      <alignment wrapText="1"/>
    </xf>
    <xf numFmtId="0" fontId="149" fillId="0" borderId="0" xfId="0" applyFont="1"/>
    <xf numFmtId="0" fontId="0" fillId="6" borderId="0" xfId="0" applyFill="1" applyAlignment="1">
      <alignment horizontal="center"/>
    </xf>
    <xf numFmtId="0" fontId="150" fillId="20" borderId="0" xfId="0" applyFont="1" applyFill="1" applyAlignment="1">
      <alignment horizontal="left" wrapText="1"/>
    </xf>
    <xf numFmtId="10" fontId="151" fillId="2" borderId="0" xfId="0" applyNumberFormat="1" applyFont="1" applyFill="1" applyAlignment="1">
      <alignment vertical="top" wrapText="1"/>
    </xf>
    <xf numFmtId="0" fontId="152" fillId="22" borderId="0" xfId="0" applyFont="1" applyFill="1" applyAlignment="1">
      <alignment wrapText="1"/>
    </xf>
    <xf numFmtId="0" fontId="153" fillId="11" borderId="0" xfId="0" applyFont="1" applyFill="1" applyAlignment="1">
      <alignment vertical="top" wrapText="1"/>
    </xf>
    <xf numFmtId="0" fontId="156" fillId="0" borderId="0" xfId="0" applyFont="1" applyAlignment="1">
      <alignment wrapText="1"/>
    </xf>
    <xf numFmtId="0" fontId="89" fillId="16" borderId="0" xfId="0" applyFont="1" applyFill="1" applyAlignment="1">
      <alignment horizontal="center" vertical="top" wrapText="1"/>
    </xf>
    <xf numFmtId="0" fontId="10" fillId="7" borderId="0" xfId="0" applyFont="1" applyFill="1" applyAlignment="1">
      <alignment horizontal="center" vertical="top" wrapText="1"/>
    </xf>
    <xf numFmtId="0" fontId="58" fillId="12" borderId="0" xfId="0" applyFont="1" applyFill="1" applyAlignment="1">
      <alignment horizontal="center" vertical="top" wrapText="1"/>
    </xf>
    <xf numFmtId="0" fontId="119" fillId="9" borderId="0" xfId="0" applyFont="1" applyFill="1" applyAlignment="1">
      <alignment horizontal="center" vertical="top" wrapText="1"/>
    </xf>
    <xf numFmtId="0" fontId="123" fillId="3" borderId="0" xfId="0" applyFont="1" applyFill="1" applyAlignment="1">
      <alignment horizontal="center" vertical="top" wrapText="1"/>
    </xf>
    <xf numFmtId="0" fontId="62" fillId="11" borderId="0" xfId="0" applyFont="1" applyFill="1" applyAlignment="1">
      <alignment horizontal="center" vertical="top" wrapText="1"/>
    </xf>
    <xf numFmtId="0" fontId="48" fillId="22" borderId="0" xfId="0" applyFont="1" applyFill="1" applyAlignment="1">
      <alignment horizontal="center" vertical="top" wrapText="1"/>
    </xf>
    <xf numFmtId="0" fontId="121" fillId="13" borderId="0" xfId="0" applyFont="1" applyFill="1" applyAlignment="1">
      <alignment horizontal="center" vertical="top" wrapText="1"/>
    </xf>
    <xf numFmtId="0" fontId="70" fillId="4" borderId="0" xfId="0" applyFont="1" applyFill="1" applyAlignment="1">
      <alignment horizontal="center" vertical="top" wrapText="1"/>
    </xf>
    <xf numFmtId="0" fontId="12" fillId="2" borderId="0" xfId="0" applyFont="1" applyFill="1" applyAlignment="1">
      <alignment horizontal="center" vertical="top" wrapText="1"/>
    </xf>
    <xf numFmtId="10" fontId="65" fillId="16" borderId="0" xfId="0" applyNumberFormat="1" applyFont="1" applyFill="1" applyAlignment="1">
      <alignment horizontal="center" vertical="top" wrapText="1"/>
    </xf>
    <xf numFmtId="10" fontId="34" fillId="7" borderId="0" xfId="0" applyNumberFormat="1" applyFont="1" applyFill="1" applyAlignment="1">
      <alignment horizontal="center" vertical="top" wrapText="1"/>
    </xf>
    <xf numFmtId="10" fontId="87" fillId="12" borderId="0" xfId="0" applyNumberFormat="1" applyFont="1" applyFill="1" applyAlignment="1">
      <alignment horizontal="center" vertical="top" wrapText="1"/>
    </xf>
    <xf numFmtId="10" fontId="69" fillId="9" borderId="0" xfId="0" applyNumberFormat="1" applyFont="1" applyFill="1" applyAlignment="1">
      <alignment horizontal="center" vertical="top" wrapText="1"/>
    </xf>
    <xf numFmtId="10" fontId="24" fillId="3" borderId="0" xfId="0" applyNumberFormat="1" applyFont="1" applyFill="1" applyAlignment="1">
      <alignment horizontal="center" vertical="top" wrapText="1"/>
    </xf>
    <xf numFmtId="10" fontId="82" fillId="11" borderId="0" xfId="0" applyNumberFormat="1" applyFont="1" applyFill="1" applyAlignment="1">
      <alignment horizontal="center" vertical="top" wrapText="1"/>
    </xf>
    <xf numFmtId="10" fontId="101" fillId="22" borderId="0" xfId="0" applyNumberFormat="1" applyFont="1" applyFill="1" applyAlignment="1">
      <alignment horizontal="center" vertical="top" wrapText="1"/>
    </xf>
    <xf numFmtId="10" fontId="44" fillId="13" borderId="0" xfId="0" applyNumberFormat="1" applyFont="1" applyFill="1" applyAlignment="1">
      <alignment horizontal="center" vertical="top" wrapText="1"/>
    </xf>
    <xf numFmtId="10" fontId="83" fillId="4" borderId="0" xfId="0" applyNumberFormat="1" applyFont="1" applyFill="1" applyAlignment="1">
      <alignment horizontal="center" vertical="top" wrapText="1"/>
    </xf>
    <xf numFmtId="10" fontId="113" fillId="2" borderId="0" xfId="0" applyNumberFormat="1" applyFont="1" applyFill="1" applyAlignment="1">
      <alignment horizontal="center" vertical="top" wrapText="1"/>
    </xf>
    <xf numFmtId="0" fontId="35" fillId="18" borderId="0" xfId="0" applyFont="1" applyFill="1" applyAlignment="1">
      <alignment vertical="top" wrapText="1"/>
    </xf>
    <xf numFmtId="0" fontId="0" fillId="18" borderId="0" xfId="0" applyFill="1" applyAlignment="1">
      <alignment vertical="top" wrapText="1"/>
    </xf>
    <xf numFmtId="0" fontId="0" fillId="18" borderId="0" xfId="0" applyFill="1" applyAlignment="1">
      <alignment wrapText="1"/>
    </xf>
    <xf numFmtId="0" fontId="155" fillId="10" borderId="0" xfId="0" applyFont="1" applyFill="1" applyAlignment="1">
      <alignment vertical="top" wrapText="1"/>
    </xf>
    <xf numFmtId="0" fontId="0" fillId="10" borderId="0" xfId="0" applyFill="1" applyAlignment="1">
      <alignment vertical="top" wrapText="1"/>
    </xf>
    <xf numFmtId="0" fontId="81" fillId="10" borderId="0" xfId="0" applyFont="1" applyFill="1" applyAlignment="1">
      <alignment vertical="top" wrapText="1"/>
    </xf>
    <xf numFmtId="0" fontId="139" fillId="10" borderId="0" xfId="0" applyFont="1" applyFill="1" applyAlignment="1">
      <alignment horizontal="left" vertical="top" wrapText="1"/>
    </xf>
    <xf numFmtId="0" fontId="125" fillId="27" borderId="0" xfId="0" applyFont="1" applyFill="1" applyAlignment="1">
      <alignment horizontal="center" wrapText="1"/>
    </xf>
    <xf numFmtId="0" fontId="154" fillId="18" borderId="0" xfId="0" applyFont="1" applyFill="1" applyAlignment="1">
      <alignment horizontal="center" wrapText="1"/>
    </xf>
    <xf numFmtId="0" fontId="140" fillId="18"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600" b="1">
                <a:solidFill>
                  <a:srgbClr val="000000"/>
                </a:solidFill>
              </a:defRPr>
            </a:pPr>
            <a:r>
              <a:t>Constructed Opposition</a:t>
            </a:r>
          </a:p>
        </c:rich>
      </c:tx>
      <c:overlay val="0"/>
    </c:title>
    <c:autoTitleDeleted val="0"/>
    <c:plotArea>
      <c:layout/>
      <c:pieChart>
        <c:varyColors val="1"/>
        <c:ser>
          <c:idx val="0"/>
          <c:order val="0"/>
          <c:dPt>
            <c:idx val="0"/>
            <c:bubble3D val="0"/>
            <c:spPr>
              <a:solidFill>
                <a:srgbClr val="B45F06"/>
              </a:solidFill>
              <a:ln w="25400" cmpd="sng">
                <a:solidFill>
                  <a:srgbClr val="FFFFFF"/>
                </a:solidFill>
              </a:ln>
            </c:spPr>
          </c:dPt>
          <c:dPt>
            <c:idx val="1"/>
            <c:bubble3D val="0"/>
            <c:spPr>
              <a:solidFill>
                <a:srgbClr val="38761D"/>
              </a:solidFill>
              <a:ln w="25400" cmpd="sng">
                <a:solidFill>
                  <a:srgbClr val="FFFFFF"/>
                </a:solidFill>
              </a:ln>
            </c:spPr>
          </c:dPt>
          <c:dPt>
            <c:idx val="2"/>
            <c:bubble3D val="0"/>
            <c:spPr>
              <a:solidFill>
                <a:srgbClr val="351C75"/>
              </a:solidFill>
              <a:ln w="25400" cmpd="sng">
                <a:solidFill>
                  <a:srgbClr val="FFFFFF"/>
                </a:solidFill>
              </a:ln>
            </c:spPr>
          </c:dPt>
          <c:dPt>
            <c:idx val="3"/>
            <c:bubble3D val="0"/>
            <c:spPr>
              <a:solidFill>
                <a:srgbClr val="BF9000"/>
              </a:solidFill>
              <a:ln w="25400" cmpd="sng">
                <a:solidFill>
                  <a:srgbClr val="FFFFFF"/>
                </a:solidFill>
              </a:ln>
            </c:spPr>
          </c:dPt>
          <c:dPt>
            <c:idx val="4"/>
            <c:bubble3D val="0"/>
            <c:spPr>
              <a:solidFill>
                <a:srgbClr val="134F5C"/>
              </a:solidFill>
              <a:ln w="25400" cmpd="sng">
                <a:solidFill>
                  <a:srgbClr val="FFFFFF"/>
                </a:solidFill>
              </a:ln>
            </c:spPr>
          </c:dPt>
          <c:dPt>
            <c:idx val="5"/>
            <c:bubble3D val="0"/>
            <c:spPr>
              <a:solidFill>
                <a:srgbClr val="434343"/>
              </a:solidFill>
              <a:ln w="25400" cmpd="sng">
                <a:solidFill>
                  <a:srgbClr val="FFFFFF"/>
                </a:solidFill>
              </a:ln>
            </c:spPr>
          </c:dPt>
          <c:dPt>
            <c:idx val="6"/>
            <c:bubble3D val="0"/>
            <c:spPr>
              <a:solidFill>
                <a:srgbClr val="0B5394"/>
              </a:solidFill>
              <a:ln w="25400" cmpd="sng">
                <a:solidFill>
                  <a:srgbClr val="FFFFFF"/>
                </a:solidFill>
              </a:ln>
            </c:spPr>
          </c:dPt>
          <c:dPt>
            <c:idx val="7"/>
            <c:bubble3D val="0"/>
            <c:spPr>
              <a:solidFill>
                <a:srgbClr val="741B47"/>
              </a:solidFill>
              <a:ln w="25400" cmpd="sng">
                <a:solidFill>
                  <a:srgbClr val="FFFFFF"/>
                </a:solidFill>
              </a:ln>
            </c:spPr>
          </c:dPt>
          <c:dPt>
            <c:idx val="8"/>
            <c:bubble3D val="0"/>
            <c:spPr>
              <a:solidFill>
                <a:srgbClr val="990000"/>
              </a:solidFill>
              <a:ln w="25400" cmpd="sng">
                <a:solidFill>
                  <a:srgbClr val="FFFFFF"/>
                </a:solidFill>
              </a:ln>
            </c:spPr>
          </c:dPt>
          <c:dPt>
            <c:idx val="9"/>
            <c:bubble3D val="0"/>
            <c:spPr>
              <a:solidFill>
                <a:srgbClr val="316395"/>
              </a:solidFill>
              <a:ln w="25400" cmpd="sng">
                <a:solidFill>
                  <a:srgbClr val="FFFFFF"/>
                </a:solidFill>
              </a:ln>
            </c:spPr>
          </c:dPt>
          <c:dPt>
            <c:idx val="10"/>
            <c:bubble3D val="0"/>
            <c:spPr>
              <a:solidFill>
                <a:srgbClr val="994499"/>
              </a:solidFill>
              <a:ln w="25400" cmpd="sng">
                <a:solidFill>
                  <a:srgbClr val="FFFFFF"/>
                </a:solidFill>
              </a:ln>
            </c:spPr>
          </c:dPt>
          <c:dPt>
            <c:idx val="11"/>
            <c:bubble3D val="0"/>
            <c:spPr>
              <a:solidFill>
                <a:srgbClr val="22AA99"/>
              </a:solidFill>
              <a:ln w="25400" cmpd="sng">
                <a:solidFill>
                  <a:srgbClr val="FFFFFF"/>
                </a:solidFill>
              </a:ln>
            </c:spPr>
          </c:dPt>
          <c:dPt>
            <c:idx val="12"/>
            <c:bubble3D val="0"/>
            <c:spPr>
              <a:solidFill>
                <a:srgbClr val="AAAA11"/>
              </a:solidFill>
              <a:ln w="25400" cmpd="sng">
                <a:solidFill>
                  <a:srgbClr val="FFFFFF"/>
                </a:solidFill>
              </a:ln>
            </c:spPr>
          </c:dPt>
          <c:dPt>
            <c:idx val="13"/>
            <c:bubble3D val="0"/>
            <c:spPr>
              <a:solidFill>
                <a:srgbClr val="6633CC"/>
              </a:solidFill>
              <a:ln w="25400" cmpd="sng">
                <a:solidFill>
                  <a:srgbClr val="FFFFFF"/>
                </a:solidFill>
              </a:ln>
            </c:spPr>
          </c:dPt>
          <c:dPt>
            <c:idx val="14"/>
            <c:bubble3D val="0"/>
            <c:spPr>
              <a:solidFill>
                <a:srgbClr val="E67300"/>
              </a:solidFill>
              <a:ln w="25400" cmpd="sng">
                <a:solidFill>
                  <a:srgbClr val="FFFFFF"/>
                </a:solidFill>
              </a:ln>
            </c:spPr>
          </c:dPt>
          <c:dPt>
            <c:idx val="15"/>
            <c:bubble3D val="0"/>
            <c:spPr>
              <a:solidFill>
                <a:srgbClr val="8B0707"/>
              </a:solidFill>
              <a:ln w="25400" cmpd="sng">
                <a:solidFill>
                  <a:srgbClr val="FFFFFF"/>
                </a:solidFill>
              </a:ln>
            </c:spPr>
          </c:dPt>
          <c:dPt>
            <c:idx val="16"/>
            <c:bubble3D val="0"/>
            <c:spPr>
              <a:solidFill>
                <a:srgbClr val="651067"/>
              </a:solidFill>
              <a:ln w="25400" cmpd="sng">
                <a:solidFill>
                  <a:srgbClr val="FFFFFF"/>
                </a:solidFill>
              </a:ln>
            </c:spPr>
          </c:dPt>
          <c:dPt>
            <c:idx val="17"/>
            <c:bubble3D val="0"/>
            <c:spPr>
              <a:solidFill>
                <a:srgbClr val="329262"/>
              </a:solidFill>
              <a:ln w="25400" cmpd="sng">
                <a:solidFill>
                  <a:srgbClr val="FFFFFF"/>
                </a:solidFill>
              </a:ln>
            </c:spPr>
          </c:dPt>
          <c:dPt>
            <c:idx val="18"/>
            <c:bubble3D val="0"/>
            <c:spPr>
              <a:solidFill>
                <a:srgbClr val="5574A6"/>
              </a:solidFill>
              <a:ln w="25400" cmpd="sng">
                <a:solidFill>
                  <a:srgbClr val="FFFFFF"/>
                </a:solidFill>
              </a:ln>
            </c:spPr>
          </c:dPt>
          <c:dPt>
            <c:idx val="19"/>
            <c:bubble3D val="0"/>
            <c:spPr>
              <a:solidFill>
                <a:srgbClr val="3B3EAC"/>
              </a:solidFill>
              <a:ln w="25400" cmpd="sng">
                <a:solidFill>
                  <a:srgbClr val="FFFFFF"/>
                </a:solidFill>
              </a:ln>
            </c:spPr>
          </c:dPt>
          <c:dPt>
            <c:idx val="20"/>
            <c:bubble3D val="0"/>
            <c:spPr>
              <a:solidFill>
                <a:srgbClr val="B77322"/>
              </a:solidFill>
              <a:ln w="25400" cmpd="sng">
                <a:solidFill>
                  <a:srgbClr val="FFFFFF"/>
                </a:solidFill>
              </a:ln>
            </c:spPr>
          </c:dPt>
          <c:dPt>
            <c:idx val="21"/>
            <c:bubble3D val="0"/>
            <c:spPr>
              <a:solidFill>
                <a:srgbClr val="16D620"/>
              </a:solidFill>
              <a:ln w="25400" cmpd="sng">
                <a:solidFill>
                  <a:srgbClr val="FFFFFF"/>
                </a:solidFill>
              </a:ln>
            </c:spPr>
          </c:dPt>
          <c:dPt>
            <c:idx val="22"/>
            <c:bubble3D val="0"/>
            <c:spPr>
              <a:solidFill>
                <a:srgbClr val="B91383"/>
              </a:solidFill>
              <a:ln w="25400" cmpd="sng">
                <a:solidFill>
                  <a:srgbClr val="FFFFFF"/>
                </a:solidFill>
              </a:ln>
            </c:spPr>
          </c:dPt>
          <c:dPt>
            <c:idx val="23"/>
            <c:bubble3D val="0"/>
            <c:spPr>
              <a:solidFill>
                <a:srgbClr val="F4359E"/>
              </a:solidFill>
              <a:ln w="25400" cmpd="sng">
                <a:solidFill>
                  <a:srgbClr val="FFFFFF"/>
                </a:solidFill>
              </a:ln>
            </c:spPr>
          </c:dPt>
          <c:dPt>
            <c:idx val="24"/>
            <c:bubble3D val="0"/>
            <c:spPr>
              <a:solidFill>
                <a:srgbClr val="9C5935"/>
              </a:solidFill>
              <a:ln w="25400" cmpd="sng">
                <a:solidFill>
                  <a:srgbClr val="FFFFFF"/>
                </a:solidFill>
              </a:ln>
            </c:spPr>
          </c:dPt>
          <c:dPt>
            <c:idx val="25"/>
            <c:bubble3D val="0"/>
            <c:spPr>
              <a:solidFill>
                <a:srgbClr val="A9C413"/>
              </a:solidFill>
              <a:ln w="25400" cmpd="sng">
                <a:solidFill>
                  <a:srgbClr val="FFFFFF"/>
                </a:solidFill>
              </a:ln>
            </c:spPr>
          </c:dPt>
          <c:dPt>
            <c:idx val="26"/>
            <c:bubble3D val="0"/>
            <c:spPr>
              <a:solidFill>
                <a:srgbClr val="2A778D"/>
              </a:solidFill>
              <a:ln w="25400" cmpd="sng">
                <a:solidFill>
                  <a:srgbClr val="FFFFFF"/>
                </a:solidFill>
              </a:ln>
            </c:spPr>
          </c:dPt>
          <c:dPt>
            <c:idx val="27"/>
            <c:bubble3D val="0"/>
            <c:spPr>
              <a:solidFill>
                <a:srgbClr val="668D1C"/>
              </a:solidFill>
              <a:ln w="25400" cmpd="sng">
                <a:solidFill>
                  <a:srgbClr val="FFFFFF"/>
                </a:solidFill>
              </a:ln>
            </c:spPr>
          </c:dPt>
          <c:dPt>
            <c:idx val="28"/>
            <c:bubble3D val="0"/>
            <c:spPr>
              <a:solidFill>
                <a:srgbClr val="BEA413"/>
              </a:solidFill>
              <a:ln w="25400" cmpd="sng">
                <a:solidFill>
                  <a:srgbClr val="FFFFFF"/>
                </a:solidFill>
              </a:ln>
            </c:spPr>
          </c:dPt>
          <c:dPt>
            <c:idx val="29"/>
            <c:bubble3D val="0"/>
            <c:spPr>
              <a:solidFill>
                <a:srgbClr val="0C5922"/>
              </a:solidFill>
              <a:ln w="25400" cmpd="sng">
                <a:solidFill>
                  <a:srgbClr val="FFFFFF"/>
                </a:solidFill>
              </a:ln>
            </c:spPr>
          </c:dPt>
          <c:dPt>
            <c:idx val="30"/>
            <c:bubble3D val="0"/>
            <c:spPr>
              <a:solidFill>
                <a:srgbClr val="743411"/>
              </a:solidFill>
              <a:ln w="25400" cmpd="sng">
                <a:solidFill>
                  <a:srgbClr val="FFFFFF"/>
                </a:solidFill>
              </a:ln>
            </c:spPr>
          </c:dPt>
          <c:cat>
            <c:strRef>
              <c:f>Data!$A$1:$A$9</c:f>
              <c:strCache>
                <c:ptCount val="9"/>
                <c:pt idx="0">
                  <c:v>Druid</c:v>
                </c:pt>
                <c:pt idx="1">
                  <c:v>Hunter</c:v>
                </c:pt>
                <c:pt idx="2">
                  <c:v>Mage</c:v>
                </c:pt>
                <c:pt idx="3">
                  <c:v>Paladin</c:v>
                </c:pt>
                <c:pt idx="4">
                  <c:v>Priest</c:v>
                </c:pt>
                <c:pt idx="5">
                  <c:v>Rogue</c:v>
                </c:pt>
                <c:pt idx="6">
                  <c:v>Shaman</c:v>
                </c:pt>
                <c:pt idx="7">
                  <c:v>Warlock</c:v>
                </c:pt>
                <c:pt idx="8">
                  <c:v>Warrior</c:v>
                </c:pt>
              </c:strCache>
            </c:strRef>
          </c:cat>
          <c:val>
            <c:numRef>
              <c:f>Data!$B$1:$B$9</c:f>
              <c:numCache>
                <c:formatCode>General</c:formatCode>
                <c:ptCount val="9"/>
                <c:pt idx="0">
                  <c:v>423</c:v>
                </c:pt>
                <c:pt idx="1">
                  <c:v>558</c:v>
                </c:pt>
                <c:pt idx="2">
                  <c:v>573</c:v>
                </c:pt>
                <c:pt idx="3">
                  <c:v>414</c:v>
                </c:pt>
                <c:pt idx="4">
                  <c:v>505</c:v>
                </c:pt>
                <c:pt idx="5">
                  <c:v>377</c:v>
                </c:pt>
                <c:pt idx="6">
                  <c:v>366</c:v>
                </c:pt>
                <c:pt idx="7">
                  <c:v>656</c:v>
                </c:pt>
                <c:pt idx="8">
                  <c:v>382</c:v>
                </c:pt>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a:defRPr sz="1300">
              <a:solidFill>
                <a:srgbClr val="222222"/>
              </a:solidFill>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600" b="1">
                <a:solidFill>
                  <a:srgbClr val="000000"/>
                </a:solidFill>
              </a:defRPr>
            </a:pPr>
            <a:r>
              <a:t>Arena Opposition</a:t>
            </a:r>
          </a:p>
        </c:rich>
      </c:tx>
      <c:overlay val="0"/>
    </c:title>
    <c:autoTitleDeleted val="0"/>
    <c:plotArea>
      <c:layout/>
      <c:pieChart>
        <c:varyColors val="1"/>
        <c:ser>
          <c:idx val="0"/>
          <c:order val="0"/>
          <c:dPt>
            <c:idx val="0"/>
            <c:bubble3D val="0"/>
            <c:spPr>
              <a:solidFill>
                <a:srgbClr val="B45F06"/>
              </a:solidFill>
              <a:ln w="25400" cmpd="sng">
                <a:solidFill>
                  <a:srgbClr val="FFFFFF"/>
                </a:solidFill>
              </a:ln>
            </c:spPr>
          </c:dPt>
          <c:dPt>
            <c:idx val="1"/>
            <c:bubble3D val="0"/>
            <c:spPr>
              <a:solidFill>
                <a:srgbClr val="38761D"/>
              </a:solidFill>
              <a:ln w="25400" cmpd="sng">
                <a:solidFill>
                  <a:srgbClr val="FFFFFF"/>
                </a:solidFill>
              </a:ln>
            </c:spPr>
          </c:dPt>
          <c:dPt>
            <c:idx val="2"/>
            <c:bubble3D val="0"/>
            <c:spPr>
              <a:solidFill>
                <a:srgbClr val="351C75"/>
              </a:solidFill>
              <a:ln w="25400" cmpd="sng">
                <a:solidFill>
                  <a:srgbClr val="FFFFFF"/>
                </a:solidFill>
              </a:ln>
            </c:spPr>
          </c:dPt>
          <c:dPt>
            <c:idx val="3"/>
            <c:bubble3D val="0"/>
            <c:spPr>
              <a:solidFill>
                <a:srgbClr val="BF9000"/>
              </a:solidFill>
              <a:ln w="25400" cmpd="sng">
                <a:solidFill>
                  <a:srgbClr val="FFFFFF"/>
                </a:solidFill>
              </a:ln>
            </c:spPr>
          </c:dPt>
          <c:dPt>
            <c:idx val="4"/>
            <c:bubble3D val="0"/>
            <c:spPr>
              <a:solidFill>
                <a:srgbClr val="134F5C"/>
              </a:solidFill>
              <a:ln w="25400" cmpd="sng">
                <a:solidFill>
                  <a:srgbClr val="FFFFFF"/>
                </a:solidFill>
              </a:ln>
            </c:spPr>
          </c:dPt>
          <c:dPt>
            <c:idx val="5"/>
            <c:bubble3D val="0"/>
            <c:spPr>
              <a:solidFill>
                <a:srgbClr val="434343"/>
              </a:solidFill>
              <a:ln w="25400" cmpd="sng">
                <a:solidFill>
                  <a:srgbClr val="FFFFFF"/>
                </a:solidFill>
              </a:ln>
            </c:spPr>
          </c:dPt>
          <c:dPt>
            <c:idx val="6"/>
            <c:bubble3D val="0"/>
            <c:spPr>
              <a:solidFill>
                <a:srgbClr val="0B5394"/>
              </a:solidFill>
              <a:ln w="25400" cmpd="sng">
                <a:solidFill>
                  <a:srgbClr val="FFFFFF"/>
                </a:solidFill>
              </a:ln>
            </c:spPr>
          </c:dPt>
          <c:dPt>
            <c:idx val="7"/>
            <c:bubble3D val="0"/>
            <c:spPr>
              <a:solidFill>
                <a:srgbClr val="741B47"/>
              </a:solidFill>
              <a:ln w="25400" cmpd="sng">
                <a:solidFill>
                  <a:srgbClr val="FFFFFF"/>
                </a:solidFill>
              </a:ln>
            </c:spPr>
          </c:dPt>
          <c:dPt>
            <c:idx val="8"/>
            <c:bubble3D val="0"/>
            <c:spPr>
              <a:solidFill>
                <a:srgbClr val="990000"/>
              </a:solidFill>
              <a:ln w="25400" cmpd="sng">
                <a:solidFill>
                  <a:srgbClr val="FFFFFF"/>
                </a:solidFill>
              </a:ln>
            </c:spPr>
          </c:dPt>
          <c:dPt>
            <c:idx val="9"/>
            <c:bubble3D val="0"/>
            <c:spPr>
              <a:solidFill>
                <a:srgbClr val="316395"/>
              </a:solidFill>
              <a:ln w="25400" cmpd="sng">
                <a:solidFill>
                  <a:srgbClr val="FFFFFF"/>
                </a:solidFill>
              </a:ln>
            </c:spPr>
          </c:dPt>
          <c:dPt>
            <c:idx val="10"/>
            <c:bubble3D val="0"/>
            <c:spPr>
              <a:solidFill>
                <a:srgbClr val="994499"/>
              </a:solidFill>
              <a:ln w="25400" cmpd="sng">
                <a:solidFill>
                  <a:srgbClr val="FFFFFF"/>
                </a:solidFill>
              </a:ln>
            </c:spPr>
          </c:dPt>
          <c:dPt>
            <c:idx val="11"/>
            <c:bubble3D val="0"/>
            <c:spPr>
              <a:solidFill>
                <a:srgbClr val="22AA99"/>
              </a:solidFill>
              <a:ln w="25400" cmpd="sng">
                <a:solidFill>
                  <a:srgbClr val="FFFFFF"/>
                </a:solidFill>
              </a:ln>
            </c:spPr>
          </c:dPt>
          <c:dPt>
            <c:idx val="12"/>
            <c:bubble3D val="0"/>
            <c:spPr>
              <a:solidFill>
                <a:srgbClr val="AAAA11"/>
              </a:solidFill>
              <a:ln w="25400" cmpd="sng">
                <a:solidFill>
                  <a:srgbClr val="FFFFFF"/>
                </a:solidFill>
              </a:ln>
            </c:spPr>
          </c:dPt>
          <c:dPt>
            <c:idx val="13"/>
            <c:bubble3D val="0"/>
            <c:spPr>
              <a:solidFill>
                <a:srgbClr val="6633CC"/>
              </a:solidFill>
              <a:ln w="25400" cmpd="sng">
                <a:solidFill>
                  <a:srgbClr val="FFFFFF"/>
                </a:solidFill>
              </a:ln>
            </c:spPr>
          </c:dPt>
          <c:dPt>
            <c:idx val="14"/>
            <c:bubble3D val="0"/>
            <c:spPr>
              <a:solidFill>
                <a:srgbClr val="E67300"/>
              </a:solidFill>
              <a:ln w="25400" cmpd="sng">
                <a:solidFill>
                  <a:srgbClr val="FFFFFF"/>
                </a:solidFill>
              </a:ln>
            </c:spPr>
          </c:dPt>
          <c:dPt>
            <c:idx val="15"/>
            <c:bubble3D val="0"/>
            <c:spPr>
              <a:solidFill>
                <a:srgbClr val="8B0707"/>
              </a:solidFill>
              <a:ln w="25400" cmpd="sng">
                <a:solidFill>
                  <a:srgbClr val="FFFFFF"/>
                </a:solidFill>
              </a:ln>
            </c:spPr>
          </c:dPt>
          <c:dPt>
            <c:idx val="16"/>
            <c:bubble3D val="0"/>
            <c:spPr>
              <a:solidFill>
                <a:srgbClr val="651067"/>
              </a:solidFill>
              <a:ln w="25400" cmpd="sng">
                <a:solidFill>
                  <a:srgbClr val="FFFFFF"/>
                </a:solidFill>
              </a:ln>
            </c:spPr>
          </c:dPt>
          <c:dPt>
            <c:idx val="17"/>
            <c:bubble3D val="0"/>
            <c:spPr>
              <a:solidFill>
                <a:srgbClr val="329262"/>
              </a:solidFill>
              <a:ln w="25400" cmpd="sng">
                <a:solidFill>
                  <a:srgbClr val="FFFFFF"/>
                </a:solidFill>
              </a:ln>
            </c:spPr>
          </c:dPt>
          <c:dPt>
            <c:idx val="18"/>
            <c:bubble3D val="0"/>
            <c:spPr>
              <a:solidFill>
                <a:srgbClr val="5574A6"/>
              </a:solidFill>
              <a:ln w="25400" cmpd="sng">
                <a:solidFill>
                  <a:srgbClr val="FFFFFF"/>
                </a:solidFill>
              </a:ln>
            </c:spPr>
          </c:dPt>
          <c:dPt>
            <c:idx val="19"/>
            <c:bubble3D val="0"/>
            <c:spPr>
              <a:solidFill>
                <a:srgbClr val="3B3EAC"/>
              </a:solidFill>
              <a:ln w="25400" cmpd="sng">
                <a:solidFill>
                  <a:srgbClr val="FFFFFF"/>
                </a:solidFill>
              </a:ln>
            </c:spPr>
          </c:dPt>
          <c:dPt>
            <c:idx val="20"/>
            <c:bubble3D val="0"/>
            <c:spPr>
              <a:solidFill>
                <a:srgbClr val="B77322"/>
              </a:solidFill>
              <a:ln w="25400" cmpd="sng">
                <a:solidFill>
                  <a:srgbClr val="FFFFFF"/>
                </a:solidFill>
              </a:ln>
            </c:spPr>
          </c:dPt>
          <c:dPt>
            <c:idx val="21"/>
            <c:bubble3D val="0"/>
            <c:spPr>
              <a:solidFill>
                <a:srgbClr val="16D620"/>
              </a:solidFill>
              <a:ln w="25400" cmpd="sng">
                <a:solidFill>
                  <a:srgbClr val="FFFFFF"/>
                </a:solidFill>
              </a:ln>
            </c:spPr>
          </c:dPt>
          <c:dPt>
            <c:idx val="22"/>
            <c:bubble3D val="0"/>
            <c:spPr>
              <a:solidFill>
                <a:srgbClr val="B91383"/>
              </a:solidFill>
              <a:ln w="25400" cmpd="sng">
                <a:solidFill>
                  <a:srgbClr val="FFFFFF"/>
                </a:solidFill>
              </a:ln>
            </c:spPr>
          </c:dPt>
          <c:dPt>
            <c:idx val="23"/>
            <c:bubble3D val="0"/>
            <c:spPr>
              <a:solidFill>
                <a:srgbClr val="F4359E"/>
              </a:solidFill>
              <a:ln w="25400" cmpd="sng">
                <a:solidFill>
                  <a:srgbClr val="FFFFFF"/>
                </a:solidFill>
              </a:ln>
            </c:spPr>
          </c:dPt>
          <c:dPt>
            <c:idx val="24"/>
            <c:bubble3D val="0"/>
            <c:spPr>
              <a:solidFill>
                <a:srgbClr val="9C5935"/>
              </a:solidFill>
              <a:ln w="25400" cmpd="sng">
                <a:solidFill>
                  <a:srgbClr val="FFFFFF"/>
                </a:solidFill>
              </a:ln>
            </c:spPr>
          </c:dPt>
          <c:dPt>
            <c:idx val="25"/>
            <c:bubble3D val="0"/>
            <c:spPr>
              <a:solidFill>
                <a:srgbClr val="A9C413"/>
              </a:solidFill>
              <a:ln w="25400" cmpd="sng">
                <a:solidFill>
                  <a:srgbClr val="FFFFFF"/>
                </a:solidFill>
              </a:ln>
            </c:spPr>
          </c:dPt>
          <c:dPt>
            <c:idx val="26"/>
            <c:bubble3D val="0"/>
            <c:spPr>
              <a:solidFill>
                <a:srgbClr val="2A778D"/>
              </a:solidFill>
              <a:ln w="25400" cmpd="sng">
                <a:solidFill>
                  <a:srgbClr val="FFFFFF"/>
                </a:solidFill>
              </a:ln>
            </c:spPr>
          </c:dPt>
          <c:dPt>
            <c:idx val="27"/>
            <c:bubble3D val="0"/>
            <c:spPr>
              <a:solidFill>
                <a:srgbClr val="668D1C"/>
              </a:solidFill>
              <a:ln w="25400" cmpd="sng">
                <a:solidFill>
                  <a:srgbClr val="FFFFFF"/>
                </a:solidFill>
              </a:ln>
            </c:spPr>
          </c:dPt>
          <c:dPt>
            <c:idx val="28"/>
            <c:bubble3D val="0"/>
            <c:spPr>
              <a:solidFill>
                <a:srgbClr val="BEA413"/>
              </a:solidFill>
              <a:ln w="25400" cmpd="sng">
                <a:solidFill>
                  <a:srgbClr val="FFFFFF"/>
                </a:solidFill>
              </a:ln>
            </c:spPr>
          </c:dPt>
          <c:dPt>
            <c:idx val="29"/>
            <c:bubble3D val="0"/>
            <c:spPr>
              <a:solidFill>
                <a:srgbClr val="0C5922"/>
              </a:solidFill>
              <a:ln w="25400" cmpd="sng">
                <a:solidFill>
                  <a:srgbClr val="FFFFFF"/>
                </a:solidFill>
              </a:ln>
            </c:spPr>
          </c:dPt>
          <c:dPt>
            <c:idx val="30"/>
            <c:bubble3D val="0"/>
            <c:spPr>
              <a:solidFill>
                <a:srgbClr val="743411"/>
              </a:solidFill>
              <a:ln w="25400" cmpd="sng">
                <a:solidFill>
                  <a:srgbClr val="FFFFFF"/>
                </a:solidFill>
              </a:ln>
            </c:spPr>
          </c:dPt>
          <c:cat>
            <c:strRef>
              <c:f>Data!$C$1:$C$9</c:f>
              <c:strCache>
                <c:ptCount val="9"/>
                <c:pt idx="0">
                  <c:v>Druid</c:v>
                </c:pt>
                <c:pt idx="1">
                  <c:v>Hunter</c:v>
                </c:pt>
                <c:pt idx="2">
                  <c:v>Mage</c:v>
                </c:pt>
                <c:pt idx="3">
                  <c:v>Paladin</c:v>
                </c:pt>
                <c:pt idx="4">
                  <c:v>Priest</c:v>
                </c:pt>
                <c:pt idx="5">
                  <c:v>Rogue</c:v>
                </c:pt>
                <c:pt idx="6">
                  <c:v>Shaman</c:v>
                </c:pt>
                <c:pt idx="7">
                  <c:v>Warlock</c:v>
                </c:pt>
                <c:pt idx="8">
                  <c:v>Warrior</c:v>
                </c:pt>
              </c:strCache>
            </c:strRef>
          </c:cat>
          <c:val>
            <c:numRef>
              <c:f>Data!$D$1:$D$9</c:f>
              <c:numCache>
                <c:formatCode>General</c:formatCode>
                <c:ptCount val="9"/>
                <c:pt idx="0">
                  <c:v>205</c:v>
                </c:pt>
                <c:pt idx="1">
                  <c:v>167</c:v>
                </c:pt>
                <c:pt idx="2">
                  <c:v>341</c:v>
                </c:pt>
                <c:pt idx="3">
                  <c:v>287</c:v>
                </c:pt>
                <c:pt idx="4">
                  <c:v>172</c:v>
                </c:pt>
                <c:pt idx="5">
                  <c:v>137</c:v>
                </c:pt>
                <c:pt idx="6">
                  <c:v>157</c:v>
                </c:pt>
                <c:pt idx="7">
                  <c:v>92</c:v>
                </c:pt>
                <c:pt idx="8">
                  <c:v>107</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57150</xdr:colOff>
      <xdr:row>0</xdr:row>
      <xdr:rowOff>342900</xdr:rowOff>
    </xdr:from>
    <xdr:ext cx="5000625" cy="32766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552450</xdr:colOff>
      <xdr:row>0</xdr:row>
      <xdr:rowOff>342900</xdr:rowOff>
    </xdr:from>
    <xdr:ext cx="5143500" cy="3276600"/>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38100</xdr:colOff>
      <xdr:row>47</xdr:row>
      <xdr:rowOff>99060</xdr:rowOff>
    </xdr:to>
    <xdr:sp macro="" textlink="">
      <xdr:nvSpPr>
        <xdr:cNvPr id="1115" name="Rectangle 9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1"/>
  <sheetViews>
    <sheetView workbookViewId="0">
      <pane ySplit="1" topLeftCell="A2" activePane="bottomLeft" state="frozen"/>
      <selection pane="bottomLeft" activeCell="A2" sqref="A2"/>
    </sheetView>
  </sheetViews>
  <sheetFormatPr defaultColWidth="17.109375" defaultRowHeight="12.75" customHeight="1" x14ac:dyDescent="0.25"/>
  <cols>
    <col min="1" max="1" width="25.6640625" customWidth="1"/>
    <col min="2" max="21" width="5" customWidth="1"/>
    <col min="22" max="22" width="7.88671875" customWidth="1"/>
  </cols>
  <sheetData>
    <row r="1" spans="1:28" ht="13.2" x14ac:dyDescent="0.25">
      <c r="A1" s="25" t="s">
        <v>0</v>
      </c>
      <c r="B1" s="231" t="s">
        <v>1</v>
      </c>
      <c r="C1" s="231"/>
      <c r="D1" s="232" t="s">
        <v>2</v>
      </c>
      <c r="E1" s="232"/>
      <c r="F1" s="233" t="s">
        <v>3</v>
      </c>
      <c r="G1" s="233"/>
      <c r="H1" s="234" t="s">
        <v>4</v>
      </c>
      <c r="I1" s="234"/>
      <c r="J1" s="235" t="s">
        <v>5</v>
      </c>
      <c r="K1" s="235"/>
      <c r="L1" s="236" t="s">
        <v>6</v>
      </c>
      <c r="M1" s="236"/>
      <c r="N1" s="237" t="s">
        <v>7</v>
      </c>
      <c r="O1" s="237"/>
      <c r="P1" s="238" t="s">
        <v>8</v>
      </c>
      <c r="Q1" s="238"/>
      <c r="R1" s="239" t="s">
        <v>9</v>
      </c>
      <c r="S1" s="239"/>
      <c r="T1" s="240" t="s">
        <v>10</v>
      </c>
      <c r="U1" s="240"/>
      <c r="V1" s="25"/>
      <c r="W1" s="25"/>
      <c r="X1" s="25"/>
      <c r="Y1" s="25"/>
      <c r="Z1" s="25"/>
      <c r="AA1" s="25"/>
      <c r="AB1" s="25"/>
    </row>
    <row r="2" spans="1:28" ht="13.2" x14ac:dyDescent="0.25">
      <c r="A2" s="206" t="s">
        <v>11</v>
      </c>
      <c r="B2" s="32">
        <v>1</v>
      </c>
      <c r="C2" s="32">
        <v>0</v>
      </c>
      <c r="D2" s="67"/>
      <c r="E2" s="67"/>
      <c r="F2" s="205">
        <v>0</v>
      </c>
      <c r="G2" s="205">
        <v>1</v>
      </c>
      <c r="H2" s="160"/>
      <c r="I2" s="160"/>
      <c r="J2" s="150">
        <v>1</v>
      </c>
      <c r="K2" s="150">
        <v>0</v>
      </c>
      <c r="L2" s="46"/>
      <c r="M2" s="46"/>
      <c r="N2" s="80"/>
      <c r="O2" s="80"/>
      <c r="P2" s="16">
        <v>1</v>
      </c>
      <c r="Q2" s="16">
        <v>0</v>
      </c>
      <c r="R2" s="13">
        <v>2</v>
      </c>
      <c r="S2" s="13">
        <v>0</v>
      </c>
      <c r="T2" s="211">
        <f t="shared" ref="T2:T19" si="0">IF((SUM(B2:S2)=0),"",((((((((B2+D2)+F2)+H2)+J2)+L2)+N2)+P2)+R2))</f>
        <v>5</v>
      </c>
      <c r="U2" s="211">
        <f t="shared" ref="U2:U19" si="1">IF((SUM(B2:S2)=0),"",((((((((C2+E2)+G2)+I2)+K2)+M2)+O2)+Q2)+S2))</f>
        <v>1</v>
      </c>
      <c r="V2" s="27">
        <f t="shared" ref="V2:V19" si="2">IF(((T2+U2)=0), "",(T2/(T2+U2)))</f>
        <v>0.83333333333333337</v>
      </c>
      <c r="W2" s="116"/>
      <c r="X2" s="116"/>
      <c r="Y2" s="116"/>
      <c r="Z2" s="116"/>
      <c r="AA2" s="116"/>
      <c r="AB2" s="116"/>
    </row>
    <row r="3" spans="1:28" ht="13.2" x14ac:dyDescent="0.25">
      <c r="A3" s="77"/>
      <c r="B3" s="32"/>
      <c r="C3" s="32"/>
      <c r="D3" s="67"/>
      <c r="E3" s="67"/>
      <c r="F3" s="205"/>
      <c r="G3" s="205"/>
      <c r="H3" s="160"/>
      <c r="I3" s="160"/>
      <c r="J3" s="150"/>
      <c r="K3" s="150"/>
      <c r="L3" s="46"/>
      <c r="M3" s="46"/>
      <c r="N3" s="80"/>
      <c r="O3" s="80"/>
      <c r="P3" s="16"/>
      <c r="Q3" s="16"/>
      <c r="R3" s="13"/>
      <c r="S3" s="13"/>
      <c r="T3" s="211" t="str">
        <f t="shared" si="0"/>
        <v/>
      </c>
      <c r="U3" s="211" t="str">
        <f t="shared" si="1"/>
        <v/>
      </c>
      <c r="V3" s="99" t="e">
        <f t="shared" si="2"/>
        <v>#VALUE!</v>
      </c>
      <c r="W3" s="116"/>
      <c r="X3" s="116"/>
      <c r="Y3" s="116"/>
      <c r="Z3" s="116"/>
      <c r="AA3" s="116"/>
      <c r="AB3" s="116"/>
    </row>
    <row r="4" spans="1:28" ht="12" customHeight="1" x14ac:dyDescent="0.25">
      <c r="A4" s="69"/>
      <c r="B4" s="32"/>
      <c r="C4" s="32"/>
      <c r="D4" s="67"/>
      <c r="E4" s="67"/>
      <c r="F4" s="205"/>
      <c r="G4" s="205"/>
      <c r="H4" s="160"/>
      <c r="I4" s="160"/>
      <c r="J4" s="150"/>
      <c r="K4" s="150"/>
      <c r="L4" s="46"/>
      <c r="M4" s="46"/>
      <c r="N4" s="80"/>
      <c r="O4" s="80"/>
      <c r="P4" s="16"/>
      <c r="Q4" s="16"/>
      <c r="R4" s="13"/>
      <c r="S4" s="13"/>
      <c r="T4" s="211" t="str">
        <f t="shared" si="0"/>
        <v/>
      </c>
      <c r="U4" s="211" t="str">
        <f t="shared" si="1"/>
        <v/>
      </c>
      <c r="V4" s="175" t="e">
        <f t="shared" si="2"/>
        <v>#VALUE!</v>
      </c>
      <c r="W4" s="116"/>
      <c r="X4" s="116"/>
      <c r="Y4" s="116"/>
      <c r="Z4" s="116"/>
      <c r="AA4" s="116"/>
      <c r="AB4" s="116"/>
    </row>
    <row r="5" spans="1:28" ht="13.2" x14ac:dyDescent="0.25">
      <c r="A5" s="162"/>
      <c r="B5" s="32"/>
      <c r="C5" s="32"/>
      <c r="D5" s="67"/>
      <c r="E5" s="67"/>
      <c r="F5" s="205"/>
      <c r="G5" s="205"/>
      <c r="H5" s="160"/>
      <c r="I5" s="160"/>
      <c r="J5" s="150"/>
      <c r="K5" s="150"/>
      <c r="L5" s="46"/>
      <c r="M5" s="46"/>
      <c r="N5" s="80"/>
      <c r="O5" s="80"/>
      <c r="P5" s="16"/>
      <c r="Q5" s="16"/>
      <c r="R5" s="13"/>
      <c r="S5" s="13"/>
      <c r="T5" s="211" t="str">
        <f t="shared" si="0"/>
        <v/>
      </c>
      <c r="U5" s="211" t="str">
        <f t="shared" si="1"/>
        <v/>
      </c>
      <c r="V5" s="106" t="e">
        <f t="shared" si="2"/>
        <v>#VALUE!</v>
      </c>
      <c r="W5" s="116"/>
      <c r="X5" s="116"/>
      <c r="Y5" s="116"/>
      <c r="Z5" s="116"/>
      <c r="AA5" s="116"/>
      <c r="AB5" s="116"/>
    </row>
    <row r="6" spans="1:28" ht="13.2" x14ac:dyDescent="0.25">
      <c r="A6" s="71"/>
      <c r="B6" s="32"/>
      <c r="C6" s="32"/>
      <c r="D6" s="67"/>
      <c r="E6" s="67"/>
      <c r="F6" s="205"/>
      <c r="G6" s="205"/>
      <c r="H6" s="160"/>
      <c r="I6" s="160"/>
      <c r="J6" s="150"/>
      <c r="K6" s="150"/>
      <c r="L6" s="46"/>
      <c r="M6" s="46"/>
      <c r="N6" s="80"/>
      <c r="O6" s="80"/>
      <c r="P6" s="16"/>
      <c r="Q6" s="16"/>
      <c r="R6" s="13"/>
      <c r="S6" s="13"/>
      <c r="T6" s="211" t="str">
        <f t="shared" si="0"/>
        <v/>
      </c>
      <c r="U6" s="211" t="str">
        <f t="shared" si="1"/>
        <v/>
      </c>
      <c r="V6" s="3" t="e">
        <f t="shared" si="2"/>
        <v>#VALUE!</v>
      </c>
      <c r="W6" s="116"/>
      <c r="X6" s="116"/>
      <c r="Y6" s="116"/>
      <c r="Z6" s="116"/>
      <c r="AA6" s="116"/>
      <c r="AB6" s="116"/>
    </row>
    <row r="7" spans="1:28" ht="13.2" x14ac:dyDescent="0.25">
      <c r="A7" s="229"/>
      <c r="B7" s="32"/>
      <c r="C7" s="32"/>
      <c r="D7" s="67"/>
      <c r="E7" s="67"/>
      <c r="F7" s="205"/>
      <c r="G7" s="205"/>
      <c r="H7" s="160"/>
      <c r="I7" s="160"/>
      <c r="J7" s="150"/>
      <c r="K7" s="150"/>
      <c r="L7" s="46"/>
      <c r="M7" s="46"/>
      <c r="N7" s="80"/>
      <c r="O7" s="80"/>
      <c r="P7" s="16"/>
      <c r="Q7" s="16"/>
      <c r="R7" s="13"/>
      <c r="S7" s="13"/>
      <c r="T7" s="211" t="str">
        <f t="shared" si="0"/>
        <v/>
      </c>
      <c r="U7" s="211" t="str">
        <f t="shared" si="1"/>
        <v/>
      </c>
      <c r="V7" s="57" t="e">
        <f t="shared" si="2"/>
        <v>#VALUE!</v>
      </c>
      <c r="W7" s="116"/>
      <c r="X7" s="116"/>
      <c r="Y7" s="116"/>
      <c r="Z7" s="116"/>
      <c r="AA7" s="116"/>
      <c r="AB7" s="116"/>
    </row>
    <row r="8" spans="1:28" ht="13.2" x14ac:dyDescent="0.25">
      <c r="A8" s="221"/>
      <c r="B8" s="32"/>
      <c r="C8" s="32"/>
      <c r="D8" s="67"/>
      <c r="E8" s="67"/>
      <c r="F8" s="205"/>
      <c r="G8" s="205"/>
      <c r="H8" s="160"/>
      <c r="I8" s="160"/>
      <c r="J8" s="150"/>
      <c r="K8" s="150"/>
      <c r="L8" s="46"/>
      <c r="M8" s="46"/>
      <c r="N8" s="80"/>
      <c r="O8" s="80"/>
      <c r="P8" s="16"/>
      <c r="Q8" s="16"/>
      <c r="R8" s="13"/>
      <c r="S8" s="13"/>
      <c r="T8" s="211" t="str">
        <f t="shared" si="0"/>
        <v/>
      </c>
      <c r="U8" s="211" t="str">
        <f t="shared" si="1"/>
        <v/>
      </c>
      <c r="V8" s="118" t="e">
        <f t="shared" si="2"/>
        <v>#VALUE!</v>
      </c>
      <c r="W8" s="116"/>
      <c r="X8" s="116"/>
      <c r="Y8" s="116"/>
      <c r="Z8" s="116"/>
      <c r="AA8" s="116"/>
      <c r="AB8" s="116"/>
    </row>
    <row r="9" spans="1:28" ht="13.2" x14ac:dyDescent="0.25">
      <c r="A9" s="193" t="s">
        <v>12</v>
      </c>
      <c r="B9" s="32"/>
      <c r="C9" s="32"/>
      <c r="D9" s="67"/>
      <c r="E9" s="67"/>
      <c r="F9" s="205"/>
      <c r="G9" s="205"/>
      <c r="H9" s="160"/>
      <c r="I9" s="160"/>
      <c r="J9" s="150"/>
      <c r="K9" s="150"/>
      <c r="L9" s="46"/>
      <c r="M9" s="46"/>
      <c r="N9" s="80">
        <v>1</v>
      </c>
      <c r="O9" s="80">
        <v>0</v>
      </c>
      <c r="P9" s="16"/>
      <c r="Q9" s="16"/>
      <c r="R9" s="13"/>
      <c r="S9" s="13"/>
      <c r="T9" s="211">
        <f t="shared" si="0"/>
        <v>1</v>
      </c>
      <c r="U9" s="211">
        <f t="shared" si="1"/>
        <v>0</v>
      </c>
      <c r="V9" s="53">
        <f t="shared" si="2"/>
        <v>1</v>
      </c>
      <c r="W9" s="116"/>
      <c r="X9" s="116"/>
      <c r="Y9" s="116"/>
      <c r="Z9" s="116"/>
      <c r="AA9" s="116"/>
      <c r="AB9" s="116"/>
    </row>
    <row r="10" spans="1:28" ht="13.2" x14ac:dyDescent="0.25">
      <c r="A10" s="200" t="s">
        <v>13</v>
      </c>
      <c r="B10" s="30">
        <v>2</v>
      </c>
      <c r="C10" s="30">
        <v>1</v>
      </c>
      <c r="D10" s="183">
        <v>2</v>
      </c>
      <c r="E10" s="183">
        <v>1</v>
      </c>
      <c r="F10" s="111">
        <v>2</v>
      </c>
      <c r="G10" s="111">
        <v>1</v>
      </c>
      <c r="H10" s="127">
        <v>1</v>
      </c>
      <c r="I10" s="127">
        <v>1</v>
      </c>
      <c r="J10" s="210"/>
      <c r="K10" s="210"/>
      <c r="L10" s="208">
        <v>3</v>
      </c>
      <c r="M10" s="208">
        <v>0</v>
      </c>
      <c r="N10" s="95">
        <v>0</v>
      </c>
      <c r="O10" s="95">
        <v>1</v>
      </c>
      <c r="P10" s="217">
        <v>2</v>
      </c>
      <c r="Q10" s="217">
        <v>1</v>
      </c>
      <c r="R10" s="22"/>
      <c r="S10" s="22"/>
      <c r="T10" s="153">
        <f t="shared" si="0"/>
        <v>12</v>
      </c>
      <c r="U10" s="153">
        <f t="shared" si="1"/>
        <v>6</v>
      </c>
      <c r="V10" s="5">
        <f t="shared" si="2"/>
        <v>0.66666666666666663</v>
      </c>
      <c r="W10" s="116"/>
      <c r="X10" s="116"/>
      <c r="Y10" s="116"/>
      <c r="Z10" s="116"/>
      <c r="AA10" s="116"/>
      <c r="AB10" s="116"/>
    </row>
    <row r="11" spans="1:28" ht="13.2" x14ac:dyDescent="0.25">
      <c r="A11" s="189" t="s">
        <v>14</v>
      </c>
      <c r="B11" s="76">
        <v>17</v>
      </c>
      <c r="C11" s="76">
        <v>7</v>
      </c>
      <c r="D11" s="108">
        <v>24</v>
      </c>
      <c r="E11" s="108">
        <v>14</v>
      </c>
      <c r="F11" s="115">
        <v>29</v>
      </c>
      <c r="G11" s="115">
        <v>19</v>
      </c>
      <c r="H11" s="147">
        <v>15</v>
      </c>
      <c r="I11" s="147">
        <v>8</v>
      </c>
      <c r="J11" s="49">
        <v>21</v>
      </c>
      <c r="K11" s="49">
        <v>14</v>
      </c>
      <c r="L11" s="87">
        <v>22</v>
      </c>
      <c r="M11" s="87">
        <v>10</v>
      </c>
      <c r="N11" s="59">
        <v>15</v>
      </c>
      <c r="O11" s="59">
        <v>12</v>
      </c>
      <c r="P11" s="130">
        <v>30</v>
      </c>
      <c r="Q11" s="130">
        <v>28</v>
      </c>
      <c r="R11" s="141">
        <v>17</v>
      </c>
      <c r="S11" s="141">
        <v>5</v>
      </c>
      <c r="T11" s="1">
        <f t="shared" si="0"/>
        <v>190</v>
      </c>
      <c r="U11" s="1">
        <f t="shared" si="1"/>
        <v>117</v>
      </c>
      <c r="V11" s="10">
        <f t="shared" si="2"/>
        <v>0.61889250814332253</v>
      </c>
      <c r="W11" s="116"/>
      <c r="X11" s="116"/>
      <c r="Y11" s="116"/>
      <c r="Z11" s="116"/>
      <c r="AA11" s="116"/>
      <c r="AB11" s="116"/>
    </row>
    <row r="12" spans="1:28" ht="13.2" x14ac:dyDescent="0.25">
      <c r="A12" s="60" t="s">
        <v>15</v>
      </c>
      <c r="B12" s="32">
        <v>45</v>
      </c>
      <c r="C12" s="32">
        <v>24</v>
      </c>
      <c r="D12" s="67">
        <v>66</v>
      </c>
      <c r="E12" s="67">
        <v>33</v>
      </c>
      <c r="F12" s="205">
        <v>52</v>
      </c>
      <c r="G12" s="205">
        <v>23</v>
      </c>
      <c r="H12" s="160">
        <v>42</v>
      </c>
      <c r="I12" s="160">
        <v>22</v>
      </c>
      <c r="J12" s="150">
        <v>55</v>
      </c>
      <c r="K12" s="150">
        <v>37</v>
      </c>
      <c r="L12" s="46">
        <v>31</v>
      </c>
      <c r="M12" s="46">
        <v>14</v>
      </c>
      <c r="N12" s="80">
        <v>33</v>
      </c>
      <c r="O12" s="80">
        <v>16</v>
      </c>
      <c r="P12" s="16">
        <v>80</v>
      </c>
      <c r="Q12" s="16">
        <v>44</v>
      </c>
      <c r="R12" s="13">
        <v>30</v>
      </c>
      <c r="S12" s="13">
        <v>24</v>
      </c>
      <c r="T12" s="211">
        <f t="shared" si="0"/>
        <v>434</v>
      </c>
      <c r="U12" s="211">
        <f t="shared" si="1"/>
        <v>237</v>
      </c>
      <c r="V12" s="196">
        <f t="shared" si="2"/>
        <v>0.64679582712369599</v>
      </c>
      <c r="W12" s="116"/>
      <c r="X12" s="116"/>
      <c r="Y12" s="116"/>
      <c r="Z12" s="116"/>
      <c r="AA12" s="116"/>
      <c r="AB12" s="116"/>
    </row>
    <row r="13" spans="1:28" ht="13.2" x14ac:dyDescent="0.25">
      <c r="A13" s="124" t="s">
        <v>16</v>
      </c>
      <c r="B13" s="32">
        <v>32</v>
      </c>
      <c r="C13" s="32">
        <v>16</v>
      </c>
      <c r="D13" s="67">
        <v>39</v>
      </c>
      <c r="E13" s="67">
        <v>21</v>
      </c>
      <c r="F13" s="205">
        <v>56</v>
      </c>
      <c r="G13" s="205">
        <v>25</v>
      </c>
      <c r="H13" s="160">
        <v>35</v>
      </c>
      <c r="I13" s="160">
        <v>20</v>
      </c>
      <c r="J13" s="150">
        <v>35</v>
      </c>
      <c r="K13" s="150">
        <v>26</v>
      </c>
      <c r="L13" s="46">
        <v>33</v>
      </c>
      <c r="M13" s="46">
        <v>13</v>
      </c>
      <c r="N13" s="80">
        <v>22</v>
      </c>
      <c r="O13" s="80">
        <v>20</v>
      </c>
      <c r="P13" s="16">
        <v>42</v>
      </c>
      <c r="Q13" s="16">
        <v>25</v>
      </c>
      <c r="R13" s="13">
        <v>33</v>
      </c>
      <c r="S13" s="13">
        <v>14</v>
      </c>
      <c r="T13" s="211">
        <f t="shared" si="0"/>
        <v>327</v>
      </c>
      <c r="U13" s="211">
        <f t="shared" si="1"/>
        <v>180</v>
      </c>
      <c r="V13" s="196">
        <f t="shared" si="2"/>
        <v>0.6449704142011834</v>
      </c>
      <c r="AA13" s="116"/>
      <c r="AB13" s="116"/>
    </row>
    <row r="14" spans="1:28" ht="13.2" x14ac:dyDescent="0.25">
      <c r="A14" s="8" t="s">
        <v>17</v>
      </c>
      <c r="B14" s="32">
        <v>35</v>
      </c>
      <c r="C14" s="32">
        <v>19</v>
      </c>
      <c r="D14" s="67">
        <v>38</v>
      </c>
      <c r="E14" s="67">
        <v>18</v>
      </c>
      <c r="F14" s="205">
        <v>43</v>
      </c>
      <c r="G14" s="205">
        <v>26</v>
      </c>
      <c r="H14" s="160">
        <v>35</v>
      </c>
      <c r="I14" s="160">
        <v>21</v>
      </c>
      <c r="J14" s="150">
        <v>32</v>
      </c>
      <c r="K14" s="150">
        <v>19</v>
      </c>
      <c r="L14" s="46">
        <v>24</v>
      </c>
      <c r="M14" s="46">
        <v>11</v>
      </c>
      <c r="N14" s="80">
        <v>24</v>
      </c>
      <c r="O14" s="80">
        <v>10</v>
      </c>
      <c r="P14" s="16">
        <v>41</v>
      </c>
      <c r="Q14" s="16">
        <v>22</v>
      </c>
      <c r="R14" s="13">
        <v>27</v>
      </c>
      <c r="S14" s="13">
        <v>14</v>
      </c>
      <c r="T14" s="211">
        <f t="shared" si="0"/>
        <v>299</v>
      </c>
      <c r="U14" s="211">
        <f t="shared" si="1"/>
        <v>160</v>
      </c>
      <c r="V14" s="196">
        <f t="shared" si="2"/>
        <v>0.65141612200435728</v>
      </c>
      <c r="AA14" s="116"/>
      <c r="AB14" s="116"/>
    </row>
    <row r="15" spans="1:28" ht="13.2" x14ac:dyDescent="0.25">
      <c r="A15" s="109" t="s">
        <v>18</v>
      </c>
      <c r="B15" s="32">
        <v>22</v>
      </c>
      <c r="C15" s="32">
        <v>15</v>
      </c>
      <c r="D15" s="67">
        <v>44</v>
      </c>
      <c r="E15" s="67">
        <v>23</v>
      </c>
      <c r="F15" s="205">
        <v>33</v>
      </c>
      <c r="G15" s="205">
        <v>16</v>
      </c>
      <c r="H15" s="160">
        <v>30</v>
      </c>
      <c r="I15" s="160">
        <v>14</v>
      </c>
      <c r="J15" s="150">
        <v>45</v>
      </c>
      <c r="K15" s="150">
        <v>24</v>
      </c>
      <c r="L15" s="46">
        <v>22</v>
      </c>
      <c r="M15" s="46">
        <v>10</v>
      </c>
      <c r="N15" s="80">
        <v>27</v>
      </c>
      <c r="O15" s="80">
        <v>5</v>
      </c>
      <c r="P15" s="16">
        <v>34</v>
      </c>
      <c r="Q15" s="16">
        <v>25</v>
      </c>
      <c r="R15" s="13">
        <v>29</v>
      </c>
      <c r="S15" s="13">
        <v>18</v>
      </c>
      <c r="T15" s="211">
        <f t="shared" si="0"/>
        <v>286</v>
      </c>
      <c r="U15" s="211">
        <f t="shared" si="1"/>
        <v>150</v>
      </c>
      <c r="V15" s="196">
        <f t="shared" si="2"/>
        <v>0.65596330275229353</v>
      </c>
      <c r="AA15" s="116"/>
      <c r="AB15" s="116"/>
    </row>
    <row r="16" spans="1:28" ht="13.2" x14ac:dyDescent="0.25">
      <c r="A16" s="29" t="s">
        <v>19</v>
      </c>
      <c r="B16" s="32">
        <v>18</v>
      </c>
      <c r="C16" s="32">
        <v>9</v>
      </c>
      <c r="D16" s="67">
        <v>29</v>
      </c>
      <c r="E16" s="67">
        <v>10</v>
      </c>
      <c r="F16" s="205">
        <v>24</v>
      </c>
      <c r="G16" s="205">
        <v>17</v>
      </c>
      <c r="H16" s="160">
        <v>23</v>
      </c>
      <c r="I16" s="160">
        <v>13</v>
      </c>
      <c r="J16" s="150">
        <v>19</v>
      </c>
      <c r="K16" s="150">
        <v>10</v>
      </c>
      <c r="L16" s="46">
        <v>20</v>
      </c>
      <c r="M16" s="46">
        <v>11</v>
      </c>
      <c r="N16" s="80">
        <v>14</v>
      </c>
      <c r="O16" s="80">
        <v>16</v>
      </c>
      <c r="P16" s="16">
        <v>32</v>
      </c>
      <c r="Q16" s="16">
        <v>14</v>
      </c>
      <c r="R16" s="13">
        <v>12</v>
      </c>
      <c r="S16" s="13">
        <v>9</v>
      </c>
      <c r="T16" s="211">
        <f t="shared" si="0"/>
        <v>191</v>
      </c>
      <c r="U16" s="211">
        <f t="shared" si="1"/>
        <v>109</v>
      </c>
      <c r="V16" s="196">
        <f t="shared" si="2"/>
        <v>0.63666666666666671</v>
      </c>
      <c r="AA16" s="116"/>
      <c r="AB16" s="116"/>
    </row>
    <row r="17" spans="1:28" ht="13.2" x14ac:dyDescent="0.25">
      <c r="A17" s="165" t="s">
        <v>20</v>
      </c>
      <c r="B17" s="32">
        <v>30</v>
      </c>
      <c r="C17" s="32">
        <v>10</v>
      </c>
      <c r="D17" s="67">
        <v>26</v>
      </c>
      <c r="E17" s="67">
        <v>25</v>
      </c>
      <c r="F17" s="205">
        <v>37</v>
      </c>
      <c r="G17" s="205">
        <v>19</v>
      </c>
      <c r="H17" s="160">
        <v>18</v>
      </c>
      <c r="I17" s="160">
        <v>11</v>
      </c>
      <c r="J17" s="150">
        <v>42</v>
      </c>
      <c r="K17" s="150">
        <v>19</v>
      </c>
      <c r="L17" s="46">
        <v>34</v>
      </c>
      <c r="M17" s="46">
        <v>24</v>
      </c>
      <c r="N17" s="80">
        <v>28</v>
      </c>
      <c r="O17" s="80">
        <v>13</v>
      </c>
      <c r="P17" s="16">
        <v>40</v>
      </c>
      <c r="Q17" s="16">
        <v>31</v>
      </c>
      <c r="R17" s="13">
        <v>31</v>
      </c>
      <c r="S17" s="13">
        <v>7</v>
      </c>
      <c r="T17" s="211">
        <f t="shared" si="0"/>
        <v>286</v>
      </c>
      <c r="U17" s="211">
        <f t="shared" si="1"/>
        <v>159</v>
      </c>
      <c r="V17" s="196">
        <f t="shared" si="2"/>
        <v>0.64269662921348314</v>
      </c>
      <c r="AA17" s="116"/>
      <c r="AB17" s="116"/>
    </row>
    <row r="18" spans="1:28" ht="13.2" x14ac:dyDescent="0.25">
      <c r="A18" s="219" t="s">
        <v>21</v>
      </c>
      <c r="B18" s="32">
        <v>56</v>
      </c>
      <c r="C18" s="32">
        <v>39</v>
      </c>
      <c r="D18" s="67">
        <v>63</v>
      </c>
      <c r="E18" s="67">
        <v>51</v>
      </c>
      <c r="F18" s="205">
        <v>73</v>
      </c>
      <c r="G18" s="205">
        <v>32</v>
      </c>
      <c r="H18" s="160">
        <v>59</v>
      </c>
      <c r="I18" s="160">
        <v>24</v>
      </c>
      <c r="J18" s="150">
        <v>46</v>
      </c>
      <c r="K18" s="150">
        <v>28</v>
      </c>
      <c r="L18" s="46">
        <v>50</v>
      </c>
      <c r="M18" s="46">
        <v>26</v>
      </c>
      <c r="N18" s="80">
        <v>54</v>
      </c>
      <c r="O18" s="80">
        <v>36</v>
      </c>
      <c r="P18" s="16">
        <v>82</v>
      </c>
      <c r="Q18" s="16">
        <v>49</v>
      </c>
      <c r="R18" s="13">
        <v>57</v>
      </c>
      <c r="S18" s="13">
        <v>25</v>
      </c>
      <c r="T18" s="211">
        <f t="shared" si="0"/>
        <v>540</v>
      </c>
      <c r="U18" s="211">
        <f t="shared" si="1"/>
        <v>310</v>
      </c>
      <c r="V18" s="196">
        <f t="shared" si="2"/>
        <v>0.63529411764705879</v>
      </c>
      <c r="AA18" s="116"/>
      <c r="AB18" s="116"/>
    </row>
    <row r="19" spans="1:28" ht="13.2" x14ac:dyDescent="0.25">
      <c r="A19" s="63" t="s">
        <v>22</v>
      </c>
      <c r="B19" s="32">
        <v>14</v>
      </c>
      <c r="C19" s="32">
        <v>11</v>
      </c>
      <c r="D19" s="67">
        <v>23</v>
      </c>
      <c r="E19" s="67">
        <v>8</v>
      </c>
      <c r="F19" s="205">
        <v>27</v>
      </c>
      <c r="G19" s="205">
        <v>18</v>
      </c>
      <c r="H19" s="160">
        <v>16</v>
      </c>
      <c r="I19" s="160">
        <v>6</v>
      </c>
      <c r="J19" s="150">
        <v>21</v>
      </c>
      <c r="K19" s="150">
        <v>11</v>
      </c>
      <c r="L19" s="46">
        <v>10</v>
      </c>
      <c r="M19" s="46">
        <v>9</v>
      </c>
      <c r="N19" s="80">
        <v>10</v>
      </c>
      <c r="O19" s="80">
        <v>9</v>
      </c>
      <c r="P19" s="16">
        <v>17</v>
      </c>
      <c r="Q19" s="16">
        <v>16</v>
      </c>
      <c r="R19" s="13">
        <v>20</v>
      </c>
      <c r="S19" s="13">
        <v>8</v>
      </c>
      <c r="T19" s="211">
        <f t="shared" si="0"/>
        <v>158</v>
      </c>
      <c r="U19" s="211">
        <f t="shared" si="1"/>
        <v>96</v>
      </c>
      <c r="V19" s="196">
        <f t="shared" si="2"/>
        <v>0.62204724409448819</v>
      </c>
      <c r="AA19" s="116"/>
      <c r="AB19" s="116"/>
    </row>
    <row r="20" spans="1:28" ht="1.5" customHeight="1" x14ac:dyDescent="0.25">
      <c r="A20" s="25"/>
      <c r="B20" s="148"/>
      <c r="C20" s="148"/>
      <c r="D20" s="148"/>
      <c r="E20" s="148"/>
      <c r="F20" s="148"/>
      <c r="G20" s="148"/>
      <c r="H20" s="148"/>
      <c r="I20" s="148"/>
      <c r="J20" s="148"/>
      <c r="K20" s="148"/>
      <c r="L20" s="148"/>
      <c r="M20" s="148"/>
      <c r="N20" s="148"/>
      <c r="O20" s="148"/>
      <c r="P20" s="148"/>
      <c r="Q20" s="148"/>
      <c r="R20" s="148"/>
      <c r="S20" s="148"/>
      <c r="T20" s="178"/>
      <c r="U20" s="178"/>
      <c r="V20" s="227"/>
      <c r="AA20" s="116"/>
      <c r="AB20" s="116"/>
    </row>
    <row r="21" spans="1:28" ht="13.2" x14ac:dyDescent="0.25">
      <c r="A21" s="186"/>
      <c r="B21" s="206">
        <f t="shared" ref="B21:U21" si="3">SUM(B2:B19)</f>
        <v>272</v>
      </c>
      <c r="C21" s="206">
        <f t="shared" si="3"/>
        <v>151</v>
      </c>
      <c r="D21" s="77">
        <f t="shared" si="3"/>
        <v>354</v>
      </c>
      <c r="E21" s="77">
        <f t="shared" si="3"/>
        <v>204</v>
      </c>
      <c r="F21" s="69">
        <f t="shared" si="3"/>
        <v>376</v>
      </c>
      <c r="G21" s="69">
        <f t="shared" si="3"/>
        <v>197</v>
      </c>
      <c r="H21" s="162">
        <f t="shared" si="3"/>
        <v>274</v>
      </c>
      <c r="I21" s="162">
        <f t="shared" si="3"/>
        <v>140</v>
      </c>
      <c r="J21" s="71">
        <f t="shared" si="3"/>
        <v>317</v>
      </c>
      <c r="K21" s="71">
        <f t="shared" si="3"/>
        <v>188</v>
      </c>
      <c r="L21" s="229">
        <f t="shared" si="3"/>
        <v>249</v>
      </c>
      <c r="M21" s="229">
        <f t="shared" si="3"/>
        <v>128</v>
      </c>
      <c r="N21" s="221">
        <f t="shared" si="3"/>
        <v>228</v>
      </c>
      <c r="O21" s="221">
        <f t="shared" si="3"/>
        <v>138</v>
      </c>
      <c r="P21" s="193">
        <f t="shared" si="3"/>
        <v>401</v>
      </c>
      <c r="Q21" s="193">
        <f t="shared" si="3"/>
        <v>255</v>
      </c>
      <c r="R21" s="17">
        <f t="shared" si="3"/>
        <v>258</v>
      </c>
      <c r="S21" s="17">
        <f t="shared" si="3"/>
        <v>124</v>
      </c>
      <c r="T21" s="6">
        <f t="shared" si="3"/>
        <v>2729</v>
      </c>
      <c r="U21" s="6">
        <f t="shared" si="3"/>
        <v>1525</v>
      </c>
      <c r="V21" s="88"/>
      <c r="AA21" s="186"/>
      <c r="AB21" s="186"/>
    </row>
    <row r="22" spans="1:28" ht="13.2" x14ac:dyDescent="0.25">
      <c r="A22" s="186"/>
      <c r="B22" s="241">
        <f>B21/(B21+C21)</f>
        <v>0.64302600472813243</v>
      </c>
      <c r="C22" s="241"/>
      <c r="D22" s="242">
        <f>D21/(D21+E21)</f>
        <v>0.63440860215053763</v>
      </c>
      <c r="E22" s="242"/>
      <c r="F22" s="243">
        <f>F21/(F21+G21)</f>
        <v>0.65619546247818494</v>
      </c>
      <c r="G22" s="243"/>
      <c r="H22" s="244">
        <f>H21/(H21+I21)</f>
        <v>0.66183574879227058</v>
      </c>
      <c r="I22" s="244"/>
      <c r="J22" s="245">
        <f>J21/(J21+K21)</f>
        <v>0.62772277227722773</v>
      </c>
      <c r="K22" s="245"/>
      <c r="L22" s="246">
        <f>L21/(L21+M21)</f>
        <v>0.66047745358090182</v>
      </c>
      <c r="M22" s="246"/>
      <c r="N22" s="247">
        <f>N21/(N21+O21)</f>
        <v>0.62295081967213117</v>
      </c>
      <c r="O22" s="247"/>
      <c r="P22" s="248">
        <f>P21/(P21+Q21)</f>
        <v>0.61128048780487809</v>
      </c>
      <c r="Q22" s="248"/>
      <c r="R22" s="249">
        <f>R21/(R21+S21)</f>
        <v>0.67539267015706805</v>
      </c>
      <c r="S22" s="249"/>
      <c r="T22" s="250">
        <f>T21/(T21+U21)</f>
        <v>0.64151386929948284</v>
      </c>
      <c r="U22" s="240"/>
      <c r="V22" s="186"/>
      <c r="W22" s="186"/>
      <c r="X22" s="186"/>
      <c r="Y22" s="186"/>
      <c r="Z22" s="186"/>
      <c r="AA22" s="186"/>
      <c r="AB22" s="186"/>
    </row>
    <row r="23" spans="1:28" ht="13.2" x14ac:dyDescent="0.25">
      <c r="A23" s="186"/>
      <c r="B23" s="231">
        <f>B21+C21</f>
        <v>423</v>
      </c>
      <c r="C23" s="231"/>
      <c r="D23" s="232">
        <f>D21+E21</f>
        <v>558</v>
      </c>
      <c r="E23" s="232"/>
      <c r="F23" s="233">
        <f>F21+G21</f>
        <v>573</v>
      </c>
      <c r="G23" s="233"/>
      <c r="H23" s="234">
        <f>H21+I21</f>
        <v>414</v>
      </c>
      <c r="I23" s="234"/>
      <c r="J23" s="235">
        <f>J21+K21</f>
        <v>505</v>
      </c>
      <c r="K23" s="235"/>
      <c r="L23" s="236">
        <f>L21+M21</f>
        <v>377</v>
      </c>
      <c r="M23" s="236"/>
      <c r="N23" s="237">
        <f>N21+O21</f>
        <v>366</v>
      </c>
      <c r="O23" s="237"/>
      <c r="P23" s="238">
        <f>P21+Q21</f>
        <v>656</v>
      </c>
      <c r="Q23" s="238"/>
      <c r="R23" s="239">
        <f>R21+S21</f>
        <v>382</v>
      </c>
      <c r="S23" s="239"/>
      <c r="T23" s="240">
        <f>T21+U21</f>
        <v>4254</v>
      </c>
      <c r="U23" s="240"/>
      <c r="V23" s="186"/>
      <c r="W23" s="83"/>
      <c r="X23" s="83"/>
      <c r="Y23" s="83"/>
      <c r="Z23" s="83"/>
      <c r="AA23" s="83"/>
      <c r="AB23" s="83"/>
    </row>
    <row r="24" spans="1:28" ht="13.2" x14ac:dyDescent="0.25">
      <c r="A24" s="186"/>
      <c r="B24" s="83"/>
      <c r="C24" s="83"/>
      <c r="D24" s="83"/>
      <c r="E24" s="83"/>
      <c r="F24" s="83"/>
      <c r="G24" s="83"/>
      <c r="H24" s="83"/>
      <c r="I24" s="83"/>
      <c r="J24" s="83"/>
      <c r="K24" s="83"/>
      <c r="L24" s="83"/>
      <c r="M24" s="83"/>
      <c r="N24" s="83"/>
      <c r="O24" s="83"/>
      <c r="P24" s="83"/>
      <c r="Q24" s="83"/>
      <c r="R24" s="83"/>
      <c r="S24" s="83"/>
      <c r="T24" s="83"/>
      <c r="U24" s="83"/>
      <c r="V24" s="186"/>
      <c r="W24" s="83"/>
      <c r="X24" s="83"/>
      <c r="Y24" s="83"/>
      <c r="Z24" s="83"/>
      <c r="AA24" s="83"/>
      <c r="AB24" s="83"/>
    </row>
    <row r="25" spans="1:28" ht="13.2" x14ac:dyDescent="0.25">
      <c r="A25" s="251" t="s">
        <v>23</v>
      </c>
      <c r="B25" s="252"/>
      <c r="C25" s="252"/>
      <c r="D25" s="252"/>
      <c r="E25" s="252"/>
      <c r="F25" s="252"/>
      <c r="G25" s="252"/>
      <c r="H25" s="252"/>
      <c r="I25" s="252"/>
      <c r="J25" s="252"/>
      <c r="K25" s="252"/>
      <c r="L25" s="252"/>
      <c r="M25" s="252"/>
      <c r="N25" s="252"/>
      <c r="O25" s="252"/>
      <c r="P25" s="252"/>
      <c r="Q25" s="252"/>
      <c r="R25" s="252"/>
      <c r="S25" s="252"/>
      <c r="T25" s="252"/>
      <c r="U25" s="252"/>
      <c r="V25" s="251"/>
      <c r="W25" s="83"/>
      <c r="X25" s="83"/>
      <c r="Y25" s="83"/>
      <c r="Z25" s="83"/>
      <c r="AA25" s="83"/>
      <c r="AB25" s="83"/>
    </row>
    <row r="26" spans="1:28" ht="13.2" x14ac:dyDescent="0.25">
      <c r="A26" s="252" t="s">
        <v>24</v>
      </c>
      <c r="B26" s="252"/>
      <c r="C26" s="252"/>
      <c r="D26" s="252"/>
      <c r="E26" s="252"/>
      <c r="F26" s="252"/>
      <c r="G26" s="252"/>
      <c r="H26" s="252"/>
      <c r="I26" s="252"/>
      <c r="J26" s="252"/>
      <c r="K26" s="252"/>
      <c r="L26" s="252"/>
      <c r="M26" s="252"/>
      <c r="N26" s="252"/>
      <c r="O26" s="252"/>
      <c r="P26" s="252"/>
      <c r="Q26" s="252"/>
      <c r="R26" s="252"/>
      <c r="S26" s="252"/>
      <c r="T26" s="252"/>
      <c r="U26" s="252"/>
      <c r="V26" s="252"/>
      <c r="W26" s="83"/>
      <c r="X26" s="83"/>
      <c r="Y26" s="83"/>
      <c r="Z26" s="83"/>
      <c r="AA26" s="83"/>
      <c r="AB26" s="83"/>
    </row>
    <row r="27" spans="1:28" ht="13.2" x14ac:dyDescent="0.25">
      <c r="A27" s="252" t="s">
        <v>25</v>
      </c>
      <c r="B27" s="252"/>
      <c r="C27" s="252"/>
      <c r="D27" s="252"/>
      <c r="E27" s="252"/>
      <c r="F27" s="252"/>
      <c r="G27" s="252"/>
      <c r="H27" s="252"/>
      <c r="I27" s="252"/>
      <c r="J27" s="252"/>
      <c r="K27" s="252"/>
      <c r="L27" s="252"/>
      <c r="M27" s="252"/>
      <c r="N27" s="252"/>
      <c r="O27" s="252"/>
      <c r="P27" s="252"/>
      <c r="Q27" s="252"/>
      <c r="R27" s="252"/>
      <c r="S27" s="252"/>
      <c r="T27" s="252"/>
      <c r="U27" s="252"/>
      <c r="V27" s="252"/>
      <c r="W27" s="83"/>
      <c r="X27" s="83"/>
      <c r="Y27" s="83"/>
      <c r="Z27" s="83"/>
      <c r="AA27" s="83"/>
      <c r="AB27" s="83"/>
    </row>
    <row r="28" spans="1:28" ht="13.2" x14ac:dyDescent="0.25">
      <c r="A28" s="252"/>
      <c r="B28" s="252"/>
      <c r="C28" s="252"/>
      <c r="D28" s="252"/>
      <c r="E28" s="252"/>
      <c r="F28" s="252"/>
      <c r="G28" s="252"/>
      <c r="H28" s="252"/>
      <c r="I28" s="252"/>
      <c r="J28" s="252"/>
      <c r="K28" s="252"/>
      <c r="L28" s="252"/>
      <c r="M28" s="252"/>
      <c r="N28" s="252"/>
      <c r="O28" s="252"/>
      <c r="P28" s="252"/>
      <c r="Q28" s="252"/>
      <c r="R28" s="252"/>
      <c r="S28" s="252"/>
      <c r="T28" s="252"/>
      <c r="U28" s="252"/>
      <c r="V28" s="252"/>
      <c r="W28" s="83"/>
      <c r="X28" s="83"/>
      <c r="Y28" s="83"/>
      <c r="Z28" s="83"/>
      <c r="AA28" s="83"/>
      <c r="AB28" s="83"/>
    </row>
    <row r="29" spans="1:28" ht="13.2" x14ac:dyDescent="0.25">
      <c r="A29" s="252" t="s">
        <v>26</v>
      </c>
      <c r="B29" s="252"/>
      <c r="C29" s="252"/>
      <c r="D29" s="252"/>
      <c r="E29" s="252"/>
      <c r="F29" s="252"/>
      <c r="G29" s="252"/>
      <c r="H29" s="252"/>
      <c r="I29" s="252"/>
      <c r="J29" s="252"/>
      <c r="K29" s="252"/>
      <c r="L29" s="252"/>
      <c r="M29" s="252"/>
      <c r="N29" s="252"/>
      <c r="O29" s="252"/>
      <c r="P29" s="252"/>
      <c r="Q29" s="252"/>
      <c r="R29" s="252"/>
      <c r="S29" s="252"/>
      <c r="T29" s="252"/>
      <c r="U29" s="252"/>
      <c r="V29" s="252"/>
      <c r="W29" s="83"/>
      <c r="X29" s="83"/>
      <c r="Y29" s="83"/>
      <c r="Z29" s="83"/>
      <c r="AA29" s="83"/>
      <c r="AB29" s="83"/>
    </row>
    <row r="30" spans="1:28" ht="13.2" x14ac:dyDescent="0.25">
      <c r="A30" s="252"/>
      <c r="B30" s="252"/>
      <c r="C30" s="252"/>
      <c r="D30" s="252"/>
      <c r="E30" s="252"/>
      <c r="F30" s="252"/>
      <c r="G30" s="252"/>
      <c r="H30" s="252"/>
      <c r="I30" s="252"/>
      <c r="J30" s="252"/>
      <c r="K30" s="252"/>
      <c r="L30" s="252"/>
      <c r="M30" s="252"/>
      <c r="N30" s="252"/>
      <c r="O30" s="252"/>
      <c r="P30" s="252"/>
      <c r="Q30" s="252"/>
      <c r="R30" s="252"/>
      <c r="S30" s="252"/>
      <c r="T30" s="252"/>
      <c r="U30" s="252"/>
      <c r="V30" s="252"/>
      <c r="W30" s="83"/>
      <c r="X30" s="83"/>
      <c r="Y30" s="83"/>
      <c r="Z30" s="83"/>
      <c r="AA30" s="83"/>
      <c r="AB30" s="83"/>
    </row>
    <row r="31" spans="1:28" ht="13.2" x14ac:dyDescent="0.25">
      <c r="A31" s="252" t="s">
        <v>27</v>
      </c>
      <c r="B31" s="252"/>
      <c r="C31" s="252"/>
      <c r="D31" s="252"/>
      <c r="E31" s="252"/>
      <c r="F31" s="252"/>
      <c r="G31" s="252"/>
      <c r="H31" s="252"/>
      <c r="I31" s="252"/>
      <c r="J31" s="252"/>
      <c r="K31" s="252"/>
      <c r="L31" s="252"/>
      <c r="M31" s="252"/>
      <c r="N31" s="252"/>
      <c r="O31" s="252"/>
      <c r="P31" s="252"/>
      <c r="Q31" s="252"/>
      <c r="R31" s="252"/>
      <c r="S31" s="252"/>
      <c r="T31" s="252"/>
      <c r="U31" s="252"/>
      <c r="V31" s="252"/>
      <c r="W31" s="83"/>
      <c r="X31" s="83"/>
      <c r="Y31" s="83"/>
      <c r="Z31" s="83"/>
      <c r="AA31" s="83"/>
      <c r="AB31" s="83"/>
    </row>
    <row r="32" spans="1:28" ht="13.2" x14ac:dyDescent="0.25">
      <c r="A32" s="252"/>
      <c r="B32" s="252"/>
      <c r="C32" s="252"/>
      <c r="D32" s="252"/>
      <c r="E32" s="252"/>
      <c r="F32" s="252"/>
      <c r="G32" s="252"/>
      <c r="H32" s="252"/>
      <c r="I32" s="252"/>
      <c r="J32" s="252"/>
      <c r="K32" s="252"/>
      <c r="L32" s="252"/>
      <c r="M32" s="252"/>
      <c r="N32" s="252"/>
      <c r="O32" s="252"/>
      <c r="P32" s="252"/>
      <c r="Q32" s="252"/>
      <c r="R32" s="252"/>
      <c r="S32" s="252"/>
      <c r="T32" s="252"/>
      <c r="U32" s="252"/>
      <c r="V32" s="252"/>
      <c r="W32" s="83"/>
      <c r="X32" s="83"/>
      <c r="Y32" s="83"/>
      <c r="Z32" s="83"/>
      <c r="AA32" s="83"/>
      <c r="AB32" s="83"/>
    </row>
    <row r="33" spans="1:28" ht="13.2" x14ac:dyDescent="0.25">
      <c r="A33" s="252" t="s">
        <v>28</v>
      </c>
      <c r="B33" s="252"/>
      <c r="C33" s="252"/>
      <c r="D33" s="252"/>
      <c r="E33" s="252"/>
      <c r="F33" s="252"/>
      <c r="G33" s="252"/>
      <c r="H33" s="252"/>
      <c r="I33" s="252"/>
      <c r="J33" s="252"/>
      <c r="K33" s="252"/>
      <c r="L33" s="252"/>
      <c r="M33" s="252"/>
      <c r="N33" s="252"/>
      <c r="O33" s="252"/>
      <c r="P33" s="252"/>
      <c r="Q33" s="252"/>
      <c r="R33" s="252"/>
      <c r="S33" s="252"/>
      <c r="T33" s="252"/>
      <c r="U33" s="252"/>
      <c r="V33" s="252"/>
      <c r="W33" s="83"/>
      <c r="X33" s="83"/>
      <c r="Y33" s="83"/>
      <c r="Z33" s="83"/>
      <c r="AA33" s="83"/>
      <c r="AB33" s="83"/>
    </row>
    <row r="34" spans="1:28" ht="13.2" x14ac:dyDescent="0.25">
      <c r="A34" s="252"/>
      <c r="B34" s="252"/>
      <c r="C34" s="252"/>
      <c r="D34" s="252"/>
      <c r="E34" s="252"/>
      <c r="F34" s="252"/>
      <c r="G34" s="252"/>
      <c r="H34" s="252"/>
      <c r="I34" s="252"/>
      <c r="J34" s="252"/>
      <c r="K34" s="252"/>
      <c r="L34" s="252"/>
      <c r="M34" s="252"/>
      <c r="N34" s="252"/>
      <c r="O34" s="252"/>
      <c r="P34" s="252"/>
      <c r="Q34" s="252"/>
      <c r="R34" s="252"/>
      <c r="S34" s="252"/>
      <c r="T34" s="252"/>
      <c r="U34" s="252"/>
      <c r="V34" s="252"/>
      <c r="W34" s="83"/>
      <c r="X34" s="83"/>
      <c r="Y34" s="83"/>
      <c r="Z34" s="83"/>
      <c r="AA34" s="83"/>
      <c r="AB34" s="83"/>
    </row>
    <row r="35" spans="1:28" ht="13.2" x14ac:dyDescent="0.25">
      <c r="A35" s="252" t="s">
        <v>29</v>
      </c>
      <c r="B35" s="252"/>
      <c r="C35" s="252"/>
      <c r="D35" s="252"/>
      <c r="E35" s="252"/>
      <c r="F35" s="252"/>
      <c r="G35" s="252"/>
      <c r="H35" s="252"/>
      <c r="I35" s="252"/>
      <c r="J35" s="252"/>
      <c r="K35" s="252"/>
      <c r="L35" s="252"/>
      <c r="M35" s="252"/>
      <c r="N35" s="252"/>
      <c r="O35" s="252"/>
      <c r="P35" s="252"/>
      <c r="Q35" s="252"/>
      <c r="R35" s="252"/>
      <c r="S35" s="252"/>
      <c r="T35" s="252"/>
      <c r="U35" s="252"/>
      <c r="V35" s="252"/>
      <c r="W35" s="83"/>
      <c r="X35" s="83"/>
      <c r="Y35" s="83"/>
      <c r="Z35" s="83"/>
      <c r="AA35" s="83"/>
      <c r="AB35" s="83"/>
    </row>
    <row r="36" spans="1:28" ht="13.2" x14ac:dyDescent="0.25">
      <c r="A36" s="252"/>
      <c r="B36" s="252"/>
      <c r="C36" s="252"/>
      <c r="D36" s="252"/>
      <c r="E36" s="252"/>
      <c r="F36" s="252"/>
      <c r="G36" s="252"/>
      <c r="H36" s="252"/>
      <c r="I36" s="252"/>
      <c r="J36" s="252"/>
      <c r="K36" s="252"/>
      <c r="L36" s="252"/>
      <c r="M36" s="252"/>
      <c r="N36" s="252"/>
      <c r="O36" s="252"/>
      <c r="P36" s="252"/>
      <c r="Q36" s="252"/>
      <c r="R36" s="252"/>
      <c r="S36" s="252"/>
      <c r="T36" s="252"/>
      <c r="U36" s="252"/>
      <c r="V36" s="252"/>
      <c r="W36" s="83"/>
      <c r="X36" s="83"/>
      <c r="Y36" s="83"/>
      <c r="Z36" s="83"/>
      <c r="AA36" s="83"/>
      <c r="AB36" s="83"/>
    </row>
    <row r="37" spans="1:28" ht="13.2" x14ac:dyDescent="0.25">
      <c r="A37" s="252" t="s">
        <v>30</v>
      </c>
      <c r="B37" s="252"/>
      <c r="C37" s="252"/>
      <c r="D37" s="252"/>
      <c r="E37" s="252"/>
      <c r="F37" s="252"/>
      <c r="G37" s="252"/>
      <c r="H37" s="252"/>
      <c r="I37" s="252"/>
      <c r="J37" s="252"/>
      <c r="K37" s="252"/>
      <c r="L37" s="252"/>
      <c r="M37" s="252"/>
      <c r="N37" s="252"/>
      <c r="O37" s="252"/>
      <c r="P37" s="252"/>
      <c r="Q37" s="252"/>
      <c r="R37" s="252"/>
      <c r="S37" s="252"/>
      <c r="T37" s="252"/>
      <c r="U37" s="252"/>
      <c r="V37" s="252"/>
      <c r="W37" s="83"/>
      <c r="X37" s="83"/>
      <c r="Y37" s="83"/>
      <c r="Z37" s="83"/>
      <c r="AA37" s="83"/>
      <c r="AB37" s="83"/>
    </row>
    <row r="38" spans="1:28" ht="13.2" x14ac:dyDescent="0.25">
      <c r="A38" s="252"/>
      <c r="B38" s="252"/>
      <c r="C38" s="252"/>
      <c r="D38" s="252"/>
      <c r="E38" s="252"/>
      <c r="F38" s="252"/>
      <c r="G38" s="252"/>
      <c r="H38" s="252"/>
      <c r="I38" s="252"/>
      <c r="J38" s="252"/>
      <c r="K38" s="252"/>
      <c r="L38" s="252"/>
      <c r="M38" s="252"/>
      <c r="N38" s="252"/>
      <c r="O38" s="252"/>
      <c r="P38" s="252"/>
      <c r="Q38" s="252"/>
      <c r="R38" s="252"/>
      <c r="S38" s="252"/>
      <c r="T38" s="252"/>
      <c r="U38" s="252"/>
      <c r="V38" s="252"/>
      <c r="W38" s="83"/>
      <c r="X38" s="83"/>
      <c r="Y38" s="83"/>
      <c r="Z38" s="83"/>
      <c r="AA38" s="83"/>
      <c r="AB38" s="83"/>
    </row>
    <row r="39" spans="1:28" ht="13.2" x14ac:dyDescent="0.25">
      <c r="A39" s="252" t="s">
        <v>31</v>
      </c>
      <c r="B39" s="252"/>
      <c r="C39" s="252"/>
      <c r="D39" s="252"/>
      <c r="E39" s="252"/>
      <c r="F39" s="252"/>
      <c r="G39" s="252"/>
      <c r="H39" s="252"/>
      <c r="I39" s="252"/>
      <c r="J39" s="252"/>
      <c r="K39" s="252"/>
      <c r="L39" s="252"/>
      <c r="M39" s="252"/>
      <c r="N39" s="252"/>
      <c r="O39" s="252"/>
      <c r="P39" s="252"/>
      <c r="Q39" s="252"/>
      <c r="R39" s="252"/>
      <c r="S39" s="252"/>
      <c r="T39" s="252"/>
      <c r="U39" s="252"/>
      <c r="V39" s="252"/>
      <c r="W39" s="83"/>
      <c r="X39" s="83"/>
      <c r="Y39" s="83"/>
      <c r="Z39" s="83"/>
      <c r="AA39" s="83"/>
      <c r="AB39" s="83"/>
    </row>
    <row r="40" spans="1:28" ht="13.2" x14ac:dyDescent="0.25">
      <c r="A40" s="253"/>
      <c r="B40" s="253"/>
      <c r="C40" s="253"/>
      <c r="D40" s="253"/>
      <c r="E40" s="253"/>
      <c r="F40" s="253"/>
      <c r="G40" s="253"/>
      <c r="H40" s="253"/>
      <c r="I40" s="253"/>
      <c r="J40" s="253"/>
      <c r="K40" s="253"/>
      <c r="L40" s="253"/>
      <c r="M40" s="253"/>
      <c r="N40" s="253"/>
      <c r="O40" s="253"/>
      <c r="P40" s="253"/>
      <c r="Q40" s="253"/>
      <c r="R40" s="253"/>
      <c r="S40" s="253"/>
      <c r="T40" s="253"/>
      <c r="U40" s="253"/>
      <c r="V40" s="253"/>
      <c r="W40" s="83"/>
      <c r="X40" s="83"/>
      <c r="Y40" s="83"/>
      <c r="Z40" s="83"/>
      <c r="AA40" s="83"/>
      <c r="AB40" s="83"/>
    </row>
    <row r="41" spans="1:28" ht="13.2" x14ac:dyDescent="0.25">
      <c r="A41" s="252" t="s">
        <v>32</v>
      </c>
      <c r="B41" s="252"/>
      <c r="C41" s="252"/>
      <c r="D41" s="252"/>
      <c r="E41" s="252"/>
      <c r="F41" s="252"/>
      <c r="G41" s="252"/>
      <c r="H41" s="252"/>
      <c r="I41" s="252"/>
      <c r="J41" s="252"/>
      <c r="K41" s="252"/>
      <c r="L41" s="252"/>
      <c r="M41" s="252"/>
      <c r="N41" s="252"/>
      <c r="O41" s="252"/>
      <c r="P41" s="252"/>
      <c r="Q41" s="252"/>
      <c r="R41" s="252"/>
      <c r="S41" s="252"/>
      <c r="T41" s="252"/>
      <c r="U41" s="252"/>
      <c r="V41" s="252"/>
      <c r="W41" s="83"/>
      <c r="X41" s="83"/>
      <c r="Y41" s="83"/>
      <c r="Z41" s="83"/>
      <c r="AA41" s="83"/>
      <c r="AB41" s="83"/>
    </row>
    <row r="42" spans="1:28" ht="13.2" x14ac:dyDescent="0.25">
      <c r="A42" s="186"/>
      <c r="B42" s="83"/>
      <c r="C42" s="83"/>
      <c r="D42" s="83"/>
      <c r="E42" s="83"/>
      <c r="F42" s="83"/>
      <c r="G42" s="83"/>
      <c r="H42" s="83"/>
      <c r="I42" s="83"/>
      <c r="J42" s="83"/>
      <c r="K42" s="83"/>
      <c r="L42" s="83"/>
      <c r="M42" s="83"/>
      <c r="N42" s="83"/>
      <c r="O42" s="83"/>
      <c r="P42" s="83"/>
      <c r="Q42" s="83"/>
      <c r="R42" s="83"/>
      <c r="S42" s="83"/>
      <c r="T42" s="83"/>
      <c r="U42" s="83"/>
      <c r="V42" s="186"/>
      <c r="W42" s="83"/>
      <c r="X42" s="83"/>
      <c r="Y42" s="83"/>
      <c r="Z42" s="83"/>
      <c r="AA42" s="83"/>
      <c r="AB42" s="83"/>
    </row>
    <row r="43" spans="1:28" ht="13.2" x14ac:dyDescent="0.25">
      <c r="A43" s="254" t="s">
        <v>33</v>
      </c>
      <c r="B43" s="255"/>
      <c r="C43" s="255"/>
      <c r="D43" s="255"/>
      <c r="E43" s="255"/>
      <c r="F43" s="255"/>
      <c r="G43" s="255"/>
      <c r="H43" s="255"/>
      <c r="I43" s="255"/>
      <c r="J43" s="255"/>
      <c r="K43" s="255"/>
      <c r="L43" s="255"/>
      <c r="M43" s="255"/>
      <c r="N43" s="255"/>
      <c r="O43" s="255"/>
      <c r="P43" s="255"/>
      <c r="Q43" s="255"/>
      <c r="R43" s="255"/>
      <c r="S43" s="255"/>
      <c r="T43" s="255"/>
      <c r="U43" s="255"/>
      <c r="V43" s="254"/>
      <c r="W43" s="83"/>
      <c r="X43" s="83"/>
      <c r="Y43" s="83"/>
      <c r="Z43" s="83"/>
      <c r="AA43" s="83"/>
      <c r="AB43" s="83"/>
    </row>
    <row r="44" spans="1:28" ht="13.2" x14ac:dyDescent="0.25">
      <c r="A44" s="256" t="s">
        <v>34</v>
      </c>
      <c r="B44" s="256"/>
      <c r="C44" s="256"/>
      <c r="D44" s="256"/>
      <c r="E44" s="256"/>
      <c r="F44" s="256"/>
      <c r="G44" s="256"/>
      <c r="H44" s="256"/>
      <c r="I44" s="256"/>
      <c r="J44" s="256"/>
      <c r="K44" s="256"/>
      <c r="L44" s="256"/>
      <c r="M44" s="256"/>
      <c r="N44" s="256"/>
      <c r="O44" s="256"/>
      <c r="P44" s="256"/>
      <c r="Q44" s="256"/>
      <c r="R44" s="256"/>
      <c r="S44" s="256"/>
      <c r="T44" s="256"/>
      <c r="U44" s="256"/>
      <c r="V44" s="256"/>
      <c r="W44" s="83"/>
      <c r="X44" s="83"/>
      <c r="Y44" s="83"/>
      <c r="Z44" s="83"/>
      <c r="AA44" s="83"/>
      <c r="AB44" s="83"/>
    </row>
    <row r="45" spans="1:28" ht="13.2" x14ac:dyDescent="0.25">
      <c r="A45" s="256" t="s">
        <v>35</v>
      </c>
      <c r="B45" s="256"/>
      <c r="C45" s="256"/>
      <c r="D45" s="256"/>
      <c r="E45" s="256"/>
      <c r="F45" s="256"/>
      <c r="G45" s="256"/>
      <c r="H45" s="256"/>
      <c r="I45" s="256"/>
      <c r="J45" s="256"/>
      <c r="K45" s="256"/>
      <c r="L45" s="256"/>
      <c r="M45" s="256"/>
      <c r="N45" s="256"/>
      <c r="O45" s="256"/>
      <c r="P45" s="256"/>
      <c r="Q45" s="256"/>
      <c r="R45" s="256"/>
      <c r="S45" s="256"/>
      <c r="T45" s="256"/>
      <c r="U45" s="256"/>
      <c r="V45" s="256"/>
      <c r="W45" s="83"/>
      <c r="X45" s="83"/>
      <c r="Y45" s="83"/>
      <c r="Z45" s="83"/>
      <c r="AA45" s="83"/>
      <c r="AB45" s="83"/>
    </row>
    <row r="46" spans="1:28" ht="13.2" x14ac:dyDescent="0.25">
      <c r="A46" s="256" t="s">
        <v>36</v>
      </c>
      <c r="B46" s="256"/>
      <c r="C46" s="256"/>
      <c r="D46" s="256"/>
      <c r="E46" s="256"/>
      <c r="F46" s="256"/>
      <c r="G46" s="256"/>
      <c r="H46" s="256"/>
      <c r="I46" s="256"/>
      <c r="J46" s="256"/>
      <c r="K46" s="256"/>
      <c r="L46" s="256"/>
      <c r="M46" s="256"/>
      <c r="N46" s="256"/>
      <c r="O46" s="256"/>
      <c r="P46" s="256"/>
      <c r="Q46" s="256"/>
      <c r="R46" s="256"/>
      <c r="S46" s="256"/>
      <c r="T46" s="256"/>
      <c r="U46" s="256"/>
      <c r="V46" s="256"/>
      <c r="W46" s="83"/>
      <c r="X46" s="83"/>
      <c r="Y46" s="83"/>
      <c r="Z46" s="83"/>
      <c r="AA46" s="83"/>
      <c r="AB46" s="83"/>
    </row>
    <row r="47" spans="1:28" ht="13.2" x14ac:dyDescent="0.25">
      <c r="A47" s="256" t="s">
        <v>37</v>
      </c>
      <c r="B47" s="256"/>
      <c r="C47" s="256"/>
      <c r="D47" s="256"/>
      <c r="E47" s="256"/>
      <c r="F47" s="256"/>
      <c r="G47" s="256"/>
      <c r="H47" s="256"/>
      <c r="I47" s="256"/>
      <c r="J47" s="256"/>
      <c r="K47" s="256"/>
      <c r="L47" s="256"/>
      <c r="M47" s="256"/>
      <c r="N47" s="256"/>
      <c r="O47" s="256"/>
      <c r="P47" s="256"/>
      <c r="Q47" s="256"/>
      <c r="R47" s="256"/>
      <c r="S47" s="256"/>
      <c r="T47" s="256"/>
      <c r="U47" s="256"/>
      <c r="V47" s="256"/>
      <c r="W47" s="83"/>
      <c r="X47" s="83"/>
      <c r="Y47" s="83"/>
      <c r="Z47" s="83"/>
      <c r="AA47" s="83"/>
      <c r="AB47" s="83"/>
    </row>
    <row r="48" spans="1:28" ht="13.2" x14ac:dyDescent="0.25">
      <c r="A48" s="256" t="s">
        <v>38</v>
      </c>
      <c r="B48" s="256"/>
      <c r="C48" s="256"/>
      <c r="D48" s="256"/>
      <c r="E48" s="256"/>
      <c r="F48" s="256"/>
      <c r="G48" s="256"/>
      <c r="H48" s="256"/>
      <c r="I48" s="256"/>
      <c r="J48" s="256"/>
      <c r="K48" s="256"/>
      <c r="L48" s="256"/>
      <c r="M48" s="256"/>
      <c r="N48" s="256"/>
      <c r="O48" s="256"/>
      <c r="P48" s="256"/>
      <c r="Q48" s="256"/>
      <c r="R48" s="256"/>
      <c r="S48" s="256"/>
      <c r="T48" s="256"/>
      <c r="U48" s="256"/>
      <c r="V48" s="256"/>
      <c r="W48" s="83"/>
      <c r="X48" s="83"/>
      <c r="Y48" s="83"/>
      <c r="Z48" s="83"/>
      <c r="AA48" s="83"/>
      <c r="AB48" s="83"/>
    </row>
    <row r="49" spans="1:28" ht="13.2" x14ac:dyDescent="0.25">
      <c r="A49" s="256" t="s">
        <v>39</v>
      </c>
      <c r="B49" s="256"/>
      <c r="C49" s="256"/>
      <c r="D49" s="256"/>
      <c r="E49" s="256"/>
      <c r="F49" s="256"/>
      <c r="G49" s="256"/>
      <c r="H49" s="256"/>
      <c r="I49" s="256"/>
      <c r="J49" s="256"/>
      <c r="K49" s="256"/>
      <c r="L49" s="256"/>
      <c r="M49" s="256"/>
      <c r="N49" s="256"/>
      <c r="O49" s="256"/>
      <c r="P49" s="256"/>
      <c r="Q49" s="256"/>
      <c r="R49" s="256"/>
      <c r="S49" s="256"/>
      <c r="T49" s="256"/>
      <c r="U49" s="256"/>
      <c r="V49" s="256"/>
      <c r="W49" s="83"/>
      <c r="X49" s="83"/>
      <c r="Y49" s="83"/>
      <c r="Z49" s="83"/>
      <c r="AA49" s="83"/>
      <c r="AB49" s="83"/>
    </row>
    <row r="50" spans="1:28" ht="13.2" x14ac:dyDescent="0.25">
      <c r="A50" s="256" t="s">
        <v>40</v>
      </c>
      <c r="B50" s="256"/>
      <c r="C50" s="256"/>
      <c r="D50" s="256"/>
      <c r="E50" s="256"/>
      <c r="F50" s="256"/>
      <c r="G50" s="256"/>
      <c r="H50" s="256"/>
      <c r="I50" s="256"/>
      <c r="J50" s="256"/>
      <c r="K50" s="256"/>
      <c r="L50" s="256"/>
      <c r="M50" s="256"/>
      <c r="N50" s="256"/>
      <c r="O50" s="256"/>
      <c r="P50" s="256"/>
      <c r="Q50" s="256"/>
      <c r="R50" s="256"/>
      <c r="S50" s="256"/>
      <c r="T50" s="256"/>
      <c r="U50" s="256"/>
      <c r="V50" s="256"/>
      <c r="W50" s="83"/>
      <c r="X50" s="83"/>
      <c r="Y50" s="83"/>
      <c r="Z50" s="83"/>
      <c r="AA50" s="83"/>
      <c r="AB50" s="83"/>
    </row>
    <row r="51" spans="1:28" ht="13.2" x14ac:dyDescent="0.25">
      <c r="A51" s="256" t="s">
        <v>41</v>
      </c>
      <c r="B51" s="256"/>
      <c r="C51" s="256"/>
      <c r="D51" s="256"/>
      <c r="E51" s="256"/>
      <c r="F51" s="256"/>
      <c r="G51" s="256"/>
      <c r="H51" s="256"/>
      <c r="I51" s="256"/>
      <c r="J51" s="256"/>
      <c r="K51" s="256"/>
      <c r="L51" s="256"/>
      <c r="M51" s="256"/>
      <c r="N51" s="256"/>
      <c r="O51" s="256"/>
      <c r="P51" s="256"/>
      <c r="Q51" s="256"/>
      <c r="R51" s="256"/>
      <c r="S51" s="256"/>
      <c r="T51" s="256"/>
      <c r="U51" s="256"/>
      <c r="V51" s="256"/>
      <c r="W51" s="83"/>
      <c r="X51" s="83"/>
      <c r="Y51" s="83"/>
      <c r="Z51" s="83"/>
      <c r="AA51" s="83"/>
      <c r="AB51" s="83"/>
    </row>
    <row r="52" spans="1:28" ht="13.2" x14ac:dyDescent="0.25">
      <c r="A52" s="256" t="s">
        <v>42</v>
      </c>
      <c r="B52" s="256"/>
      <c r="C52" s="256"/>
      <c r="D52" s="256"/>
      <c r="E52" s="256"/>
      <c r="F52" s="256"/>
      <c r="G52" s="256"/>
      <c r="H52" s="256"/>
      <c r="I52" s="256"/>
      <c r="J52" s="256"/>
      <c r="K52" s="256"/>
      <c r="L52" s="256"/>
      <c r="M52" s="256"/>
      <c r="N52" s="256"/>
      <c r="O52" s="256"/>
      <c r="P52" s="256"/>
      <c r="Q52" s="256"/>
      <c r="R52" s="256"/>
      <c r="S52" s="256"/>
      <c r="T52" s="256"/>
      <c r="U52" s="256"/>
      <c r="V52" s="256"/>
      <c r="W52" s="83"/>
      <c r="X52" s="83"/>
      <c r="Y52" s="83"/>
      <c r="Z52" s="83"/>
      <c r="AA52" s="83"/>
      <c r="AB52" s="83"/>
    </row>
    <row r="53" spans="1:28" ht="13.2" x14ac:dyDescent="0.25">
      <c r="A53" s="256" t="s">
        <v>43</v>
      </c>
      <c r="B53" s="256"/>
      <c r="C53" s="256"/>
      <c r="D53" s="256"/>
      <c r="E53" s="256"/>
      <c r="F53" s="256"/>
      <c r="G53" s="256"/>
      <c r="H53" s="256"/>
      <c r="I53" s="256"/>
      <c r="J53" s="256"/>
      <c r="K53" s="256"/>
      <c r="L53" s="256"/>
      <c r="M53" s="256"/>
      <c r="N53" s="256"/>
      <c r="O53" s="256"/>
      <c r="P53" s="256"/>
      <c r="Q53" s="256"/>
      <c r="R53" s="256"/>
      <c r="S53" s="256"/>
      <c r="T53" s="256"/>
      <c r="U53" s="256"/>
      <c r="V53" s="256"/>
      <c r="W53" s="83"/>
      <c r="X53" s="83"/>
      <c r="Y53" s="83"/>
      <c r="Z53" s="83"/>
      <c r="AA53" s="83"/>
      <c r="AB53" s="83"/>
    </row>
    <row r="54" spans="1:28" ht="13.2" x14ac:dyDescent="0.25">
      <c r="A54" s="256" t="s">
        <v>44</v>
      </c>
      <c r="B54" s="256"/>
      <c r="C54" s="256"/>
      <c r="D54" s="256"/>
      <c r="E54" s="256"/>
      <c r="F54" s="256"/>
      <c r="G54" s="256"/>
      <c r="H54" s="256"/>
      <c r="I54" s="256"/>
      <c r="J54" s="256"/>
      <c r="K54" s="256"/>
      <c r="L54" s="256"/>
      <c r="M54" s="256"/>
      <c r="N54" s="256"/>
      <c r="O54" s="256"/>
      <c r="P54" s="256"/>
      <c r="Q54" s="256"/>
      <c r="R54" s="256"/>
      <c r="S54" s="256"/>
      <c r="T54" s="256"/>
      <c r="U54" s="256"/>
      <c r="V54" s="256"/>
      <c r="W54" s="83"/>
      <c r="X54" s="83"/>
      <c r="Y54" s="83"/>
      <c r="Z54" s="83"/>
      <c r="AA54" s="83"/>
      <c r="AB54" s="83"/>
    </row>
    <row r="55" spans="1:28" ht="13.2" x14ac:dyDescent="0.25">
      <c r="A55" s="256" t="s">
        <v>45</v>
      </c>
      <c r="B55" s="256"/>
      <c r="C55" s="256"/>
      <c r="D55" s="256"/>
      <c r="E55" s="256"/>
      <c r="F55" s="256"/>
      <c r="G55" s="256"/>
      <c r="H55" s="256"/>
      <c r="I55" s="256"/>
      <c r="J55" s="256"/>
      <c r="K55" s="256"/>
      <c r="L55" s="256"/>
      <c r="M55" s="256"/>
      <c r="N55" s="256"/>
      <c r="O55" s="256"/>
      <c r="P55" s="256"/>
      <c r="Q55" s="256"/>
      <c r="R55" s="256"/>
      <c r="S55" s="256"/>
      <c r="T55" s="256"/>
      <c r="U55" s="256"/>
      <c r="V55" s="256"/>
      <c r="W55" s="83"/>
      <c r="X55" s="83"/>
      <c r="Y55" s="83"/>
      <c r="Z55" s="83"/>
      <c r="AA55" s="83"/>
      <c r="AB55" s="83"/>
    </row>
    <row r="56" spans="1:28" ht="13.2" x14ac:dyDescent="0.25">
      <c r="A56" s="256" t="s">
        <v>46</v>
      </c>
      <c r="B56" s="256"/>
      <c r="C56" s="256"/>
      <c r="D56" s="256"/>
      <c r="E56" s="256"/>
      <c r="F56" s="256"/>
      <c r="G56" s="256"/>
      <c r="H56" s="256"/>
      <c r="I56" s="256"/>
      <c r="J56" s="256"/>
      <c r="K56" s="256"/>
      <c r="L56" s="256"/>
      <c r="M56" s="256"/>
      <c r="N56" s="256"/>
      <c r="O56" s="256"/>
      <c r="P56" s="256"/>
      <c r="Q56" s="256"/>
      <c r="R56" s="256"/>
      <c r="S56" s="256"/>
      <c r="T56" s="256"/>
      <c r="U56" s="256"/>
      <c r="V56" s="256"/>
      <c r="W56" s="83"/>
      <c r="X56" s="83"/>
      <c r="Y56" s="83"/>
      <c r="Z56" s="83"/>
      <c r="AA56" s="83"/>
      <c r="AB56" s="83"/>
    </row>
    <row r="57" spans="1:28" ht="13.2" x14ac:dyDescent="0.25">
      <c r="A57" s="256" t="s">
        <v>47</v>
      </c>
      <c r="B57" s="256"/>
      <c r="C57" s="256"/>
      <c r="D57" s="256"/>
      <c r="E57" s="256"/>
      <c r="F57" s="256"/>
      <c r="G57" s="256"/>
      <c r="H57" s="256"/>
      <c r="I57" s="256"/>
      <c r="J57" s="256"/>
      <c r="K57" s="256"/>
      <c r="L57" s="256"/>
      <c r="M57" s="256"/>
      <c r="N57" s="256"/>
      <c r="O57" s="256"/>
      <c r="P57" s="256"/>
      <c r="Q57" s="256"/>
      <c r="R57" s="256"/>
      <c r="S57" s="256"/>
      <c r="T57" s="256"/>
      <c r="U57" s="256"/>
      <c r="V57" s="256"/>
      <c r="W57" s="83"/>
      <c r="X57" s="83"/>
      <c r="Y57" s="83"/>
      <c r="Z57" s="83"/>
      <c r="AA57" s="83"/>
      <c r="AB57" s="83"/>
    </row>
    <row r="58" spans="1:28" ht="13.2" x14ac:dyDescent="0.25">
      <c r="A58" s="256" t="s">
        <v>48</v>
      </c>
      <c r="B58" s="256"/>
      <c r="C58" s="256"/>
      <c r="D58" s="256"/>
      <c r="E58" s="256"/>
      <c r="F58" s="256"/>
      <c r="G58" s="256"/>
      <c r="H58" s="256"/>
      <c r="I58" s="256"/>
      <c r="J58" s="256"/>
      <c r="K58" s="256"/>
      <c r="L58" s="256"/>
      <c r="M58" s="256"/>
      <c r="N58" s="256"/>
      <c r="O58" s="256"/>
      <c r="P58" s="256"/>
      <c r="Q58" s="256"/>
      <c r="R58" s="256"/>
      <c r="S58" s="256"/>
      <c r="T58" s="256"/>
      <c r="U58" s="256"/>
      <c r="V58" s="256"/>
      <c r="W58" s="83"/>
      <c r="X58" s="83"/>
      <c r="Y58" s="83"/>
      <c r="Z58" s="83"/>
      <c r="AA58" s="83"/>
      <c r="AB58" s="83"/>
    </row>
    <row r="59" spans="1:28" ht="13.2" x14ac:dyDescent="0.25">
      <c r="A59" s="256" t="s">
        <v>49</v>
      </c>
      <c r="B59" s="256"/>
      <c r="C59" s="256"/>
      <c r="D59" s="256"/>
      <c r="E59" s="256"/>
      <c r="F59" s="256"/>
      <c r="G59" s="256"/>
      <c r="H59" s="256"/>
      <c r="I59" s="256"/>
      <c r="J59" s="256"/>
      <c r="K59" s="256"/>
      <c r="L59" s="256"/>
      <c r="M59" s="256"/>
      <c r="N59" s="256"/>
      <c r="O59" s="256"/>
      <c r="P59" s="256"/>
      <c r="Q59" s="256"/>
      <c r="R59" s="256"/>
      <c r="S59" s="256"/>
      <c r="T59" s="256"/>
      <c r="U59" s="256"/>
      <c r="V59" s="256"/>
      <c r="W59" s="83"/>
      <c r="X59" s="83"/>
      <c r="Y59" s="83"/>
      <c r="Z59" s="83"/>
      <c r="AA59" s="83"/>
      <c r="AB59" s="83"/>
    </row>
    <row r="60" spans="1:28" ht="13.2" x14ac:dyDescent="0.25">
      <c r="A60" s="256" t="s">
        <v>50</v>
      </c>
      <c r="B60" s="256"/>
      <c r="C60" s="256"/>
      <c r="D60" s="256"/>
      <c r="E60" s="256"/>
      <c r="F60" s="256"/>
      <c r="G60" s="256"/>
      <c r="H60" s="256"/>
      <c r="I60" s="256"/>
      <c r="J60" s="256"/>
      <c r="K60" s="256"/>
      <c r="L60" s="256"/>
      <c r="M60" s="256"/>
      <c r="N60" s="256"/>
      <c r="O60" s="256"/>
      <c r="P60" s="256"/>
      <c r="Q60" s="256"/>
      <c r="R60" s="256"/>
      <c r="S60" s="256"/>
      <c r="T60" s="256"/>
      <c r="U60" s="256"/>
      <c r="V60" s="256"/>
      <c r="W60" s="83"/>
      <c r="X60" s="83"/>
      <c r="Y60" s="83"/>
      <c r="Z60" s="83"/>
      <c r="AA60" s="83"/>
      <c r="AB60" s="83"/>
    </row>
    <row r="61" spans="1:28" ht="13.2" x14ac:dyDescent="0.25">
      <c r="A61" s="256" t="s">
        <v>51</v>
      </c>
      <c r="B61" s="256"/>
      <c r="C61" s="256"/>
      <c r="D61" s="256"/>
      <c r="E61" s="256"/>
      <c r="F61" s="256"/>
      <c r="G61" s="256"/>
      <c r="H61" s="256"/>
      <c r="I61" s="256"/>
      <c r="J61" s="256"/>
      <c r="K61" s="256"/>
      <c r="L61" s="256"/>
      <c r="M61" s="256"/>
      <c r="N61" s="256"/>
      <c r="O61" s="256"/>
      <c r="P61" s="256"/>
      <c r="Q61" s="256"/>
      <c r="R61" s="256"/>
      <c r="S61" s="256"/>
      <c r="T61" s="256"/>
      <c r="U61" s="256"/>
      <c r="V61" s="256"/>
      <c r="W61" s="83"/>
      <c r="X61" s="83"/>
      <c r="Y61" s="83"/>
      <c r="Z61" s="83"/>
      <c r="AA61" s="83"/>
      <c r="AB61" s="83"/>
    </row>
    <row r="62" spans="1:28" ht="13.2" x14ac:dyDescent="0.25">
      <c r="A62" s="256" t="s">
        <v>52</v>
      </c>
      <c r="B62" s="256"/>
      <c r="C62" s="256"/>
      <c r="D62" s="256"/>
      <c r="E62" s="256"/>
      <c r="F62" s="256"/>
      <c r="G62" s="256"/>
      <c r="H62" s="256"/>
      <c r="I62" s="256"/>
      <c r="J62" s="256"/>
      <c r="K62" s="256"/>
      <c r="L62" s="256"/>
      <c r="M62" s="256"/>
      <c r="N62" s="256"/>
      <c r="O62" s="256"/>
      <c r="P62" s="256"/>
      <c r="Q62" s="256"/>
      <c r="R62" s="256"/>
      <c r="S62" s="256"/>
      <c r="T62" s="256"/>
      <c r="U62" s="256"/>
      <c r="V62" s="256"/>
      <c r="W62" s="83"/>
      <c r="X62" s="83"/>
      <c r="Y62" s="83"/>
      <c r="Z62" s="83"/>
      <c r="AA62" s="83"/>
      <c r="AB62" s="83"/>
    </row>
    <row r="63" spans="1:28" ht="13.2" x14ac:dyDescent="0.25">
      <c r="A63" s="256" t="s">
        <v>53</v>
      </c>
      <c r="B63" s="256"/>
      <c r="C63" s="256"/>
      <c r="D63" s="256"/>
      <c r="E63" s="256"/>
      <c r="F63" s="256"/>
      <c r="G63" s="256"/>
      <c r="H63" s="256"/>
      <c r="I63" s="256"/>
      <c r="J63" s="256"/>
      <c r="K63" s="256"/>
      <c r="L63" s="256"/>
      <c r="M63" s="256"/>
      <c r="N63" s="256"/>
      <c r="O63" s="256"/>
      <c r="P63" s="256"/>
      <c r="Q63" s="256"/>
      <c r="R63" s="256"/>
      <c r="S63" s="256"/>
      <c r="T63" s="256"/>
      <c r="U63" s="256"/>
      <c r="V63" s="256"/>
      <c r="W63" s="83"/>
      <c r="X63" s="83"/>
      <c r="Y63" s="83"/>
      <c r="Z63" s="83"/>
      <c r="AA63" s="83"/>
      <c r="AB63" s="83"/>
    </row>
    <row r="64" spans="1:28" ht="13.2" x14ac:dyDescent="0.25">
      <c r="A64" s="256" t="s">
        <v>54</v>
      </c>
      <c r="B64" s="256"/>
      <c r="C64" s="256"/>
      <c r="D64" s="256"/>
      <c r="E64" s="256"/>
      <c r="F64" s="256"/>
      <c r="G64" s="256"/>
      <c r="H64" s="256"/>
      <c r="I64" s="256"/>
      <c r="J64" s="256"/>
      <c r="K64" s="256"/>
      <c r="L64" s="256"/>
      <c r="M64" s="256"/>
      <c r="N64" s="256"/>
      <c r="O64" s="256"/>
      <c r="P64" s="256"/>
      <c r="Q64" s="256"/>
      <c r="R64" s="256"/>
      <c r="S64" s="256"/>
      <c r="T64" s="256"/>
      <c r="U64" s="256"/>
      <c r="V64" s="256"/>
      <c r="W64" s="83"/>
      <c r="X64" s="83"/>
      <c r="Y64" s="83"/>
      <c r="Z64" s="83"/>
      <c r="AA64" s="83"/>
      <c r="AB64" s="83"/>
    </row>
    <row r="65" spans="1:28" ht="13.2" x14ac:dyDescent="0.25">
      <c r="A65" s="256" t="s">
        <v>55</v>
      </c>
      <c r="B65" s="256"/>
      <c r="C65" s="256"/>
      <c r="D65" s="256"/>
      <c r="E65" s="256"/>
      <c r="F65" s="256"/>
      <c r="G65" s="256"/>
      <c r="H65" s="256"/>
      <c r="I65" s="256"/>
      <c r="J65" s="256"/>
      <c r="K65" s="256"/>
      <c r="L65" s="256"/>
      <c r="M65" s="256"/>
      <c r="N65" s="256"/>
      <c r="O65" s="256"/>
      <c r="P65" s="256"/>
      <c r="Q65" s="256"/>
      <c r="R65" s="256"/>
      <c r="S65" s="256"/>
      <c r="T65" s="256"/>
      <c r="U65" s="256"/>
      <c r="V65" s="256"/>
      <c r="W65" s="83"/>
      <c r="X65" s="83"/>
      <c r="Y65" s="83"/>
      <c r="Z65" s="83"/>
      <c r="AA65" s="83"/>
      <c r="AB65" s="83"/>
    </row>
    <row r="66" spans="1:28" ht="13.2" x14ac:dyDescent="0.25">
      <c r="A66" s="256" t="s">
        <v>56</v>
      </c>
      <c r="B66" s="256"/>
      <c r="C66" s="256"/>
      <c r="D66" s="256"/>
      <c r="E66" s="256"/>
      <c r="F66" s="256"/>
      <c r="G66" s="256"/>
      <c r="H66" s="256"/>
      <c r="I66" s="256"/>
      <c r="J66" s="256"/>
      <c r="K66" s="256"/>
      <c r="L66" s="256"/>
      <c r="M66" s="256"/>
      <c r="N66" s="256"/>
      <c r="O66" s="256"/>
      <c r="P66" s="256"/>
      <c r="Q66" s="256"/>
      <c r="R66" s="256"/>
      <c r="S66" s="256"/>
      <c r="T66" s="256"/>
      <c r="U66" s="256"/>
      <c r="V66" s="256"/>
      <c r="W66" s="83"/>
      <c r="X66" s="83"/>
      <c r="Y66" s="83"/>
      <c r="Z66" s="83"/>
      <c r="AA66" s="83"/>
      <c r="AB66" s="83"/>
    </row>
    <row r="67" spans="1:28" ht="13.2" x14ac:dyDescent="0.25">
      <c r="A67" s="256" t="s">
        <v>57</v>
      </c>
      <c r="B67" s="256"/>
      <c r="C67" s="256"/>
      <c r="D67" s="256"/>
      <c r="E67" s="256"/>
      <c r="F67" s="256"/>
      <c r="G67" s="256"/>
      <c r="H67" s="256"/>
      <c r="I67" s="256"/>
      <c r="J67" s="256"/>
      <c r="K67" s="256"/>
      <c r="L67" s="256"/>
      <c r="M67" s="256"/>
      <c r="N67" s="256"/>
      <c r="O67" s="256"/>
      <c r="P67" s="256"/>
      <c r="Q67" s="256"/>
      <c r="R67" s="256"/>
      <c r="S67" s="256"/>
      <c r="T67" s="256"/>
      <c r="U67" s="256"/>
      <c r="V67" s="256"/>
      <c r="W67" s="83"/>
      <c r="X67" s="83"/>
      <c r="Y67" s="83"/>
      <c r="Z67" s="83"/>
      <c r="AA67" s="83"/>
      <c r="AB67" s="83"/>
    </row>
    <row r="68" spans="1:28" ht="13.2" x14ac:dyDescent="0.25">
      <c r="A68" s="256" t="s">
        <v>58</v>
      </c>
      <c r="B68" s="256"/>
      <c r="C68" s="256"/>
      <c r="D68" s="256"/>
      <c r="E68" s="256"/>
      <c r="F68" s="256"/>
      <c r="G68" s="256"/>
      <c r="H68" s="256"/>
      <c r="I68" s="256"/>
      <c r="J68" s="256"/>
      <c r="K68" s="256"/>
      <c r="L68" s="256"/>
      <c r="M68" s="256"/>
      <c r="N68" s="256"/>
      <c r="O68" s="256"/>
      <c r="P68" s="256"/>
      <c r="Q68" s="256"/>
      <c r="R68" s="256"/>
      <c r="S68" s="256"/>
      <c r="T68" s="256"/>
      <c r="U68" s="256"/>
      <c r="V68" s="256"/>
      <c r="W68" s="83"/>
      <c r="X68" s="83"/>
      <c r="Y68" s="83"/>
      <c r="Z68" s="83"/>
      <c r="AA68" s="83"/>
      <c r="AB68" s="83"/>
    </row>
    <row r="69" spans="1:28" ht="13.2" x14ac:dyDescent="0.25">
      <c r="A69" s="256" t="s">
        <v>59</v>
      </c>
      <c r="B69" s="256"/>
      <c r="C69" s="256"/>
      <c r="D69" s="256"/>
      <c r="E69" s="256"/>
      <c r="F69" s="256"/>
      <c r="G69" s="256"/>
      <c r="H69" s="256"/>
      <c r="I69" s="256"/>
      <c r="J69" s="256"/>
      <c r="K69" s="256"/>
      <c r="L69" s="256"/>
      <c r="M69" s="256"/>
      <c r="N69" s="256"/>
      <c r="O69" s="256"/>
      <c r="P69" s="256"/>
      <c r="Q69" s="256"/>
      <c r="R69" s="256"/>
      <c r="S69" s="256"/>
      <c r="T69" s="256"/>
      <c r="U69" s="256"/>
      <c r="V69" s="256"/>
      <c r="W69" s="83"/>
      <c r="X69" s="83"/>
      <c r="Y69" s="83"/>
      <c r="Z69" s="83"/>
      <c r="AA69" s="83"/>
      <c r="AB69" s="83"/>
    </row>
    <row r="70" spans="1:28" ht="13.2" x14ac:dyDescent="0.25">
      <c r="A70" s="256" t="s">
        <v>60</v>
      </c>
      <c r="B70" s="256"/>
      <c r="C70" s="256"/>
      <c r="D70" s="256"/>
      <c r="E70" s="256"/>
      <c r="F70" s="256"/>
      <c r="G70" s="256"/>
      <c r="H70" s="256"/>
      <c r="I70" s="256"/>
      <c r="J70" s="256"/>
      <c r="K70" s="256"/>
      <c r="L70" s="256"/>
      <c r="M70" s="256"/>
      <c r="N70" s="256"/>
      <c r="O70" s="256"/>
      <c r="P70" s="256"/>
      <c r="Q70" s="256"/>
      <c r="R70" s="256"/>
      <c r="S70" s="256"/>
      <c r="T70" s="256"/>
      <c r="U70" s="256"/>
      <c r="V70" s="256"/>
      <c r="W70" s="83"/>
      <c r="X70" s="83"/>
      <c r="Y70" s="83"/>
      <c r="Z70" s="83"/>
      <c r="AA70" s="83"/>
      <c r="AB70" s="83"/>
    </row>
    <row r="71" spans="1:28" ht="13.2" x14ac:dyDescent="0.25">
      <c r="A71" s="256" t="s">
        <v>61</v>
      </c>
      <c r="B71" s="256"/>
      <c r="C71" s="256"/>
      <c r="D71" s="256"/>
      <c r="E71" s="256"/>
      <c r="F71" s="256"/>
      <c r="G71" s="256"/>
      <c r="H71" s="256"/>
      <c r="I71" s="256"/>
      <c r="J71" s="256"/>
      <c r="K71" s="256"/>
      <c r="L71" s="256"/>
      <c r="M71" s="256"/>
      <c r="N71" s="256"/>
      <c r="O71" s="256"/>
      <c r="P71" s="256"/>
      <c r="Q71" s="256"/>
      <c r="R71" s="256"/>
      <c r="S71" s="256"/>
      <c r="T71" s="256"/>
      <c r="U71" s="256"/>
      <c r="V71" s="256"/>
      <c r="W71" s="83"/>
      <c r="X71" s="83"/>
      <c r="Y71" s="83"/>
      <c r="Z71" s="83"/>
      <c r="AA71" s="83"/>
      <c r="AB71" s="83"/>
    </row>
    <row r="72" spans="1:28" ht="13.2" x14ac:dyDescent="0.25">
      <c r="A72" s="256" t="s">
        <v>62</v>
      </c>
      <c r="B72" s="256"/>
      <c r="C72" s="256"/>
      <c r="D72" s="256"/>
      <c r="E72" s="256"/>
      <c r="F72" s="256"/>
      <c r="G72" s="256"/>
      <c r="H72" s="256"/>
      <c r="I72" s="256"/>
      <c r="J72" s="256"/>
      <c r="K72" s="256"/>
      <c r="L72" s="256"/>
      <c r="M72" s="256"/>
      <c r="N72" s="256"/>
      <c r="O72" s="256"/>
      <c r="P72" s="256"/>
      <c r="Q72" s="256"/>
      <c r="R72" s="256"/>
      <c r="S72" s="256"/>
      <c r="T72" s="256"/>
      <c r="U72" s="256"/>
      <c r="V72" s="256"/>
      <c r="W72" s="83"/>
      <c r="X72" s="83"/>
      <c r="Y72" s="83"/>
      <c r="Z72" s="83"/>
      <c r="AA72" s="83"/>
      <c r="AB72" s="83"/>
    </row>
    <row r="73" spans="1:28" ht="13.2" x14ac:dyDescent="0.25">
      <c r="A73" s="256" t="s">
        <v>63</v>
      </c>
      <c r="B73" s="256"/>
      <c r="C73" s="256"/>
      <c r="D73" s="256"/>
      <c r="E73" s="256"/>
      <c r="F73" s="256"/>
      <c r="G73" s="256"/>
      <c r="H73" s="256"/>
      <c r="I73" s="256"/>
      <c r="J73" s="256"/>
      <c r="K73" s="256"/>
      <c r="L73" s="256"/>
      <c r="M73" s="256"/>
      <c r="N73" s="256"/>
      <c r="O73" s="256"/>
      <c r="P73" s="256"/>
      <c r="Q73" s="256"/>
      <c r="R73" s="256"/>
      <c r="S73" s="256"/>
      <c r="T73" s="256"/>
      <c r="U73" s="256"/>
      <c r="V73" s="256"/>
      <c r="W73" s="83"/>
      <c r="X73" s="83"/>
      <c r="Y73" s="83"/>
      <c r="Z73" s="83"/>
      <c r="AA73" s="83"/>
      <c r="AB73" s="83"/>
    </row>
    <row r="74" spans="1:28" ht="13.2" x14ac:dyDescent="0.25">
      <c r="A74" s="256" t="s">
        <v>64</v>
      </c>
      <c r="B74" s="256"/>
      <c r="C74" s="256"/>
      <c r="D74" s="256"/>
      <c r="E74" s="256"/>
      <c r="F74" s="256"/>
      <c r="G74" s="256"/>
      <c r="H74" s="256"/>
      <c r="I74" s="256"/>
      <c r="J74" s="256"/>
      <c r="K74" s="256"/>
      <c r="L74" s="256"/>
      <c r="M74" s="256"/>
      <c r="N74" s="256"/>
      <c r="O74" s="256"/>
      <c r="P74" s="256"/>
      <c r="Q74" s="256"/>
      <c r="R74" s="256"/>
      <c r="S74" s="256"/>
      <c r="T74" s="256"/>
      <c r="U74" s="256"/>
      <c r="V74" s="256"/>
      <c r="W74" s="82"/>
      <c r="X74" s="82"/>
      <c r="Y74" s="82"/>
      <c r="Z74" s="82"/>
      <c r="AA74" s="82"/>
      <c r="AB74" s="82"/>
    </row>
    <row r="75" spans="1:28" ht="13.2" x14ac:dyDescent="0.25">
      <c r="A75" s="256" t="s">
        <v>65</v>
      </c>
      <c r="B75" s="256"/>
      <c r="C75" s="256"/>
      <c r="D75" s="256"/>
      <c r="E75" s="256"/>
      <c r="F75" s="256"/>
      <c r="G75" s="256"/>
      <c r="H75" s="256"/>
      <c r="I75" s="256"/>
      <c r="J75" s="256"/>
      <c r="K75" s="256"/>
      <c r="L75" s="256"/>
      <c r="M75" s="256"/>
      <c r="N75" s="256"/>
      <c r="O75" s="256"/>
      <c r="P75" s="256"/>
      <c r="Q75" s="256"/>
      <c r="R75" s="256"/>
      <c r="S75" s="256"/>
      <c r="T75" s="256"/>
      <c r="U75" s="256"/>
      <c r="V75" s="256"/>
      <c r="W75" s="83"/>
      <c r="X75" s="83"/>
      <c r="Y75" s="83"/>
      <c r="Z75" s="83"/>
      <c r="AA75" s="83"/>
      <c r="AB75" s="83"/>
    </row>
    <row r="76" spans="1:28" ht="13.2" x14ac:dyDescent="0.25">
      <c r="A76" s="256" t="s">
        <v>66</v>
      </c>
      <c r="B76" s="256"/>
      <c r="C76" s="256"/>
      <c r="D76" s="256"/>
      <c r="E76" s="256"/>
      <c r="F76" s="256"/>
      <c r="G76" s="256"/>
      <c r="H76" s="256"/>
      <c r="I76" s="256"/>
      <c r="J76" s="256"/>
      <c r="K76" s="256"/>
      <c r="L76" s="256"/>
      <c r="M76" s="256"/>
      <c r="N76" s="256"/>
      <c r="O76" s="256"/>
      <c r="P76" s="256"/>
      <c r="Q76" s="256"/>
      <c r="R76" s="256"/>
      <c r="S76" s="256"/>
      <c r="T76" s="256"/>
      <c r="U76" s="256"/>
      <c r="V76" s="256"/>
      <c r="W76" s="83"/>
      <c r="X76" s="83"/>
      <c r="Y76" s="83"/>
      <c r="Z76" s="83"/>
      <c r="AA76" s="83"/>
      <c r="AB76" s="83"/>
    </row>
    <row r="77" spans="1:28" ht="13.2" x14ac:dyDescent="0.25">
      <c r="A77" s="256" t="s">
        <v>67</v>
      </c>
      <c r="B77" s="256"/>
      <c r="C77" s="256"/>
      <c r="D77" s="256"/>
      <c r="E77" s="256"/>
      <c r="F77" s="256"/>
      <c r="G77" s="256"/>
      <c r="H77" s="256"/>
      <c r="I77" s="256"/>
      <c r="J77" s="256"/>
      <c r="K77" s="256"/>
      <c r="L77" s="256"/>
      <c r="M77" s="256"/>
      <c r="N77" s="256"/>
      <c r="O77" s="256"/>
      <c r="P77" s="256"/>
      <c r="Q77" s="256"/>
      <c r="R77" s="256"/>
      <c r="S77" s="256"/>
      <c r="T77" s="256"/>
      <c r="U77" s="256"/>
      <c r="V77" s="256"/>
      <c r="W77" s="83"/>
      <c r="X77" s="83"/>
      <c r="Y77" s="83"/>
      <c r="Z77" s="83"/>
      <c r="AA77" s="83"/>
      <c r="AB77" s="83"/>
    </row>
    <row r="78" spans="1:28" ht="13.2" x14ac:dyDescent="0.25">
      <c r="A78" s="256" t="s">
        <v>68</v>
      </c>
      <c r="B78" s="256"/>
      <c r="C78" s="256"/>
      <c r="D78" s="256"/>
      <c r="E78" s="256"/>
      <c r="F78" s="256"/>
      <c r="G78" s="256"/>
      <c r="H78" s="256"/>
      <c r="I78" s="256"/>
      <c r="J78" s="256"/>
      <c r="K78" s="256"/>
      <c r="L78" s="256"/>
      <c r="M78" s="256"/>
      <c r="N78" s="256"/>
      <c r="O78" s="256"/>
      <c r="P78" s="256"/>
      <c r="Q78" s="256"/>
      <c r="R78" s="256"/>
      <c r="S78" s="256"/>
      <c r="T78" s="256"/>
      <c r="U78" s="256"/>
      <c r="V78" s="256"/>
      <c r="W78" s="83"/>
      <c r="X78" s="83"/>
      <c r="Y78" s="83"/>
      <c r="Z78" s="83"/>
      <c r="AA78" s="83"/>
      <c r="AB78" s="83"/>
    </row>
    <row r="79" spans="1:28" ht="13.2" x14ac:dyDescent="0.25">
      <c r="A79" s="257" t="s">
        <v>69</v>
      </c>
      <c r="B79" s="257"/>
      <c r="C79" s="257"/>
      <c r="D79" s="257"/>
      <c r="E79" s="257"/>
      <c r="F79" s="257"/>
      <c r="G79" s="257"/>
      <c r="H79" s="257"/>
      <c r="I79" s="257"/>
      <c r="J79" s="257"/>
      <c r="K79" s="257"/>
      <c r="L79" s="257"/>
      <c r="M79" s="257"/>
      <c r="N79" s="257"/>
      <c r="O79" s="257"/>
      <c r="P79" s="257"/>
      <c r="Q79" s="257"/>
      <c r="R79" s="257"/>
      <c r="S79" s="257"/>
      <c r="T79" s="257"/>
      <c r="U79" s="257"/>
      <c r="V79" s="257"/>
      <c r="W79" s="83"/>
      <c r="X79" s="83"/>
      <c r="Y79" s="83"/>
      <c r="Z79" s="83"/>
      <c r="AA79" s="83"/>
      <c r="AB79" s="83"/>
    </row>
    <row r="80" spans="1:28" ht="13.2" x14ac:dyDescent="0.25">
      <c r="A80" s="256" t="s">
        <v>70</v>
      </c>
      <c r="B80" s="256"/>
      <c r="C80" s="256"/>
      <c r="D80" s="256"/>
      <c r="E80" s="256"/>
      <c r="F80" s="256"/>
      <c r="G80" s="256"/>
      <c r="H80" s="256"/>
      <c r="I80" s="256"/>
      <c r="J80" s="256"/>
      <c r="K80" s="256"/>
      <c r="L80" s="256"/>
      <c r="M80" s="256"/>
      <c r="N80" s="256"/>
      <c r="O80" s="256"/>
      <c r="P80" s="256"/>
      <c r="Q80" s="256"/>
      <c r="R80" s="256"/>
      <c r="S80" s="256"/>
      <c r="T80" s="256"/>
      <c r="U80" s="256"/>
      <c r="V80" s="256"/>
      <c r="W80" s="82"/>
      <c r="X80" s="82"/>
      <c r="Y80" s="82"/>
      <c r="Z80" s="82"/>
      <c r="AA80" s="82"/>
      <c r="AB80" s="82"/>
    </row>
    <row r="81" spans="1:28" ht="13.2" x14ac:dyDescent="0.25">
      <c r="A81" s="256" t="s">
        <v>71</v>
      </c>
      <c r="B81" s="256"/>
      <c r="C81" s="256"/>
      <c r="D81" s="256"/>
      <c r="E81" s="256"/>
      <c r="F81" s="256"/>
      <c r="G81" s="256"/>
      <c r="H81" s="256"/>
      <c r="I81" s="256"/>
      <c r="J81" s="256"/>
      <c r="K81" s="256"/>
      <c r="L81" s="256"/>
      <c r="M81" s="256"/>
      <c r="N81" s="256"/>
      <c r="O81" s="256"/>
      <c r="P81" s="256"/>
      <c r="Q81" s="256"/>
      <c r="R81" s="256"/>
      <c r="S81" s="256"/>
      <c r="T81" s="256"/>
      <c r="U81" s="256"/>
      <c r="V81" s="256"/>
      <c r="W81" s="82"/>
      <c r="X81" s="82"/>
      <c r="Y81" s="82"/>
      <c r="Z81" s="82"/>
      <c r="AA81" s="82"/>
      <c r="AB81" s="82"/>
    </row>
    <row r="82" spans="1:28" ht="13.2" x14ac:dyDescent="0.25">
      <c r="A82" s="256" t="s">
        <v>72</v>
      </c>
      <c r="B82" s="256"/>
      <c r="C82" s="256"/>
      <c r="D82" s="256"/>
      <c r="E82" s="256"/>
      <c r="F82" s="256"/>
      <c r="G82" s="256"/>
      <c r="H82" s="256"/>
      <c r="I82" s="256"/>
      <c r="J82" s="256"/>
      <c r="K82" s="256"/>
      <c r="L82" s="256"/>
      <c r="M82" s="256"/>
      <c r="N82" s="256"/>
      <c r="O82" s="256"/>
      <c r="P82" s="256"/>
      <c r="Q82" s="256"/>
      <c r="R82" s="256"/>
      <c r="S82" s="256"/>
      <c r="T82" s="256"/>
      <c r="U82" s="256"/>
      <c r="V82" s="256"/>
      <c r="W82" s="82"/>
      <c r="X82" s="82"/>
      <c r="Y82" s="82"/>
      <c r="Z82" s="82"/>
      <c r="AA82" s="82"/>
      <c r="AB82" s="82"/>
    </row>
    <row r="83" spans="1:28" ht="13.2" x14ac:dyDescent="0.25">
      <c r="A83" s="256" t="s">
        <v>73</v>
      </c>
      <c r="B83" s="256"/>
      <c r="C83" s="256"/>
      <c r="D83" s="256"/>
      <c r="E83" s="256"/>
      <c r="F83" s="256"/>
      <c r="G83" s="256"/>
      <c r="H83" s="256"/>
      <c r="I83" s="256"/>
      <c r="J83" s="256"/>
      <c r="K83" s="256"/>
      <c r="L83" s="256"/>
      <c r="M83" s="256"/>
      <c r="N83" s="256"/>
      <c r="O83" s="256"/>
      <c r="P83" s="256"/>
      <c r="Q83" s="256"/>
      <c r="R83" s="256"/>
      <c r="S83" s="256"/>
      <c r="T83" s="256"/>
      <c r="U83" s="256"/>
      <c r="V83" s="256"/>
      <c r="W83" s="82"/>
      <c r="X83" s="82"/>
      <c r="Y83" s="82"/>
      <c r="Z83" s="82"/>
      <c r="AA83" s="82"/>
      <c r="AB83" s="82"/>
    </row>
    <row r="84" spans="1:28" ht="13.2" x14ac:dyDescent="0.25">
      <c r="A84" s="186"/>
      <c r="B84" s="83"/>
      <c r="C84" s="83"/>
      <c r="D84" s="83"/>
      <c r="E84" s="83"/>
      <c r="F84" s="83"/>
      <c r="G84" s="83"/>
      <c r="H84" s="83"/>
      <c r="I84" s="83"/>
      <c r="J84" s="83"/>
      <c r="K84" s="83"/>
      <c r="L84" s="83"/>
      <c r="M84" s="83"/>
      <c r="N84" s="83"/>
      <c r="O84" s="83"/>
      <c r="P84" s="83"/>
      <c r="Q84" s="83"/>
      <c r="R84" s="83"/>
      <c r="S84" s="83"/>
      <c r="T84" s="83"/>
      <c r="U84" s="83"/>
      <c r="V84" s="186"/>
      <c r="W84" s="83"/>
      <c r="X84" s="83"/>
      <c r="Y84" s="83"/>
      <c r="Z84" s="83"/>
      <c r="AA84" s="83"/>
      <c r="AB84" s="83"/>
    </row>
    <row r="85" spans="1:28" ht="13.2" x14ac:dyDescent="0.25">
      <c r="A85" s="186"/>
      <c r="B85" s="83"/>
      <c r="C85" s="83"/>
      <c r="D85" s="83"/>
      <c r="E85" s="83"/>
      <c r="F85" s="83"/>
      <c r="G85" s="83"/>
      <c r="H85" s="83"/>
      <c r="I85" s="83"/>
      <c r="J85" s="83"/>
      <c r="K85" s="83"/>
      <c r="L85" s="83"/>
      <c r="M85" s="83"/>
      <c r="N85" s="83"/>
      <c r="O85" s="83"/>
      <c r="P85" s="83"/>
      <c r="Q85" s="83"/>
      <c r="R85" s="83"/>
      <c r="S85" s="83"/>
      <c r="T85" s="83"/>
      <c r="U85" s="83"/>
      <c r="V85" s="186"/>
      <c r="W85" s="83"/>
      <c r="X85" s="83"/>
      <c r="Y85" s="83"/>
      <c r="Z85" s="83"/>
      <c r="AA85" s="83"/>
      <c r="AB85" s="83"/>
    </row>
    <row r="86" spans="1:28" ht="13.2" x14ac:dyDescent="0.25">
      <c r="A86" s="186"/>
      <c r="B86" s="83"/>
      <c r="C86" s="83"/>
      <c r="D86" s="83"/>
      <c r="E86" s="83"/>
      <c r="F86" s="83"/>
      <c r="G86" s="83"/>
      <c r="H86" s="83"/>
      <c r="I86" s="83"/>
      <c r="J86" s="83"/>
      <c r="K86" s="83"/>
      <c r="L86" s="83"/>
      <c r="M86" s="83"/>
      <c r="N86" s="83"/>
      <c r="O86" s="83"/>
      <c r="P86" s="83"/>
      <c r="Q86" s="83"/>
      <c r="R86" s="83"/>
      <c r="S86" s="83"/>
      <c r="T86" s="83"/>
      <c r="U86" s="83"/>
      <c r="V86" s="186"/>
      <c r="W86" s="83"/>
      <c r="X86" s="83"/>
      <c r="Y86" s="83"/>
      <c r="Z86" s="83"/>
      <c r="AA86" s="83"/>
      <c r="AB86" s="83"/>
    </row>
    <row r="87" spans="1:28" ht="13.2" x14ac:dyDescent="0.25">
      <c r="A87" s="186"/>
      <c r="B87" s="83"/>
      <c r="C87" s="83"/>
      <c r="D87" s="83"/>
      <c r="E87" s="83"/>
      <c r="F87" s="83"/>
      <c r="G87" s="83"/>
      <c r="H87" s="83"/>
      <c r="I87" s="83"/>
      <c r="J87" s="83"/>
      <c r="K87" s="83"/>
      <c r="L87" s="83"/>
      <c r="M87" s="83"/>
      <c r="N87" s="83"/>
      <c r="O87" s="83"/>
      <c r="P87" s="83"/>
      <c r="Q87" s="83"/>
      <c r="R87" s="83"/>
      <c r="S87" s="83"/>
      <c r="T87" s="83"/>
      <c r="U87" s="83"/>
      <c r="V87" s="186"/>
      <c r="W87" s="83"/>
      <c r="X87" s="83"/>
      <c r="Y87" s="83"/>
      <c r="Z87" s="83"/>
      <c r="AA87" s="83"/>
      <c r="AB87" s="83"/>
    </row>
    <row r="88" spans="1:28" ht="13.2" x14ac:dyDescent="0.25">
      <c r="A88" s="186"/>
      <c r="B88" s="83"/>
      <c r="C88" s="83"/>
      <c r="D88" s="83"/>
      <c r="E88" s="83"/>
      <c r="F88" s="83"/>
      <c r="G88" s="83"/>
      <c r="H88" s="83"/>
      <c r="I88" s="83"/>
      <c r="J88" s="83"/>
      <c r="K88" s="83"/>
      <c r="L88" s="83"/>
      <c r="M88" s="83"/>
      <c r="N88" s="83"/>
      <c r="O88" s="83"/>
      <c r="P88" s="83"/>
      <c r="Q88" s="83"/>
      <c r="R88" s="83"/>
      <c r="S88" s="83"/>
      <c r="T88" s="83"/>
      <c r="U88" s="83"/>
      <c r="V88" s="186"/>
      <c r="W88" s="83"/>
      <c r="X88" s="83"/>
      <c r="Y88" s="83"/>
      <c r="Z88" s="83"/>
      <c r="AA88" s="83"/>
      <c r="AB88" s="83"/>
    </row>
    <row r="89" spans="1:28" ht="13.2" x14ac:dyDescent="0.25">
      <c r="A89" s="186"/>
      <c r="B89" s="83"/>
      <c r="C89" s="83"/>
      <c r="D89" s="83"/>
      <c r="E89" s="83"/>
      <c r="F89" s="83"/>
      <c r="G89" s="83"/>
      <c r="H89" s="83"/>
      <c r="I89" s="83"/>
      <c r="J89" s="83"/>
      <c r="K89" s="83"/>
      <c r="L89" s="83"/>
      <c r="M89" s="83"/>
      <c r="N89" s="83"/>
      <c r="O89" s="83"/>
      <c r="P89" s="83"/>
      <c r="Q89" s="83"/>
      <c r="R89" s="83"/>
      <c r="S89" s="83"/>
      <c r="T89" s="83"/>
      <c r="U89" s="83"/>
      <c r="V89" s="186"/>
      <c r="W89" s="83"/>
      <c r="X89" s="83"/>
      <c r="Y89" s="83"/>
      <c r="Z89" s="83"/>
      <c r="AA89" s="83"/>
      <c r="AB89" s="83"/>
    </row>
    <row r="90" spans="1:28" ht="13.2" x14ac:dyDescent="0.25">
      <c r="A90" s="186"/>
      <c r="B90" s="83"/>
      <c r="C90" s="83"/>
      <c r="D90" s="83"/>
      <c r="E90" s="83"/>
      <c r="F90" s="83"/>
      <c r="G90" s="83"/>
      <c r="H90" s="83"/>
      <c r="I90" s="83"/>
      <c r="J90" s="83"/>
      <c r="K90" s="83"/>
      <c r="L90" s="83"/>
      <c r="M90" s="83"/>
      <c r="N90" s="83"/>
      <c r="O90" s="83"/>
      <c r="P90" s="83"/>
      <c r="Q90" s="83"/>
      <c r="R90" s="83"/>
      <c r="S90" s="83"/>
      <c r="T90" s="83"/>
      <c r="U90" s="83"/>
      <c r="V90" s="186"/>
      <c r="W90" s="83"/>
      <c r="X90" s="83"/>
      <c r="Y90" s="83"/>
      <c r="Z90" s="83"/>
      <c r="AA90" s="83"/>
      <c r="AB90" s="83"/>
    </row>
    <row r="91" spans="1:28" ht="13.2" x14ac:dyDescent="0.25">
      <c r="A91" s="186"/>
      <c r="B91" s="83"/>
      <c r="C91" s="83"/>
      <c r="D91" s="83"/>
      <c r="E91" s="83"/>
      <c r="F91" s="83"/>
      <c r="G91" s="83"/>
      <c r="H91" s="83"/>
      <c r="I91" s="83"/>
      <c r="J91" s="83"/>
      <c r="K91" s="83"/>
      <c r="L91" s="83"/>
      <c r="M91" s="83"/>
      <c r="N91" s="83"/>
      <c r="O91" s="83"/>
      <c r="P91" s="83"/>
      <c r="Q91" s="83"/>
      <c r="R91" s="83"/>
      <c r="S91" s="83"/>
      <c r="T91" s="83"/>
      <c r="U91" s="83"/>
      <c r="V91" s="186"/>
      <c r="W91" s="83"/>
      <c r="X91" s="83"/>
      <c r="Y91" s="83"/>
      <c r="Z91" s="83"/>
      <c r="AA91" s="83"/>
      <c r="AB91" s="83"/>
    </row>
    <row r="92" spans="1:28" ht="13.2" x14ac:dyDescent="0.25">
      <c r="A92" s="186"/>
      <c r="B92" s="83"/>
      <c r="C92" s="83"/>
      <c r="D92" s="83"/>
      <c r="E92" s="83"/>
      <c r="F92" s="83"/>
      <c r="G92" s="83"/>
      <c r="H92" s="83"/>
      <c r="I92" s="83"/>
      <c r="J92" s="83"/>
      <c r="K92" s="83"/>
      <c r="L92" s="83"/>
      <c r="M92" s="83"/>
      <c r="N92" s="83"/>
      <c r="O92" s="83"/>
      <c r="P92" s="83"/>
      <c r="Q92" s="83"/>
      <c r="R92" s="83"/>
      <c r="S92" s="83"/>
      <c r="T92" s="83"/>
      <c r="U92" s="83"/>
      <c r="V92" s="186"/>
      <c r="W92" s="83"/>
      <c r="X92" s="83"/>
      <c r="Y92" s="83"/>
      <c r="Z92" s="83"/>
      <c r="AA92" s="83"/>
      <c r="AB92" s="83"/>
    </row>
    <row r="93" spans="1:28" ht="13.2" x14ac:dyDescent="0.25">
      <c r="A93" s="186"/>
      <c r="B93" s="83"/>
      <c r="C93" s="83"/>
      <c r="D93" s="83"/>
      <c r="E93" s="83"/>
      <c r="F93" s="83"/>
      <c r="G93" s="83"/>
      <c r="H93" s="83"/>
      <c r="I93" s="83"/>
      <c r="J93" s="83"/>
      <c r="K93" s="83"/>
      <c r="L93" s="83"/>
      <c r="M93" s="83"/>
      <c r="N93" s="83"/>
      <c r="O93" s="83"/>
      <c r="P93" s="83"/>
      <c r="Q93" s="83"/>
      <c r="R93" s="83"/>
      <c r="S93" s="83"/>
      <c r="T93" s="83"/>
      <c r="U93" s="83"/>
      <c r="V93" s="186"/>
      <c r="W93" s="83"/>
      <c r="X93" s="83"/>
      <c r="Y93" s="83"/>
      <c r="Z93" s="83"/>
      <c r="AA93" s="83"/>
      <c r="AB93" s="83"/>
    </row>
    <row r="94" spans="1:28" ht="13.2" x14ac:dyDescent="0.25">
      <c r="A94" s="186"/>
      <c r="B94" s="83"/>
      <c r="C94" s="83"/>
      <c r="D94" s="83"/>
      <c r="E94" s="83"/>
      <c r="F94" s="83"/>
      <c r="G94" s="83"/>
      <c r="H94" s="83"/>
      <c r="I94" s="83"/>
      <c r="J94" s="83"/>
      <c r="K94" s="83"/>
      <c r="L94" s="83"/>
      <c r="M94" s="83"/>
      <c r="N94" s="83"/>
      <c r="O94" s="83"/>
      <c r="P94" s="83"/>
      <c r="Q94" s="83"/>
      <c r="R94" s="83"/>
      <c r="S94" s="83"/>
      <c r="T94" s="83"/>
      <c r="U94" s="83"/>
      <c r="V94" s="186"/>
      <c r="W94" s="83"/>
      <c r="X94" s="83"/>
      <c r="Y94" s="83"/>
      <c r="Z94" s="83"/>
      <c r="AA94" s="83"/>
      <c r="AB94" s="83"/>
    </row>
    <row r="95" spans="1:28" ht="13.2" x14ac:dyDescent="0.25">
      <c r="A95" s="186"/>
      <c r="B95" s="83"/>
      <c r="C95" s="83"/>
      <c r="D95" s="83"/>
      <c r="E95" s="83"/>
      <c r="F95" s="83"/>
      <c r="G95" s="83"/>
      <c r="H95" s="83"/>
      <c r="I95" s="83"/>
      <c r="J95" s="83"/>
      <c r="K95" s="83"/>
      <c r="L95" s="83"/>
      <c r="M95" s="83"/>
      <c r="N95" s="83"/>
      <c r="O95" s="83"/>
      <c r="P95" s="83"/>
      <c r="Q95" s="83"/>
      <c r="R95" s="83"/>
      <c r="S95" s="83"/>
      <c r="T95" s="83"/>
      <c r="U95" s="83"/>
      <c r="V95" s="186"/>
      <c r="W95" s="83"/>
      <c r="X95" s="83"/>
      <c r="Y95" s="83"/>
      <c r="Z95" s="83"/>
      <c r="AA95" s="83"/>
      <c r="AB95" s="83"/>
    </row>
    <row r="96" spans="1:28" ht="13.2" x14ac:dyDescent="0.25">
      <c r="A96" s="186"/>
      <c r="B96" s="83"/>
      <c r="C96" s="83"/>
      <c r="D96" s="83"/>
      <c r="E96" s="83"/>
      <c r="F96" s="83"/>
      <c r="G96" s="83"/>
      <c r="H96" s="83"/>
      <c r="I96" s="83"/>
      <c r="J96" s="83"/>
      <c r="K96" s="83"/>
      <c r="L96" s="83"/>
      <c r="M96" s="83"/>
      <c r="N96" s="83"/>
      <c r="O96" s="83"/>
      <c r="P96" s="83"/>
      <c r="Q96" s="83"/>
      <c r="R96" s="83"/>
      <c r="S96" s="83"/>
      <c r="T96" s="83"/>
      <c r="U96" s="83"/>
      <c r="V96" s="186"/>
      <c r="W96" s="83"/>
      <c r="X96" s="83"/>
      <c r="Y96" s="83"/>
      <c r="Z96" s="83"/>
      <c r="AA96" s="83"/>
      <c r="AB96" s="83"/>
    </row>
    <row r="97" spans="1:28" ht="13.2" x14ac:dyDescent="0.25">
      <c r="A97" s="186"/>
      <c r="B97" s="83"/>
      <c r="C97" s="83"/>
      <c r="D97" s="83"/>
      <c r="E97" s="83"/>
      <c r="F97" s="83"/>
      <c r="G97" s="83"/>
      <c r="H97" s="83"/>
      <c r="I97" s="83"/>
      <c r="J97" s="83"/>
      <c r="K97" s="83"/>
      <c r="L97" s="83"/>
      <c r="M97" s="83"/>
      <c r="N97" s="83"/>
      <c r="O97" s="83"/>
      <c r="P97" s="83"/>
      <c r="Q97" s="83"/>
      <c r="R97" s="83"/>
      <c r="S97" s="83"/>
      <c r="T97" s="83"/>
      <c r="U97" s="83"/>
      <c r="V97" s="186"/>
      <c r="W97" s="83"/>
      <c r="X97" s="83"/>
      <c r="Y97" s="83"/>
      <c r="Z97" s="83"/>
      <c r="AA97" s="83"/>
      <c r="AB97" s="83"/>
    </row>
    <row r="98" spans="1:28" ht="13.2" x14ac:dyDescent="0.25">
      <c r="A98" s="186"/>
      <c r="B98" s="83"/>
      <c r="C98" s="83"/>
      <c r="D98" s="83"/>
      <c r="E98" s="83"/>
      <c r="F98" s="83"/>
      <c r="G98" s="83"/>
      <c r="H98" s="83"/>
      <c r="I98" s="83"/>
      <c r="J98" s="83"/>
      <c r="K98" s="83"/>
      <c r="L98" s="83"/>
      <c r="M98" s="83"/>
      <c r="N98" s="83"/>
      <c r="O98" s="83"/>
      <c r="P98" s="83"/>
      <c r="Q98" s="83"/>
      <c r="R98" s="83"/>
      <c r="S98" s="83"/>
      <c r="T98" s="83"/>
      <c r="U98" s="83"/>
      <c r="V98" s="186"/>
      <c r="W98" s="83"/>
      <c r="X98" s="83"/>
      <c r="Y98" s="83"/>
      <c r="Z98" s="83"/>
      <c r="AA98" s="83"/>
      <c r="AB98" s="83"/>
    </row>
    <row r="99" spans="1:28" ht="13.2" x14ac:dyDescent="0.25">
      <c r="A99" s="186"/>
      <c r="B99" s="83"/>
      <c r="C99" s="83"/>
      <c r="D99" s="83"/>
      <c r="E99" s="83"/>
      <c r="F99" s="83"/>
      <c r="G99" s="83"/>
      <c r="H99" s="83"/>
      <c r="I99" s="83"/>
      <c r="J99" s="83"/>
      <c r="K99" s="83"/>
      <c r="L99" s="83"/>
      <c r="M99" s="83"/>
      <c r="N99" s="83"/>
      <c r="O99" s="83"/>
      <c r="P99" s="83"/>
      <c r="Q99" s="83"/>
      <c r="R99" s="83"/>
      <c r="S99" s="83"/>
      <c r="T99" s="83"/>
      <c r="U99" s="83"/>
      <c r="V99" s="186"/>
      <c r="W99" s="83"/>
      <c r="X99" s="83"/>
      <c r="Y99" s="83"/>
      <c r="Z99" s="83"/>
      <c r="AA99" s="83"/>
      <c r="AB99" s="83"/>
    </row>
    <row r="100" spans="1:28" ht="13.2" x14ac:dyDescent="0.25">
      <c r="A100" s="186"/>
      <c r="B100" s="83"/>
      <c r="C100" s="83"/>
      <c r="D100" s="83"/>
      <c r="E100" s="83"/>
      <c r="F100" s="83"/>
      <c r="G100" s="83"/>
      <c r="H100" s="83"/>
      <c r="I100" s="83"/>
      <c r="J100" s="83"/>
      <c r="K100" s="83"/>
      <c r="L100" s="83"/>
      <c r="M100" s="83"/>
      <c r="N100" s="83"/>
      <c r="O100" s="83"/>
      <c r="P100" s="83"/>
      <c r="Q100" s="83"/>
      <c r="R100" s="83"/>
      <c r="S100" s="83"/>
      <c r="T100" s="83"/>
      <c r="U100" s="83"/>
      <c r="V100" s="186"/>
      <c r="W100" s="83"/>
      <c r="X100" s="83"/>
      <c r="Y100" s="83"/>
      <c r="Z100" s="83"/>
      <c r="AA100" s="83"/>
      <c r="AB100" s="83"/>
    </row>
    <row r="101" spans="1:28" ht="13.2" x14ac:dyDescent="0.25">
      <c r="A101" s="186"/>
      <c r="B101" s="83"/>
      <c r="C101" s="83"/>
      <c r="D101" s="83"/>
      <c r="E101" s="83"/>
      <c r="F101" s="83"/>
      <c r="G101" s="83"/>
      <c r="H101" s="83"/>
      <c r="I101" s="83"/>
      <c r="J101" s="83"/>
      <c r="K101" s="83"/>
      <c r="L101" s="83"/>
      <c r="M101" s="83"/>
      <c r="N101" s="83"/>
      <c r="O101" s="83"/>
      <c r="P101" s="83"/>
      <c r="Q101" s="83"/>
      <c r="R101" s="83"/>
      <c r="S101" s="83"/>
      <c r="T101" s="83"/>
      <c r="U101" s="83"/>
      <c r="V101" s="186"/>
      <c r="W101" s="83"/>
      <c r="X101" s="83"/>
      <c r="Y101" s="83"/>
      <c r="Z101" s="83"/>
      <c r="AA101" s="83"/>
      <c r="AB101" s="83"/>
    </row>
    <row r="102" spans="1:28" ht="13.2" x14ac:dyDescent="0.25">
      <c r="A102" s="186"/>
      <c r="B102" s="83"/>
      <c r="C102" s="83"/>
      <c r="D102" s="83"/>
      <c r="E102" s="83"/>
      <c r="F102" s="83"/>
      <c r="G102" s="83"/>
      <c r="H102" s="83"/>
      <c r="I102" s="83"/>
      <c r="J102" s="83"/>
      <c r="K102" s="83"/>
      <c r="L102" s="83"/>
      <c r="M102" s="83"/>
      <c r="N102" s="83"/>
      <c r="O102" s="83"/>
      <c r="P102" s="83"/>
      <c r="Q102" s="83"/>
      <c r="R102" s="83"/>
      <c r="S102" s="83"/>
      <c r="T102" s="83"/>
      <c r="U102" s="83"/>
      <c r="V102" s="186"/>
      <c r="W102" s="83"/>
      <c r="X102" s="83"/>
      <c r="Y102" s="83"/>
      <c r="Z102" s="83"/>
      <c r="AA102" s="83"/>
      <c r="AB102" s="83"/>
    </row>
    <row r="103" spans="1:28" ht="13.2" x14ac:dyDescent="0.25">
      <c r="A103" s="186"/>
      <c r="B103" s="83"/>
      <c r="C103" s="83"/>
      <c r="D103" s="83"/>
      <c r="E103" s="83"/>
      <c r="F103" s="83"/>
      <c r="G103" s="83"/>
      <c r="H103" s="83"/>
      <c r="I103" s="83"/>
      <c r="J103" s="83"/>
      <c r="K103" s="83"/>
      <c r="L103" s="83"/>
      <c r="M103" s="83"/>
      <c r="N103" s="83"/>
      <c r="O103" s="83"/>
      <c r="P103" s="83"/>
      <c r="Q103" s="83"/>
      <c r="R103" s="83"/>
      <c r="S103" s="83"/>
      <c r="T103" s="83"/>
      <c r="U103" s="83"/>
      <c r="V103" s="186"/>
      <c r="W103" s="83"/>
      <c r="X103" s="83"/>
      <c r="Y103" s="83"/>
      <c r="Z103" s="83"/>
      <c r="AA103" s="83"/>
      <c r="AB103" s="83"/>
    </row>
    <row r="104" spans="1:28" ht="13.2" x14ac:dyDescent="0.25">
      <c r="A104" s="186"/>
      <c r="B104" s="83"/>
      <c r="C104" s="83"/>
      <c r="D104" s="83"/>
      <c r="E104" s="83"/>
      <c r="F104" s="83"/>
      <c r="G104" s="83"/>
      <c r="H104" s="83"/>
      <c r="I104" s="83"/>
      <c r="J104" s="83"/>
      <c r="K104" s="83"/>
      <c r="L104" s="83"/>
      <c r="M104" s="83"/>
      <c r="N104" s="83"/>
      <c r="O104" s="83"/>
      <c r="P104" s="83"/>
      <c r="Q104" s="83"/>
      <c r="R104" s="83"/>
      <c r="S104" s="83"/>
      <c r="T104" s="83"/>
      <c r="U104" s="83"/>
      <c r="V104" s="186"/>
      <c r="W104" s="83"/>
      <c r="X104" s="83"/>
      <c r="Y104" s="83"/>
      <c r="Z104" s="83"/>
      <c r="AA104" s="83"/>
      <c r="AB104" s="83"/>
    </row>
    <row r="105" spans="1:28" ht="13.2" x14ac:dyDescent="0.25">
      <c r="A105" s="186"/>
      <c r="B105" s="83"/>
      <c r="C105" s="83"/>
      <c r="D105" s="83"/>
      <c r="E105" s="83"/>
      <c r="F105" s="83"/>
      <c r="G105" s="83"/>
      <c r="H105" s="83"/>
      <c r="I105" s="83"/>
      <c r="J105" s="83"/>
      <c r="K105" s="83"/>
      <c r="L105" s="83"/>
      <c r="M105" s="83"/>
      <c r="N105" s="83"/>
      <c r="O105" s="83"/>
      <c r="P105" s="83"/>
      <c r="Q105" s="83"/>
      <c r="R105" s="83"/>
      <c r="S105" s="83"/>
      <c r="T105" s="83"/>
      <c r="U105" s="83"/>
      <c r="V105" s="186"/>
      <c r="W105" s="83"/>
      <c r="X105" s="83"/>
      <c r="Y105" s="83"/>
      <c r="Z105" s="83"/>
      <c r="AA105" s="83"/>
      <c r="AB105" s="83"/>
    </row>
    <row r="106" spans="1:28" ht="13.2" x14ac:dyDescent="0.25">
      <c r="A106" s="186"/>
      <c r="B106" s="83"/>
      <c r="C106" s="83"/>
      <c r="D106" s="83"/>
      <c r="E106" s="83"/>
      <c r="F106" s="83"/>
      <c r="G106" s="83"/>
      <c r="H106" s="83"/>
      <c r="I106" s="83"/>
      <c r="J106" s="83"/>
      <c r="K106" s="83"/>
      <c r="L106" s="83"/>
      <c r="M106" s="83"/>
      <c r="N106" s="83"/>
      <c r="O106" s="83"/>
      <c r="P106" s="83"/>
      <c r="Q106" s="83"/>
      <c r="R106" s="83"/>
      <c r="S106" s="83"/>
      <c r="T106" s="83"/>
      <c r="U106" s="83"/>
      <c r="V106" s="186"/>
      <c r="W106" s="83"/>
      <c r="X106" s="83"/>
      <c r="Y106" s="83"/>
      <c r="Z106" s="83"/>
      <c r="AA106" s="83"/>
      <c r="AB106" s="83"/>
    </row>
    <row r="107" spans="1:28" ht="13.2" x14ac:dyDescent="0.25">
      <c r="A107" s="186"/>
      <c r="B107" s="83"/>
      <c r="C107" s="83"/>
      <c r="D107" s="83"/>
      <c r="E107" s="83"/>
      <c r="F107" s="83"/>
      <c r="G107" s="83"/>
      <c r="H107" s="83"/>
      <c r="I107" s="83"/>
      <c r="J107" s="83"/>
      <c r="K107" s="83"/>
      <c r="L107" s="83"/>
      <c r="M107" s="83"/>
      <c r="N107" s="83"/>
      <c r="O107" s="83"/>
      <c r="P107" s="83"/>
      <c r="Q107" s="83"/>
      <c r="R107" s="83"/>
      <c r="S107" s="83"/>
      <c r="T107" s="83"/>
      <c r="U107" s="83"/>
      <c r="V107" s="186"/>
      <c r="W107" s="83"/>
      <c r="X107" s="83"/>
      <c r="Y107" s="83"/>
      <c r="Z107" s="83"/>
      <c r="AA107" s="83"/>
      <c r="AB107" s="83"/>
    </row>
    <row r="108" spans="1:28" ht="13.2" x14ac:dyDescent="0.25">
      <c r="A108" s="186"/>
      <c r="B108" s="83"/>
      <c r="C108" s="83"/>
      <c r="D108" s="83"/>
      <c r="E108" s="83"/>
      <c r="F108" s="83"/>
      <c r="G108" s="83"/>
      <c r="H108" s="83"/>
      <c r="I108" s="83"/>
      <c r="J108" s="83"/>
      <c r="K108" s="83"/>
      <c r="L108" s="83"/>
      <c r="M108" s="83"/>
      <c r="N108" s="83"/>
      <c r="O108" s="83"/>
      <c r="P108" s="83"/>
      <c r="Q108" s="83"/>
      <c r="R108" s="83"/>
      <c r="S108" s="83"/>
      <c r="T108" s="83"/>
      <c r="U108" s="83"/>
      <c r="V108" s="186"/>
      <c r="W108" s="83"/>
      <c r="X108" s="83"/>
      <c r="Y108" s="83"/>
      <c r="Z108" s="83"/>
      <c r="AA108" s="83"/>
      <c r="AB108" s="83"/>
    </row>
    <row r="109" spans="1:28" ht="13.2" x14ac:dyDescent="0.25">
      <c r="A109" s="186"/>
      <c r="B109" s="83"/>
      <c r="C109" s="83"/>
      <c r="D109" s="83"/>
      <c r="E109" s="83"/>
      <c r="F109" s="83"/>
      <c r="G109" s="83"/>
      <c r="H109" s="83"/>
      <c r="I109" s="83"/>
      <c r="J109" s="83"/>
      <c r="K109" s="83"/>
      <c r="L109" s="83"/>
      <c r="M109" s="83"/>
      <c r="N109" s="83"/>
      <c r="O109" s="83"/>
      <c r="P109" s="83"/>
      <c r="Q109" s="83"/>
      <c r="R109" s="83"/>
      <c r="S109" s="83"/>
      <c r="T109" s="83"/>
      <c r="U109" s="83"/>
      <c r="V109" s="186"/>
      <c r="W109" s="83"/>
      <c r="X109" s="83"/>
      <c r="Y109" s="83"/>
      <c r="Z109" s="83"/>
      <c r="AA109" s="83"/>
      <c r="AB109" s="83"/>
    </row>
    <row r="110" spans="1:28" ht="13.2" x14ac:dyDescent="0.25">
      <c r="A110" s="186"/>
      <c r="B110" s="83"/>
      <c r="C110" s="83"/>
      <c r="D110" s="83"/>
      <c r="E110" s="83"/>
      <c r="F110" s="83"/>
      <c r="G110" s="83"/>
      <c r="H110" s="83"/>
      <c r="I110" s="83"/>
      <c r="J110" s="83"/>
      <c r="K110" s="83"/>
      <c r="L110" s="83"/>
      <c r="M110" s="83"/>
      <c r="N110" s="83"/>
      <c r="O110" s="83"/>
      <c r="P110" s="83"/>
      <c r="Q110" s="83"/>
      <c r="R110" s="83"/>
      <c r="S110" s="83"/>
      <c r="T110" s="83"/>
      <c r="U110" s="83"/>
      <c r="V110" s="186"/>
      <c r="W110" s="83"/>
      <c r="X110" s="83"/>
      <c r="Y110" s="83"/>
      <c r="Z110" s="83"/>
      <c r="AA110" s="83"/>
      <c r="AB110" s="83"/>
    </row>
    <row r="111" spans="1:28" ht="13.2" x14ac:dyDescent="0.25">
      <c r="A111" s="186"/>
      <c r="B111" s="83"/>
      <c r="C111" s="83"/>
      <c r="D111" s="83"/>
      <c r="E111" s="83"/>
      <c r="F111" s="83"/>
      <c r="G111" s="83"/>
      <c r="H111" s="83"/>
      <c r="I111" s="83"/>
      <c r="J111" s="83"/>
      <c r="K111" s="83"/>
      <c r="L111" s="83"/>
      <c r="M111" s="83"/>
      <c r="N111" s="83"/>
      <c r="O111" s="83"/>
      <c r="P111" s="83"/>
      <c r="Q111" s="83"/>
      <c r="R111" s="83"/>
      <c r="S111" s="83"/>
      <c r="T111" s="83"/>
      <c r="U111" s="83"/>
      <c r="V111" s="186"/>
      <c r="W111" s="83"/>
      <c r="X111" s="83"/>
      <c r="Y111" s="83"/>
      <c r="Z111" s="83"/>
      <c r="AA111" s="83"/>
      <c r="AB111" s="83"/>
    </row>
  </sheetData>
  <mergeCells count="88">
    <mergeCell ref="A81:V81"/>
    <mergeCell ref="A82:V82"/>
    <mergeCell ref="A83:V83"/>
    <mergeCell ref="A76:V76"/>
    <mergeCell ref="A77:V77"/>
    <mergeCell ref="A78:V78"/>
    <mergeCell ref="A79:V79"/>
    <mergeCell ref="A80:V80"/>
    <mergeCell ref="A71:V71"/>
    <mergeCell ref="A72:V72"/>
    <mergeCell ref="A73:V73"/>
    <mergeCell ref="A74:V74"/>
    <mergeCell ref="A75:V75"/>
    <mergeCell ref="A66:V66"/>
    <mergeCell ref="A67:V67"/>
    <mergeCell ref="A68:V68"/>
    <mergeCell ref="A69:V69"/>
    <mergeCell ref="A70:V70"/>
    <mergeCell ref="A61:V61"/>
    <mergeCell ref="A62:V62"/>
    <mergeCell ref="A63:V63"/>
    <mergeCell ref="A64:V64"/>
    <mergeCell ref="A65:V65"/>
    <mergeCell ref="A56:V56"/>
    <mergeCell ref="A57:V57"/>
    <mergeCell ref="A58:V58"/>
    <mergeCell ref="A59:V59"/>
    <mergeCell ref="A60:V60"/>
    <mergeCell ref="A51:V51"/>
    <mergeCell ref="A52:V52"/>
    <mergeCell ref="A53:V53"/>
    <mergeCell ref="A54:V54"/>
    <mergeCell ref="A55:V55"/>
    <mergeCell ref="A46:V46"/>
    <mergeCell ref="A47:V47"/>
    <mergeCell ref="A48:V48"/>
    <mergeCell ref="A49:V49"/>
    <mergeCell ref="A50:V50"/>
    <mergeCell ref="A40:V40"/>
    <mergeCell ref="A41:V41"/>
    <mergeCell ref="A43:V43"/>
    <mergeCell ref="A44:V44"/>
    <mergeCell ref="A45:V45"/>
    <mergeCell ref="A35:V35"/>
    <mergeCell ref="A36:V36"/>
    <mergeCell ref="A37:V37"/>
    <mergeCell ref="A38:V38"/>
    <mergeCell ref="A39:V39"/>
    <mergeCell ref="A30:V30"/>
    <mergeCell ref="A31:V31"/>
    <mergeCell ref="A32:V32"/>
    <mergeCell ref="A33:V33"/>
    <mergeCell ref="A34:V34"/>
    <mergeCell ref="A25:V25"/>
    <mergeCell ref="A26:V26"/>
    <mergeCell ref="A27:V27"/>
    <mergeCell ref="A28:V28"/>
    <mergeCell ref="A29:V29"/>
    <mergeCell ref="L23:M23"/>
    <mergeCell ref="N23:O23"/>
    <mergeCell ref="P23:Q23"/>
    <mergeCell ref="R23:S23"/>
    <mergeCell ref="T23:U23"/>
    <mergeCell ref="B23:C23"/>
    <mergeCell ref="D23:E23"/>
    <mergeCell ref="F23:G23"/>
    <mergeCell ref="H23:I23"/>
    <mergeCell ref="J23:K23"/>
    <mergeCell ref="L22:M22"/>
    <mergeCell ref="N22:O22"/>
    <mergeCell ref="P22:Q22"/>
    <mergeCell ref="R22:S22"/>
    <mergeCell ref="T22:U22"/>
    <mergeCell ref="B22:C22"/>
    <mergeCell ref="D22:E22"/>
    <mergeCell ref="F22:G22"/>
    <mergeCell ref="H22:I22"/>
    <mergeCell ref="J22:K22"/>
    <mergeCell ref="L1:M1"/>
    <mergeCell ref="N1:O1"/>
    <mergeCell ref="P1:Q1"/>
    <mergeCell ref="R1:S1"/>
    <mergeCell ref="T1:U1"/>
    <mergeCell ref="B1:C1"/>
    <mergeCell ref="D1:E1"/>
    <mergeCell ref="F1:G1"/>
    <mergeCell ref="H1:I1"/>
    <mergeCell ref="J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
  <sheetViews>
    <sheetView workbookViewId="0">
      <pane ySplit="1" topLeftCell="A2" activePane="bottomLeft" state="frozen"/>
      <selection pane="bottomLeft" activeCell="A2" sqref="A2"/>
    </sheetView>
  </sheetViews>
  <sheetFormatPr defaultColWidth="17.109375" defaultRowHeight="12.75" customHeight="1" x14ac:dyDescent="0.25"/>
  <cols>
    <col min="1" max="1" width="24.33203125" customWidth="1"/>
    <col min="2" max="21" width="5" customWidth="1"/>
    <col min="22" max="22" width="7.88671875" customWidth="1"/>
  </cols>
  <sheetData>
    <row r="1" spans="1:28" ht="13.2" x14ac:dyDescent="0.25">
      <c r="A1" s="25" t="s">
        <v>74</v>
      </c>
      <c r="B1" s="231" t="s">
        <v>1</v>
      </c>
      <c r="C1" s="231"/>
      <c r="D1" s="232" t="s">
        <v>2</v>
      </c>
      <c r="E1" s="232"/>
      <c r="F1" s="233" t="s">
        <v>3</v>
      </c>
      <c r="G1" s="233"/>
      <c r="H1" s="234" t="s">
        <v>4</v>
      </c>
      <c r="I1" s="234"/>
      <c r="J1" s="235" t="s">
        <v>5</v>
      </c>
      <c r="K1" s="235"/>
      <c r="L1" s="236" t="s">
        <v>6</v>
      </c>
      <c r="M1" s="236"/>
      <c r="N1" s="237" t="s">
        <v>7</v>
      </c>
      <c r="O1" s="237"/>
      <c r="P1" s="238" t="s">
        <v>8</v>
      </c>
      <c r="Q1" s="238"/>
      <c r="R1" s="239" t="s">
        <v>9</v>
      </c>
      <c r="S1" s="239"/>
      <c r="T1" s="240" t="s">
        <v>10</v>
      </c>
      <c r="U1" s="240"/>
      <c r="V1" s="25"/>
      <c r="W1" s="19" t="s">
        <v>75</v>
      </c>
      <c r="X1" s="45" t="s">
        <v>76</v>
      </c>
      <c r="Y1" s="25"/>
      <c r="Z1" s="25"/>
      <c r="AA1" s="25"/>
      <c r="AB1" s="25"/>
    </row>
    <row r="2" spans="1:28" ht="13.2" x14ac:dyDescent="0.25">
      <c r="A2" s="206" t="s">
        <v>1</v>
      </c>
      <c r="B2" s="32">
        <v>20</v>
      </c>
      <c r="C2" s="32">
        <v>17</v>
      </c>
      <c r="D2" s="67">
        <v>9</v>
      </c>
      <c r="E2" s="67">
        <v>16</v>
      </c>
      <c r="F2" s="205">
        <v>23</v>
      </c>
      <c r="G2" s="205">
        <v>18</v>
      </c>
      <c r="H2" s="160">
        <v>13</v>
      </c>
      <c r="I2" s="160">
        <v>17</v>
      </c>
      <c r="J2" s="150">
        <v>19</v>
      </c>
      <c r="K2" s="150">
        <v>7</v>
      </c>
      <c r="L2" s="46">
        <v>7</v>
      </c>
      <c r="M2" s="46">
        <v>6</v>
      </c>
      <c r="N2" s="80">
        <v>10</v>
      </c>
      <c r="O2" s="80">
        <v>13</v>
      </c>
      <c r="P2" s="16">
        <v>7</v>
      </c>
      <c r="Q2" s="16">
        <v>6</v>
      </c>
      <c r="R2" s="13">
        <v>4</v>
      </c>
      <c r="S2" s="13">
        <v>2</v>
      </c>
      <c r="T2" s="211">
        <f t="shared" ref="T2:T10" si="0">IF((SUM(B2:S2)=0),"",((((((((B2+D2)+F2)+H2)+J2)+L2)+N2)+P2)+R2))</f>
        <v>112</v>
      </c>
      <c r="U2" s="211">
        <f t="shared" ref="U2:U10" si="1">IF((SUM(B2:S2)=0),"",((((((((C2+E2)+G2)+I2)+K2)+M2)+O2)+Q2)+S2))</f>
        <v>102</v>
      </c>
      <c r="V2" s="27">
        <f t="shared" ref="V2:V10" si="2">IF(((T2+U2)=0), "",(T2/(T2+U2)))</f>
        <v>0.52336448598130836</v>
      </c>
      <c r="W2" s="112">
        <v>0</v>
      </c>
      <c r="X2" s="92">
        <v>3</v>
      </c>
      <c r="Y2" s="116"/>
      <c r="Z2" s="116"/>
      <c r="AA2" s="116"/>
      <c r="AB2" s="116"/>
    </row>
    <row r="3" spans="1:28" ht="13.2" x14ac:dyDescent="0.25">
      <c r="A3" s="77" t="s">
        <v>2</v>
      </c>
      <c r="B3" s="32">
        <v>8</v>
      </c>
      <c r="C3" s="32">
        <v>8</v>
      </c>
      <c r="D3" s="67">
        <v>8</v>
      </c>
      <c r="E3" s="67">
        <v>9</v>
      </c>
      <c r="F3" s="205">
        <v>11</v>
      </c>
      <c r="G3" s="205">
        <v>9</v>
      </c>
      <c r="H3" s="160">
        <v>7</v>
      </c>
      <c r="I3" s="160">
        <v>17</v>
      </c>
      <c r="J3" s="150">
        <v>8</v>
      </c>
      <c r="K3" s="150">
        <v>2</v>
      </c>
      <c r="L3" s="46">
        <v>9</v>
      </c>
      <c r="M3" s="46">
        <v>4</v>
      </c>
      <c r="N3" s="80">
        <v>8</v>
      </c>
      <c r="O3" s="80">
        <v>6</v>
      </c>
      <c r="P3" s="16">
        <v>2</v>
      </c>
      <c r="Q3" s="16">
        <v>3</v>
      </c>
      <c r="R3" s="13">
        <v>4</v>
      </c>
      <c r="S3" s="13">
        <v>2</v>
      </c>
      <c r="T3" s="211">
        <f t="shared" si="0"/>
        <v>65</v>
      </c>
      <c r="U3" s="211">
        <f t="shared" si="1"/>
        <v>60</v>
      </c>
      <c r="V3" s="99">
        <f t="shared" si="2"/>
        <v>0.52</v>
      </c>
      <c r="W3" s="112">
        <v>0</v>
      </c>
      <c r="X3" s="92">
        <v>1</v>
      </c>
      <c r="Y3" s="116"/>
      <c r="Z3" s="116"/>
      <c r="AA3" s="116"/>
      <c r="AB3" s="116"/>
    </row>
    <row r="4" spans="1:28" ht="13.2" x14ac:dyDescent="0.25">
      <c r="A4" s="69" t="s">
        <v>3</v>
      </c>
      <c r="B4" s="32">
        <v>18</v>
      </c>
      <c r="C4" s="32">
        <v>17</v>
      </c>
      <c r="D4" s="67">
        <v>15</v>
      </c>
      <c r="E4" s="67">
        <v>11</v>
      </c>
      <c r="F4" s="205">
        <v>28</v>
      </c>
      <c r="G4" s="205">
        <v>28</v>
      </c>
      <c r="H4" s="160">
        <v>26</v>
      </c>
      <c r="I4" s="160">
        <v>21</v>
      </c>
      <c r="J4" s="150">
        <v>14</v>
      </c>
      <c r="K4" s="150">
        <v>13</v>
      </c>
      <c r="L4" s="46">
        <v>10</v>
      </c>
      <c r="M4" s="46">
        <v>8</v>
      </c>
      <c r="N4" s="80">
        <v>16</v>
      </c>
      <c r="O4" s="80">
        <v>18</v>
      </c>
      <c r="P4" s="16">
        <v>5</v>
      </c>
      <c r="Q4" s="16">
        <v>5</v>
      </c>
      <c r="R4" s="13">
        <v>12</v>
      </c>
      <c r="S4" s="13">
        <v>5</v>
      </c>
      <c r="T4" s="211">
        <f t="shared" si="0"/>
        <v>144</v>
      </c>
      <c r="U4" s="211">
        <f t="shared" si="1"/>
        <v>126</v>
      </c>
      <c r="V4" s="175">
        <f t="shared" si="2"/>
        <v>0.53333333333333333</v>
      </c>
      <c r="W4" s="112">
        <v>0</v>
      </c>
      <c r="X4" s="92">
        <v>1</v>
      </c>
      <c r="Y4" s="116"/>
      <c r="Z4" s="116"/>
      <c r="AA4" s="116"/>
      <c r="AB4" s="116"/>
    </row>
    <row r="5" spans="1:28" ht="13.2" x14ac:dyDescent="0.25">
      <c r="A5" s="162" t="s">
        <v>4</v>
      </c>
      <c r="B5" s="32">
        <v>19</v>
      </c>
      <c r="C5" s="32">
        <v>14</v>
      </c>
      <c r="D5" s="67">
        <v>18</v>
      </c>
      <c r="E5" s="67">
        <v>8</v>
      </c>
      <c r="F5" s="205">
        <v>36</v>
      </c>
      <c r="G5" s="205">
        <v>46</v>
      </c>
      <c r="H5" s="160">
        <v>30</v>
      </c>
      <c r="I5" s="160">
        <v>26</v>
      </c>
      <c r="J5" s="150">
        <v>18</v>
      </c>
      <c r="K5" s="150">
        <v>9</v>
      </c>
      <c r="L5" s="46">
        <v>10</v>
      </c>
      <c r="M5" s="46">
        <v>17</v>
      </c>
      <c r="N5" s="80">
        <v>14</v>
      </c>
      <c r="O5" s="80">
        <v>9</v>
      </c>
      <c r="P5" s="16">
        <v>15</v>
      </c>
      <c r="Q5" s="16">
        <v>7</v>
      </c>
      <c r="R5" s="13">
        <v>20</v>
      </c>
      <c r="S5" s="13">
        <v>8</v>
      </c>
      <c r="T5" s="211">
        <f t="shared" si="0"/>
        <v>180</v>
      </c>
      <c r="U5" s="211">
        <f t="shared" si="1"/>
        <v>144</v>
      </c>
      <c r="V5" s="106">
        <f t="shared" si="2"/>
        <v>0.55555555555555558</v>
      </c>
      <c r="W5" s="112">
        <v>0</v>
      </c>
      <c r="X5" s="92">
        <v>2</v>
      </c>
      <c r="Y5" s="116"/>
      <c r="Z5" s="116"/>
      <c r="AA5" s="116"/>
      <c r="AB5" s="116"/>
    </row>
    <row r="6" spans="1:28" ht="13.2" x14ac:dyDescent="0.25">
      <c r="A6" s="71" t="s">
        <v>5</v>
      </c>
      <c r="B6" s="32">
        <v>13</v>
      </c>
      <c r="C6" s="32">
        <v>12</v>
      </c>
      <c r="D6" s="67">
        <v>14</v>
      </c>
      <c r="E6" s="67">
        <v>12</v>
      </c>
      <c r="F6" s="205">
        <v>33</v>
      </c>
      <c r="G6" s="205">
        <v>25</v>
      </c>
      <c r="H6" s="160">
        <v>19</v>
      </c>
      <c r="I6" s="160">
        <v>21</v>
      </c>
      <c r="J6" s="150">
        <v>14</v>
      </c>
      <c r="K6" s="150">
        <v>8</v>
      </c>
      <c r="L6" s="46">
        <v>12</v>
      </c>
      <c r="M6" s="46">
        <v>9</v>
      </c>
      <c r="N6" s="80">
        <v>12</v>
      </c>
      <c r="O6" s="80">
        <v>10</v>
      </c>
      <c r="P6" s="16">
        <v>7</v>
      </c>
      <c r="Q6" s="16">
        <v>6</v>
      </c>
      <c r="R6" s="13">
        <v>5</v>
      </c>
      <c r="S6" s="13">
        <v>2</v>
      </c>
      <c r="T6" s="211">
        <f t="shared" si="0"/>
        <v>129</v>
      </c>
      <c r="U6" s="211">
        <f t="shared" si="1"/>
        <v>105</v>
      </c>
      <c r="V6" s="3">
        <f t="shared" si="2"/>
        <v>0.55128205128205132</v>
      </c>
      <c r="W6" s="112">
        <v>0</v>
      </c>
      <c r="X6" s="92">
        <v>1</v>
      </c>
      <c r="Y6" s="116"/>
      <c r="Z6" s="116"/>
      <c r="AA6" s="116"/>
      <c r="AB6" s="116"/>
    </row>
    <row r="7" spans="1:28" ht="13.2" x14ac:dyDescent="0.25">
      <c r="A7" s="229" t="s">
        <v>6</v>
      </c>
      <c r="B7" s="32">
        <v>5</v>
      </c>
      <c r="C7" s="32">
        <v>12</v>
      </c>
      <c r="D7" s="67">
        <v>7</v>
      </c>
      <c r="E7" s="67">
        <v>4</v>
      </c>
      <c r="F7" s="205">
        <v>9</v>
      </c>
      <c r="G7" s="205">
        <v>16</v>
      </c>
      <c r="H7" s="160">
        <v>19</v>
      </c>
      <c r="I7" s="160">
        <v>16</v>
      </c>
      <c r="J7" s="150">
        <v>11</v>
      </c>
      <c r="K7" s="150">
        <v>4</v>
      </c>
      <c r="L7" s="46">
        <v>3</v>
      </c>
      <c r="M7" s="46">
        <v>7</v>
      </c>
      <c r="N7" s="80">
        <v>6</v>
      </c>
      <c r="O7" s="80">
        <v>5</v>
      </c>
      <c r="P7" s="16">
        <v>5</v>
      </c>
      <c r="Q7" s="16">
        <v>3</v>
      </c>
      <c r="R7" s="13">
        <v>8</v>
      </c>
      <c r="S7" s="13">
        <v>5</v>
      </c>
      <c r="T7" s="211">
        <f t="shared" si="0"/>
        <v>73</v>
      </c>
      <c r="U7" s="211">
        <f t="shared" si="1"/>
        <v>72</v>
      </c>
      <c r="V7" s="57">
        <f t="shared" si="2"/>
        <v>0.50344827586206897</v>
      </c>
      <c r="W7" s="112">
        <v>0</v>
      </c>
      <c r="X7" s="92">
        <v>0</v>
      </c>
      <c r="Y7" s="116"/>
      <c r="Z7" s="116"/>
      <c r="AA7" s="116"/>
      <c r="AB7" s="116"/>
    </row>
    <row r="8" spans="1:28" ht="13.2" x14ac:dyDescent="0.25">
      <c r="A8" s="221" t="s">
        <v>7</v>
      </c>
      <c r="B8" s="32">
        <v>14</v>
      </c>
      <c r="C8" s="32">
        <v>7</v>
      </c>
      <c r="D8" s="67">
        <v>11</v>
      </c>
      <c r="E8" s="67">
        <v>9</v>
      </c>
      <c r="F8" s="205">
        <v>15</v>
      </c>
      <c r="G8" s="205">
        <v>15</v>
      </c>
      <c r="H8" s="160">
        <v>12</v>
      </c>
      <c r="I8" s="160">
        <v>14</v>
      </c>
      <c r="J8" s="150">
        <v>10</v>
      </c>
      <c r="K8" s="150">
        <v>12</v>
      </c>
      <c r="L8" s="46">
        <v>11</v>
      </c>
      <c r="M8" s="46">
        <v>8</v>
      </c>
      <c r="N8" s="80">
        <v>10</v>
      </c>
      <c r="O8" s="80">
        <v>6</v>
      </c>
      <c r="P8" s="16">
        <v>9</v>
      </c>
      <c r="Q8" s="16">
        <v>4</v>
      </c>
      <c r="R8" s="13">
        <v>9</v>
      </c>
      <c r="S8" s="13">
        <v>6</v>
      </c>
      <c r="T8" s="211">
        <f t="shared" si="0"/>
        <v>101</v>
      </c>
      <c r="U8" s="211">
        <f t="shared" si="1"/>
        <v>81</v>
      </c>
      <c r="V8" s="118">
        <f t="shared" si="2"/>
        <v>0.55494505494505497</v>
      </c>
      <c r="W8" s="112">
        <v>0</v>
      </c>
      <c r="X8" s="92">
        <v>0</v>
      </c>
      <c r="Y8" s="116"/>
      <c r="Z8" s="116"/>
      <c r="AA8" s="116"/>
      <c r="AB8" s="116"/>
    </row>
    <row r="9" spans="1:28" ht="13.2" x14ac:dyDescent="0.25">
      <c r="A9" s="193" t="s">
        <v>8</v>
      </c>
      <c r="B9" s="32">
        <v>1</v>
      </c>
      <c r="C9" s="32">
        <v>3</v>
      </c>
      <c r="D9" s="67">
        <v>1</v>
      </c>
      <c r="E9" s="67">
        <v>0</v>
      </c>
      <c r="F9" s="205">
        <v>1</v>
      </c>
      <c r="G9" s="205">
        <v>8</v>
      </c>
      <c r="H9" s="160">
        <v>3</v>
      </c>
      <c r="I9" s="160">
        <v>5</v>
      </c>
      <c r="J9" s="150">
        <v>6</v>
      </c>
      <c r="K9" s="150">
        <v>5</v>
      </c>
      <c r="L9" s="46">
        <v>4</v>
      </c>
      <c r="M9" s="46">
        <v>1</v>
      </c>
      <c r="N9" s="80">
        <v>2</v>
      </c>
      <c r="O9" s="80">
        <v>1</v>
      </c>
      <c r="P9" s="16">
        <v>2</v>
      </c>
      <c r="Q9" s="16">
        <v>1</v>
      </c>
      <c r="R9" s="13">
        <v>1</v>
      </c>
      <c r="S9" s="13">
        <v>3</v>
      </c>
      <c r="T9" s="211">
        <f t="shared" si="0"/>
        <v>21</v>
      </c>
      <c r="U9" s="211">
        <f t="shared" si="1"/>
        <v>27</v>
      </c>
      <c r="V9" s="53">
        <f t="shared" si="2"/>
        <v>0.4375</v>
      </c>
      <c r="W9" s="112">
        <v>0</v>
      </c>
      <c r="X9" s="92">
        <v>1</v>
      </c>
      <c r="Y9" s="116"/>
      <c r="Z9" s="116"/>
      <c r="AA9" s="116"/>
      <c r="AB9" s="116"/>
    </row>
    <row r="10" spans="1:28" ht="13.2" x14ac:dyDescent="0.25">
      <c r="A10" s="17" t="s">
        <v>9</v>
      </c>
      <c r="B10" s="32">
        <v>10</v>
      </c>
      <c r="C10" s="32">
        <v>7</v>
      </c>
      <c r="D10" s="67">
        <v>7</v>
      </c>
      <c r="E10" s="67">
        <v>8</v>
      </c>
      <c r="F10" s="205">
        <v>10</v>
      </c>
      <c r="G10" s="205">
        <v>10</v>
      </c>
      <c r="H10" s="160">
        <v>7</v>
      </c>
      <c r="I10" s="160">
        <v>14</v>
      </c>
      <c r="J10" s="150">
        <v>6</v>
      </c>
      <c r="K10" s="150">
        <v>6</v>
      </c>
      <c r="L10" s="46">
        <v>5</v>
      </c>
      <c r="M10" s="46">
        <v>6</v>
      </c>
      <c r="N10" s="80">
        <v>5</v>
      </c>
      <c r="O10" s="80">
        <v>6</v>
      </c>
      <c r="P10" s="16">
        <v>3</v>
      </c>
      <c r="Q10" s="16">
        <v>2</v>
      </c>
      <c r="R10" s="13">
        <v>7</v>
      </c>
      <c r="S10" s="13">
        <v>4</v>
      </c>
      <c r="T10" s="211">
        <f t="shared" si="0"/>
        <v>60</v>
      </c>
      <c r="U10" s="211">
        <f t="shared" si="1"/>
        <v>63</v>
      </c>
      <c r="V10" s="188">
        <f t="shared" si="2"/>
        <v>0.48780487804878048</v>
      </c>
      <c r="W10" s="112">
        <v>0</v>
      </c>
      <c r="X10" s="92">
        <v>0</v>
      </c>
      <c r="Y10" s="116"/>
      <c r="Z10" s="116"/>
      <c r="AA10" s="116"/>
      <c r="AB10" s="116"/>
    </row>
    <row r="11" spans="1:28" ht="1.5" customHeight="1" x14ac:dyDescent="0.25">
      <c r="A11" s="25"/>
      <c r="B11" s="148"/>
      <c r="C11" s="148"/>
      <c r="D11" s="148"/>
      <c r="E11" s="148"/>
      <c r="F11" s="148"/>
      <c r="G11" s="148"/>
      <c r="H11" s="148"/>
      <c r="I11" s="148"/>
      <c r="J11" s="148"/>
      <c r="K11" s="148"/>
      <c r="L11" s="148"/>
      <c r="M11" s="148"/>
      <c r="N11" s="148"/>
      <c r="O11" s="148"/>
      <c r="P11" s="148"/>
      <c r="Q11" s="148"/>
      <c r="R11" s="148"/>
      <c r="S11" s="148"/>
      <c r="T11" s="178"/>
      <c r="U11" s="178"/>
      <c r="V11" s="227"/>
      <c r="W11" s="100"/>
      <c r="X11" s="174"/>
      <c r="AA11" s="116"/>
      <c r="AB11" s="116"/>
    </row>
    <row r="12" spans="1:28" ht="13.2" x14ac:dyDescent="0.25">
      <c r="A12" s="186"/>
      <c r="B12" s="206">
        <f t="shared" ref="B12:U12" si="3">SUM(B2:B10)</f>
        <v>108</v>
      </c>
      <c r="C12" s="206">
        <f t="shared" si="3"/>
        <v>97</v>
      </c>
      <c r="D12" s="77">
        <f t="shared" si="3"/>
        <v>90</v>
      </c>
      <c r="E12" s="77">
        <f t="shared" si="3"/>
        <v>77</v>
      </c>
      <c r="F12" s="69">
        <f t="shared" si="3"/>
        <v>166</v>
      </c>
      <c r="G12" s="69">
        <f t="shared" si="3"/>
        <v>175</v>
      </c>
      <c r="H12" s="162">
        <f t="shared" si="3"/>
        <v>136</v>
      </c>
      <c r="I12" s="162">
        <f t="shared" si="3"/>
        <v>151</v>
      </c>
      <c r="J12" s="71">
        <f t="shared" si="3"/>
        <v>106</v>
      </c>
      <c r="K12" s="71">
        <f t="shared" si="3"/>
        <v>66</v>
      </c>
      <c r="L12" s="229">
        <f t="shared" si="3"/>
        <v>71</v>
      </c>
      <c r="M12" s="229">
        <f t="shared" si="3"/>
        <v>66</v>
      </c>
      <c r="N12" s="221">
        <f t="shared" si="3"/>
        <v>83</v>
      </c>
      <c r="O12" s="221">
        <f t="shared" si="3"/>
        <v>74</v>
      </c>
      <c r="P12" s="193">
        <f t="shared" si="3"/>
        <v>55</v>
      </c>
      <c r="Q12" s="193">
        <f t="shared" si="3"/>
        <v>37</v>
      </c>
      <c r="R12" s="17">
        <f t="shared" si="3"/>
        <v>70</v>
      </c>
      <c r="S12" s="17">
        <f t="shared" si="3"/>
        <v>37</v>
      </c>
      <c r="T12" s="6">
        <f t="shared" si="3"/>
        <v>885</v>
      </c>
      <c r="U12" s="6">
        <f t="shared" si="3"/>
        <v>780</v>
      </c>
      <c r="V12" s="88"/>
      <c r="W12" s="11">
        <f>SUM(W2:W10)</f>
        <v>0</v>
      </c>
      <c r="X12" s="72">
        <f>SUM(X2:X10)</f>
        <v>9</v>
      </c>
      <c r="AA12" s="186"/>
      <c r="AB12" s="186"/>
    </row>
    <row r="13" spans="1:28" ht="13.2" x14ac:dyDescent="0.25">
      <c r="A13" s="186"/>
      <c r="B13" s="241">
        <f>IF(((B12+C12)=0), "",( B12/(B12+C12)))</f>
        <v>0.52682926829268295</v>
      </c>
      <c r="C13" s="241"/>
      <c r="D13" s="242">
        <f>IF(((D12+E12)=0), "",( D12/(D12+E12)))</f>
        <v>0.53892215568862278</v>
      </c>
      <c r="E13" s="242"/>
      <c r="F13" s="243">
        <f>IF(((F12+G12)=0), "",( F12/(F12+G12)))</f>
        <v>0.48680351906158359</v>
      </c>
      <c r="G13" s="243"/>
      <c r="H13" s="244">
        <f>IF(((H12+I12)=0), "",( H12/(H12+I12)))</f>
        <v>0.47386759581881532</v>
      </c>
      <c r="I13" s="244"/>
      <c r="J13" s="245">
        <f>IF(((J12+K12)=0), "",( J12/(J12+K12)))</f>
        <v>0.61627906976744184</v>
      </c>
      <c r="K13" s="245"/>
      <c r="L13" s="246">
        <f>IF(((L12+M12)=0), "",( L12/(L12+M12)))</f>
        <v>0.51824817518248179</v>
      </c>
      <c r="M13" s="246"/>
      <c r="N13" s="247">
        <f>IF(((N12+O12)=0), "",( N12/(N12+O12)))</f>
        <v>0.5286624203821656</v>
      </c>
      <c r="O13" s="247"/>
      <c r="P13" s="248">
        <f>IF(((P12+Q12)=0), "",( P12/(P12+Q12)))</f>
        <v>0.59782608695652173</v>
      </c>
      <c r="Q13" s="248"/>
      <c r="R13" s="249">
        <f>IF(((R12+S12)=0), "",( R12/(R12+S12)))</f>
        <v>0.65420560747663548</v>
      </c>
      <c r="S13" s="249"/>
      <c r="T13" s="250">
        <f>IF(((T12+U12)=0), "",( T12/(T12+U12)))</f>
        <v>0.53153153153153154</v>
      </c>
      <c r="U13" s="240"/>
      <c r="V13" s="186"/>
      <c r="W13" s="186"/>
      <c r="X13" s="186"/>
      <c r="Y13" s="186"/>
      <c r="Z13" s="186"/>
      <c r="AA13" s="186"/>
      <c r="AB13" s="186"/>
    </row>
    <row r="14" spans="1:28" ht="13.2" x14ac:dyDescent="0.25">
      <c r="A14" s="186"/>
      <c r="B14" s="231">
        <f>B12+C12</f>
        <v>205</v>
      </c>
      <c r="C14" s="231"/>
      <c r="D14" s="232">
        <f>D12+E12</f>
        <v>167</v>
      </c>
      <c r="E14" s="232"/>
      <c r="F14" s="233">
        <f>F12+G12</f>
        <v>341</v>
      </c>
      <c r="G14" s="233"/>
      <c r="H14" s="234">
        <f>H12+I12</f>
        <v>287</v>
      </c>
      <c r="I14" s="234"/>
      <c r="J14" s="235">
        <f>J12+K12</f>
        <v>172</v>
      </c>
      <c r="K14" s="235"/>
      <c r="L14" s="236">
        <f>L12+M12</f>
        <v>137</v>
      </c>
      <c r="M14" s="236"/>
      <c r="N14" s="237">
        <f>N12+O12</f>
        <v>157</v>
      </c>
      <c r="O14" s="237"/>
      <c r="P14" s="238">
        <f>P12+Q12</f>
        <v>92</v>
      </c>
      <c r="Q14" s="238"/>
      <c r="R14" s="239">
        <f>R12+S12</f>
        <v>107</v>
      </c>
      <c r="S14" s="239"/>
      <c r="T14" s="240">
        <f>T12+U12</f>
        <v>1665</v>
      </c>
      <c r="U14" s="240"/>
      <c r="V14" s="186"/>
      <c r="W14" s="83"/>
      <c r="X14" s="83"/>
      <c r="Y14" s="83"/>
      <c r="Z14" s="83"/>
      <c r="AA14" s="83"/>
      <c r="AB14" s="83"/>
    </row>
    <row r="15" spans="1:28" ht="13.2" x14ac:dyDescent="0.25">
      <c r="A15" s="186"/>
      <c r="B15" s="83"/>
      <c r="C15" s="83"/>
      <c r="D15" s="83"/>
      <c r="E15" s="83"/>
      <c r="F15" s="83"/>
      <c r="G15" s="83"/>
      <c r="H15" s="83"/>
      <c r="I15" s="83"/>
      <c r="J15" s="83"/>
      <c r="K15" s="83"/>
      <c r="L15" s="83"/>
      <c r="M15" s="83"/>
      <c r="N15" s="83"/>
      <c r="O15" s="83"/>
      <c r="P15" s="83"/>
      <c r="Q15" s="83"/>
      <c r="R15" s="83"/>
      <c r="S15" s="83"/>
      <c r="T15" s="83"/>
      <c r="U15" s="83"/>
      <c r="V15" s="186"/>
      <c r="W15" s="83"/>
      <c r="X15" s="83"/>
      <c r="Y15" s="83"/>
      <c r="Z15" s="83"/>
      <c r="AA15" s="83"/>
      <c r="AB15" s="83"/>
    </row>
    <row r="16" spans="1:28" ht="13.2" x14ac:dyDescent="0.25">
      <c r="A16" s="186"/>
      <c r="B16" s="83"/>
      <c r="C16" s="83"/>
      <c r="D16" s="83"/>
      <c r="E16" s="83"/>
      <c r="F16" s="83"/>
      <c r="G16" s="83"/>
      <c r="H16" s="83"/>
      <c r="I16" s="83"/>
      <c r="J16" s="83"/>
      <c r="K16" s="83"/>
      <c r="L16" s="83"/>
      <c r="M16" s="83"/>
      <c r="N16" s="83"/>
      <c r="O16" s="83"/>
      <c r="P16" s="83"/>
      <c r="Q16" s="83"/>
      <c r="R16" s="83"/>
      <c r="S16" s="83"/>
      <c r="T16" s="83"/>
      <c r="U16" s="83"/>
      <c r="V16" s="186"/>
      <c r="W16" s="83"/>
      <c r="X16" s="83"/>
      <c r="Y16" s="83"/>
      <c r="Z16" s="83"/>
      <c r="AA16" s="83"/>
      <c r="AB16" s="83"/>
    </row>
    <row r="17" spans="1:28" ht="13.2" x14ac:dyDescent="0.25">
      <c r="A17" s="186"/>
      <c r="B17" s="83"/>
      <c r="C17" s="83"/>
      <c r="D17" s="83"/>
      <c r="E17" s="83"/>
      <c r="F17" s="83"/>
      <c r="G17" s="83"/>
      <c r="H17" s="83"/>
      <c r="I17" s="83"/>
      <c r="J17" s="83"/>
      <c r="K17" s="83"/>
      <c r="L17" s="83"/>
      <c r="M17" s="83"/>
      <c r="N17" s="83"/>
      <c r="O17" s="83"/>
      <c r="P17" s="83"/>
      <c r="Q17" s="83"/>
      <c r="R17" s="83"/>
      <c r="S17" s="83"/>
      <c r="T17" s="83"/>
      <c r="U17" s="83"/>
      <c r="V17" s="186"/>
      <c r="W17" s="83"/>
      <c r="X17" s="83"/>
      <c r="Y17" s="83"/>
      <c r="Z17" s="83"/>
      <c r="AA17" s="83"/>
      <c r="AB17" s="83"/>
    </row>
    <row r="18" spans="1:28" ht="13.2" x14ac:dyDescent="0.25">
      <c r="A18" s="186"/>
      <c r="B18" s="83"/>
      <c r="C18" s="83"/>
      <c r="D18" s="83"/>
      <c r="E18" s="83"/>
      <c r="F18" s="83"/>
      <c r="G18" s="83"/>
      <c r="H18" s="83"/>
      <c r="I18" s="83"/>
      <c r="J18" s="83"/>
      <c r="K18" s="83"/>
      <c r="L18" s="83"/>
      <c r="M18" s="83"/>
      <c r="N18" s="83"/>
      <c r="O18" s="83"/>
      <c r="P18" s="83"/>
      <c r="Q18" s="83"/>
      <c r="R18" s="83"/>
      <c r="S18" s="83"/>
      <c r="T18" s="83"/>
      <c r="U18" s="83"/>
      <c r="V18" s="186"/>
      <c r="W18" s="83"/>
      <c r="X18" s="83"/>
      <c r="Y18" s="83"/>
      <c r="Z18" s="83"/>
      <c r="AA18" s="83"/>
      <c r="AB18" s="83"/>
    </row>
    <row r="19" spans="1:28" ht="13.2" x14ac:dyDescent="0.25">
      <c r="A19" s="186"/>
      <c r="B19" s="83"/>
      <c r="C19" s="83"/>
      <c r="D19" s="83"/>
      <c r="E19" s="83"/>
      <c r="F19" s="83"/>
      <c r="G19" s="83"/>
      <c r="H19" s="83"/>
      <c r="I19" s="83"/>
      <c r="J19" s="83"/>
      <c r="K19" s="83"/>
      <c r="L19" s="83"/>
      <c r="M19" s="83"/>
      <c r="N19" s="83"/>
      <c r="O19" s="83"/>
      <c r="P19" s="83"/>
      <c r="Q19" s="83"/>
      <c r="R19" s="83"/>
      <c r="S19" s="83"/>
      <c r="T19" s="83"/>
      <c r="U19" s="83"/>
      <c r="V19" s="186"/>
      <c r="W19" s="83"/>
      <c r="X19" s="83"/>
      <c r="Y19" s="83"/>
      <c r="Z19" s="83"/>
      <c r="AA19" s="83"/>
      <c r="AB19" s="83"/>
    </row>
    <row r="20" spans="1:28" ht="13.2" x14ac:dyDescent="0.25">
      <c r="A20" s="186"/>
      <c r="B20" s="83"/>
      <c r="C20" s="83"/>
      <c r="D20" s="83"/>
      <c r="E20" s="83"/>
      <c r="F20" s="83"/>
      <c r="G20" s="83"/>
      <c r="H20" s="83"/>
      <c r="I20" s="83"/>
      <c r="J20" s="83"/>
      <c r="K20" s="83"/>
      <c r="L20" s="83"/>
      <c r="M20" s="83"/>
      <c r="N20" s="83"/>
      <c r="O20" s="83"/>
      <c r="P20" s="83"/>
      <c r="Q20" s="83"/>
      <c r="R20" s="83"/>
      <c r="S20" s="83"/>
      <c r="T20" s="83"/>
      <c r="U20" s="83"/>
      <c r="V20" s="186"/>
      <c r="W20" s="83"/>
      <c r="X20" s="83"/>
      <c r="Y20" s="83"/>
      <c r="Z20" s="83"/>
      <c r="AA20" s="83"/>
      <c r="AB20" s="83"/>
    </row>
    <row r="21" spans="1:28" ht="13.2" x14ac:dyDescent="0.25">
      <c r="A21" s="186"/>
      <c r="B21" s="83"/>
      <c r="C21" s="83"/>
      <c r="D21" s="83"/>
      <c r="E21" s="83"/>
      <c r="F21" s="83"/>
      <c r="G21" s="83"/>
      <c r="H21" s="83"/>
      <c r="I21" s="83"/>
      <c r="J21" s="83"/>
      <c r="K21" s="83"/>
      <c r="L21" s="83"/>
      <c r="M21" s="83"/>
      <c r="N21" s="83"/>
      <c r="O21" s="83"/>
      <c r="P21" s="83"/>
      <c r="Q21" s="83"/>
      <c r="R21" s="83"/>
      <c r="S21" s="83"/>
      <c r="T21" s="83"/>
      <c r="U21" s="83"/>
      <c r="V21" s="186"/>
      <c r="W21" s="83"/>
      <c r="X21" s="83"/>
      <c r="Y21" s="83"/>
      <c r="Z21" s="83"/>
      <c r="AA21" s="83"/>
      <c r="AB21" s="83"/>
    </row>
    <row r="22" spans="1:28" ht="13.2" x14ac:dyDescent="0.25">
      <c r="A22" s="186"/>
      <c r="B22" s="83"/>
      <c r="C22" s="83"/>
      <c r="D22" s="83"/>
      <c r="E22" s="83"/>
      <c r="F22" s="83"/>
      <c r="G22" s="83"/>
      <c r="H22" s="83"/>
      <c r="I22" s="83"/>
      <c r="J22" s="83"/>
      <c r="K22" s="83"/>
      <c r="L22" s="83"/>
      <c r="M22" s="83"/>
      <c r="N22" s="83"/>
      <c r="O22" s="83"/>
      <c r="P22" s="83"/>
      <c r="Q22" s="83"/>
      <c r="R22" s="83"/>
      <c r="S22" s="83"/>
      <c r="T22" s="83"/>
      <c r="U22" s="83"/>
      <c r="V22" s="186"/>
      <c r="W22" s="83"/>
      <c r="X22" s="83"/>
      <c r="Y22" s="83"/>
      <c r="Z22" s="83"/>
      <c r="AA22" s="83"/>
      <c r="AB22" s="83"/>
    </row>
    <row r="23" spans="1:28" ht="13.2" x14ac:dyDescent="0.25">
      <c r="A23" s="186"/>
      <c r="B23" s="83"/>
      <c r="C23" s="83"/>
      <c r="D23" s="83"/>
      <c r="E23" s="83"/>
      <c r="F23" s="83"/>
      <c r="G23" s="83"/>
      <c r="H23" s="83"/>
      <c r="I23" s="83"/>
      <c r="J23" s="83"/>
      <c r="K23" s="83"/>
      <c r="L23" s="83"/>
      <c r="M23" s="83"/>
      <c r="N23" s="83"/>
      <c r="O23" s="83"/>
      <c r="P23" s="83"/>
      <c r="Q23" s="83"/>
      <c r="R23" s="83"/>
      <c r="S23" s="83"/>
      <c r="T23" s="83"/>
      <c r="U23" s="83"/>
      <c r="V23" s="186"/>
      <c r="W23" s="83"/>
      <c r="X23" s="83"/>
      <c r="Y23" s="83"/>
      <c r="Z23" s="83"/>
      <c r="AA23" s="83"/>
      <c r="AB23" s="83"/>
    </row>
    <row r="24" spans="1:28" ht="13.2" x14ac:dyDescent="0.25">
      <c r="A24" s="186"/>
      <c r="B24" s="83"/>
      <c r="C24" s="83"/>
      <c r="D24" s="83"/>
      <c r="E24" s="83"/>
      <c r="F24" s="83"/>
      <c r="G24" s="83"/>
      <c r="H24" s="83"/>
      <c r="I24" s="83"/>
      <c r="J24" s="83"/>
      <c r="K24" s="83"/>
      <c r="L24" s="83"/>
      <c r="M24" s="83"/>
      <c r="N24" s="83"/>
      <c r="O24" s="83"/>
      <c r="P24" s="83"/>
      <c r="Q24" s="83"/>
      <c r="R24" s="83"/>
      <c r="S24" s="83"/>
      <c r="T24" s="83"/>
      <c r="U24" s="83"/>
      <c r="V24" s="186"/>
      <c r="W24" s="83"/>
      <c r="X24" s="83"/>
      <c r="Y24" s="83"/>
      <c r="Z24" s="83"/>
      <c r="AA24" s="83"/>
      <c r="AB24" s="83"/>
    </row>
    <row r="25" spans="1:28" ht="13.2" x14ac:dyDescent="0.25">
      <c r="A25" s="186"/>
      <c r="B25" s="83"/>
      <c r="C25" s="83"/>
      <c r="D25" s="83"/>
      <c r="E25" s="83"/>
      <c r="F25" s="83"/>
      <c r="G25" s="83"/>
      <c r="H25" s="83"/>
      <c r="I25" s="83"/>
      <c r="J25" s="83"/>
      <c r="K25" s="83"/>
      <c r="L25" s="83"/>
      <c r="M25" s="83"/>
      <c r="N25" s="83"/>
      <c r="O25" s="83"/>
      <c r="P25" s="83"/>
      <c r="Q25" s="83"/>
      <c r="R25" s="83"/>
      <c r="S25" s="83"/>
      <c r="T25" s="83"/>
      <c r="U25" s="83"/>
      <c r="V25" s="186"/>
      <c r="W25" s="83"/>
      <c r="X25" s="83"/>
      <c r="Y25" s="83"/>
      <c r="Z25" s="83"/>
      <c r="AA25" s="83"/>
      <c r="AB25" s="83"/>
    </row>
    <row r="26" spans="1:28" ht="13.2" x14ac:dyDescent="0.25">
      <c r="A26" s="186"/>
      <c r="B26" s="83"/>
      <c r="C26" s="83"/>
      <c r="D26" s="83"/>
      <c r="E26" s="83"/>
      <c r="F26" s="83"/>
      <c r="G26" s="83"/>
      <c r="H26" s="83"/>
      <c r="I26" s="83"/>
      <c r="J26" s="83"/>
      <c r="K26" s="83"/>
      <c r="L26" s="83"/>
      <c r="M26" s="83"/>
      <c r="N26" s="83"/>
      <c r="O26" s="83"/>
      <c r="P26" s="83"/>
      <c r="Q26" s="83"/>
      <c r="R26" s="83"/>
      <c r="S26" s="83"/>
      <c r="T26" s="83"/>
      <c r="U26" s="83"/>
      <c r="V26" s="186"/>
      <c r="W26" s="83"/>
      <c r="X26" s="83"/>
      <c r="Y26" s="83"/>
      <c r="Z26" s="83"/>
      <c r="AA26" s="83"/>
      <c r="AB26" s="83"/>
    </row>
    <row r="27" spans="1:28" ht="13.2" x14ac:dyDescent="0.25">
      <c r="A27" s="186"/>
      <c r="B27" s="83"/>
      <c r="C27" s="83"/>
      <c r="D27" s="83"/>
      <c r="E27" s="83"/>
      <c r="F27" s="83"/>
      <c r="G27" s="83"/>
      <c r="H27" s="83"/>
      <c r="I27" s="83"/>
      <c r="J27" s="83"/>
      <c r="K27" s="83"/>
      <c r="L27" s="83"/>
      <c r="M27" s="83"/>
      <c r="N27" s="83"/>
      <c r="O27" s="83"/>
      <c r="P27" s="83"/>
      <c r="Q27" s="83"/>
      <c r="R27" s="83"/>
      <c r="S27" s="83"/>
      <c r="T27" s="83"/>
      <c r="U27" s="83"/>
      <c r="V27" s="186"/>
      <c r="W27" s="83"/>
      <c r="X27" s="83"/>
      <c r="Y27" s="83"/>
      <c r="Z27" s="83"/>
      <c r="AA27" s="83"/>
      <c r="AB27" s="83"/>
    </row>
    <row r="28" spans="1:28" ht="13.2" x14ac:dyDescent="0.25">
      <c r="A28" s="186"/>
      <c r="B28" s="83"/>
      <c r="C28" s="83"/>
      <c r="D28" s="83"/>
      <c r="E28" s="83"/>
      <c r="F28" s="83"/>
      <c r="G28" s="83"/>
      <c r="H28" s="83"/>
      <c r="I28" s="83"/>
      <c r="J28" s="83"/>
      <c r="K28" s="83"/>
      <c r="L28" s="83"/>
      <c r="M28" s="83"/>
      <c r="N28" s="83"/>
      <c r="O28" s="83"/>
      <c r="P28" s="83"/>
      <c r="Q28" s="83"/>
      <c r="R28" s="83"/>
      <c r="S28" s="83"/>
      <c r="T28" s="83"/>
      <c r="U28" s="83"/>
      <c r="V28" s="186"/>
      <c r="W28" s="83"/>
      <c r="X28" s="83"/>
      <c r="Y28" s="83"/>
      <c r="Z28" s="83"/>
      <c r="AA28" s="83"/>
      <c r="AB28" s="83"/>
    </row>
    <row r="29" spans="1:28" ht="13.2" x14ac:dyDescent="0.25">
      <c r="A29" s="186"/>
      <c r="B29" s="83"/>
      <c r="C29" s="83"/>
      <c r="D29" s="83"/>
      <c r="E29" s="83"/>
      <c r="F29" s="83"/>
      <c r="G29" s="83"/>
      <c r="H29" s="83"/>
      <c r="I29" s="83"/>
      <c r="J29" s="83"/>
      <c r="K29" s="83"/>
      <c r="L29" s="83"/>
      <c r="M29" s="83"/>
      <c r="N29" s="83"/>
      <c r="O29" s="83"/>
      <c r="P29" s="83"/>
      <c r="Q29" s="83"/>
      <c r="R29" s="83"/>
      <c r="S29" s="83"/>
      <c r="T29" s="83"/>
      <c r="U29" s="83"/>
      <c r="V29" s="186"/>
      <c r="W29" s="83"/>
      <c r="X29" s="83"/>
      <c r="Y29" s="83"/>
      <c r="Z29" s="83"/>
      <c r="AA29" s="83"/>
      <c r="AB29" s="83"/>
    </row>
    <row r="30" spans="1:28" ht="13.2" x14ac:dyDescent="0.25">
      <c r="A30" s="186"/>
      <c r="B30" s="83"/>
      <c r="C30" s="83"/>
      <c r="D30" s="83"/>
      <c r="E30" s="83"/>
      <c r="F30" s="83"/>
      <c r="G30" s="83"/>
      <c r="H30" s="83"/>
      <c r="I30" s="83"/>
      <c r="J30" s="83"/>
      <c r="K30" s="83"/>
      <c r="L30" s="83"/>
      <c r="M30" s="83"/>
      <c r="N30" s="83"/>
      <c r="O30" s="83"/>
      <c r="P30" s="83"/>
      <c r="Q30" s="83"/>
      <c r="R30" s="83"/>
      <c r="S30" s="83"/>
      <c r="T30" s="83"/>
      <c r="U30" s="83"/>
      <c r="V30" s="186"/>
      <c r="W30" s="83"/>
      <c r="X30" s="83"/>
      <c r="Y30" s="83"/>
      <c r="Z30" s="83"/>
      <c r="AA30" s="83"/>
      <c r="AB30" s="83"/>
    </row>
    <row r="31" spans="1:28" ht="13.2" x14ac:dyDescent="0.25">
      <c r="A31" s="186"/>
      <c r="B31" s="83"/>
      <c r="C31" s="83"/>
      <c r="D31" s="83"/>
      <c r="E31" s="83"/>
      <c r="F31" s="83"/>
      <c r="G31" s="83"/>
      <c r="H31" s="83"/>
      <c r="I31" s="83"/>
      <c r="J31" s="83"/>
      <c r="K31" s="83"/>
      <c r="L31" s="83"/>
      <c r="M31" s="83"/>
      <c r="N31" s="83"/>
      <c r="O31" s="83"/>
      <c r="P31" s="83"/>
      <c r="Q31" s="83"/>
      <c r="R31" s="83"/>
      <c r="S31" s="83"/>
      <c r="T31" s="83"/>
      <c r="U31" s="83"/>
      <c r="V31" s="186"/>
      <c r="W31" s="83"/>
      <c r="X31" s="83"/>
      <c r="Y31" s="83"/>
      <c r="Z31" s="83"/>
      <c r="AA31" s="83"/>
      <c r="AB31" s="83"/>
    </row>
    <row r="32" spans="1:28" ht="13.2" x14ac:dyDescent="0.25">
      <c r="A32" s="186"/>
      <c r="B32" s="83"/>
      <c r="C32" s="83"/>
      <c r="D32" s="83"/>
      <c r="E32" s="83"/>
      <c r="F32" s="83"/>
      <c r="G32" s="83"/>
      <c r="H32" s="83"/>
      <c r="I32" s="83"/>
      <c r="J32" s="83"/>
      <c r="K32" s="83"/>
      <c r="L32" s="83"/>
      <c r="M32" s="83"/>
      <c r="N32" s="83"/>
      <c r="O32" s="83"/>
      <c r="P32" s="83"/>
      <c r="Q32" s="83"/>
      <c r="R32" s="83"/>
      <c r="S32" s="83"/>
      <c r="T32" s="83"/>
      <c r="U32" s="83"/>
      <c r="V32" s="186"/>
      <c r="W32" s="83"/>
      <c r="X32" s="83"/>
      <c r="Y32" s="83"/>
      <c r="Z32" s="83"/>
      <c r="AA32" s="83"/>
      <c r="AB32" s="83"/>
    </row>
    <row r="33" spans="1:28" ht="13.2" x14ac:dyDescent="0.25">
      <c r="A33" s="186"/>
      <c r="B33" s="83"/>
      <c r="C33" s="83"/>
      <c r="D33" s="83"/>
      <c r="E33" s="83"/>
      <c r="F33" s="83"/>
      <c r="G33" s="83"/>
      <c r="H33" s="83"/>
      <c r="I33" s="83"/>
      <c r="J33" s="83"/>
      <c r="K33" s="83"/>
      <c r="L33" s="83"/>
      <c r="M33" s="83"/>
      <c r="N33" s="83"/>
      <c r="O33" s="83"/>
      <c r="P33" s="83"/>
      <c r="Q33" s="83"/>
      <c r="R33" s="83"/>
      <c r="S33" s="83"/>
      <c r="T33" s="83"/>
      <c r="U33" s="83"/>
      <c r="V33" s="186"/>
      <c r="W33" s="83"/>
      <c r="X33" s="83"/>
      <c r="Y33" s="83"/>
      <c r="Z33" s="83"/>
      <c r="AA33" s="83"/>
      <c r="AB33" s="83"/>
    </row>
    <row r="34" spans="1:28" ht="13.2" x14ac:dyDescent="0.25">
      <c r="A34" s="186"/>
      <c r="B34" s="83"/>
      <c r="C34" s="83"/>
      <c r="D34" s="83"/>
      <c r="E34" s="83"/>
      <c r="F34" s="83"/>
      <c r="G34" s="83"/>
      <c r="H34" s="83"/>
      <c r="I34" s="83"/>
      <c r="J34" s="83"/>
      <c r="K34" s="83"/>
      <c r="L34" s="83"/>
      <c r="M34" s="83"/>
      <c r="N34" s="83"/>
      <c r="O34" s="83"/>
      <c r="P34" s="83"/>
      <c r="Q34" s="83"/>
      <c r="R34" s="83"/>
      <c r="S34" s="83"/>
      <c r="T34" s="83"/>
      <c r="U34" s="83"/>
      <c r="V34" s="186"/>
      <c r="W34" s="83"/>
      <c r="X34" s="83"/>
      <c r="Y34" s="83"/>
      <c r="Z34" s="83"/>
      <c r="AA34" s="83"/>
      <c r="AB34" s="83"/>
    </row>
    <row r="35" spans="1:28" ht="13.2" x14ac:dyDescent="0.25">
      <c r="A35" s="186"/>
      <c r="B35" s="83"/>
      <c r="C35" s="83"/>
      <c r="D35" s="83"/>
      <c r="E35" s="83"/>
      <c r="F35" s="83"/>
      <c r="G35" s="83"/>
      <c r="H35" s="83"/>
      <c r="I35" s="83"/>
      <c r="J35" s="83"/>
      <c r="K35" s="83"/>
      <c r="L35" s="83"/>
      <c r="M35" s="83"/>
      <c r="N35" s="83"/>
      <c r="O35" s="83"/>
      <c r="P35" s="83"/>
      <c r="Q35" s="83"/>
      <c r="R35" s="83"/>
      <c r="S35" s="83"/>
      <c r="T35" s="83"/>
      <c r="U35" s="83"/>
      <c r="V35" s="186"/>
      <c r="W35" s="83"/>
      <c r="X35" s="83"/>
      <c r="Y35" s="83"/>
      <c r="Z35" s="83"/>
      <c r="AA35" s="83"/>
      <c r="AB35" s="83"/>
    </row>
    <row r="36" spans="1:28" ht="13.2" x14ac:dyDescent="0.25">
      <c r="A36" s="186"/>
      <c r="B36" s="83"/>
      <c r="C36" s="83"/>
      <c r="D36" s="83"/>
      <c r="E36" s="83"/>
      <c r="F36" s="83"/>
      <c r="G36" s="83"/>
      <c r="H36" s="83"/>
      <c r="I36" s="83"/>
      <c r="J36" s="83"/>
      <c r="K36" s="83"/>
      <c r="L36" s="83"/>
      <c r="M36" s="83"/>
      <c r="N36" s="83"/>
      <c r="O36" s="83"/>
      <c r="P36" s="83"/>
      <c r="Q36" s="83"/>
      <c r="R36" s="83"/>
      <c r="S36" s="83"/>
      <c r="T36" s="83"/>
      <c r="U36" s="83"/>
      <c r="V36" s="186"/>
      <c r="W36" s="83"/>
      <c r="X36" s="83"/>
      <c r="Y36" s="83"/>
      <c r="Z36" s="83"/>
      <c r="AA36" s="83"/>
      <c r="AB36" s="83"/>
    </row>
    <row r="37" spans="1:28" ht="13.2" x14ac:dyDescent="0.25">
      <c r="A37" s="186"/>
      <c r="B37" s="83"/>
      <c r="C37" s="83"/>
      <c r="D37" s="83"/>
      <c r="E37" s="83"/>
      <c r="F37" s="83"/>
      <c r="G37" s="83"/>
      <c r="H37" s="83"/>
      <c r="I37" s="83"/>
      <c r="J37" s="83"/>
      <c r="K37" s="83"/>
      <c r="L37" s="83"/>
      <c r="M37" s="83"/>
      <c r="N37" s="83"/>
      <c r="O37" s="83"/>
      <c r="P37" s="83"/>
      <c r="Q37" s="83"/>
      <c r="R37" s="83"/>
      <c r="S37" s="83"/>
      <c r="T37" s="83"/>
      <c r="U37" s="83"/>
      <c r="V37" s="186"/>
      <c r="W37" s="83"/>
      <c r="X37" s="83"/>
      <c r="Y37" s="83"/>
      <c r="Z37" s="83"/>
      <c r="AA37" s="83"/>
      <c r="AB37" s="83"/>
    </row>
    <row r="38" spans="1:28" ht="13.2" x14ac:dyDescent="0.25">
      <c r="A38" s="186"/>
      <c r="B38" s="83"/>
      <c r="C38" s="83"/>
      <c r="D38" s="83"/>
      <c r="E38" s="83"/>
      <c r="F38" s="83"/>
      <c r="G38" s="83"/>
      <c r="H38" s="83"/>
      <c r="I38" s="83"/>
      <c r="J38" s="83"/>
      <c r="K38" s="83"/>
      <c r="L38" s="83"/>
      <c r="M38" s="83"/>
      <c r="N38" s="83"/>
      <c r="O38" s="83"/>
      <c r="P38" s="83"/>
      <c r="Q38" s="83"/>
      <c r="R38" s="83"/>
      <c r="S38" s="83"/>
      <c r="T38" s="83"/>
      <c r="U38" s="83"/>
      <c r="V38" s="186"/>
      <c r="W38" s="83"/>
      <c r="X38" s="83"/>
      <c r="Y38" s="83"/>
      <c r="Z38" s="83"/>
      <c r="AA38" s="83"/>
      <c r="AB38" s="83"/>
    </row>
    <row r="39" spans="1:28" ht="13.2" x14ac:dyDescent="0.25">
      <c r="A39" s="186"/>
      <c r="B39" s="83"/>
      <c r="C39" s="83"/>
      <c r="D39" s="83"/>
      <c r="E39" s="83"/>
      <c r="F39" s="83"/>
      <c r="G39" s="83"/>
      <c r="H39" s="83"/>
      <c r="I39" s="83"/>
      <c r="J39" s="83"/>
      <c r="K39" s="83"/>
      <c r="L39" s="83"/>
      <c r="M39" s="83"/>
      <c r="N39" s="83"/>
      <c r="O39" s="83"/>
      <c r="P39" s="83"/>
      <c r="Q39" s="83"/>
      <c r="R39" s="83"/>
      <c r="S39" s="83"/>
      <c r="T39" s="83"/>
      <c r="U39" s="83"/>
      <c r="V39" s="186"/>
      <c r="W39" s="83"/>
      <c r="X39" s="83"/>
      <c r="Y39" s="83"/>
      <c r="Z39" s="83"/>
      <c r="AA39" s="83"/>
      <c r="AB39" s="83"/>
    </row>
    <row r="40" spans="1:28" ht="13.2" x14ac:dyDescent="0.25">
      <c r="A40" s="186"/>
      <c r="B40" s="83"/>
      <c r="C40" s="83"/>
      <c r="D40" s="83"/>
      <c r="E40" s="83"/>
      <c r="F40" s="83"/>
      <c r="G40" s="83"/>
      <c r="H40" s="83"/>
      <c r="I40" s="83"/>
      <c r="J40" s="83"/>
      <c r="K40" s="83"/>
      <c r="L40" s="83"/>
      <c r="M40" s="83"/>
      <c r="N40" s="83"/>
      <c r="O40" s="83"/>
      <c r="P40" s="83"/>
      <c r="Q40" s="83"/>
      <c r="R40" s="83"/>
      <c r="S40" s="83"/>
      <c r="T40" s="83"/>
      <c r="U40" s="83"/>
      <c r="V40" s="186"/>
      <c r="W40" s="83"/>
      <c r="X40" s="83"/>
      <c r="Y40" s="83"/>
      <c r="Z40" s="83"/>
      <c r="AA40" s="83"/>
      <c r="AB40" s="83"/>
    </row>
    <row r="41" spans="1:28" ht="13.2" x14ac:dyDescent="0.25">
      <c r="A41" s="186"/>
      <c r="B41" s="83"/>
      <c r="C41" s="83"/>
      <c r="D41" s="83"/>
      <c r="E41" s="83"/>
      <c r="F41" s="83"/>
      <c r="G41" s="83"/>
      <c r="H41" s="83"/>
      <c r="I41" s="83"/>
      <c r="J41" s="83"/>
      <c r="K41" s="83"/>
      <c r="L41" s="83"/>
      <c r="M41" s="83"/>
      <c r="N41" s="83"/>
      <c r="O41" s="83"/>
      <c r="P41" s="83"/>
      <c r="Q41" s="83"/>
      <c r="R41" s="83"/>
      <c r="S41" s="83"/>
      <c r="T41" s="83"/>
      <c r="U41" s="83"/>
      <c r="V41" s="186"/>
      <c r="W41" s="83"/>
      <c r="X41" s="83"/>
      <c r="Y41" s="83"/>
      <c r="Z41" s="83"/>
      <c r="AA41" s="83"/>
      <c r="AB41" s="83"/>
    </row>
    <row r="42" spans="1:28" ht="13.2" x14ac:dyDescent="0.25">
      <c r="A42" s="186"/>
      <c r="B42" s="83"/>
      <c r="C42" s="83"/>
      <c r="D42" s="83"/>
      <c r="E42" s="83"/>
      <c r="F42" s="83"/>
      <c r="G42" s="83"/>
      <c r="H42" s="83"/>
      <c r="I42" s="83"/>
      <c r="J42" s="83"/>
      <c r="K42" s="83"/>
      <c r="L42" s="83"/>
      <c r="M42" s="83"/>
      <c r="N42" s="83"/>
      <c r="O42" s="83"/>
      <c r="P42" s="83"/>
      <c r="Q42" s="83"/>
      <c r="R42" s="83"/>
      <c r="S42" s="83"/>
      <c r="T42" s="83"/>
      <c r="U42" s="83"/>
      <c r="V42" s="186"/>
      <c r="W42" s="83"/>
      <c r="X42" s="83"/>
      <c r="Y42" s="83"/>
      <c r="Z42" s="83"/>
      <c r="AA42" s="83"/>
      <c r="AB42" s="83"/>
    </row>
    <row r="43" spans="1:28" ht="13.2" x14ac:dyDescent="0.25">
      <c r="A43" s="186"/>
      <c r="B43" s="83"/>
      <c r="C43" s="83"/>
      <c r="D43" s="83"/>
      <c r="E43" s="83"/>
      <c r="F43" s="83"/>
      <c r="G43" s="83"/>
      <c r="H43" s="83"/>
      <c r="I43" s="83"/>
      <c r="J43" s="83"/>
      <c r="K43" s="83"/>
      <c r="L43" s="83"/>
      <c r="M43" s="83"/>
      <c r="N43" s="83"/>
      <c r="O43" s="83"/>
      <c r="P43" s="83"/>
      <c r="Q43" s="83"/>
      <c r="R43" s="83"/>
      <c r="S43" s="83"/>
      <c r="T43" s="83"/>
      <c r="U43" s="83"/>
      <c r="V43" s="186"/>
      <c r="W43" s="83"/>
      <c r="X43" s="83"/>
      <c r="Y43" s="83"/>
      <c r="Z43" s="83"/>
      <c r="AA43" s="83"/>
      <c r="AB43" s="83"/>
    </row>
    <row r="44" spans="1:28" ht="13.2" x14ac:dyDescent="0.25">
      <c r="A44" s="186"/>
      <c r="B44" s="83"/>
      <c r="C44" s="83"/>
      <c r="D44" s="83"/>
      <c r="E44" s="83"/>
      <c r="F44" s="83"/>
      <c r="G44" s="83"/>
      <c r="H44" s="83"/>
      <c r="I44" s="83"/>
      <c r="J44" s="83"/>
      <c r="K44" s="83"/>
      <c r="L44" s="83"/>
      <c r="M44" s="83"/>
      <c r="N44" s="83"/>
      <c r="O44" s="83"/>
      <c r="P44" s="83"/>
      <c r="Q44" s="83"/>
      <c r="R44" s="83"/>
      <c r="S44" s="83"/>
      <c r="T44" s="83"/>
      <c r="U44" s="83"/>
      <c r="V44" s="186"/>
      <c r="W44" s="83"/>
      <c r="X44" s="83"/>
      <c r="Y44" s="83"/>
      <c r="Z44" s="83"/>
      <c r="AA44" s="83"/>
      <c r="AB44" s="83"/>
    </row>
    <row r="45" spans="1:28" ht="13.2" x14ac:dyDescent="0.25">
      <c r="A45" s="186"/>
      <c r="B45" s="83"/>
      <c r="C45" s="83"/>
      <c r="D45" s="83"/>
      <c r="E45" s="83"/>
      <c r="F45" s="83"/>
      <c r="G45" s="83"/>
      <c r="H45" s="83"/>
      <c r="I45" s="83"/>
      <c r="J45" s="83"/>
      <c r="K45" s="83"/>
      <c r="L45" s="83"/>
      <c r="M45" s="83"/>
      <c r="N45" s="83"/>
      <c r="O45" s="83"/>
      <c r="P45" s="83"/>
      <c r="Q45" s="83"/>
      <c r="R45" s="83"/>
      <c r="S45" s="83"/>
      <c r="T45" s="83"/>
      <c r="U45" s="83"/>
      <c r="V45" s="186"/>
      <c r="W45" s="83"/>
      <c r="X45" s="83"/>
      <c r="Y45" s="83"/>
      <c r="Z45" s="83"/>
      <c r="AA45" s="83"/>
      <c r="AB45" s="83"/>
    </row>
    <row r="46" spans="1:28" ht="13.2" x14ac:dyDescent="0.25">
      <c r="A46" s="186"/>
      <c r="B46" s="83"/>
      <c r="C46" s="83"/>
      <c r="D46" s="83"/>
      <c r="E46" s="83"/>
      <c r="F46" s="83"/>
      <c r="G46" s="83"/>
      <c r="H46" s="83"/>
      <c r="I46" s="83"/>
      <c r="J46" s="83"/>
      <c r="K46" s="83"/>
      <c r="L46" s="83"/>
      <c r="M46" s="83"/>
      <c r="N46" s="83"/>
      <c r="O46" s="83"/>
      <c r="P46" s="83"/>
      <c r="Q46" s="83"/>
      <c r="R46" s="83"/>
      <c r="S46" s="83"/>
      <c r="T46" s="83"/>
      <c r="U46" s="83"/>
      <c r="V46" s="186"/>
      <c r="W46" s="83"/>
      <c r="X46" s="83"/>
      <c r="Y46" s="83"/>
      <c r="Z46" s="83"/>
      <c r="AA46" s="83"/>
      <c r="AB46" s="83"/>
    </row>
    <row r="47" spans="1:28" ht="13.2" x14ac:dyDescent="0.25">
      <c r="A47" s="186"/>
      <c r="B47" s="83"/>
      <c r="C47" s="83"/>
      <c r="D47" s="83"/>
      <c r="E47" s="83"/>
      <c r="F47" s="83"/>
      <c r="G47" s="83"/>
      <c r="H47" s="83"/>
      <c r="I47" s="83"/>
      <c r="J47" s="83"/>
      <c r="K47" s="83"/>
      <c r="L47" s="83"/>
      <c r="M47" s="83"/>
      <c r="N47" s="83"/>
      <c r="O47" s="83"/>
      <c r="P47" s="83"/>
      <c r="Q47" s="83"/>
      <c r="R47" s="83"/>
      <c r="S47" s="83"/>
      <c r="T47" s="83"/>
      <c r="U47" s="83"/>
      <c r="V47" s="186"/>
      <c r="W47" s="83"/>
      <c r="X47" s="83"/>
      <c r="Y47" s="83"/>
      <c r="Z47" s="83"/>
      <c r="AA47" s="83"/>
      <c r="AB47" s="83"/>
    </row>
    <row r="48" spans="1:28" ht="13.2" x14ac:dyDescent="0.25">
      <c r="A48" s="186"/>
      <c r="B48" s="83"/>
      <c r="C48" s="83"/>
      <c r="D48" s="83"/>
      <c r="E48" s="83"/>
      <c r="F48" s="83"/>
      <c r="G48" s="83"/>
      <c r="H48" s="83"/>
      <c r="I48" s="83"/>
      <c r="J48" s="83"/>
      <c r="K48" s="83"/>
      <c r="L48" s="83"/>
      <c r="M48" s="83"/>
      <c r="N48" s="83"/>
      <c r="O48" s="83"/>
      <c r="P48" s="83"/>
      <c r="Q48" s="83"/>
      <c r="R48" s="83"/>
      <c r="S48" s="83"/>
      <c r="T48" s="83"/>
      <c r="U48" s="83"/>
      <c r="V48" s="186"/>
      <c r="W48" s="83"/>
      <c r="X48" s="83"/>
      <c r="Y48" s="83"/>
      <c r="Z48" s="83"/>
      <c r="AA48" s="83"/>
      <c r="AB48" s="83"/>
    </row>
    <row r="49" spans="1:28" ht="13.2" x14ac:dyDescent="0.25">
      <c r="A49" s="186"/>
      <c r="B49" s="83"/>
      <c r="C49" s="83"/>
      <c r="D49" s="83"/>
      <c r="E49" s="83"/>
      <c r="F49" s="83"/>
      <c r="G49" s="83"/>
      <c r="H49" s="83"/>
      <c r="I49" s="83"/>
      <c r="J49" s="83"/>
      <c r="K49" s="83"/>
      <c r="L49" s="83"/>
      <c r="M49" s="83"/>
      <c r="N49" s="83"/>
      <c r="O49" s="83"/>
      <c r="P49" s="83"/>
      <c r="Q49" s="83"/>
      <c r="R49" s="83"/>
      <c r="S49" s="83"/>
      <c r="T49" s="83"/>
      <c r="U49" s="83"/>
      <c r="V49" s="186"/>
      <c r="W49" s="83"/>
      <c r="X49" s="83"/>
      <c r="Y49" s="83"/>
      <c r="Z49" s="83"/>
      <c r="AA49" s="83"/>
      <c r="AB49" s="83"/>
    </row>
    <row r="50" spans="1:28" ht="13.2" x14ac:dyDescent="0.25">
      <c r="A50" s="186"/>
      <c r="B50" s="83"/>
      <c r="C50" s="83"/>
      <c r="D50" s="83"/>
      <c r="E50" s="83"/>
      <c r="F50" s="83"/>
      <c r="G50" s="83"/>
      <c r="H50" s="83"/>
      <c r="I50" s="83"/>
      <c r="J50" s="83"/>
      <c r="K50" s="83"/>
      <c r="L50" s="83"/>
      <c r="M50" s="83"/>
      <c r="N50" s="83"/>
      <c r="O50" s="83"/>
      <c r="P50" s="83"/>
      <c r="Q50" s="83"/>
      <c r="R50" s="83"/>
      <c r="S50" s="83"/>
      <c r="T50" s="83"/>
      <c r="U50" s="83"/>
      <c r="V50" s="186"/>
      <c r="W50" s="83"/>
      <c r="X50" s="83"/>
      <c r="Y50" s="83"/>
      <c r="Z50" s="83"/>
      <c r="AA50" s="83"/>
      <c r="AB50" s="83"/>
    </row>
    <row r="51" spans="1:28" ht="13.2" x14ac:dyDescent="0.25">
      <c r="A51" s="186"/>
      <c r="B51" s="83"/>
      <c r="C51" s="83"/>
      <c r="D51" s="83"/>
      <c r="E51" s="83"/>
      <c r="F51" s="83"/>
      <c r="G51" s="83"/>
      <c r="H51" s="83"/>
      <c r="I51" s="83"/>
      <c r="J51" s="83"/>
      <c r="K51" s="83"/>
      <c r="L51" s="83"/>
      <c r="M51" s="83"/>
      <c r="N51" s="83"/>
      <c r="O51" s="83"/>
      <c r="P51" s="83"/>
      <c r="Q51" s="83"/>
      <c r="R51" s="83"/>
      <c r="S51" s="83"/>
      <c r="T51" s="83"/>
      <c r="U51" s="83"/>
      <c r="V51" s="186"/>
      <c r="W51" s="83"/>
      <c r="X51" s="83"/>
      <c r="Y51" s="83"/>
      <c r="Z51" s="83"/>
      <c r="AA51" s="83"/>
      <c r="AB51" s="83"/>
    </row>
    <row r="52" spans="1:28" ht="13.2" x14ac:dyDescent="0.25">
      <c r="A52" s="186"/>
      <c r="B52" s="83"/>
      <c r="C52" s="83"/>
      <c r="D52" s="83"/>
      <c r="E52" s="83"/>
      <c r="F52" s="83"/>
      <c r="G52" s="83"/>
      <c r="H52" s="83"/>
      <c r="I52" s="83"/>
      <c r="J52" s="83"/>
      <c r="K52" s="83"/>
      <c r="L52" s="83"/>
      <c r="M52" s="83"/>
      <c r="N52" s="83"/>
      <c r="O52" s="83"/>
      <c r="P52" s="83"/>
      <c r="Q52" s="83"/>
      <c r="R52" s="83"/>
      <c r="S52" s="83"/>
      <c r="T52" s="83"/>
      <c r="U52" s="83"/>
      <c r="V52" s="186"/>
      <c r="W52" s="83"/>
      <c r="X52" s="83"/>
      <c r="Y52" s="83"/>
      <c r="Z52" s="83"/>
      <c r="AA52" s="83"/>
      <c r="AB52" s="83"/>
    </row>
    <row r="53" spans="1:28" ht="13.2" x14ac:dyDescent="0.25">
      <c r="A53" s="186"/>
      <c r="B53" s="83"/>
      <c r="C53" s="83"/>
      <c r="D53" s="83"/>
      <c r="E53" s="83"/>
      <c r="F53" s="83"/>
      <c r="G53" s="83"/>
      <c r="H53" s="83"/>
      <c r="I53" s="83"/>
      <c r="J53" s="83"/>
      <c r="K53" s="83"/>
      <c r="L53" s="83"/>
      <c r="M53" s="83"/>
      <c r="N53" s="83"/>
      <c r="O53" s="83"/>
      <c r="P53" s="83"/>
      <c r="Q53" s="83"/>
      <c r="R53" s="83"/>
      <c r="S53" s="83"/>
      <c r="T53" s="83"/>
      <c r="U53" s="83"/>
      <c r="V53" s="186"/>
      <c r="W53" s="83"/>
      <c r="X53" s="83"/>
      <c r="Y53" s="83"/>
      <c r="Z53" s="83"/>
      <c r="AA53" s="83"/>
      <c r="AB53" s="83"/>
    </row>
    <row r="54" spans="1:28" ht="13.2" x14ac:dyDescent="0.25">
      <c r="A54" s="186"/>
      <c r="B54" s="83"/>
      <c r="C54" s="83"/>
      <c r="D54" s="83"/>
      <c r="E54" s="83"/>
      <c r="F54" s="83"/>
      <c r="G54" s="83"/>
      <c r="H54" s="83"/>
      <c r="I54" s="83"/>
      <c r="J54" s="83"/>
      <c r="K54" s="83"/>
      <c r="L54" s="83"/>
      <c r="M54" s="83"/>
      <c r="N54" s="83"/>
      <c r="O54" s="83"/>
      <c r="P54" s="83"/>
      <c r="Q54" s="83"/>
      <c r="R54" s="83"/>
      <c r="S54" s="83"/>
      <c r="T54" s="83"/>
      <c r="U54" s="83"/>
      <c r="V54" s="186"/>
      <c r="W54" s="83"/>
      <c r="X54" s="83"/>
      <c r="Y54" s="83"/>
      <c r="Z54" s="83"/>
      <c r="AA54" s="83"/>
      <c r="AB54" s="83"/>
    </row>
    <row r="55" spans="1:28" ht="13.2" x14ac:dyDescent="0.25">
      <c r="A55" s="186"/>
      <c r="B55" s="83"/>
      <c r="C55" s="83"/>
      <c r="D55" s="83"/>
      <c r="E55" s="83"/>
      <c r="F55" s="83"/>
      <c r="G55" s="83"/>
      <c r="H55" s="83"/>
      <c r="I55" s="83"/>
      <c r="J55" s="83"/>
      <c r="K55" s="83"/>
      <c r="L55" s="83"/>
      <c r="M55" s="83"/>
      <c r="N55" s="83"/>
      <c r="O55" s="83"/>
      <c r="P55" s="83"/>
      <c r="Q55" s="83"/>
      <c r="R55" s="83"/>
      <c r="S55" s="83"/>
      <c r="T55" s="83"/>
      <c r="U55" s="83"/>
      <c r="V55" s="186"/>
      <c r="W55" s="83"/>
      <c r="X55" s="83"/>
      <c r="Y55" s="83"/>
      <c r="Z55" s="83"/>
      <c r="AA55" s="83"/>
      <c r="AB55" s="83"/>
    </row>
    <row r="56" spans="1:28" ht="13.2" x14ac:dyDescent="0.25">
      <c r="A56" s="186"/>
      <c r="B56" s="83"/>
      <c r="C56" s="83"/>
      <c r="D56" s="83"/>
      <c r="E56" s="83"/>
      <c r="F56" s="83"/>
      <c r="G56" s="83"/>
      <c r="H56" s="83"/>
      <c r="I56" s="83"/>
      <c r="J56" s="83"/>
      <c r="K56" s="83"/>
      <c r="L56" s="83"/>
      <c r="M56" s="83"/>
      <c r="N56" s="83"/>
      <c r="O56" s="83"/>
      <c r="P56" s="83"/>
      <c r="Q56" s="83"/>
      <c r="R56" s="83"/>
      <c r="S56" s="83"/>
      <c r="T56" s="83"/>
      <c r="U56" s="83"/>
      <c r="V56" s="186"/>
      <c r="W56" s="83"/>
      <c r="X56" s="83"/>
      <c r="Y56" s="83"/>
      <c r="Z56" s="83"/>
      <c r="AA56" s="83"/>
      <c r="AB56" s="83"/>
    </row>
    <row r="57" spans="1:28" ht="13.2" x14ac:dyDescent="0.25">
      <c r="A57" s="186"/>
      <c r="B57" s="83"/>
      <c r="C57" s="83"/>
      <c r="D57" s="83"/>
      <c r="E57" s="83"/>
      <c r="F57" s="83"/>
      <c r="G57" s="83"/>
      <c r="H57" s="83"/>
      <c r="I57" s="83"/>
      <c r="J57" s="83"/>
      <c r="K57" s="83"/>
      <c r="L57" s="83"/>
      <c r="M57" s="83"/>
      <c r="N57" s="83"/>
      <c r="O57" s="83"/>
      <c r="P57" s="83"/>
      <c r="Q57" s="83"/>
      <c r="R57" s="83"/>
      <c r="S57" s="83"/>
      <c r="T57" s="83"/>
      <c r="U57" s="83"/>
      <c r="V57" s="186"/>
      <c r="W57" s="83"/>
      <c r="X57" s="83"/>
      <c r="Y57" s="83"/>
      <c r="Z57" s="83"/>
      <c r="AA57" s="83"/>
      <c r="AB57" s="83"/>
    </row>
    <row r="58" spans="1:28" ht="13.2" x14ac:dyDescent="0.25">
      <c r="A58" s="186"/>
      <c r="B58" s="83"/>
      <c r="C58" s="83"/>
      <c r="D58" s="83"/>
      <c r="E58" s="83"/>
      <c r="F58" s="83"/>
      <c r="G58" s="83"/>
      <c r="H58" s="83"/>
      <c r="I58" s="83"/>
      <c r="J58" s="83"/>
      <c r="K58" s="83"/>
      <c r="L58" s="83"/>
      <c r="M58" s="83"/>
      <c r="N58" s="83"/>
      <c r="O58" s="83"/>
      <c r="P58" s="83"/>
      <c r="Q58" s="83"/>
      <c r="R58" s="83"/>
      <c r="S58" s="83"/>
      <c r="T58" s="83"/>
      <c r="U58" s="83"/>
      <c r="V58" s="186"/>
      <c r="W58" s="83"/>
      <c r="X58" s="83"/>
      <c r="Y58" s="83"/>
      <c r="Z58" s="83"/>
      <c r="AA58" s="83"/>
      <c r="AB58" s="83"/>
    </row>
    <row r="59" spans="1:28" ht="13.2" x14ac:dyDescent="0.25">
      <c r="A59" s="186"/>
      <c r="B59" s="83"/>
      <c r="C59" s="83"/>
      <c r="D59" s="83"/>
      <c r="E59" s="83"/>
      <c r="F59" s="83"/>
      <c r="G59" s="83"/>
      <c r="H59" s="83"/>
      <c r="I59" s="83"/>
      <c r="J59" s="83"/>
      <c r="K59" s="83"/>
      <c r="L59" s="83"/>
      <c r="M59" s="83"/>
      <c r="N59" s="83"/>
      <c r="O59" s="83"/>
      <c r="P59" s="83"/>
      <c r="Q59" s="83"/>
      <c r="R59" s="83"/>
      <c r="S59" s="83"/>
      <c r="T59" s="83"/>
      <c r="U59" s="83"/>
      <c r="V59" s="186"/>
      <c r="W59" s="83"/>
      <c r="X59" s="83"/>
      <c r="Y59" s="83"/>
      <c r="Z59" s="83"/>
      <c r="AA59" s="83"/>
      <c r="AB59" s="83"/>
    </row>
    <row r="60" spans="1:28" ht="13.2" x14ac:dyDescent="0.25">
      <c r="A60" s="186"/>
      <c r="B60" s="83"/>
      <c r="C60" s="83"/>
      <c r="D60" s="83"/>
      <c r="E60" s="83"/>
      <c r="F60" s="83"/>
      <c r="G60" s="83"/>
      <c r="H60" s="83"/>
      <c r="I60" s="83"/>
      <c r="J60" s="83"/>
      <c r="K60" s="83"/>
      <c r="L60" s="83"/>
      <c r="M60" s="83"/>
      <c r="N60" s="83"/>
      <c r="O60" s="83"/>
      <c r="P60" s="83"/>
      <c r="Q60" s="83"/>
      <c r="R60" s="83"/>
      <c r="S60" s="83"/>
      <c r="T60" s="83"/>
      <c r="U60" s="83"/>
      <c r="V60" s="186"/>
      <c r="W60" s="83"/>
      <c r="X60" s="83"/>
      <c r="Y60" s="83"/>
      <c r="Z60" s="83"/>
      <c r="AA60" s="83"/>
      <c r="AB60" s="83"/>
    </row>
    <row r="61" spans="1:28" ht="13.2" x14ac:dyDescent="0.25">
      <c r="A61" s="186"/>
      <c r="B61" s="83"/>
      <c r="C61" s="83"/>
      <c r="D61" s="83"/>
      <c r="E61" s="83"/>
      <c r="F61" s="83"/>
      <c r="G61" s="83"/>
      <c r="H61" s="83"/>
      <c r="I61" s="83"/>
      <c r="J61" s="83"/>
      <c r="K61" s="83"/>
      <c r="L61" s="83"/>
      <c r="M61" s="83"/>
      <c r="N61" s="83"/>
      <c r="O61" s="83"/>
      <c r="P61" s="83"/>
      <c r="Q61" s="83"/>
      <c r="R61" s="83"/>
      <c r="S61" s="83"/>
      <c r="T61" s="83"/>
      <c r="U61" s="83"/>
      <c r="V61" s="186"/>
      <c r="W61" s="83"/>
      <c r="X61" s="83"/>
      <c r="Y61" s="83"/>
      <c r="Z61" s="83"/>
      <c r="AA61" s="83"/>
      <c r="AB61" s="83"/>
    </row>
    <row r="62" spans="1:28" ht="13.2" x14ac:dyDescent="0.25">
      <c r="A62" s="186"/>
      <c r="B62" s="83"/>
      <c r="C62" s="83"/>
      <c r="D62" s="83"/>
      <c r="E62" s="83"/>
      <c r="F62" s="83"/>
      <c r="G62" s="83"/>
      <c r="H62" s="83"/>
      <c r="I62" s="83"/>
      <c r="J62" s="83"/>
      <c r="K62" s="83"/>
      <c r="L62" s="83"/>
      <c r="M62" s="83"/>
      <c r="N62" s="83"/>
      <c r="O62" s="83"/>
      <c r="P62" s="83"/>
      <c r="Q62" s="83"/>
      <c r="R62" s="83"/>
      <c r="S62" s="83"/>
      <c r="T62" s="83"/>
      <c r="U62" s="83"/>
      <c r="V62" s="186"/>
      <c r="W62" s="83"/>
      <c r="X62" s="83"/>
      <c r="Y62" s="83"/>
      <c r="Z62" s="83"/>
      <c r="AA62" s="83"/>
      <c r="AB62" s="83"/>
    </row>
    <row r="63" spans="1:28" ht="13.2" x14ac:dyDescent="0.25">
      <c r="A63" s="186"/>
      <c r="B63" s="83"/>
      <c r="C63" s="83"/>
      <c r="D63" s="83"/>
      <c r="E63" s="83"/>
      <c r="F63" s="83"/>
      <c r="G63" s="83"/>
      <c r="H63" s="83"/>
      <c r="I63" s="83"/>
      <c r="J63" s="83"/>
      <c r="K63" s="83"/>
      <c r="L63" s="83"/>
      <c r="M63" s="83"/>
      <c r="N63" s="83"/>
      <c r="O63" s="83"/>
      <c r="P63" s="83"/>
      <c r="Q63" s="83"/>
      <c r="R63" s="83"/>
      <c r="S63" s="83"/>
      <c r="T63" s="83"/>
      <c r="U63" s="83"/>
      <c r="V63" s="186"/>
      <c r="W63" s="83"/>
      <c r="X63" s="83"/>
      <c r="Y63" s="83"/>
      <c r="Z63" s="83"/>
      <c r="AA63" s="83"/>
      <c r="AB63" s="83"/>
    </row>
    <row r="64" spans="1:28" ht="13.2" x14ac:dyDescent="0.25">
      <c r="A64" s="186"/>
      <c r="B64" s="83"/>
      <c r="C64" s="83"/>
      <c r="D64" s="83"/>
      <c r="E64" s="83"/>
      <c r="F64" s="83"/>
      <c r="G64" s="83"/>
      <c r="H64" s="83"/>
      <c r="I64" s="83"/>
      <c r="J64" s="83"/>
      <c r="K64" s="83"/>
      <c r="L64" s="83"/>
      <c r="M64" s="83"/>
      <c r="N64" s="83"/>
      <c r="O64" s="83"/>
      <c r="P64" s="83"/>
      <c r="Q64" s="83"/>
      <c r="R64" s="83"/>
      <c r="S64" s="83"/>
      <c r="T64" s="83"/>
      <c r="U64" s="83"/>
      <c r="V64" s="186"/>
      <c r="W64" s="83"/>
      <c r="X64" s="83"/>
      <c r="Y64" s="83"/>
      <c r="Z64" s="83"/>
      <c r="AA64" s="83"/>
      <c r="AB64" s="83"/>
    </row>
    <row r="65" spans="1:28" ht="13.2" x14ac:dyDescent="0.25">
      <c r="A65" s="186"/>
      <c r="B65" s="83"/>
      <c r="C65" s="83"/>
      <c r="D65" s="83"/>
      <c r="E65" s="83"/>
      <c r="F65" s="83"/>
      <c r="G65" s="83"/>
      <c r="H65" s="83"/>
      <c r="I65" s="83"/>
      <c r="J65" s="83"/>
      <c r="K65" s="83"/>
      <c r="L65" s="83"/>
      <c r="M65" s="83"/>
      <c r="N65" s="83"/>
      <c r="O65" s="83"/>
      <c r="P65" s="83"/>
      <c r="Q65" s="83"/>
      <c r="R65" s="83"/>
      <c r="S65" s="83"/>
      <c r="T65" s="83"/>
      <c r="U65" s="83"/>
      <c r="V65" s="186"/>
      <c r="W65" s="83"/>
      <c r="X65" s="83"/>
      <c r="Y65" s="83"/>
      <c r="Z65" s="83"/>
      <c r="AA65" s="83"/>
      <c r="AB65" s="83"/>
    </row>
    <row r="66" spans="1:28" ht="13.2" x14ac:dyDescent="0.25">
      <c r="A66" s="186"/>
      <c r="B66" s="83"/>
      <c r="C66" s="83"/>
      <c r="D66" s="83"/>
      <c r="E66" s="83"/>
      <c r="F66" s="83"/>
      <c r="G66" s="83"/>
      <c r="H66" s="83"/>
      <c r="I66" s="83"/>
      <c r="J66" s="83"/>
      <c r="K66" s="83"/>
      <c r="L66" s="83"/>
      <c r="M66" s="83"/>
      <c r="N66" s="83"/>
      <c r="O66" s="83"/>
      <c r="P66" s="83"/>
      <c r="Q66" s="83"/>
      <c r="R66" s="83"/>
      <c r="S66" s="83"/>
      <c r="T66" s="83"/>
      <c r="U66" s="83"/>
      <c r="V66" s="186"/>
      <c r="W66" s="83"/>
      <c r="X66" s="83"/>
      <c r="Y66" s="83"/>
      <c r="Z66" s="83"/>
      <c r="AA66" s="83"/>
      <c r="AB66" s="83"/>
    </row>
    <row r="67" spans="1:28" ht="13.2" x14ac:dyDescent="0.25">
      <c r="A67" s="186"/>
      <c r="B67" s="83"/>
      <c r="C67" s="83"/>
      <c r="D67" s="83"/>
      <c r="E67" s="83"/>
      <c r="F67" s="83"/>
      <c r="G67" s="83"/>
      <c r="H67" s="83"/>
      <c r="I67" s="83"/>
      <c r="J67" s="83"/>
      <c r="K67" s="83"/>
      <c r="L67" s="83"/>
      <c r="M67" s="83"/>
      <c r="N67" s="83"/>
      <c r="O67" s="83"/>
      <c r="P67" s="83"/>
      <c r="Q67" s="83"/>
      <c r="R67" s="83"/>
      <c r="S67" s="83"/>
      <c r="T67" s="83"/>
      <c r="U67" s="83"/>
      <c r="V67" s="186"/>
      <c r="W67" s="83"/>
      <c r="X67" s="83"/>
      <c r="Y67" s="83"/>
      <c r="Z67" s="83"/>
      <c r="AA67" s="83"/>
      <c r="AB67" s="83"/>
    </row>
    <row r="68" spans="1:28" ht="13.2" x14ac:dyDescent="0.25">
      <c r="A68" s="186"/>
      <c r="B68" s="83"/>
      <c r="C68" s="83"/>
      <c r="D68" s="83"/>
      <c r="E68" s="83"/>
      <c r="F68" s="83"/>
      <c r="G68" s="83"/>
      <c r="H68" s="83"/>
      <c r="I68" s="83"/>
      <c r="J68" s="83"/>
      <c r="K68" s="83"/>
      <c r="L68" s="83"/>
      <c r="M68" s="83"/>
      <c r="N68" s="83"/>
      <c r="O68" s="83"/>
      <c r="P68" s="83"/>
      <c r="Q68" s="83"/>
      <c r="R68" s="83"/>
      <c r="S68" s="83"/>
      <c r="T68" s="83"/>
      <c r="U68" s="83"/>
      <c r="V68" s="186"/>
      <c r="W68" s="83"/>
      <c r="X68" s="83"/>
      <c r="Y68" s="83"/>
      <c r="Z68" s="83"/>
      <c r="AA68" s="83"/>
      <c r="AB68" s="83"/>
    </row>
    <row r="69" spans="1:28" ht="13.2" x14ac:dyDescent="0.25">
      <c r="A69" s="186"/>
      <c r="B69" s="83"/>
      <c r="C69" s="83"/>
      <c r="D69" s="83"/>
      <c r="E69" s="83"/>
      <c r="F69" s="83"/>
      <c r="G69" s="83"/>
      <c r="H69" s="83"/>
      <c r="I69" s="83"/>
      <c r="J69" s="83"/>
      <c r="K69" s="83"/>
      <c r="L69" s="83"/>
      <c r="M69" s="83"/>
      <c r="N69" s="83"/>
      <c r="O69" s="83"/>
      <c r="P69" s="83"/>
      <c r="Q69" s="83"/>
      <c r="R69" s="83"/>
      <c r="S69" s="83"/>
      <c r="T69" s="83"/>
      <c r="U69" s="83"/>
      <c r="V69" s="186"/>
      <c r="W69" s="83"/>
      <c r="X69" s="83"/>
      <c r="Y69" s="83"/>
      <c r="Z69" s="83"/>
      <c r="AA69" s="83"/>
      <c r="AB69" s="83"/>
    </row>
    <row r="70" spans="1:28" ht="13.2" x14ac:dyDescent="0.25">
      <c r="A70" s="186"/>
      <c r="B70" s="83"/>
      <c r="C70" s="83"/>
      <c r="D70" s="83"/>
      <c r="E70" s="83"/>
      <c r="F70" s="83"/>
      <c r="G70" s="83"/>
      <c r="H70" s="83"/>
      <c r="I70" s="83"/>
      <c r="J70" s="83"/>
      <c r="K70" s="83"/>
      <c r="L70" s="83"/>
      <c r="M70" s="83"/>
      <c r="N70" s="83"/>
      <c r="O70" s="83"/>
      <c r="P70" s="83"/>
      <c r="Q70" s="83"/>
      <c r="R70" s="83"/>
      <c r="S70" s="83"/>
      <c r="T70" s="83"/>
      <c r="U70" s="83"/>
      <c r="V70" s="186"/>
      <c r="W70" s="83"/>
      <c r="X70" s="83"/>
      <c r="Y70" s="83"/>
      <c r="Z70" s="83"/>
      <c r="AA70" s="83"/>
      <c r="AB70" s="83"/>
    </row>
    <row r="71" spans="1:28" ht="13.2" x14ac:dyDescent="0.25">
      <c r="A71" s="186"/>
      <c r="B71" s="83"/>
      <c r="C71" s="83"/>
      <c r="D71" s="83"/>
      <c r="E71" s="83"/>
      <c r="F71" s="83"/>
      <c r="G71" s="83"/>
      <c r="H71" s="83"/>
      <c r="I71" s="83"/>
      <c r="J71" s="83"/>
      <c r="K71" s="83"/>
      <c r="L71" s="83"/>
      <c r="M71" s="83"/>
      <c r="N71" s="83"/>
      <c r="O71" s="83"/>
      <c r="P71" s="83"/>
      <c r="Q71" s="83"/>
      <c r="R71" s="83"/>
      <c r="S71" s="83"/>
      <c r="T71" s="83"/>
      <c r="U71" s="83"/>
      <c r="V71" s="186"/>
      <c r="W71" s="83"/>
      <c r="X71" s="83"/>
      <c r="Y71" s="83"/>
      <c r="Z71" s="83"/>
      <c r="AA71" s="83"/>
      <c r="AB71" s="83"/>
    </row>
    <row r="72" spans="1:28" ht="13.2" x14ac:dyDescent="0.25">
      <c r="A72" s="186"/>
      <c r="B72" s="83"/>
      <c r="C72" s="83"/>
      <c r="D72" s="83"/>
      <c r="E72" s="83"/>
      <c r="F72" s="83"/>
      <c r="G72" s="83"/>
      <c r="H72" s="83"/>
      <c r="I72" s="83"/>
      <c r="J72" s="83"/>
      <c r="K72" s="83"/>
      <c r="L72" s="83"/>
      <c r="M72" s="83"/>
      <c r="N72" s="83"/>
      <c r="O72" s="83"/>
      <c r="P72" s="83"/>
      <c r="Q72" s="83"/>
      <c r="R72" s="83"/>
      <c r="S72" s="83"/>
      <c r="T72" s="83"/>
      <c r="U72" s="83"/>
      <c r="V72" s="186"/>
      <c r="W72" s="83"/>
      <c r="X72" s="83"/>
      <c r="Y72" s="83"/>
      <c r="Z72" s="83"/>
      <c r="AA72" s="83"/>
      <c r="AB72" s="83"/>
    </row>
    <row r="73" spans="1:28" ht="13.2" x14ac:dyDescent="0.25">
      <c r="A73" s="186"/>
      <c r="B73" s="83"/>
      <c r="C73" s="83"/>
      <c r="D73" s="83"/>
      <c r="E73" s="83"/>
      <c r="F73" s="83"/>
      <c r="G73" s="83"/>
      <c r="H73" s="83"/>
      <c r="I73" s="83"/>
      <c r="J73" s="83"/>
      <c r="K73" s="83"/>
      <c r="L73" s="83"/>
      <c r="M73" s="83"/>
      <c r="N73" s="83"/>
      <c r="O73" s="83"/>
      <c r="P73" s="83"/>
      <c r="Q73" s="83"/>
      <c r="R73" s="83"/>
      <c r="S73" s="83"/>
      <c r="T73" s="83"/>
      <c r="U73" s="83"/>
      <c r="V73" s="186"/>
      <c r="W73" s="83"/>
      <c r="X73" s="83"/>
      <c r="Y73" s="83"/>
      <c r="Z73" s="83"/>
      <c r="AA73" s="83"/>
      <c r="AB73" s="83"/>
    </row>
    <row r="74" spans="1:28" ht="13.2" x14ac:dyDescent="0.25">
      <c r="A74" s="186"/>
      <c r="B74" s="83"/>
      <c r="C74" s="83"/>
      <c r="D74" s="83"/>
      <c r="E74" s="83"/>
      <c r="F74" s="83"/>
      <c r="G74" s="83"/>
      <c r="H74" s="83"/>
      <c r="I74" s="83"/>
      <c r="J74" s="83"/>
      <c r="K74" s="83"/>
      <c r="L74" s="83"/>
      <c r="M74" s="83"/>
      <c r="N74" s="83"/>
      <c r="O74" s="83"/>
      <c r="P74" s="83"/>
      <c r="Q74" s="83"/>
      <c r="R74" s="83"/>
      <c r="S74" s="83"/>
      <c r="T74" s="83"/>
      <c r="U74" s="83"/>
      <c r="V74" s="186"/>
      <c r="W74" s="83"/>
      <c r="X74" s="83"/>
      <c r="Y74" s="83"/>
      <c r="Z74" s="83"/>
      <c r="AA74" s="83"/>
      <c r="AB74" s="83"/>
    </row>
    <row r="75" spans="1:28" ht="13.2" x14ac:dyDescent="0.25">
      <c r="A75" s="186"/>
      <c r="B75" s="83"/>
      <c r="C75" s="83"/>
      <c r="D75" s="83"/>
      <c r="E75" s="83"/>
      <c r="F75" s="83"/>
      <c r="G75" s="83"/>
      <c r="H75" s="83"/>
      <c r="I75" s="83"/>
      <c r="J75" s="83"/>
      <c r="K75" s="83"/>
      <c r="L75" s="83"/>
      <c r="M75" s="83"/>
      <c r="N75" s="83"/>
      <c r="O75" s="83"/>
      <c r="P75" s="83"/>
      <c r="Q75" s="83"/>
      <c r="R75" s="83"/>
      <c r="S75" s="83"/>
      <c r="T75" s="83"/>
      <c r="U75" s="83"/>
      <c r="V75" s="186"/>
      <c r="W75" s="83"/>
      <c r="X75" s="83"/>
      <c r="Y75" s="83"/>
      <c r="Z75" s="83"/>
      <c r="AA75" s="83"/>
      <c r="AB75" s="83"/>
    </row>
    <row r="76" spans="1:28" ht="13.2" x14ac:dyDescent="0.25">
      <c r="A76" s="186"/>
      <c r="B76" s="83"/>
      <c r="C76" s="83"/>
      <c r="D76" s="83"/>
      <c r="E76" s="83"/>
      <c r="F76" s="83"/>
      <c r="G76" s="83"/>
      <c r="H76" s="83"/>
      <c r="I76" s="83"/>
      <c r="J76" s="83"/>
      <c r="K76" s="83"/>
      <c r="L76" s="83"/>
      <c r="M76" s="83"/>
      <c r="N76" s="83"/>
      <c r="O76" s="83"/>
      <c r="P76" s="83"/>
      <c r="Q76" s="83"/>
      <c r="R76" s="83"/>
      <c r="S76" s="83"/>
      <c r="T76" s="83"/>
      <c r="U76" s="83"/>
      <c r="V76" s="186"/>
      <c r="W76" s="83"/>
      <c r="X76" s="83"/>
      <c r="Y76" s="83"/>
      <c r="Z76" s="83"/>
      <c r="AA76" s="83"/>
      <c r="AB76" s="83"/>
    </row>
    <row r="77" spans="1:28" ht="13.2" x14ac:dyDescent="0.25">
      <c r="A77" s="186"/>
      <c r="B77" s="83"/>
      <c r="C77" s="83"/>
      <c r="D77" s="83"/>
      <c r="E77" s="83"/>
      <c r="F77" s="83"/>
      <c r="G77" s="83"/>
      <c r="H77" s="83"/>
      <c r="I77" s="83"/>
      <c r="J77" s="83"/>
      <c r="K77" s="83"/>
      <c r="L77" s="83"/>
      <c r="M77" s="83"/>
      <c r="N77" s="83"/>
      <c r="O77" s="83"/>
      <c r="P77" s="83"/>
      <c r="Q77" s="83"/>
      <c r="R77" s="83"/>
      <c r="S77" s="83"/>
      <c r="T77" s="83"/>
      <c r="U77" s="83"/>
      <c r="V77" s="186"/>
      <c r="W77" s="83"/>
      <c r="X77" s="83"/>
      <c r="Y77" s="83"/>
      <c r="Z77" s="83"/>
      <c r="AA77" s="83"/>
      <c r="AB77" s="83"/>
    </row>
    <row r="78" spans="1:28" ht="13.2" x14ac:dyDescent="0.25">
      <c r="A78" s="186"/>
      <c r="B78" s="83"/>
      <c r="C78" s="83"/>
      <c r="D78" s="83"/>
      <c r="E78" s="83"/>
      <c r="F78" s="83"/>
      <c r="G78" s="83"/>
      <c r="H78" s="83"/>
      <c r="I78" s="83"/>
      <c r="J78" s="83"/>
      <c r="K78" s="83"/>
      <c r="L78" s="83"/>
      <c r="M78" s="83"/>
      <c r="N78" s="83"/>
      <c r="O78" s="83"/>
      <c r="P78" s="83"/>
      <c r="Q78" s="83"/>
      <c r="R78" s="83"/>
      <c r="S78" s="83"/>
      <c r="T78" s="83"/>
      <c r="U78" s="83"/>
      <c r="V78" s="186"/>
      <c r="W78" s="83"/>
      <c r="X78" s="83"/>
      <c r="Y78" s="83"/>
      <c r="Z78" s="83"/>
      <c r="AA78" s="83"/>
      <c r="AB78" s="83"/>
    </row>
    <row r="79" spans="1:28" ht="13.2" x14ac:dyDescent="0.25">
      <c r="A79" s="186"/>
      <c r="B79" s="83"/>
      <c r="C79" s="83"/>
      <c r="D79" s="83"/>
      <c r="E79" s="83"/>
      <c r="F79" s="83"/>
      <c r="G79" s="83"/>
      <c r="H79" s="83"/>
      <c r="I79" s="83"/>
      <c r="J79" s="83"/>
      <c r="K79" s="83"/>
      <c r="L79" s="83"/>
      <c r="M79" s="83"/>
      <c r="N79" s="83"/>
      <c r="O79" s="83"/>
      <c r="P79" s="83"/>
      <c r="Q79" s="83"/>
      <c r="R79" s="83"/>
      <c r="S79" s="83"/>
      <c r="T79" s="83"/>
      <c r="U79" s="83"/>
      <c r="V79" s="186"/>
      <c r="W79" s="83"/>
      <c r="X79" s="83"/>
      <c r="Y79" s="83"/>
      <c r="Z79" s="83"/>
      <c r="AA79" s="83"/>
      <c r="AB79" s="83"/>
    </row>
    <row r="80" spans="1:28" ht="13.2" x14ac:dyDescent="0.25">
      <c r="A80" s="186"/>
      <c r="B80" s="83"/>
      <c r="C80" s="83"/>
      <c r="D80" s="83"/>
      <c r="E80" s="83"/>
      <c r="F80" s="83"/>
      <c r="G80" s="83"/>
      <c r="H80" s="83"/>
      <c r="I80" s="83"/>
      <c r="J80" s="83"/>
      <c r="K80" s="83"/>
      <c r="L80" s="83"/>
      <c r="M80" s="83"/>
      <c r="N80" s="83"/>
      <c r="O80" s="83"/>
      <c r="P80" s="83"/>
      <c r="Q80" s="83"/>
      <c r="R80" s="83"/>
      <c r="S80" s="83"/>
      <c r="T80" s="83"/>
      <c r="U80" s="83"/>
      <c r="V80" s="186"/>
      <c r="W80" s="83"/>
      <c r="X80" s="83"/>
      <c r="Y80" s="83"/>
      <c r="Z80" s="83"/>
      <c r="AA80" s="83"/>
      <c r="AB80" s="83"/>
    </row>
    <row r="81" spans="1:28" ht="13.2" x14ac:dyDescent="0.25">
      <c r="A81" s="186"/>
      <c r="B81" s="83"/>
      <c r="C81" s="83"/>
      <c r="D81" s="83"/>
      <c r="E81" s="83"/>
      <c r="F81" s="83"/>
      <c r="G81" s="83"/>
      <c r="H81" s="83"/>
      <c r="I81" s="83"/>
      <c r="J81" s="83"/>
      <c r="K81" s="83"/>
      <c r="L81" s="83"/>
      <c r="M81" s="83"/>
      <c r="N81" s="83"/>
      <c r="O81" s="83"/>
      <c r="P81" s="83"/>
      <c r="Q81" s="83"/>
      <c r="R81" s="83"/>
      <c r="S81" s="83"/>
      <c r="T81" s="83"/>
      <c r="U81" s="83"/>
      <c r="V81" s="186"/>
      <c r="W81" s="83"/>
      <c r="X81" s="83"/>
      <c r="Y81" s="83"/>
      <c r="Z81" s="83"/>
      <c r="AA81" s="83"/>
      <c r="AB81" s="83"/>
    </row>
    <row r="82" spans="1:28" ht="13.2" x14ac:dyDescent="0.25">
      <c r="A82" s="186"/>
      <c r="B82" s="83"/>
      <c r="C82" s="83"/>
      <c r="D82" s="83"/>
      <c r="E82" s="83"/>
      <c r="F82" s="83"/>
      <c r="G82" s="83"/>
      <c r="H82" s="83"/>
      <c r="I82" s="83"/>
      <c r="J82" s="83"/>
      <c r="K82" s="83"/>
      <c r="L82" s="83"/>
      <c r="M82" s="83"/>
      <c r="N82" s="83"/>
      <c r="O82" s="83"/>
      <c r="P82" s="83"/>
      <c r="Q82" s="83"/>
      <c r="R82" s="83"/>
      <c r="S82" s="83"/>
      <c r="T82" s="83"/>
      <c r="U82" s="83"/>
      <c r="V82" s="186"/>
      <c r="W82" s="83"/>
      <c r="X82" s="83"/>
      <c r="Y82" s="83"/>
      <c r="Z82" s="83"/>
      <c r="AA82" s="83"/>
      <c r="AB82" s="83"/>
    </row>
    <row r="83" spans="1:28" ht="13.2" x14ac:dyDescent="0.25">
      <c r="A83" s="186"/>
      <c r="B83" s="83"/>
      <c r="C83" s="83"/>
      <c r="D83" s="83"/>
      <c r="E83" s="83"/>
      <c r="F83" s="83"/>
      <c r="G83" s="83"/>
      <c r="H83" s="83"/>
      <c r="I83" s="83"/>
      <c r="J83" s="83"/>
      <c r="K83" s="83"/>
      <c r="L83" s="83"/>
      <c r="M83" s="83"/>
      <c r="N83" s="83"/>
      <c r="O83" s="83"/>
      <c r="P83" s="83"/>
      <c r="Q83" s="83"/>
      <c r="R83" s="83"/>
      <c r="S83" s="83"/>
      <c r="T83" s="83"/>
      <c r="U83" s="83"/>
      <c r="V83" s="186"/>
      <c r="W83" s="83"/>
      <c r="X83" s="83"/>
      <c r="Y83" s="83"/>
      <c r="Z83" s="83"/>
      <c r="AA83" s="83"/>
      <c r="AB83" s="83"/>
    </row>
    <row r="84" spans="1:28" ht="13.2" x14ac:dyDescent="0.25">
      <c r="A84" s="186"/>
      <c r="B84" s="83"/>
      <c r="C84" s="83"/>
      <c r="D84" s="83"/>
      <c r="E84" s="83"/>
      <c r="F84" s="83"/>
      <c r="G84" s="83"/>
      <c r="H84" s="83"/>
      <c r="I84" s="83"/>
      <c r="J84" s="83"/>
      <c r="K84" s="83"/>
      <c r="L84" s="83"/>
      <c r="M84" s="83"/>
      <c r="N84" s="83"/>
      <c r="O84" s="83"/>
      <c r="P84" s="83"/>
      <c r="Q84" s="83"/>
      <c r="R84" s="83"/>
      <c r="S84" s="83"/>
      <c r="T84" s="83"/>
      <c r="U84" s="83"/>
      <c r="V84" s="186"/>
      <c r="W84" s="83"/>
      <c r="X84" s="83"/>
      <c r="Y84" s="83"/>
      <c r="Z84" s="83"/>
      <c r="AA84" s="83"/>
      <c r="AB84" s="83"/>
    </row>
    <row r="85" spans="1:28" ht="13.2" x14ac:dyDescent="0.25">
      <c r="A85" s="186"/>
      <c r="B85" s="83"/>
      <c r="C85" s="83"/>
      <c r="D85" s="83"/>
      <c r="E85" s="83"/>
      <c r="F85" s="83"/>
      <c r="G85" s="83"/>
      <c r="H85" s="83"/>
      <c r="I85" s="83"/>
      <c r="J85" s="83"/>
      <c r="K85" s="83"/>
      <c r="L85" s="83"/>
      <c r="M85" s="83"/>
      <c r="N85" s="83"/>
      <c r="O85" s="83"/>
      <c r="P85" s="83"/>
      <c r="Q85" s="83"/>
      <c r="R85" s="83"/>
      <c r="S85" s="83"/>
      <c r="T85" s="83"/>
      <c r="U85" s="83"/>
      <c r="V85" s="186"/>
      <c r="W85" s="83"/>
      <c r="X85" s="83"/>
      <c r="Y85" s="83"/>
      <c r="Z85" s="83"/>
      <c r="AA85" s="83"/>
      <c r="AB85" s="83"/>
    </row>
    <row r="86" spans="1:28" ht="13.2" x14ac:dyDescent="0.25">
      <c r="A86" s="186"/>
      <c r="B86" s="83"/>
      <c r="C86" s="83"/>
      <c r="D86" s="83"/>
      <c r="E86" s="83"/>
      <c r="F86" s="83"/>
      <c r="G86" s="83"/>
      <c r="H86" s="83"/>
      <c r="I86" s="83"/>
      <c r="J86" s="83"/>
      <c r="K86" s="83"/>
      <c r="L86" s="83"/>
      <c r="M86" s="83"/>
      <c r="N86" s="83"/>
      <c r="O86" s="83"/>
      <c r="P86" s="83"/>
      <c r="Q86" s="83"/>
      <c r="R86" s="83"/>
      <c r="S86" s="83"/>
      <c r="T86" s="83"/>
      <c r="U86" s="83"/>
      <c r="V86" s="186"/>
      <c r="W86" s="83"/>
      <c r="X86" s="83"/>
      <c r="Y86" s="83"/>
      <c r="Z86" s="83"/>
      <c r="AA86" s="83"/>
      <c r="AB86" s="83"/>
    </row>
    <row r="87" spans="1:28" ht="13.2" x14ac:dyDescent="0.25">
      <c r="A87" s="186"/>
      <c r="B87" s="83"/>
      <c r="C87" s="83"/>
      <c r="D87" s="83"/>
      <c r="E87" s="83"/>
      <c r="F87" s="83"/>
      <c r="G87" s="83"/>
      <c r="H87" s="83"/>
      <c r="I87" s="83"/>
      <c r="J87" s="83"/>
      <c r="K87" s="83"/>
      <c r="L87" s="83"/>
      <c r="M87" s="83"/>
      <c r="N87" s="83"/>
      <c r="O87" s="83"/>
      <c r="P87" s="83"/>
      <c r="Q87" s="83"/>
      <c r="R87" s="83"/>
      <c r="S87" s="83"/>
      <c r="T87" s="83"/>
      <c r="U87" s="83"/>
      <c r="V87" s="186"/>
      <c r="W87" s="83"/>
      <c r="X87" s="83"/>
      <c r="Y87" s="83"/>
      <c r="Z87" s="83"/>
      <c r="AA87" s="83"/>
      <c r="AB87" s="83"/>
    </row>
    <row r="88" spans="1:28" ht="13.2" x14ac:dyDescent="0.25">
      <c r="A88" s="186"/>
      <c r="B88" s="83"/>
      <c r="C88" s="83"/>
      <c r="D88" s="83"/>
      <c r="E88" s="83"/>
      <c r="F88" s="83"/>
      <c r="G88" s="83"/>
      <c r="H88" s="83"/>
      <c r="I88" s="83"/>
      <c r="J88" s="83"/>
      <c r="K88" s="83"/>
      <c r="L88" s="83"/>
      <c r="M88" s="83"/>
      <c r="N88" s="83"/>
      <c r="O88" s="83"/>
      <c r="P88" s="83"/>
      <c r="Q88" s="83"/>
      <c r="R88" s="83"/>
      <c r="S88" s="83"/>
      <c r="T88" s="83"/>
      <c r="U88" s="83"/>
      <c r="V88" s="186"/>
      <c r="W88" s="83"/>
      <c r="X88" s="83"/>
      <c r="Y88" s="83"/>
      <c r="Z88" s="83"/>
      <c r="AA88" s="83"/>
      <c r="AB88" s="83"/>
    </row>
    <row r="89" spans="1:28" ht="13.2" x14ac:dyDescent="0.25">
      <c r="A89" s="186"/>
      <c r="B89" s="83"/>
      <c r="C89" s="83"/>
      <c r="D89" s="83"/>
      <c r="E89" s="83"/>
      <c r="F89" s="83"/>
      <c r="G89" s="83"/>
      <c r="H89" s="83"/>
      <c r="I89" s="83"/>
      <c r="J89" s="83"/>
      <c r="K89" s="83"/>
      <c r="L89" s="83"/>
      <c r="M89" s="83"/>
      <c r="N89" s="83"/>
      <c r="O89" s="83"/>
      <c r="P89" s="83"/>
      <c r="Q89" s="83"/>
      <c r="R89" s="83"/>
      <c r="S89" s="83"/>
      <c r="T89" s="83"/>
      <c r="U89" s="83"/>
      <c r="V89" s="186"/>
      <c r="W89" s="83"/>
      <c r="X89" s="83"/>
      <c r="Y89" s="83"/>
      <c r="Z89" s="83"/>
      <c r="AA89" s="83"/>
      <c r="AB89" s="83"/>
    </row>
    <row r="90" spans="1:28" ht="13.2" x14ac:dyDescent="0.25">
      <c r="A90" s="186"/>
      <c r="B90" s="83"/>
      <c r="C90" s="83"/>
      <c r="D90" s="83"/>
      <c r="E90" s="83"/>
      <c r="F90" s="83"/>
      <c r="G90" s="83"/>
      <c r="H90" s="83"/>
      <c r="I90" s="83"/>
      <c r="J90" s="83"/>
      <c r="K90" s="83"/>
      <c r="L90" s="83"/>
      <c r="M90" s="83"/>
      <c r="N90" s="83"/>
      <c r="O90" s="83"/>
      <c r="P90" s="83"/>
      <c r="Q90" s="83"/>
      <c r="R90" s="83"/>
      <c r="S90" s="83"/>
      <c r="T90" s="83"/>
      <c r="U90" s="83"/>
      <c r="V90" s="186"/>
      <c r="W90" s="83"/>
      <c r="X90" s="83"/>
      <c r="Y90" s="83"/>
      <c r="Z90" s="83"/>
      <c r="AA90" s="83"/>
      <c r="AB90" s="83"/>
    </row>
    <row r="91" spans="1:28" ht="13.2" x14ac:dyDescent="0.25">
      <c r="A91" s="186"/>
      <c r="B91" s="83"/>
      <c r="C91" s="83"/>
      <c r="D91" s="83"/>
      <c r="E91" s="83"/>
      <c r="F91" s="83"/>
      <c r="G91" s="83"/>
      <c r="H91" s="83"/>
      <c r="I91" s="83"/>
      <c r="J91" s="83"/>
      <c r="K91" s="83"/>
      <c r="L91" s="83"/>
      <c r="M91" s="83"/>
      <c r="N91" s="83"/>
      <c r="O91" s="83"/>
      <c r="P91" s="83"/>
      <c r="Q91" s="83"/>
      <c r="R91" s="83"/>
      <c r="S91" s="83"/>
      <c r="T91" s="83"/>
      <c r="U91" s="83"/>
      <c r="V91" s="186"/>
      <c r="W91" s="83"/>
      <c r="X91" s="83"/>
      <c r="Y91" s="83"/>
      <c r="Z91" s="83"/>
      <c r="AA91" s="83"/>
      <c r="AB91" s="83"/>
    </row>
    <row r="92" spans="1:28" ht="13.2" x14ac:dyDescent="0.25">
      <c r="A92" s="186"/>
      <c r="B92" s="83"/>
      <c r="C92" s="83"/>
      <c r="D92" s="83"/>
      <c r="E92" s="83"/>
      <c r="F92" s="83"/>
      <c r="G92" s="83"/>
      <c r="H92" s="83"/>
      <c r="I92" s="83"/>
      <c r="J92" s="83"/>
      <c r="K92" s="83"/>
      <c r="L92" s="83"/>
      <c r="M92" s="83"/>
      <c r="N92" s="83"/>
      <c r="O92" s="83"/>
      <c r="P92" s="83"/>
      <c r="Q92" s="83"/>
      <c r="R92" s="83"/>
      <c r="S92" s="83"/>
      <c r="T92" s="83"/>
      <c r="U92" s="83"/>
      <c r="V92" s="186"/>
      <c r="W92" s="83"/>
      <c r="X92" s="83"/>
      <c r="Y92" s="83"/>
      <c r="Z92" s="83"/>
      <c r="AA92" s="83"/>
      <c r="AB92" s="83"/>
    </row>
    <row r="93" spans="1:28" ht="13.2" x14ac:dyDescent="0.25">
      <c r="A93" s="186"/>
      <c r="B93" s="83"/>
      <c r="C93" s="83"/>
      <c r="D93" s="83"/>
      <c r="E93" s="83"/>
      <c r="F93" s="83"/>
      <c r="G93" s="83"/>
      <c r="H93" s="83"/>
      <c r="I93" s="83"/>
      <c r="J93" s="83"/>
      <c r="K93" s="83"/>
      <c r="L93" s="83"/>
      <c r="M93" s="83"/>
      <c r="N93" s="83"/>
      <c r="O93" s="83"/>
      <c r="P93" s="83"/>
      <c r="Q93" s="83"/>
      <c r="R93" s="83"/>
      <c r="S93" s="83"/>
      <c r="T93" s="83"/>
      <c r="U93" s="83"/>
      <c r="V93" s="186"/>
      <c r="W93" s="83"/>
      <c r="X93" s="83"/>
      <c r="Y93" s="83"/>
      <c r="Z93" s="83"/>
      <c r="AA93" s="83"/>
      <c r="AB93" s="83"/>
    </row>
    <row r="94" spans="1:28" ht="13.2" x14ac:dyDescent="0.25">
      <c r="A94" s="186"/>
      <c r="B94" s="83"/>
      <c r="C94" s="83"/>
      <c r="D94" s="83"/>
      <c r="E94" s="83"/>
      <c r="F94" s="83"/>
      <c r="G94" s="83"/>
      <c r="H94" s="83"/>
      <c r="I94" s="83"/>
      <c r="J94" s="83"/>
      <c r="K94" s="83"/>
      <c r="L94" s="83"/>
      <c r="M94" s="83"/>
      <c r="N94" s="83"/>
      <c r="O94" s="83"/>
      <c r="P94" s="83"/>
      <c r="Q94" s="83"/>
      <c r="R94" s="83"/>
      <c r="S94" s="83"/>
      <c r="T94" s="83"/>
      <c r="U94" s="83"/>
      <c r="V94" s="186"/>
      <c r="W94" s="83"/>
      <c r="X94" s="83"/>
      <c r="Y94" s="83"/>
      <c r="Z94" s="83"/>
      <c r="AA94" s="83"/>
      <c r="AB94" s="83"/>
    </row>
    <row r="95" spans="1:28" ht="13.2" x14ac:dyDescent="0.25">
      <c r="A95" s="186"/>
      <c r="B95" s="83"/>
      <c r="C95" s="83"/>
      <c r="D95" s="83"/>
      <c r="E95" s="83"/>
      <c r="F95" s="83"/>
      <c r="G95" s="83"/>
      <c r="H95" s="83"/>
      <c r="I95" s="83"/>
      <c r="J95" s="83"/>
      <c r="K95" s="83"/>
      <c r="L95" s="83"/>
      <c r="M95" s="83"/>
      <c r="N95" s="83"/>
      <c r="O95" s="83"/>
      <c r="P95" s="83"/>
      <c r="Q95" s="83"/>
      <c r="R95" s="83"/>
      <c r="S95" s="83"/>
      <c r="T95" s="83"/>
      <c r="U95" s="83"/>
      <c r="V95" s="186"/>
      <c r="W95" s="83"/>
      <c r="X95" s="83"/>
      <c r="Y95" s="83"/>
      <c r="Z95" s="83"/>
      <c r="AA95" s="83"/>
      <c r="AB95" s="83"/>
    </row>
  </sheetData>
  <mergeCells count="30">
    <mergeCell ref="L14:M14"/>
    <mergeCell ref="N14:O14"/>
    <mergeCell ref="P14:Q14"/>
    <mergeCell ref="R14:S14"/>
    <mergeCell ref="T14:U14"/>
    <mergeCell ref="B14:C14"/>
    <mergeCell ref="D14:E14"/>
    <mergeCell ref="F14:G14"/>
    <mergeCell ref="H14:I14"/>
    <mergeCell ref="J14:K14"/>
    <mergeCell ref="L13:M13"/>
    <mergeCell ref="N13:O13"/>
    <mergeCell ref="P13:Q13"/>
    <mergeCell ref="R13:S13"/>
    <mergeCell ref="T13:U13"/>
    <mergeCell ref="B13:C13"/>
    <mergeCell ref="D13:E13"/>
    <mergeCell ref="F13:G13"/>
    <mergeCell ref="H13:I13"/>
    <mergeCell ref="J13:K13"/>
    <mergeCell ref="L1:M1"/>
    <mergeCell ref="N1:O1"/>
    <mergeCell ref="P1:Q1"/>
    <mergeCell ref="R1:S1"/>
    <mergeCell ref="T1:U1"/>
    <mergeCell ref="B1:C1"/>
    <mergeCell ref="D1:E1"/>
    <mergeCell ref="F1:G1"/>
    <mergeCell ref="H1:I1"/>
    <mergeCell ref="J1:K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1"/>
  <sheetViews>
    <sheetView workbookViewId="0">
      <pane ySplit="2" topLeftCell="A3" activePane="bottomLeft" state="frozen"/>
      <selection pane="bottomLeft" activeCell="A3" sqref="A3"/>
    </sheetView>
  </sheetViews>
  <sheetFormatPr defaultColWidth="17.109375" defaultRowHeight="12.75" customHeight="1" x14ac:dyDescent="0.25"/>
  <cols>
    <col min="1" max="1" width="11.6640625" customWidth="1"/>
    <col min="2" max="7" width="8.5546875" customWidth="1"/>
    <col min="8" max="8" width="25.6640625" customWidth="1"/>
    <col min="9" max="13" width="9.33203125" customWidth="1"/>
    <col min="14" max="19" width="10.6640625" customWidth="1"/>
  </cols>
  <sheetData>
    <row r="1" spans="1:22" ht="12.75" customHeight="1" x14ac:dyDescent="0.25">
      <c r="A1" s="218"/>
      <c r="B1" s="218"/>
      <c r="C1" s="258" t="s">
        <v>77</v>
      </c>
      <c r="D1" s="258"/>
      <c r="E1" s="259" t="s">
        <v>78</v>
      </c>
      <c r="F1" s="259"/>
      <c r="G1" s="259"/>
      <c r="H1" s="260"/>
      <c r="M1" s="168"/>
      <c r="N1" s="218" t="s">
        <v>79</v>
      </c>
      <c r="O1" s="218" t="s">
        <v>80</v>
      </c>
      <c r="P1" s="218" t="s">
        <v>81</v>
      </c>
      <c r="Q1" s="218" t="s">
        <v>82</v>
      </c>
      <c r="R1" s="218" t="s">
        <v>83</v>
      </c>
      <c r="S1" s="218"/>
      <c r="T1" s="218"/>
      <c r="U1" s="218"/>
      <c r="V1" s="218"/>
    </row>
    <row r="2" spans="1:22" ht="12.75" customHeight="1" x14ac:dyDescent="0.25">
      <c r="A2" s="66" t="s">
        <v>84</v>
      </c>
      <c r="B2" s="155" t="s">
        <v>85</v>
      </c>
      <c r="C2" s="142" t="s">
        <v>86</v>
      </c>
      <c r="D2" s="142" t="s">
        <v>87</v>
      </c>
      <c r="E2" s="24" t="s">
        <v>88</v>
      </c>
      <c r="F2" s="24" t="s">
        <v>89</v>
      </c>
      <c r="G2" s="24" t="s">
        <v>90</v>
      </c>
      <c r="H2" s="102" t="s">
        <v>91</v>
      </c>
      <c r="I2" s="42" t="s">
        <v>92</v>
      </c>
      <c r="J2" s="42" t="s">
        <v>93</v>
      </c>
      <c r="K2" s="42" t="s">
        <v>94</v>
      </c>
      <c r="L2" s="42" t="s">
        <v>95</v>
      </c>
      <c r="M2" s="42" t="s">
        <v>96</v>
      </c>
      <c r="N2" s="134">
        <f>COUNTA(B3:B)</f>
        <v>1</v>
      </c>
      <c r="O2" s="134" t="e">
        <f>SUM(G3:G)</f>
        <v>#NAME?</v>
      </c>
      <c r="P2" s="7" t="e">
        <f>AVERAGE(G3:G)</f>
        <v>#NAME?</v>
      </c>
      <c r="Q2" s="134" t="e">
        <f>SUM(F3:F)</f>
        <v>#NAME?</v>
      </c>
      <c r="R2" s="7" t="e">
        <f>AVERAGE(F3:F)</f>
        <v>#NAME?</v>
      </c>
      <c r="S2" s="155"/>
      <c r="T2" s="155"/>
      <c r="U2" s="155"/>
      <c r="V2" s="155"/>
    </row>
    <row r="3" spans="1:22" ht="12.75" customHeight="1" x14ac:dyDescent="0.25">
      <c r="A3" s="107"/>
      <c r="H3" s="230"/>
      <c r="I3" s="168"/>
      <c r="J3" s="168"/>
      <c r="K3" s="168"/>
      <c r="L3" s="168"/>
      <c r="M3" s="168"/>
    </row>
    <row r="4" spans="1:22" ht="12.75" customHeight="1" x14ac:dyDescent="0.25">
      <c r="A4" s="139">
        <v>42145</v>
      </c>
      <c r="B4" s="204" t="s">
        <v>4</v>
      </c>
      <c r="C4" s="204">
        <v>5</v>
      </c>
      <c r="D4" s="204">
        <v>3</v>
      </c>
      <c r="E4" s="204">
        <v>1</v>
      </c>
      <c r="F4" s="204">
        <v>55</v>
      </c>
      <c r="G4" s="204">
        <v>50</v>
      </c>
      <c r="H4" s="203" t="s">
        <v>97</v>
      </c>
      <c r="I4" s="168">
        <f t="shared" ref="I4:I67" si="0">AVERAGE(C4:C13)</f>
        <v>4.3</v>
      </c>
      <c r="J4" s="168">
        <f t="shared" ref="J4:J67" si="1">AVERAGE(C4:C23)</f>
        <v>3.7</v>
      </c>
      <c r="K4" s="168">
        <f t="shared" ref="K4:K67" si="2">AVERAGE(C4:C33)</f>
        <v>3.3</v>
      </c>
      <c r="L4" s="168">
        <f t="shared" ref="L4:L35" si="3">AVERAGE(C4:C53)</f>
        <v>3.78</v>
      </c>
      <c r="M4" s="168">
        <v>3.61904761904762</v>
      </c>
    </row>
    <row r="5" spans="1:22" ht="12.75" customHeight="1" x14ac:dyDescent="0.25">
      <c r="A5" s="120">
        <v>42144</v>
      </c>
      <c r="B5" s="128" t="s">
        <v>3</v>
      </c>
      <c r="C5" s="128">
        <v>7</v>
      </c>
      <c r="D5" s="128">
        <v>3</v>
      </c>
      <c r="E5" s="128">
        <v>1</v>
      </c>
      <c r="F5" s="128">
        <v>160</v>
      </c>
      <c r="G5" s="128">
        <v>25</v>
      </c>
      <c r="H5" s="154" t="s">
        <v>97</v>
      </c>
      <c r="I5" s="168">
        <f t="shared" si="0"/>
        <v>4</v>
      </c>
      <c r="J5" s="168">
        <f t="shared" si="1"/>
        <v>3.5</v>
      </c>
      <c r="K5" s="168">
        <f t="shared" si="2"/>
        <v>3.3</v>
      </c>
      <c r="L5" s="168">
        <f t="shared" si="3"/>
        <v>3.72</v>
      </c>
      <c r="M5" s="168">
        <v>3.6130434782608698</v>
      </c>
    </row>
    <row r="6" spans="1:22" ht="12.75" customHeight="1" x14ac:dyDescent="0.25">
      <c r="A6" s="139">
        <v>42140</v>
      </c>
      <c r="B6" s="204" t="s">
        <v>4</v>
      </c>
      <c r="C6" s="204">
        <v>4</v>
      </c>
      <c r="D6" s="204">
        <v>3</v>
      </c>
      <c r="E6" s="204">
        <v>1</v>
      </c>
      <c r="F6" s="204">
        <v>60</v>
      </c>
      <c r="G6" s="204">
        <v>0</v>
      </c>
      <c r="H6" s="203" t="s">
        <v>98</v>
      </c>
      <c r="I6" s="168">
        <f t="shared" si="0"/>
        <v>3.5</v>
      </c>
      <c r="J6" s="168">
        <f t="shared" si="1"/>
        <v>3.35</v>
      </c>
      <c r="K6" s="168">
        <f t="shared" si="2"/>
        <v>3.2</v>
      </c>
      <c r="L6" s="168">
        <f t="shared" si="3"/>
        <v>3.6</v>
      </c>
      <c r="M6" s="168">
        <v>3.5982532751091698</v>
      </c>
    </row>
    <row r="7" spans="1:22" ht="12.75" customHeight="1" x14ac:dyDescent="0.25">
      <c r="A7" s="62">
        <v>42136</v>
      </c>
      <c r="B7" s="216" t="s">
        <v>5</v>
      </c>
      <c r="C7" s="216">
        <v>5</v>
      </c>
      <c r="D7" s="216">
        <v>3</v>
      </c>
      <c r="E7" s="216">
        <v>1</v>
      </c>
      <c r="F7" s="216">
        <v>110</v>
      </c>
      <c r="G7" s="216">
        <v>0</v>
      </c>
      <c r="H7" s="73" t="s">
        <v>97</v>
      </c>
      <c r="I7" s="168">
        <f t="shared" si="0"/>
        <v>3.4</v>
      </c>
      <c r="J7" s="168">
        <f t="shared" si="1"/>
        <v>3.3</v>
      </c>
      <c r="K7" s="168">
        <f t="shared" si="2"/>
        <v>3.1</v>
      </c>
      <c r="L7" s="168">
        <f t="shared" si="3"/>
        <v>3.62</v>
      </c>
      <c r="M7" s="168">
        <v>3.59649122807018</v>
      </c>
    </row>
    <row r="8" spans="1:22" ht="12.75" customHeight="1" x14ac:dyDescent="0.25">
      <c r="A8" s="176">
        <v>42135</v>
      </c>
      <c r="B8" s="126" t="s">
        <v>9</v>
      </c>
      <c r="C8" s="126">
        <v>2</v>
      </c>
      <c r="D8" s="126">
        <v>3</v>
      </c>
      <c r="E8" s="126">
        <v>1</v>
      </c>
      <c r="F8" s="126">
        <v>0</v>
      </c>
      <c r="G8" s="126">
        <v>45</v>
      </c>
      <c r="H8" s="90" t="s">
        <v>97</v>
      </c>
      <c r="I8" s="168">
        <f t="shared" si="0"/>
        <v>3.2</v>
      </c>
      <c r="J8" s="168">
        <f t="shared" si="1"/>
        <v>3.15</v>
      </c>
      <c r="K8" s="168">
        <f t="shared" si="2"/>
        <v>3.1</v>
      </c>
      <c r="L8" s="168">
        <f t="shared" si="3"/>
        <v>3.58</v>
      </c>
      <c r="M8" s="168">
        <v>3.5903083700440499</v>
      </c>
    </row>
    <row r="9" spans="1:22" ht="12.75" customHeight="1" x14ac:dyDescent="0.25">
      <c r="A9" s="176">
        <v>42134</v>
      </c>
      <c r="B9" s="126" t="s">
        <v>9</v>
      </c>
      <c r="C9" s="126">
        <v>1</v>
      </c>
      <c r="D9" s="126">
        <v>3</v>
      </c>
      <c r="E9" s="126">
        <v>1</v>
      </c>
      <c r="F9" s="126">
        <v>0</v>
      </c>
      <c r="G9" s="126">
        <v>35</v>
      </c>
      <c r="H9" s="90" t="s">
        <v>97</v>
      </c>
      <c r="I9" s="168">
        <f t="shared" si="0"/>
        <v>3.3</v>
      </c>
      <c r="J9" s="168">
        <f t="shared" si="1"/>
        <v>3.35</v>
      </c>
      <c r="K9" s="168">
        <f t="shared" si="2"/>
        <v>3.1666666666666665</v>
      </c>
      <c r="L9" s="168">
        <f t="shared" si="3"/>
        <v>3.62</v>
      </c>
      <c r="M9" s="168">
        <v>3.5973451327433601</v>
      </c>
    </row>
    <row r="10" spans="1:22" ht="12.75" customHeight="1" x14ac:dyDescent="0.25">
      <c r="A10" s="140">
        <v>42134</v>
      </c>
      <c r="B10" s="68" t="s">
        <v>2</v>
      </c>
      <c r="C10" s="68">
        <v>1</v>
      </c>
      <c r="D10" s="68">
        <v>3</v>
      </c>
      <c r="E10" s="68">
        <v>1</v>
      </c>
      <c r="F10" s="68">
        <v>0</v>
      </c>
      <c r="G10" s="68">
        <v>0</v>
      </c>
      <c r="H10" s="54" t="s">
        <v>99</v>
      </c>
      <c r="I10" s="168">
        <f t="shared" si="0"/>
        <v>3.4</v>
      </c>
      <c r="J10" s="168">
        <f t="shared" si="1"/>
        <v>3.3</v>
      </c>
      <c r="K10" s="168">
        <f t="shared" si="2"/>
        <v>3.3666666666666667</v>
      </c>
      <c r="L10" s="168">
        <f t="shared" si="3"/>
        <v>3.68</v>
      </c>
      <c r="M10" s="168">
        <v>3.6088888888888899</v>
      </c>
    </row>
    <row r="11" spans="1:22" ht="12.75" customHeight="1" x14ac:dyDescent="0.25">
      <c r="A11" s="62">
        <v>42131</v>
      </c>
      <c r="B11" s="216" t="s">
        <v>5</v>
      </c>
      <c r="C11" s="216">
        <v>6</v>
      </c>
      <c r="D11" s="216">
        <v>3</v>
      </c>
      <c r="E11" s="216">
        <v>1</v>
      </c>
      <c r="F11" s="216">
        <v>75</v>
      </c>
      <c r="G11" s="216">
        <v>45</v>
      </c>
      <c r="H11" s="73" t="s">
        <v>97</v>
      </c>
      <c r="I11" s="168">
        <f t="shared" si="0"/>
        <v>3.6</v>
      </c>
      <c r="J11" s="168">
        <f t="shared" si="1"/>
        <v>3.4</v>
      </c>
      <c r="K11" s="168">
        <f t="shared" si="2"/>
        <v>3.4666666666666668</v>
      </c>
      <c r="L11" s="168">
        <f t="shared" si="3"/>
        <v>3.74</v>
      </c>
      <c r="M11" s="168">
        <v>3.62053571428571</v>
      </c>
    </row>
    <row r="12" spans="1:22" ht="12.75" customHeight="1" x14ac:dyDescent="0.25">
      <c r="A12" s="139">
        <v>42128</v>
      </c>
      <c r="B12" s="204" t="s">
        <v>4</v>
      </c>
      <c r="C12" s="204">
        <v>9</v>
      </c>
      <c r="D12" s="204">
        <v>3</v>
      </c>
      <c r="E12" s="204">
        <v>1</v>
      </c>
      <c r="F12" s="204">
        <v>270</v>
      </c>
      <c r="G12" s="204">
        <v>0</v>
      </c>
      <c r="H12" s="203" t="s">
        <v>100</v>
      </c>
      <c r="I12" s="168">
        <f t="shared" si="0"/>
        <v>3.2</v>
      </c>
      <c r="J12" s="168">
        <f t="shared" si="1"/>
        <v>3.3</v>
      </c>
      <c r="K12" s="168">
        <f t="shared" si="2"/>
        <v>3.4333333333333331</v>
      </c>
      <c r="L12" s="168">
        <f t="shared" si="3"/>
        <v>3.68</v>
      </c>
      <c r="M12" s="168">
        <v>3.6098654708520201</v>
      </c>
    </row>
    <row r="13" spans="1:22" ht="12.75" customHeight="1" x14ac:dyDescent="0.25">
      <c r="A13" s="117">
        <v>42127</v>
      </c>
      <c r="B13" s="173" t="s">
        <v>6</v>
      </c>
      <c r="C13" s="173">
        <v>3</v>
      </c>
      <c r="D13" s="173">
        <v>3</v>
      </c>
      <c r="E13" s="173">
        <v>1</v>
      </c>
      <c r="F13" s="173">
        <v>25</v>
      </c>
      <c r="G13" s="173">
        <v>25</v>
      </c>
      <c r="H13" s="70" t="s">
        <v>97</v>
      </c>
      <c r="I13" s="168">
        <f t="shared" si="0"/>
        <v>3</v>
      </c>
      <c r="J13" s="168">
        <f t="shared" si="1"/>
        <v>2.9</v>
      </c>
      <c r="K13" s="168">
        <f t="shared" si="2"/>
        <v>3.2</v>
      </c>
      <c r="L13" s="168">
        <f t="shared" si="3"/>
        <v>3.58</v>
      </c>
      <c r="M13" s="168">
        <v>3.5855855855855898</v>
      </c>
    </row>
    <row r="14" spans="1:22" ht="12.75" customHeight="1" x14ac:dyDescent="0.25">
      <c r="A14" s="117">
        <v>42127</v>
      </c>
      <c r="B14" s="173" t="s">
        <v>6</v>
      </c>
      <c r="C14" s="173">
        <v>2</v>
      </c>
      <c r="D14" s="173">
        <v>3</v>
      </c>
      <c r="E14" s="173">
        <v>1</v>
      </c>
      <c r="F14" s="173">
        <v>45</v>
      </c>
      <c r="G14" s="173">
        <v>0</v>
      </c>
      <c r="H14" s="70" t="s">
        <v>97</v>
      </c>
      <c r="I14" s="168">
        <f t="shared" si="0"/>
        <v>3.1</v>
      </c>
      <c r="J14" s="168">
        <f t="shared" si="1"/>
        <v>2.8</v>
      </c>
      <c r="K14" s="168">
        <f t="shared" si="2"/>
        <v>3.1666666666666665</v>
      </c>
      <c r="L14" s="168">
        <f t="shared" si="3"/>
        <v>3.6</v>
      </c>
      <c r="M14" s="168">
        <v>3.5882352941176499</v>
      </c>
    </row>
    <row r="15" spans="1:22" ht="12.75" customHeight="1" x14ac:dyDescent="0.25">
      <c r="A15" s="140">
        <v>42127</v>
      </c>
      <c r="B15" s="68" t="s">
        <v>2</v>
      </c>
      <c r="C15" s="68">
        <v>2</v>
      </c>
      <c r="D15" s="68">
        <v>3</v>
      </c>
      <c r="E15" s="68">
        <v>1</v>
      </c>
      <c r="F15" s="68">
        <v>0</v>
      </c>
      <c r="G15" s="68">
        <v>0</v>
      </c>
      <c r="H15" s="54" t="s">
        <v>101</v>
      </c>
      <c r="I15" s="168">
        <f t="shared" si="0"/>
        <v>3</v>
      </c>
      <c r="J15" s="168">
        <f t="shared" si="1"/>
        <v>2.95</v>
      </c>
      <c r="K15" s="168">
        <f t="shared" si="2"/>
        <v>3.2333333333333334</v>
      </c>
      <c r="L15" s="168">
        <f t="shared" si="3"/>
        <v>3.58</v>
      </c>
      <c r="M15" s="168">
        <v>3.5954545454545399</v>
      </c>
    </row>
    <row r="16" spans="1:22" ht="12.75" customHeight="1" x14ac:dyDescent="0.25">
      <c r="A16" s="62">
        <v>42127</v>
      </c>
      <c r="B16" s="216" t="s">
        <v>5</v>
      </c>
      <c r="C16" s="216">
        <v>3</v>
      </c>
      <c r="D16" s="216">
        <v>3</v>
      </c>
      <c r="E16" s="216">
        <v>1</v>
      </c>
      <c r="F16" s="216">
        <v>55</v>
      </c>
      <c r="G16" s="216">
        <v>0</v>
      </c>
      <c r="H16" s="73" t="s">
        <v>97</v>
      </c>
      <c r="I16" s="168">
        <f t="shared" si="0"/>
        <v>3.2</v>
      </c>
      <c r="J16" s="168">
        <f t="shared" si="1"/>
        <v>3.05</v>
      </c>
      <c r="K16" s="168">
        <f t="shared" si="2"/>
        <v>3.3666666666666667</v>
      </c>
      <c r="L16" s="168">
        <f t="shared" si="3"/>
        <v>3.66</v>
      </c>
      <c r="M16" s="168">
        <v>3.6027397260274001</v>
      </c>
    </row>
    <row r="17" spans="1:18" ht="12.75" customHeight="1" x14ac:dyDescent="0.25">
      <c r="A17" s="181">
        <v>42127</v>
      </c>
      <c r="B17" s="12" t="s">
        <v>4</v>
      </c>
      <c r="C17" s="12">
        <v>3</v>
      </c>
      <c r="D17" s="12">
        <v>3</v>
      </c>
      <c r="E17" s="12">
        <v>1</v>
      </c>
      <c r="F17" s="12">
        <v>25</v>
      </c>
      <c r="G17" s="12">
        <v>0</v>
      </c>
      <c r="H17" s="194" t="s">
        <v>102</v>
      </c>
      <c r="I17" s="125">
        <f t="shared" si="0"/>
        <v>3.2</v>
      </c>
      <c r="J17" s="125">
        <f t="shared" si="1"/>
        <v>2.95</v>
      </c>
      <c r="K17" s="125">
        <f t="shared" si="2"/>
        <v>3.4333333333333331</v>
      </c>
      <c r="L17" s="125">
        <f t="shared" si="3"/>
        <v>3.68</v>
      </c>
      <c r="M17" s="125">
        <v>3.6055045871559601</v>
      </c>
      <c r="N17" s="169"/>
      <c r="O17" s="169"/>
      <c r="P17" s="169"/>
      <c r="Q17" s="169"/>
      <c r="R17" s="169"/>
    </row>
    <row r="18" spans="1:18" ht="12.75" customHeight="1" x14ac:dyDescent="0.25">
      <c r="A18" s="47">
        <v>42124</v>
      </c>
      <c r="B18" s="187" t="s">
        <v>7</v>
      </c>
      <c r="C18" s="187">
        <v>3</v>
      </c>
      <c r="D18" s="187">
        <v>3</v>
      </c>
      <c r="E18" s="187">
        <v>1</v>
      </c>
      <c r="F18" s="187">
        <v>45</v>
      </c>
      <c r="G18" s="187">
        <v>0</v>
      </c>
      <c r="H18" s="51" t="s">
        <v>97</v>
      </c>
      <c r="I18" s="91">
        <f t="shared" si="0"/>
        <v>3.1</v>
      </c>
      <c r="J18" s="91">
        <f t="shared" si="1"/>
        <v>3.05</v>
      </c>
      <c r="K18" s="91">
        <f t="shared" si="2"/>
        <v>3.4</v>
      </c>
      <c r="L18" s="91">
        <f t="shared" si="3"/>
        <v>3.68</v>
      </c>
      <c r="M18" s="91">
        <v>3.6082949308755801</v>
      </c>
      <c r="N18" s="33" t="s">
        <v>103</v>
      </c>
      <c r="O18" s="33" t="s">
        <v>104</v>
      </c>
      <c r="P18" s="33" t="s">
        <v>81</v>
      </c>
      <c r="Q18" s="33" t="s">
        <v>82</v>
      </c>
      <c r="R18" s="33" t="s">
        <v>83</v>
      </c>
    </row>
    <row r="19" spans="1:18" ht="12.75" customHeight="1" x14ac:dyDescent="0.25">
      <c r="A19" s="152">
        <v>42123</v>
      </c>
      <c r="B19" s="85" t="s">
        <v>8</v>
      </c>
      <c r="C19" s="85">
        <v>2</v>
      </c>
      <c r="D19" s="85">
        <v>3</v>
      </c>
      <c r="E19" s="85">
        <v>1</v>
      </c>
      <c r="F19" s="85">
        <v>50</v>
      </c>
      <c r="G19" s="85">
        <v>0</v>
      </c>
      <c r="H19" s="182" t="s">
        <v>97</v>
      </c>
      <c r="I19" s="168">
        <f t="shared" si="0"/>
        <v>3.4</v>
      </c>
      <c r="J19" s="168">
        <f t="shared" si="1"/>
        <v>3.1</v>
      </c>
      <c r="K19" s="168">
        <f t="shared" si="2"/>
        <v>3.6333333333333333</v>
      </c>
      <c r="L19" s="168">
        <f t="shared" si="3"/>
        <v>3.64</v>
      </c>
      <c r="M19" s="168">
        <v>3.6111111111111098</v>
      </c>
      <c r="N19" s="75">
        <f>COUNTA(B18:B33)</f>
        <v>16</v>
      </c>
      <c r="O19" s="145">
        <f>AVERAGE(C18:C33)</f>
        <v>2.875</v>
      </c>
      <c r="P19" s="145">
        <f>AVERAGE(G18:G33)</f>
        <v>7.8125</v>
      </c>
      <c r="Q19" s="75">
        <f>SUM(F18:F33)</f>
        <v>810</v>
      </c>
      <c r="R19" s="145">
        <f>AVERAGE(F18:F33)</f>
        <v>50.625</v>
      </c>
    </row>
    <row r="20" spans="1:18" ht="12.75" customHeight="1" x14ac:dyDescent="0.25">
      <c r="A20" s="62">
        <v>42123</v>
      </c>
      <c r="B20" s="216" t="s">
        <v>5</v>
      </c>
      <c r="C20" s="216">
        <v>3</v>
      </c>
      <c r="D20" s="216">
        <v>3</v>
      </c>
      <c r="E20" s="216">
        <v>1</v>
      </c>
      <c r="F20" s="216">
        <v>55</v>
      </c>
      <c r="G20" s="216">
        <v>0</v>
      </c>
      <c r="H20" s="73" t="s">
        <v>97</v>
      </c>
      <c r="I20" s="168">
        <f t="shared" si="0"/>
        <v>3.2</v>
      </c>
      <c r="J20" s="168">
        <f t="shared" si="1"/>
        <v>3.35</v>
      </c>
      <c r="K20" s="168">
        <f t="shared" si="2"/>
        <v>3.6</v>
      </c>
      <c r="L20" s="168">
        <f t="shared" si="3"/>
        <v>3.68</v>
      </c>
      <c r="M20" s="168">
        <v>3.6186046511627898</v>
      </c>
    </row>
    <row r="21" spans="1:18" ht="12.75" customHeight="1" x14ac:dyDescent="0.25">
      <c r="A21" s="139">
        <v>42120</v>
      </c>
      <c r="B21" s="204" t="s">
        <v>4</v>
      </c>
      <c r="C21" s="204">
        <v>2</v>
      </c>
      <c r="D21" s="204">
        <v>3</v>
      </c>
      <c r="E21" s="204">
        <v>1</v>
      </c>
      <c r="F21" s="204">
        <v>0</v>
      </c>
      <c r="G21" s="204">
        <v>45</v>
      </c>
      <c r="H21" s="203" t="s">
        <v>97</v>
      </c>
      <c r="I21" s="168">
        <f t="shared" si="0"/>
        <v>3.2</v>
      </c>
      <c r="J21" s="168">
        <f t="shared" si="1"/>
        <v>3.4</v>
      </c>
      <c r="K21" s="168">
        <f t="shared" si="2"/>
        <v>3.6</v>
      </c>
      <c r="L21" s="168">
        <f t="shared" si="3"/>
        <v>3.68</v>
      </c>
      <c r="M21" s="168">
        <v>3.6214953271027999</v>
      </c>
    </row>
    <row r="22" spans="1:18" ht="12.75" customHeight="1" x14ac:dyDescent="0.25">
      <c r="A22" s="140">
        <v>42117</v>
      </c>
      <c r="B22" s="68" t="s">
        <v>2</v>
      </c>
      <c r="C22" s="68">
        <v>7</v>
      </c>
      <c r="D22" s="68">
        <v>3</v>
      </c>
      <c r="E22" s="68">
        <v>1</v>
      </c>
      <c r="F22" s="68">
        <v>180</v>
      </c>
      <c r="G22" s="68">
        <v>0</v>
      </c>
      <c r="H22" s="54" t="s">
        <v>97</v>
      </c>
      <c r="I22" s="168">
        <f t="shared" si="0"/>
        <v>3.4</v>
      </c>
      <c r="J22" s="168">
        <f t="shared" si="1"/>
        <v>3.55</v>
      </c>
      <c r="K22" s="168">
        <f t="shared" si="2"/>
        <v>3.8</v>
      </c>
      <c r="L22" s="168">
        <f t="shared" si="3"/>
        <v>3.74</v>
      </c>
      <c r="M22" s="168">
        <v>3.6291079812206601</v>
      </c>
    </row>
    <row r="23" spans="1:18" ht="12.75" customHeight="1" x14ac:dyDescent="0.25">
      <c r="A23" s="139">
        <v>42116</v>
      </c>
      <c r="B23" s="204" t="s">
        <v>4</v>
      </c>
      <c r="C23" s="204">
        <v>4</v>
      </c>
      <c r="D23" s="204">
        <v>3</v>
      </c>
      <c r="E23" s="204">
        <v>1</v>
      </c>
      <c r="F23" s="204">
        <v>55</v>
      </c>
      <c r="G23" s="204">
        <v>25</v>
      </c>
      <c r="H23" s="203" t="s">
        <v>97</v>
      </c>
      <c r="I23" s="168">
        <f t="shared" si="0"/>
        <v>2.8</v>
      </c>
      <c r="J23" s="168">
        <f t="shared" si="1"/>
        <v>3.3</v>
      </c>
      <c r="K23" s="168">
        <f t="shared" si="2"/>
        <v>3.7666666666666666</v>
      </c>
      <c r="L23" s="168">
        <f t="shared" si="3"/>
        <v>3.68</v>
      </c>
      <c r="M23" s="168">
        <v>3.61320754716981</v>
      </c>
    </row>
    <row r="24" spans="1:18" ht="12.75" customHeight="1" x14ac:dyDescent="0.25">
      <c r="A24" s="62">
        <v>42116</v>
      </c>
      <c r="B24" s="216" t="s">
        <v>5</v>
      </c>
      <c r="C24" s="216">
        <v>1</v>
      </c>
      <c r="D24" s="216">
        <v>3</v>
      </c>
      <c r="E24" s="216">
        <v>1</v>
      </c>
      <c r="F24" s="216">
        <v>35</v>
      </c>
      <c r="G24" s="216">
        <v>0</v>
      </c>
      <c r="H24" s="73" t="s">
        <v>97</v>
      </c>
      <c r="I24" s="168">
        <f t="shared" si="0"/>
        <v>2.5</v>
      </c>
      <c r="J24" s="168">
        <f t="shared" si="1"/>
        <v>3.2</v>
      </c>
      <c r="K24" s="168">
        <f t="shared" si="2"/>
        <v>3.8333333333333335</v>
      </c>
      <c r="L24" s="168">
        <f t="shared" si="3"/>
        <v>3.72</v>
      </c>
      <c r="M24" s="168">
        <v>3.6113744075829399</v>
      </c>
    </row>
    <row r="25" spans="1:18" ht="12.75" customHeight="1" x14ac:dyDescent="0.25">
      <c r="A25" s="84">
        <v>42114</v>
      </c>
      <c r="B25" s="185" t="s">
        <v>1</v>
      </c>
      <c r="C25" s="185">
        <v>4</v>
      </c>
      <c r="D25" s="185">
        <v>3</v>
      </c>
      <c r="E25" s="185">
        <v>1</v>
      </c>
      <c r="F25" s="185">
        <v>55</v>
      </c>
      <c r="G25" s="185">
        <v>25</v>
      </c>
      <c r="H25" s="164" t="s">
        <v>97</v>
      </c>
      <c r="I25" s="168">
        <f t="shared" si="0"/>
        <v>2.9</v>
      </c>
      <c r="J25" s="168">
        <f t="shared" si="1"/>
        <v>3.35</v>
      </c>
      <c r="K25" s="168">
        <f t="shared" si="2"/>
        <v>3.8666666666666667</v>
      </c>
      <c r="L25" s="168">
        <f t="shared" si="3"/>
        <v>3.78</v>
      </c>
      <c r="M25" s="168">
        <v>3.6238095238095198</v>
      </c>
    </row>
    <row r="26" spans="1:18" ht="12.75" customHeight="1" x14ac:dyDescent="0.25">
      <c r="A26" s="176">
        <v>42113</v>
      </c>
      <c r="B26" s="126" t="s">
        <v>9</v>
      </c>
      <c r="C26" s="126">
        <v>3</v>
      </c>
      <c r="D26" s="126">
        <v>3</v>
      </c>
      <c r="E26" s="126">
        <v>1</v>
      </c>
      <c r="F26" s="126">
        <v>60</v>
      </c>
      <c r="G26" s="126">
        <v>0</v>
      </c>
      <c r="H26" s="90" t="s">
        <v>97</v>
      </c>
      <c r="I26" s="168">
        <f t="shared" si="0"/>
        <v>2.9</v>
      </c>
      <c r="J26" s="168">
        <f t="shared" si="1"/>
        <v>3.45</v>
      </c>
      <c r="K26" s="168">
        <f t="shared" si="2"/>
        <v>3.7666666666666666</v>
      </c>
      <c r="L26" s="168">
        <f t="shared" si="3"/>
        <v>3.74</v>
      </c>
      <c r="M26" s="168">
        <v>3.6220095693779899</v>
      </c>
    </row>
    <row r="27" spans="1:18" ht="12.75" customHeight="1" x14ac:dyDescent="0.25">
      <c r="A27" s="62">
        <v>42113</v>
      </c>
      <c r="B27" s="216" t="s">
        <v>5</v>
      </c>
      <c r="C27" s="216">
        <v>2</v>
      </c>
      <c r="D27" s="216">
        <v>3</v>
      </c>
      <c r="E27" s="216">
        <v>1</v>
      </c>
      <c r="F27" s="216">
        <v>45</v>
      </c>
      <c r="G27" s="216">
        <v>0</v>
      </c>
      <c r="H27" s="73" t="s">
        <v>97</v>
      </c>
      <c r="I27" s="168">
        <f t="shared" si="0"/>
        <v>2.7</v>
      </c>
      <c r="J27" s="168">
        <f t="shared" si="1"/>
        <v>3.55</v>
      </c>
      <c r="K27" s="168">
        <f t="shared" si="2"/>
        <v>3.8333333333333335</v>
      </c>
      <c r="L27" s="168">
        <f t="shared" si="3"/>
        <v>3.72</v>
      </c>
      <c r="M27" s="168">
        <v>3.625</v>
      </c>
    </row>
    <row r="28" spans="1:18" ht="12.75" customHeight="1" x14ac:dyDescent="0.25">
      <c r="A28" s="84">
        <v>42109</v>
      </c>
      <c r="B28" s="185" t="s">
        <v>1</v>
      </c>
      <c r="C28" s="185">
        <v>6</v>
      </c>
      <c r="D28" s="185">
        <v>3</v>
      </c>
      <c r="E28" s="185">
        <v>1</v>
      </c>
      <c r="F28" s="185">
        <v>120</v>
      </c>
      <c r="G28" s="185">
        <v>0</v>
      </c>
      <c r="H28" s="164" t="s">
        <v>97</v>
      </c>
      <c r="I28" s="168">
        <f t="shared" si="0"/>
        <v>3</v>
      </c>
      <c r="J28" s="168">
        <f t="shared" si="1"/>
        <v>3.55</v>
      </c>
      <c r="K28" s="168">
        <f t="shared" si="2"/>
        <v>3.8666666666666667</v>
      </c>
      <c r="L28" s="168">
        <f t="shared" si="3"/>
        <v>3.84</v>
      </c>
      <c r="M28" s="168">
        <v>3.6328502415458899</v>
      </c>
    </row>
    <row r="29" spans="1:18" ht="12.75" customHeight="1" x14ac:dyDescent="0.25">
      <c r="A29" s="84">
        <v>42107</v>
      </c>
      <c r="B29" s="185" t="s">
        <v>1</v>
      </c>
      <c r="C29" s="185">
        <v>0</v>
      </c>
      <c r="D29" s="185">
        <v>3</v>
      </c>
      <c r="E29" s="185">
        <v>1</v>
      </c>
      <c r="F29" s="185">
        <v>0</v>
      </c>
      <c r="G29" s="185">
        <v>30</v>
      </c>
      <c r="H29" s="164" t="s">
        <v>97</v>
      </c>
      <c r="I29" s="168">
        <f t="shared" si="0"/>
        <v>2.8</v>
      </c>
      <c r="J29" s="168">
        <f t="shared" si="1"/>
        <v>3.75</v>
      </c>
      <c r="K29" s="168">
        <f t="shared" si="2"/>
        <v>3.8</v>
      </c>
      <c r="L29" s="168">
        <f t="shared" si="3"/>
        <v>3.88</v>
      </c>
      <c r="M29" s="168">
        <v>3.6213592233009702</v>
      </c>
    </row>
    <row r="30" spans="1:18" ht="12.75" customHeight="1" x14ac:dyDescent="0.25">
      <c r="A30" s="158">
        <v>42102</v>
      </c>
      <c r="B30" s="170" t="s">
        <v>7</v>
      </c>
      <c r="C30" s="170">
        <v>3</v>
      </c>
      <c r="D30" s="170">
        <v>3</v>
      </c>
      <c r="E30" s="170">
        <v>1</v>
      </c>
      <c r="F30" s="170">
        <v>35</v>
      </c>
      <c r="G30" s="170">
        <v>0</v>
      </c>
      <c r="H30" s="228" t="s">
        <v>105</v>
      </c>
      <c r="I30" s="168">
        <f t="shared" si="0"/>
        <v>3.5</v>
      </c>
      <c r="J30" s="168">
        <f t="shared" si="1"/>
        <v>3.8</v>
      </c>
      <c r="K30" s="168">
        <f t="shared" si="2"/>
        <v>3.9333333333333331</v>
      </c>
      <c r="L30" s="168">
        <f t="shared" si="3"/>
        <v>3.98</v>
      </c>
      <c r="M30" s="168">
        <v>3.6390243902438999</v>
      </c>
    </row>
    <row r="31" spans="1:18" ht="12.75" customHeight="1" x14ac:dyDescent="0.25">
      <c r="A31" s="84">
        <v>42100</v>
      </c>
      <c r="B31" s="185" t="s">
        <v>1</v>
      </c>
      <c r="C31" s="185">
        <v>4</v>
      </c>
      <c r="D31" s="185">
        <v>3</v>
      </c>
      <c r="E31" s="185">
        <v>1</v>
      </c>
      <c r="F31" s="185">
        <v>75</v>
      </c>
      <c r="G31" s="185">
        <v>0</v>
      </c>
      <c r="H31" s="164" t="s">
        <v>97</v>
      </c>
      <c r="I31" s="168">
        <f t="shared" si="0"/>
        <v>3.6</v>
      </c>
      <c r="J31" s="168">
        <f t="shared" si="1"/>
        <v>3.8</v>
      </c>
      <c r="K31" s="168">
        <f t="shared" si="2"/>
        <v>3.9666666666666668</v>
      </c>
      <c r="L31" s="168">
        <f t="shared" si="3"/>
        <v>4.12</v>
      </c>
      <c r="M31" s="168">
        <v>3.6421568627451002</v>
      </c>
    </row>
    <row r="32" spans="1:18" ht="12.75" customHeight="1" x14ac:dyDescent="0.25">
      <c r="A32" s="117">
        <v>42099</v>
      </c>
      <c r="B32" s="173" t="s">
        <v>6</v>
      </c>
      <c r="C32" s="173">
        <v>1</v>
      </c>
      <c r="D32" s="173">
        <v>3</v>
      </c>
      <c r="E32" s="173">
        <v>1</v>
      </c>
      <c r="F32" s="173">
        <v>0</v>
      </c>
      <c r="G32" s="173">
        <v>0</v>
      </c>
      <c r="H32" s="70" t="s">
        <v>106</v>
      </c>
      <c r="I32" s="168">
        <f t="shared" si="0"/>
        <v>3.7</v>
      </c>
      <c r="J32" s="168">
        <f t="shared" si="1"/>
        <v>4</v>
      </c>
      <c r="K32" s="168">
        <f t="shared" si="2"/>
        <v>3.9333333333333331</v>
      </c>
      <c r="L32" s="168">
        <f t="shared" si="3"/>
        <v>4.08</v>
      </c>
      <c r="M32" s="168">
        <v>3.6403940886699502</v>
      </c>
    </row>
    <row r="33" spans="1:18" ht="12.75" customHeight="1" x14ac:dyDescent="0.25">
      <c r="A33" s="119">
        <v>42099</v>
      </c>
      <c r="B33" s="212" t="s">
        <v>1</v>
      </c>
      <c r="C33" s="212">
        <v>1</v>
      </c>
      <c r="D33" s="212">
        <v>3</v>
      </c>
      <c r="E33" s="212">
        <v>1</v>
      </c>
      <c r="F33" s="212">
        <v>0</v>
      </c>
      <c r="G33" s="212">
        <v>0</v>
      </c>
      <c r="H33" s="136" t="s">
        <v>102</v>
      </c>
      <c r="I33" s="125">
        <f t="shared" si="0"/>
        <v>3.8</v>
      </c>
      <c r="J33" s="125">
        <f t="shared" si="1"/>
        <v>4.25</v>
      </c>
      <c r="K33" s="125">
        <f t="shared" si="2"/>
        <v>4.0333333333333332</v>
      </c>
      <c r="L33" s="125">
        <f t="shared" si="3"/>
        <v>4.0999999999999996</v>
      </c>
      <c r="M33" s="125">
        <v>3.65346534653465</v>
      </c>
      <c r="N33" s="169"/>
      <c r="O33" s="169"/>
      <c r="P33" s="169"/>
      <c r="Q33" s="169"/>
      <c r="R33" s="169"/>
    </row>
    <row r="34" spans="1:18" ht="12.75" customHeight="1" x14ac:dyDescent="0.25">
      <c r="A34" s="179">
        <v>42090</v>
      </c>
      <c r="B34" s="215" t="s">
        <v>4</v>
      </c>
      <c r="C34" s="215">
        <v>5</v>
      </c>
      <c r="D34" s="215">
        <v>3</v>
      </c>
      <c r="E34" s="215">
        <v>1</v>
      </c>
      <c r="F34" s="215">
        <v>50</v>
      </c>
      <c r="G34" s="215">
        <v>55</v>
      </c>
      <c r="H34" s="143" t="s">
        <v>97</v>
      </c>
      <c r="I34" s="91">
        <f t="shared" si="0"/>
        <v>3.9</v>
      </c>
      <c r="J34" s="91">
        <f t="shared" si="1"/>
        <v>4.5</v>
      </c>
      <c r="K34" s="91">
        <f t="shared" si="2"/>
        <v>4.1333333333333337</v>
      </c>
      <c r="L34" s="91">
        <f t="shared" si="3"/>
        <v>4.12</v>
      </c>
      <c r="M34" s="91">
        <v>3.6666666666666701</v>
      </c>
      <c r="N34" s="33" t="s">
        <v>107</v>
      </c>
      <c r="O34" s="33" t="s">
        <v>104</v>
      </c>
      <c r="P34" s="33" t="s">
        <v>81</v>
      </c>
      <c r="Q34" s="33" t="s">
        <v>82</v>
      </c>
      <c r="R34" s="33" t="s">
        <v>83</v>
      </c>
    </row>
    <row r="35" spans="1:18" ht="12.75" customHeight="1" x14ac:dyDescent="0.25">
      <c r="A35" s="140">
        <v>42090</v>
      </c>
      <c r="B35" s="68" t="s">
        <v>2</v>
      </c>
      <c r="C35" s="68">
        <v>4</v>
      </c>
      <c r="D35" s="68">
        <v>3</v>
      </c>
      <c r="E35" s="68">
        <v>1</v>
      </c>
      <c r="F35" s="68">
        <v>80</v>
      </c>
      <c r="G35" s="68">
        <v>0</v>
      </c>
      <c r="H35" s="54" t="s">
        <v>108</v>
      </c>
      <c r="I35" s="168">
        <f t="shared" si="0"/>
        <v>3.8</v>
      </c>
      <c r="J35" s="168">
        <f t="shared" si="1"/>
        <v>4.3499999999999996</v>
      </c>
      <c r="K35" s="168">
        <f t="shared" si="2"/>
        <v>4</v>
      </c>
      <c r="L35" s="168">
        <f t="shared" si="3"/>
        <v>4.0999999999999996</v>
      </c>
      <c r="M35" s="168">
        <v>3.66</v>
      </c>
      <c r="N35" s="75">
        <f>COUNTA(B34:B43)</f>
        <v>10</v>
      </c>
      <c r="O35" s="145">
        <f>AVERAGE(C34:C43)</f>
        <v>3.9</v>
      </c>
      <c r="P35" s="145">
        <f>AVERAGE(G34:G43)</f>
        <v>7.5</v>
      </c>
      <c r="Q35" s="75">
        <f>SUM(F34:F43)</f>
        <v>710</v>
      </c>
      <c r="R35" s="145">
        <f>AVERAGE(F34:F43)</f>
        <v>71</v>
      </c>
    </row>
    <row r="36" spans="1:18" ht="12.75" customHeight="1" x14ac:dyDescent="0.25">
      <c r="A36" s="84">
        <v>42089</v>
      </c>
      <c r="B36" s="185" t="s">
        <v>1</v>
      </c>
      <c r="C36" s="185">
        <v>1</v>
      </c>
      <c r="D36" s="185">
        <v>3</v>
      </c>
      <c r="E36" s="185">
        <v>1</v>
      </c>
      <c r="F36" s="185">
        <v>30</v>
      </c>
      <c r="G36" s="185">
        <v>0</v>
      </c>
      <c r="H36" s="164" t="s">
        <v>97</v>
      </c>
      <c r="I36" s="168">
        <f t="shared" si="0"/>
        <v>4</v>
      </c>
      <c r="J36" s="168">
        <f t="shared" si="1"/>
        <v>4.2</v>
      </c>
      <c r="K36" s="168">
        <f t="shared" si="2"/>
        <v>4.0666666666666664</v>
      </c>
      <c r="L36" s="168">
        <f t="shared" ref="L36:L67" si="4">AVERAGE(C36:C85)</f>
        <v>4.0999999999999996</v>
      </c>
      <c r="M36" s="168">
        <v>3.6582914572864298</v>
      </c>
    </row>
    <row r="37" spans="1:18" ht="12.75" customHeight="1" x14ac:dyDescent="0.25">
      <c r="A37" s="158">
        <v>42089</v>
      </c>
      <c r="B37" s="170" t="s">
        <v>7</v>
      </c>
      <c r="C37" s="170">
        <v>5</v>
      </c>
      <c r="D37" s="170">
        <v>3</v>
      </c>
      <c r="E37" s="170">
        <v>1</v>
      </c>
      <c r="F37" s="170">
        <v>110</v>
      </c>
      <c r="G37" s="170">
        <v>0</v>
      </c>
      <c r="H37" s="228" t="s">
        <v>97</v>
      </c>
      <c r="I37" s="168">
        <f t="shared" si="0"/>
        <v>4.4000000000000004</v>
      </c>
      <c r="J37" s="168">
        <f t="shared" si="1"/>
        <v>4.4000000000000004</v>
      </c>
      <c r="K37" s="168">
        <f t="shared" si="2"/>
        <v>4.166666666666667</v>
      </c>
      <c r="L37" s="168">
        <f t="shared" si="4"/>
        <v>4.22</v>
      </c>
      <c r="M37" s="168">
        <v>3.6717171717171699</v>
      </c>
    </row>
    <row r="38" spans="1:18" ht="12.75" customHeight="1" x14ac:dyDescent="0.25">
      <c r="A38" s="139">
        <v>42085</v>
      </c>
      <c r="B38" s="204" t="s">
        <v>4</v>
      </c>
      <c r="C38" s="204">
        <v>4</v>
      </c>
      <c r="D38" s="204">
        <v>3</v>
      </c>
      <c r="E38" s="204">
        <v>1</v>
      </c>
      <c r="F38" s="204">
        <v>80</v>
      </c>
      <c r="G38" s="204">
        <v>0</v>
      </c>
      <c r="H38" s="203" t="s">
        <v>97</v>
      </c>
      <c r="I38" s="168">
        <f t="shared" si="0"/>
        <v>4.0999999999999996</v>
      </c>
      <c r="J38" s="168">
        <f t="shared" si="1"/>
        <v>4.3</v>
      </c>
      <c r="K38" s="168">
        <f t="shared" si="2"/>
        <v>4.0999999999999996</v>
      </c>
      <c r="L38" s="168">
        <f t="shared" si="4"/>
        <v>4.26</v>
      </c>
      <c r="M38" s="168">
        <v>3.6649746192893402</v>
      </c>
    </row>
    <row r="39" spans="1:18" ht="12.75" customHeight="1" x14ac:dyDescent="0.25">
      <c r="A39" s="139">
        <v>42084</v>
      </c>
      <c r="B39" s="204" t="s">
        <v>4</v>
      </c>
      <c r="C39" s="204">
        <v>7</v>
      </c>
      <c r="D39" s="204">
        <v>3</v>
      </c>
      <c r="E39" s="204">
        <v>1</v>
      </c>
      <c r="F39" s="204">
        <v>160</v>
      </c>
      <c r="G39" s="204">
        <v>20</v>
      </c>
      <c r="H39" s="203" t="s">
        <v>108</v>
      </c>
      <c r="I39" s="168">
        <f t="shared" si="0"/>
        <v>4.7</v>
      </c>
      <c r="J39" s="168">
        <f t="shared" si="1"/>
        <v>4.3</v>
      </c>
      <c r="K39" s="168">
        <f t="shared" si="2"/>
        <v>4</v>
      </c>
      <c r="L39" s="168">
        <f t="shared" si="4"/>
        <v>4.26</v>
      </c>
      <c r="M39" s="168">
        <v>3.66326530612245</v>
      </c>
    </row>
    <row r="40" spans="1:18" ht="12.75" customHeight="1" x14ac:dyDescent="0.25">
      <c r="A40" s="62">
        <v>42080</v>
      </c>
      <c r="B40" s="216" t="s">
        <v>5</v>
      </c>
      <c r="C40" s="216">
        <v>4</v>
      </c>
      <c r="D40" s="216">
        <v>3</v>
      </c>
      <c r="E40" s="216">
        <v>1</v>
      </c>
      <c r="F40" s="216">
        <v>60</v>
      </c>
      <c r="G40" s="216">
        <v>0</v>
      </c>
      <c r="H40" s="73" t="s">
        <v>109</v>
      </c>
      <c r="I40" s="168">
        <f t="shared" si="0"/>
        <v>4.0999999999999996</v>
      </c>
      <c r="J40" s="168">
        <f t="shared" si="1"/>
        <v>4.1500000000000004</v>
      </c>
      <c r="K40" s="168">
        <f t="shared" si="2"/>
        <v>3.9</v>
      </c>
      <c r="L40" s="168">
        <f t="shared" si="4"/>
        <v>4.22</v>
      </c>
      <c r="M40" s="168">
        <v>3.6461538461538501</v>
      </c>
    </row>
    <row r="41" spans="1:18" ht="13.2" x14ac:dyDescent="0.25">
      <c r="A41" s="120">
        <v>42075</v>
      </c>
      <c r="B41" s="128" t="s">
        <v>3</v>
      </c>
      <c r="C41" s="128">
        <v>5</v>
      </c>
      <c r="D41" s="128">
        <v>3</v>
      </c>
      <c r="E41" s="128">
        <v>1</v>
      </c>
      <c r="F41" s="128">
        <v>50</v>
      </c>
      <c r="G41" s="128">
        <v>0</v>
      </c>
      <c r="H41" s="154" t="s">
        <v>110</v>
      </c>
      <c r="I41" s="168">
        <f t="shared" si="0"/>
        <v>4</v>
      </c>
      <c r="J41" s="168">
        <f t="shared" si="1"/>
        <v>4.1500000000000004</v>
      </c>
      <c r="K41" s="168">
        <f t="shared" si="2"/>
        <v>3.8666666666666667</v>
      </c>
      <c r="L41" s="168">
        <f t="shared" si="4"/>
        <v>4.18</v>
      </c>
      <c r="M41" s="168">
        <v>3.64432989690722</v>
      </c>
    </row>
    <row r="42" spans="1:18" ht="13.2" x14ac:dyDescent="0.25">
      <c r="A42" s="158">
        <v>42072</v>
      </c>
      <c r="B42" s="170" t="s">
        <v>7</v>
      </c>
      <c r="C42" s="170">
        <v>2</v>
      </c>
      <c r="D42" s="170">
        <v>3</v>
      </c>
      <c r="E42" s="170">
        <v>1</v>
      </c>
      <c r="F42" s="170">
        <v>40</v>
      </c>
      <c r="G42" s="170">
        <v>0</v>
      </c>
      <c r="H42" s="228" t="s">
        <v>108</v>
      </c>
      <c r="I42" s="168">
        <f t="shared" si="0"/>
        <v>4.3</v>
      </c>
      <c r="J42" s="168">
        <f t="shared" si="1"/>
        <v>4.05</v>
      </c>
      <c r="K42" s="168">
        <f t="shared" si="2"/>
        <v>3.8666666666666667</v>
      </c>
      <c r="L42" s="168">
        <f t="shared" si="4"/>
        <v>4.22</v>
      </c>
      <c r="M42" s="168">
        <v>3.6373056994818702</v>
      </c>
    </row>
    <row r="43" spans="1:18" ht="13.2" x14ac:dyDescent="0.25">
      <c r="A43" s="55">
        <v>42066</v>
      </c>
      <c r="B43" s="129" t="s">
        <v>5</v>
      </c>
      <c r="C43" s="129">
        <v>2</v>
      </c>
      <c r="D43" s="129">
        <v>3</v>
      </c>
      <c r="E43" s="129">
        <v>1</v>
      </c>
      <c r="F43" s="129">
        <v>50</v>
      </c>
      <c r="G43" s="129">
        <v>0</v>
      </c>
      <c r="H43" s="2" t="s">
        <v>108</v>
      </c>
      <c r="I43" s="125">
        <f t="shared" si="0"/>
        <v>4.7</v>
      </c>
      <c r="J43" s="125">
        <f t="shared" si="1"/>
        <v>4.1500000000000004</v>
      </c>
      <c r="K43" s="125">
        <f t="shared" si="2"/>
        <v>3.9333333333333331</v>
      </c>
      <c r="L43" s="125">
        <f t="shared" si="4"/>
        <v>4.28</v>
      </c>
      <c r="M43" s="125">
        <v>3.6458333333333299</v>
      </c>
      <c r="N43" s="169"/>
      <c r="O43" s="169"/>
      <c r="P43" s="169"/>
      <c r="Q43" s="169"/>
      <c r="R43" s="169"/>
    </row>
    <row r="44" spans="1:18" ht="13.2" x14ac:dyDescent="0.25">
      <c r="A44" s="97">
        <v>42063</v>
      </c>
      <c r="B44" s="26" t="s">
        <v>3</v>
      </c>
      <c r="C44" s="26">
        <v>4</v>
      </c>
      <c r="D44" s="26">
        <v>3</v>
      </c>
      <c r="E44" s="26">
        <v>1</v>
      </c>
      <c r="F44" s="26">
        <v>80</v>
      </c>
      <c r="G44" s="26">
        <v>0</v>
      </c>
      <c r="H44" s="213" t="s">
        <v>108</v>
      </c>
      <c r="I44" s="91">
        <f t="shared" si="0"/>
        <v>5.0999999999999996</v>
      </c>
      <c r="J44" s="91">
        <f t="shared" si="1"/>
        <v>4.25</v>
      </c>
      <c r="K44" s="91">
        <f t="shared" si="2"/>
        <v>4.0666666666666664</v>
      </c>
      <c r="L44" s="91">
        <f t="shared" si="4"/>
        <v>4.38</v>
      </c>
      <c r="M44" s="91">
        <v>3.6544502617801</v>
      </c>
      <c r="N44" s="33" t="s">
        <v>111</v>
      </c>
      <c r="O44" s="33" t="s">
        <v>104</v>
      </c>
      <c r="P44" s="33" t="s">
        <v>81</v>
      </c>
      <c r="Q44" s="33" t="s">
        <v>82</v>
      </c>
      <c r="R44" s="33" t="s">
        <v>83</v>
      </c>
    </row>
    <row r="45" spans="1:18" ht="13.2" x14ac:dyDescent="0.25">
      <c r="A45" s="62">
        <v>42058</v>
      </c>
      <c r="B45" s="216" t="s">
        <v>5</v>
      </c>
      <c r="C45" s="216">
        <v>6</v>
      </c>
      <c r="D45" s="216">
        <v>3</v>
      </c>
      <c r="E45" s="216">
        <v>1</v>
      </c>
      <c r="F45" s="216">
        <v>145</v>
      </c>
      <c r="G45" s="216">
        <v>0</v>
      </c>
      <c r="H45" s="73" t="s">
        <v>97</v>
      </c>
      <c r="I45" s="168">
        <f t="shared" si="0"/>
        <v>4.9000000000000004</v>
      </c>
      <c r="J45" s="168">
        <f t="shared" si="1"/>
        <v>4.0999999999999996</v>
      </c>
      <c r="K45" s="168">
        <f t="shared" si="2"/>
        <v>4.0666666666666664</v>
      </c>
      <c r="L45" s="168">
        <f t="shared" si="4"/>
        <v>4.4000000000000004</v>
      </c>
      <c r="M45" s="168">
        <v>3.65263157894737</v>
      </c>
      <c r="N45" s="75">
        <f>COUNTA(B44:B47)</f>
        <v>4</v>
      </c>
      <c r="O45" s="145">
        <f>AVERAGE(C44:C47)</f>
        <v>4.25</v>
      </c>
      <c r="P45" s="145">
        <f>AVERAGE(G44:G47)</f>
        <v>12.5</v>
      </c>
      <c r="Q45" s="75">
        <f>SUM(F44:F47)</f>
        <v>275</v>
      </c>
      <c r="R45" s="145">
        <f>AVERAGE(F44:F47)</f>
        <v>68.75</v>
      </c>
    </row>
    <row r="46" spans="1:18" ht="13.2" x14ac:dyDescent="0.25">
      <c r="A46" s="120">
        <v>42055</v>
      </c>
      <c r="B46" s="128" t="s">
        <v>3</v>
      </c>
      <c r="C46" s="128">
        <v>5</v>
      </c>
      <c r="D46" s="128">
        <v>3</v>
      </c>
      <c r="E46" s="128">
        <v>1</v>
      </c>
      <c r="F46" s="128">
        <v>50</v>
      </c>
      <c r="G46" s="128">
        <v>0</v>
      </c>
      <c r="H46" s="154" t="s">
        <v>112</v>
      </c>
      <c r="I46" s="168">
        <f t="shared" si="0"/>
        <v>4.4000000000000004</v>
      </c>
      <c r="J46" s="168">
        <f t="shared" si="1"/>
        <v>4.0999999999999996</v>
      </c>
      <c r="K46" s="168">
        <f t="shared" si="2"/>
        <v>3.9333333333333331</v>
      </c>
      <c r="L46" s="168">
        <f t="shared" si="4"/>
        <v>4.3600000000000003</v>
      </c>
      <c r="M46" s="168">
        <v>3.64021164021164</v>
      </c>
    </row>
    <row r="47" spans="1:18" ht="13.2" x14ac:dyDescent="0.25">
      <c r="A47" s="110">
        <v>42050</v>
      </c>
      <c r="B47" s="223" t="s">
        <v>2</v>
      </c>
      <c r="C47" s="223">
        <v>2</v>
      </c>
      <c r="D47" s="223">
        <v>3</v>
      </c>
      <c r="E47" s="223">
        <v>1</v>
      </c>
      <c r="F47" s="223">
        <v>0</v>
      </c>
      <c r="G47" s="223">
        <v>50</v>
      </c>
      <c r="H47" s="78" t="s">
        <v>108</v>
      </c>
      <c r="I47" s="125">
        <f t="shared" si="0"/>
        <v>4.4000000000000004</v>
      </c>
      <c r="J47" s="125">
        <f t="shared" si="1"/>
        <v>4.05</v>
      </c>
      <c r="K47" s="125">
        <f t="shared" si="2"/>
        <v>3.8333333333333335</v>
      </c>
      <c r="L47" s="125">
        <f t="shared" si="4"/>
        <v>4.3</v>
      </c>
      <c r="M47" s="125">
        <v>3.6329787234042601</v>
      </c>
      <c r="N47" s="169"/>
      <c r="O47" s="169"/>
      <c r="P47" s="169"/>
      <c r="Q47" s="169"/>
      <c r="R47" s="169"/>
    </row>
    <row r="48" spans="1:18" ht="13.2" x14ac:dyDescent="0.25">
      <c r="A48" s="179">
        <v>42032</v>
      </c>
      <c r="B48" s="215" t="s">
        <v>4</v>
      </c>
      <c r="C48" s="215">
        <v>10</v>
      </c>
      <c r="D48" s="215">
        <v>3</v>
      </c>
      <c r="E48" s="215">
        <v>1</v>
      </c>
      <c r="F48" s="215">
        <v>290</v>
      </c>
      <c r="G48" s="215">
        <v>80</v>
      </c>
      <c r="H48" s="143" t="s">
        <v>108</v>
      </c>
      <c r="I48" s="91">
        <f t="shared" si="0"/>
        <v>4.5</v>
      </c>
      <c r="J48" s="91">
        <f t="shared" si="1"/>
        <v>4.0999999999999996</v>
      </c>
      <c r="K48" s="91">
        <f t="shared" si="2"/>
        <v>4.0333333333333332</v>
      </c>
      <c r="L48" s="91">
        <f t="shared" si="4"/>
        <v>4.42</v>
      </c>
      <c r="M48" s="91">
        <v>3.64171122994652</v>
      </c>
      <c r="N48" s="33" t="s">
        <v>113</v>
      </c>
      <c r="O48" s="33" t="s">
        <v>104</v>
      </c>
      <c r="P48" s="33" t="s">
        <v>81</v>
      </c>
      <c r="Q48" s="33" t="s">
        <v>82</v>
      </c>
      <c r="R48" s="33" t="s">
        <v>83</v>
      </c>
    </row>
    <row r="49" spans="1:22" ht="13.2" x14ac:dyDescent="0.25">
      <c r="A49" s="158">
        <v>42032</v>
      </c>
      <c r="B49" s="170" t="s">
        <v>7</v>
      </c>
      <c r="C49" s="170">
        <v>1</v>
      </c>
      <c r="D49" s="170">
        <v>3</v>
      </c>
      <c r="E49" s="170">
        <v>1</v>
      </c>
      <c r="F49" s="170">
        <v>0</v>
      </c>
      <c r="G49" s="170">
        <v>30</v>
      </c>
      <c r="H49" s="228" t="s">
        <v>97</v>
      </c>
      <c r="I49" s="168">
        <f t="shared" si="0"/>
        <v>3.9</v>
      </c>
      <c r="J49" s="168">
        <f t="shared" si="1"/>
        <v>3.65</v>
      </c>
      <c r="K49" s="168">
        <f t="shared" si="2"/>
        <v>3.9666666666666668</v>
      </c>
      <c r="L49" s="168">
        <f t="shared" si="4"/>
        <v>4.32</v>
      </c>
      <c r="M49" s="168">
        <v>3.60752688172043</v>
      </c>
      <c r="N49" s="75">
        <f>COUNTA(B48:B53)</f>
        <v>6</v>
      </c>
      <c r="O49" s="145">
        <f>AVERAGE(C48:C53)</f>
        <v>5.666666666666667</v>
      </c>
      <c r="P49" s="145">
        <f>AVERAGE(G48:G53)</f>
        <v>26.666666666666668</v>
      </c>
      <c r="Q49" s="75">
        <f>SUM(F48:F53)</f>
        <v>725</v>
      </c>
      <c r="R49" s="145">
        <f>AVERAGE(F48:F53)</f>
        <v>120.83333333333333</v>
      </c>
    </row>
    <row r="50" spans="1:22" ht="13.2" x14ac:dyDescent="0.25">
      <c r="A50" s="120">
        <v>42025</v>
      </c>
      <c r="B50" s="128" t="s">
        <v>3</v>
      </c>
      <c r="C50" s="128">
        <v>3</v>
      </c>
      <c r="D50" s="128">
        <v>3</v>
      </c>
      <c r="E50" s="128">
        <v>1</v>
      </c>
      <c r="F50" s="128">
        <v>50</v>
      </c>
      <c r="G50" s="128">
        <v>0</v>
      </c>
      <c r="H50" s="154" t="s">
        <v>108</v>
      </c>
      <c r="I50" s="168">
        <f t="shared" si="0"/>
        <v>4.2</v>
      </c>
      <c r="J50" s="168">
        <f t="shared" si="1"/>
        <v>3.8</v>
      </c>
      <c r="K50" s="168">
        <f t="shared" si="2"/>
        <v>4.0999999999999996</v>
      </c>
      <c r="L50" s="168">
        <f t="shared" si="4"/>
        <v>4.3600000000000003</v>
      </c>
      <c r="M50" s="168">
        <v>3.6216216216216202</v>
      </c>
      <c r="N50" s="38"/>
      <c r="O50" s="38"/>
      <c r="P50" s="38"/>
      <c r="Q50" s="38"/>
      <c r="R50" s="38"/>
      <c r="S50" s="38"/>
      <c r="T50" s="38"/>
      <c r="U50" s="38"/>
      <c r="V50" s="38"/>
    </row>
    <row r="51" spans="1:22" ht="13.2" x14ac:dyDescent="0.25">
      <c r="A51" s="120">
        <v>42013</v>
      </c>
      <c r="B51" s="128" t="s">
        <v>3</v>
      </c>
      <c r="C51" s="128">
        <v>8</v>
      </c>
      <c r="D51" s="128">
        <v>3</v>
      </c>
      <c r="E51" s="128">
        <v>1</v>
      </c>
      <c r="F51" s="128">
        <v>180</v>
      </c>
      <c r="G51" s="128">
        <v>0</v>
      </c>
      <c r="H51" s="154" t="s">
        <v>114</v>
      </c>
      <c r="I51" s="168">
        <f t="shared" si="0"/>
        <v>4.3</v>
      </c>
      <c r="J51" s="168">
        <f t="shared" si="1"/>
        <v>3.8</v>
      </c>
      <c r="K51" s="168">
        <f t="shared" si="2"/>
        <v>4.333333333333333</v>
      </c>
      <c r="L51" s="168">
        <f t="shared" si="4"/>
        <v>4.4800000000000004</v>
      </c>
      <c r="M51" s="168">
        <v>3.625</v>
      </c>
    </row>
    <row r="52" spans="1:22" ht="13.2" x14ac:dyDescent="0.25">
      <c r="A52" s="139">
        <v>42006</v>
      </c>
      <c r="B52" s="204" t="s">
        <v>4</v>
      </c>
      <c r="C52" s="204">
        <v>6</v>
      </c>
      <c r="D52" s="204">
        <v>3</v>
      </c>
      <c r="E52" s="204">
        <v>1</v>
      </c>
      <c r="F52" s="204">
        <v>130</v>
      </c>
      <c r="G52" s="204">
        <v>0</v>
      </c>
      <c r="H52" s="203" t="s">
        <v>97</v>
      </c>
      <c r="I52" s="168">
        <f t="shared" si="0"/>
        <v>3.8</v>
      </c>
      <c r="J52" s="168">
        <f t="shared" si="1"/>
        <v>3.65</v>
      </c>
      <c r="K52" s="168">
        <f t="shared" si="2"/>
        <v>4.1333333333333337</v>
      </c>
      <c r="L52" s="168">
        <f t="shared" si="4"/>
        <v>4.3600000000000003</v>
      </c>
      <c r="M52" s="168">
        <v>3.6010928961748601</v>
      </c>
    </row>
    <row r="53" spans="1:22" ht="13.2" x14ac:dyDescent="0.25">
      <c r="A53" s="119">
        <v>42005</v>
      </c>
      <c r="B53" s="212" t="s">
        <v>1</v>
      </c>
      <c r="C53" s="212">
        <v>6</v>
      </c>
      <c r="D53" s="212">
        <v>3</v>
      </c>
      <c r="E53" s="212">
        <v>1</v>
      </c>
      <c r="F53" s="212">
        <v>75</v>
      </c>
      <c r="G53" s="212">
        <v>50</v>
      </c>
      <c r="H53" s="136" t="s">
        <v>97</v>
      </c>
      <c r="I53" s="125">
        <f t="shared" si="0"/>
        <v>3.6</v>
      </c>
      <c r="J53" s="125">
        <f t="shared" si="1"/>
        <v>3.55</v>
      </c>
      <c r="K53" s="125">
        <f t="shared" si="2"/>
        <v>4</v>
      </c>
      <c r="L53" s="125">
        <f t="shared" si="4"/>
        <v>4.3</v>
      </c>
      <c r="M53" s="125">
        <v>3.5879120879120898</v>
      </c>
      <c r="N53" s="169"/>
      <c r="O53" s="169"/>
      <c r="P53" s="169"/>
      <c r="Q53" s="169"/>
      <c r="R53" s="169"/>
    </row>
    <row r="54" spans="1:22" ht="13.2" x14ac:dyDescent="0.25">
      <c r="A54" s="138">
        <v>42004</v>
      </c>
      <c r="B54" s="166" t="s">
        <v>2</v>
      </c>
      <c r="C54" s="166">
        <v>2</v>
      </c>
      <c r="D54" s="166">
        <v>3</v>
      </c>
      <c r="E54" s="166">
        <v>1</v>
      </c>
      <c r="F54" s="166">
        <v>45</v>
      </c>
      <c r="G54" s="166">
        <v>0</v>
      </c>
      <c r="H54" s="98" t="s">
        <v>97</v>
      </c>
      <c r="I54" s="91">
        <f t="shared" si="0"/>
        <v>3.4</v>
      </c>
      <c r="J54" s="91">
        <f t="shared" si="1"/>
        <v>3.55</v>
      </c>
      <c r="K54" s="91">
        <f t="shared" si="2"/>
        <v>3.8666666666666667</v>
      </c>
      <c r="L54" s="91">
        <f t="shared" si="4"/>
        <v>4.24</v>
      </c>
      <c r="M54" s="91">
        <v>3.5745856353591199</v>
      </c>
      <c r="N54" s="33" t="s">
        <v>115</v>
      </c>
      <c r="O54" s="33" t="s">
        <v>104</v>
      </c>
      <c r="P54" s="33" t="s">
        <v>81</v>
      </c>
      <c r="Q54" s="33" t="s">
        <v>82</v>
      </c>
      <c r="R54" s="33" t="s">
        <v>83</v>
      </c>
    </row>
    <row r="55" spans="1:22" ht="13.2" x14ac:dyDescent="0.25">
      <c r="A55" s="62">
        <v>42004</v>
      </c>
      <c r="B55" s="216" t="s">
        <v>5</v>
      </c>
      <c r="C55" s="216">
        <v>1</v>
      </c>
      <c r="D55" s="216">
        <v>3</v>
      </c>
      <c r="E55" s="216">
        <v>1</v>
      </c>
      <c r="F55" s="216">
        <v>30</v>
      </c>
      <c r="G55" s="216">
        <v>0</v>
      </c>
      <c r="H55" s="73" t="s">
        <v>97</v>
      </c>
      <c r="I55" s="168">
        <f t="shared" si="0"/>
        <v>3.3</v>
      </c>
      <c r="J55" s="168">
        <f t="shared" si="1"/>
        <v>3.65</v>
      </c>
      <c r="K55" s="168">
        <f t="shared" si="2"/>
        <v>3.9333333333333331</v>
      </c>
      <c r="L55" s="168">
        <f t="shared" si="4"/>
        <v>4.2</v>
      </c>
      <c r="M55" s="168">
        <v>3.5833333333333299</v>
      </c>
      <c r="N55" s="75">
        <f>COUNTA(B54:B91)</f>
        <v>38</v>
      </c>
      <c r="O55" s="145">
        <f>AVERAGE(C54:C91)</f>
        <v>4.1052631578947372</v>
      </c>
      <c r="P55" s="145">
        <f>AVERAGE(G54:G91)</f>
        <v>6.7105263157894735</v>
      </c>
      <c r="Q55" s="75">
        <f>SUM(F54:F91)</f>
        <v>2740</v>
      </c>
      <c r="R55" s="145">
        <f>AVERAGE(F54:F91)</f>
        <v>72.10526315789474</v>
      </c>
    </row>
    <row r="56" spans="1:22" ht="13.2" x14ac:dyDescent="0.25">
      <c r="A56" s="62">
        <v>42004</v>
      </c>
      <c r="B56" s="216" t="s">
        <v>5</v>
      </c>
      <c r="C56" s="216">
        <v>5</v>
      </c>
      <c r="D56" s="216">
        <v>3</v>
      </c>
      <c r="E56" s="216">
        <v>1</v>
      </c>
      <c r="F56" s="216">
        <v>115</v>
      </c>
      <c r="G56" s="216">
        <v>0</v>
      </c>
      <c r="H56" s="73" t="s">
        <v>97</v>
      </c>
      <c r="I56" s="168">
        <f t="shared" si="0"/>
        <v>3.8</v>
      </c>
      <c r="J56" s="168">
        <f t="shared" si="1"/>
        <v>3.7</v>
      </c>
      <c r="K56" s="168">
        <f t="shared" si="2"/>
        <v>4.0333333333333332</v>
      </c>
      <c r="L56" s="168">
        <f t="shared" si="4"/>
        <v>4.24</v>
      </c>
      <c r="M56" s="168">
        <v>3.5977653631284898</v>
      </c>
    </row>
    <row r="57" spans="1:22" ht="13.2" x14ac:dyDescent="0.25">
      <c r="A57" s="120">
        <v>42004</v>
      </c>
      <c r="B57" s="128" t="s">
        <v>3</v>
      </c>
      <c r="C57" s="128">
        <v>3</v>
      </c>
      <c r="D57" s="128">
        <v>1</v>
      </c>
      <c r="E57" s="128">
        <v>1</v>
      </c>
      <c r="F57" s="128">
        <v>30</v>
      </c>
      <c r="G57" s="128">
        <v>0</v>
      </c>
      <c r="H57" s="154" t="s">
        <v>116</v>
      </c>
      <c r="I57" s="168">
        <f t="shared" si="0"/>
        <v>3.7</v>
      </c>
      <c r="J57" s="168">
        <f t="shared" si="1"/>
        <v>3.55</v>
      </c>
      <c r="K57" s="168">
        <f t="shared" si="2"/>
        <v>4.0999999999999996</v>
      </c>
      <c r="L57" s="168">
        <f t="shared" si="4"/>
        <v>4.1399999999999997</v>
      </c>
      <c r="M57" s="168">
        <v>3.5898876404494402</v>
      </c>
    </row>
    <row r="58" spans="1:22" ht="13.2" x14ac:dyDescent="0.25">
      <c r="A58" s="139">
        <v>42002</v>
      </c>
      <c r="B58" s="204" t="s">
        <v>4</v>
      </c>
      <c r="C58" s="204">
        <v>4</v>
      </c>
      <c r="D58" s="204">
        <v>3</v>
      </c>
      <c r="E58" s="204">
        <v>1</v>
      </c>
      <c r="F58" s="204">
        <v>85</v>
      </c>
      <c r="G58" s="204">
        <v>0</v>
      </c>
      <c r="H58" s="203" t="s">
        <v>97</v>
      </c>
      <c r="I58" s="168">
        <f t="shared" si="0"/>
        <v>3.7</v>
      </c>
      <c r="J58" s="168">
        <f t="shared" si="1"/>
        <v>3.8</v>
      </c>
      <c r="K58" s="168">
        <f t="shared" si="2"/>
        <v>4.2333333333333334</v>
      </c>
      <c r="L58" s="168">
        <f t="shared" si="4"/>
        <v>4.16</v>
      </c>
      <c r="M58" s="168">
        <v>3.5932203389830502</v>
      </c>
    </row>
    <row r="59" spans="1:22" ht="13.2" x14ac:dyDescent="0.25">
      <c r="A59" s="62">
        <v>42001</v>
      </c>
      <c r="B59" s="216" t="s">
        <v>5</v>
      </c>
      <c r="C59" s="216">
        <v>4</v>
      </c>
      <c r="D59" s="216">
        <v>3</v>
      </c>
      <c r="E59" s="216">
        <v>1</v>
      </c>
      <c r="F59" s="216">
        <v>60</v>
      </c>
      <c r="G59" s="216">
        <v>0</v>
      </c>
      <c r="H59" s="73" t="s">
        <v>117</v>
      </c>
      <c r="I59" s="168">
        <f t="shared" si="0"/>
        <v>3.4</v>
      </c>
      <c r="J59" s="168">
        <f t="shared" si="1"/>
        <v>4</v>
      </c>
      <c r="K59" s="168">
        <f t="shared" si="2"/>
        <v>4.2333333333333334</v>
      </c>
      <c r="L59" s="168">
        <f t="shared" si="4"/>
        <v>4.24</v>
      </c>
      <c r="M59" s="168">
        <v>3.5909090909090899</v>
      </c>
    </row>
    <row r="60" spans="1:22" ht="13.2" x14ac:dyDescent="0.25">
      <c r="A60" s="84">
        <v>42000</v>
      </c>
      <c r="B60" s="185" t="s">
        <v>1</v>
      </c>
      <c r="C60" s="185">
        <v>4</v>
      </c>
      <c r="D60" s="185">
        <v>3</v>
      </c>
      <c r="E60" s="185">
        <v>1</v>
      </c>
      <c r="F60" s="185">
        <v>50</v>
      </c>
      <c r="G60" s="185">
        <v>20</v>
      </c>
      <c r="H60" s="164" t="s">
        <v>97</v>
      </c>
      <c r="I60" s="168">
        <f t="shared" si="0"/>
        <v>3.4</v>
      </c>
      <c r="J60" s="168">
        <f t="shared" si="1"/>
        <v>4.05</v>
      </c>
      <c r="K60" s="168">
        <f t="shared" si="2"/>
        <v>4.2666666666666666</v>
      </c>
      <c r="L60" s="168">
        <f t="shared" si="4"/>
        <v>4.2</v>
      </c>
      <c r="M60" s="168">
        <v>3.5885714285714299</v>
      </c>
    </row>
    <row r="61" spans="1:22" ht="13.2" x14ac:dyDescent="0.25">
      <c r="A61" s="139">
        <v>41999</v>
      </c>
      <c r="B61" s="204" t="s">
        <v>4</v>
      </c>
      <c r="C61" s="204">
        <v>3</v>
      </c>
      <c r="D61" s="204">
        <v>3</v>
      </c>
      <c r="E61" s="204">
        <v>1</v>
      </c>
      <c r="F61" s="204">
        <v>25</v>
      </c>
      <c r="G61" s="204">
        <v>25</v>
      </c>
      <c r="H61" s="203" t="s">
        <v>97</v>
      </c>
      <c r="I61" s="168">
        <f t="shared" si="0"/>
        <v>3.3</v>
      </c>
      <c r="J61" s="168">
        <f t="shared" si="1"/>
        <v>4.3499999999999996</v>
      </c>
      <c r="K61" s="168">
        <f t="shared" si="2"/>
        <v>4.2</v>
      </c>
      <c r="L61" s="168">
        <f t="shared" si="4"/>
        <v>4.2</v>
      </c>
      <c r="M61" s="168">
        <v>3.5862068965517202</v>
      </c>
    </row>
    <row r="62" spans="1:22" ht="13.2" x14ac:dyDescent="0.25">
      <c r="A62" s="139">
        <v>41998</v>
      </c>
      <c r="B62" s="204" t="s">
        <v>4</v>
      </c>
      <c r="C62" s="204">
        <v>4</v>
      </c>
      <c r="D62" s="204">
        <v>3</v>
      </c>
      <c r="E62" s="204">
        <v>1</v>
      </c>
      <c r="F62" s="204">
        <v>60</v>
      </c>
      <c r="G62" s="204">
        <v>0</v>
      </c>
      <c r="H62" s="203" t="s">
        <v>118</v>
      </c>
      <c r="I62" s="168">
        <f t="shared" si="0"/>
        <v>3.5</v>
      </c>
      <c r="J62" s="168">
        <f t="shared" si="1"/>
        <v>4.3</v>
      </c>
      <c r="K62" s="168">
        <f t="shared" si="2"/>
        <v>4.333333333333333</v>
      </c>
      <c r="L62" s="168">
        <f t="shared" si="4"/>
        <v>4.2</v>
      </c>
      <c r="M62" s="168">
        <v>3.5895953757225398</v>
      </c>
    </row>
    <row r="63" spans="1:22" ht="13.2" x14ac:dyDescent="0.25">
      <c r="A63" s="120">
        <v>41997</v>
      </c>
      <c r="B63" s="128" t="s">
        <v>3</v>
      </c>
      <c r="C63" s="128">
        <v>4</v>
      </c>
      <c r="D63" s="128">
        <v>3</v>
      </c>
      <c r="E63" s="128">
        <v>1</v>
      </c>
      <c r="F63" s="128">
        <v>60</v>
      </c>
      <c r="G63" s="128">
        <v>20</v>
      </c>
      <c r="H63" s="154" t="s">
        <v>97</v>
      </c>
      <c r="I63" s="168">
        <f t="shared" si="0"/>
        <v>3.5</v>
      </c>
      <c r="J63" s="168">
        <f t="shared" si="1"/>
        <v>4.2</v>
      </c>
      <c r="K63" s="168">
        <f t="shared" si="2"/>
        <v>4.3666666666666663</v>
      </c>
      <c r="L63" s="168">
        <f t="shared" si="4"/>
        <v>4.22</v>
      </c>
      <c r="M63" s="168">
        <v>3.5872093023255802</v>
      </c>
    </row>
    <row r="64" spans="1:22" ht="13.2" x14ac:dyDescent="0.25">
      <c r="A64" s="152">
        <v>41997</v>
      </c>
      <c r="B64" s="85" t="s">
        <v>8</v>
      </c>
      <c r="C64" s="85">
        <v>1</v>
      </c>
      <c r="D64" s="85">
        <v>3</v>
      </c>
      <c r="E64" s="85">
        <v>1</v>
      </c>
      <c r="F64" s="85">
        <v>30</v>
      </c>
      <c r="G64" s="85">
        <v>0</v>
      </c>
      <c r="H64" s="182" t="s">
        <v>97</v>
      </c>
      <c r="I64" s="168">
        <f t="shared" si="0"/>
        <v>3.7</v>
      </c>
      <c r="J64" s="168">
        <f t="shared" si="1"/>
        <v>4.0999999999999996</v>
      </c>
      <c r="K64" s="168">
        <f t="shared" si="2"/>
        <v>4.4666666666666668</v>
      </c>
      <c r="L64" s="168">
        <f t="shared" si="4"/>
        <v>4.26</v>
      </c>
      <c r="M64" s="168">
        <v>3.5847953216374302</v>
      </c>
    </row>
    <row r="65" spans="1:15" ht="13.2" x14ac:dyDescent="0.25">
      <c r="A65" s="139">
        <v>41996</v>
      </c>
      <c r="B65" s="204" t="s">
        <v>4</v>
      </c>
      <c r="C65" s="204">
        <v>6</v>
      </c>
      <c r="D65" s="204">
        <v>3</v>
      </c>
      <c r="E65" s="204">
        <v>1</v>
      </c>
      <c r="F65" s="204">
        <v>125</v>
      </c>
      <c r="G65" s="204">
        <v>0</v>
      </c>
      <c r="H65" s="203" t="s">
        <v>97</v>
      </c>
      <c r="I65" s="168">
        <f t="shared" si="0"/>
        <v>4</v>
      </c>
      <c r="J65" s="168">
        <f t="shared" si="1"/>
        <v>4.25</v>
      </c>
      <c r="K65" s="168">
        <f t="shared" si="2"/>
        <v>4.5999999999999996</v>
      </c>
      <c r="L65" s="168">
        <f t="shared" si="4"/>
        <v>4.26</v>
      </c>
      <c r="M65" s="168">
        <v>3.6</v>
      </c>
      <c r="O65" s="137"/>
    </row>
    <row r="66" spans="1:15" ht="13.2" x14ac:dyDescent="0.25">
      <c r="A66" s="139">
        <v>41996</v>
      </c>
      <c r="B66" s="204" t="s">
        <v>4</v>
      </c>
      <c r="C66" s="204">
        <v>4</v>
      </c>
      <c r="D66" s="204">
        <v>3</v>
      </c>
      <c r="E66" s="204">
        <v>1</v>
      </c>
      <c r="F66" s="204">
        <v>60</v>
      </c>
      <c r="G66" s="204">
        <v>25</v>
      </c>
      <c r="H66" s="203" t="s">
        <v>97</v>
      </c>
      <c r="I66" s="168">
        <f t="shared" si="0"/>
        <v>3.6</v>
      </c>
      <c r="J66" s="168">
        <f t="shared" si="1"/>
        <v>4.1500000000000004</v>
      </c>
      <c r="K66" s="168">
        <f t="shared" si="2"/>
        <v>4.5333333333333332</v>
      </c>
      <c r="L66" s="168">
        <f t="shared" si="4"/>
        <v>4.2</v>
      </c>
      <c r="M66" s="168">
        <v>3.5857988165680501</v>
      </c>
    </row>
    <row r="67" spans="1:15" ht="13.2" x14ac:dyDescent="0.25">
      <c r="A67" s="62">
        <v>41995</v>
      </c>
      <c r="B67" s="216" t="s">
        <v>5</v>
      </c>
      <c r="C67" s="216">
        <v>3</v>
      </c>
      <c r="D67" s="216">
        <v>3</v>
      </c>
      <c r="E67" s="216">
        <v>1</v>
      </c>
      <c r="F67" s="216">
        <v>50</v>
      </c>
      <c r="G67" s="216">
        <v>0</v>
      </c>
      <c r="H67" s="73" t="s">
        <v>97</v>
      </c>
      <c r="I67" s="168">
        <f t="shared" si="0"/>
        <v>3.4</v>
      </c>
      <c r="J67" s="168">
        <f t="shared" si="1"/>
        <v>4.3</v>
      </c>
      <c r="K67" s="168">
        <f t="shared" si="2"/>
        <v>4.4666666666666668</v>
      </c>
      <c r="L67" s="168">
        <f t="shared" si="4"/>
        <v>4.22</v>
      </c>
      <c r="M67" s="168">
        <v>3.5833333333333299</v>
      </c>
    </row>
    <row r="68" spans="1:15" ht="13.2" x14ac:dyDescent="0.25">
      <c r="A68" s="117">
        <v>41995</v>
      </c>
      <c r="B68" s="173" t="s">
        <v>6</v>
      </c>
      <c r="C68" s="173">
        <v>1</v>
      </c>
      <c r="D68" s="173">
        <v>3</v>
      </c>
      <c r="E68" s="173">
        <v>1</v>
      </c>
      <c r="F68" s="173">
        <v>0</v>
      </c>
      <c r="G68" s="173">
        <v>30</v>
      </c>
      <c r="H68" s="70" t="s">
        <v>97</v>
      </c>
      <c r="I68" s="168">
        <f t="shared" ref="I68:I131" si="5">AVERAGE(C68:C77)</f>
        <v>3.9</v>
      </c>
      <c r="J68" s="168">
        <f t="shared" ref="J68:J131" si="6">AVERAGE(C68:C87)</f>
        <v>4.5</v>
      </c>
      <c r="K68" s="168">
        <f t="shared" ref="K68:K131" si="7">AVERAGE(C68:C97)</f>
        <v>4.6333333333333337</v>
      </c>
      <c r="L68" s="168">
        <f t="shared" ref="L68:L99" si="8">AVERAGE(C68:C117)</f>
        <v>4.2</v>
      </c>
      <c r="M68" s="168">
        <v>3.5868263473053901</v>
      </c>
    </row>
    <row r="69" spans="1:15" ht="13.2" x14ac:dyDescent="0.25">
      <c r="A69" s="158">
        <v>41993</v>
      </c>
      <c r="B69" s="170" t="s">
        <v>7</v>
      </c>
      <c r="C69" s="170">
        <v>4</v>
      </c>
      <c r="D69" s="170">
        <v>3</v>
      </c>
      <c r="E69" s="170">
        <v>1</v>
      </c>
      <c r="F69" s="170">
        <v>85</v>
      </c>
      <c r="G69" s="170">
        <v>0</v>
      </c>
      <c r="H69" s="228" t="s">
        <v>97</v>
      </c>
      <c r="I69" s="168">
        <f t="shared" si="5"/>
        <v>4.5999999999999996</v>
      </c>
      <c r="J69" s="168">
        <f t="shared" si="6"/>
        <v>4.6500000000000004</v>
      </c>
      <c r="K69" s="168">
        <f t="shared" si="7"/>
        <v>4.7666666666666666</v>
      </c>
      <c r="L69" s="168">
        <f t="shared" si="8"/>
        <v>4.26</v>
      </c>
      <c r="M69" s="168">
        <v>3.6024096385542199</v>
      </c>
    </row>
    <row r="70" spans="1:15" ht="13.2" x14ac:dyDescent="0.25">
      <c r="A70" s="158">
        <v>41991</v>
      </c>
      <c r="B70" s="170" t="s">
        <v>7</v>
      </c>
      <c r="C70" s="170">
        <v>3</v>
      </c>
      <c r="D70" s="170">
        <v>3</v>
      </c>
      <c r="E70" s="170">
        <v>1</v>
      </c>
      <c r="F70" s="170">
        <v>55</v>
      </c>
      <c r="G70" s="170">
        <v>0</v>
      </c>
      <c r="H70" s="228" t="s">
        <v>97</v>
      </c>
      <c r="I70" s="168">
        <f t="shared" si="5"/>
        <v>4.7</v>
      </c>
      <c r="J70" s="168">
        <f t="shared" si="6"/>
        <v>4.7</v>
      </c>
      <c r="K70" s="168">
        <f t="shared" si="7"/>
        <v>4.7333333333333334</v>
      </c>
      <c r="L70" s="168">
        <f t="shared" si="8"/>
        <v>4.3</v>
      </c>
      <c r="M70" s="168">
        <v>3.6</v>
      </c>
    </row>
    <row r="71" spans="1:15" ht="13.2" x14ac:dyDescent="0.25">
      <c r="A71" s="139">
        <v>41990</v>
      </c>
      <c r="B71" s="204" t="s">
        <v>4</v>
      </c>
      <c r="C71" s="204">
        <v>5</v>
      </c>
      <c r="D71" s="204">
        <v>3</v>
      </c>
      <c r="E71" s="204">
        <v>1</v>
      </c>
      <c r="F71" s="204">
        <v>50</v>
      </c>
      <c r="G71" s="204">
        <v>0</v>
      </c>
      <c r="H71" s="203" t="s">
        <v>109</v>
      </c>
      <c r="I71" s="168">
        <f t="shared" si="5"/>
        <v>5.4</v>
      </c>
      <c r="J71" s="168">
        <f t="shared" si="6"/>
        <v>4.6500000000000004</v>
      </c>
      <c r="K71" s="168">
        <f t="shared" si="7"/>
        <v>4.9333333333333336</v>
      </c>
      <c r="L71" s="168">
        <f t="shared" si="8"/>
        <v>4.3600000000000003</v>
      </c>
      <c r="M71" s="168">
        <v>3.6036585365853702</v>
      </c>
    </row>
    <row r="72" spans="1:15" ht="13.2" x14ac:dyDescent="0.25">
      <c r="A72" s="140">
        <v>41989</v>
      </c>
      <c r="B72" s="68" t="s">
        <v>2</v>
      </c>
      <c r="C72" s="68">
        <v>4</v>
      </c>
      <c r="D72" s="68">
        <v>3</v>
      </c>
      <c r="E72" s="68">
        <v>1</v>
      </c>
      <c r="F72" s="68">
        <v>70</v>
      </c>
      <c r="G72" s="68">
        <v>0</v>
      </c>
      <c r="H72" s="54" t="s">
        <v>108</v>
      </c>
      <c r="I72" s="168">
        <f t="shared" si="5"/>
        <v>5.0999999999999996</v>
      </c>
      <c r="J72" s="168">
        <f t="shared" si="6"/>
        <v>4.75</v>
      </c>
      <c r="K72" s="168">
        <f t="shared" si="7"/>
        <v>4.833333333333333</v>
      </c>
      <c r="L72" s="168">
        <f t="shared" si="8"/>
        <v>4.42</v>
      </c>
      <c r="M72" s="168">
        <v>3.5950920245398801</v>
      </c>
    </row>
    <row r="73" spans="1:15" ht="13.2" x14ac:dyDescent="0.25">
      <c r="A73" s="139">
        <v>41987</v>
      </c>
      <c r="B73" s="204" t="s">
        <v>4</v>
      </c>
      <c r="C73" s="204">
        <v>6</v>
      </c>
      <c r="D73" s="204">
        <v>3</v>
      </c>
      <c r="E73" s="204">
        <v>1</v>
      </c>
      <c r="F73" s="204">
        <v>125</v>
      </c>
      <c r="G73" s="204">
        <v>0</v>
      </c>
      <c r="H73" s="203" t="s">
        <v>119</v>
      </c>
      <c r="I73" s="168">
        <f t="shared" si="5"/>
        <v>4.9000000000000004</v>
      </c>
      <c r="J73" s="168">
        <f t="shared" si="6"/>
        <v>4.8</v>
      </c>
      <c r="K73" s="168">
        <f t="shared" si="7"/>
        <v>4.8</v>
      </c>
      <c r="L73" s="168">
        <f t="shared" si="8"/>
        <v>4.4000000000000004</v>
      </c>
      <c r="M73" s="168">
        <v>3.5925925925925899</v>
      </c>
    </row>
    <row r="74" spans="1:15" ht="13.2" x14ac:dyDescent="0.25">
      <c r="A74" s="158">
        <v>41986</v>
      </c>
      <c r="B74" s="170" t="s">
        <v>7</v>
      </c>
      <c r="C74" s="170">
        <v>4</v>
      </c>
      <c r="D74" s="170">
        <v>3</v>
      </c>
      <c r="E74" s="170">
        <v>1</v>
      </c>
      <c r="F74" s="170">
        <v>50</v>
      </c>
      <c r="G74" s="170">
        <v>0</v>
      </c>
      <c r="H74" s="228" t="s">
        <v>120</v>
      </c>
      <c r="I74" s="168">
        <f t="shared" si="5"/>
        <v>4.5</v>
      </c>
      <c r="J74" s="168">
        <f t="shared" si="6"/>
        <v>4.8499999999999996</v>
      </c>
      <c r="K74" s="168">
        <f t="shared" si="7"/>
        <v>4.7</v>
      </c>
      <c r="L74" s="168">
        <f t="shared" si="8"/>
        <v>4.28</v>
      </c>
      <c r="M74" s="168">
        <v>3.5776397515528</v>
      </c>
    </row>
    <row r="75" spans="1:15" ht="13.2" x14ac:dyDescent="0.25">
      <c r="A75" s="176">
        <v>41986</v>
      </c>
      <c r="B75" s="126" t="s">
        <v>9</v>
      </c>
      <c r="C75" s="126">
        <v>2</v>
      </c>
      <c r="D75" s="126">
        <v>3</v>
      </c>
      <c r="E75" s="126">
        <v>1</v>
      </c>
      <c r="F75" s="126">
        <v>45</v>
      </c>
      <c r="G75" s="126">
        <v>0</v>
      </c>
      <c r="H75" s="90" t="s">
        <v>97</v>
      </c>
      <c r="I75" s="168">
        <f t="shared" si="5"/>
        <v>4.5</v>
      </c>
      <c r="J75" s="168">
        <f t="shared" si="6"/>
        <v>4.9000000000000004</v>
      </c>
      <c r="K75" s="168">
        <f t="shared" si="7"/>
        <v>4.5666666666666664</v>
      </c>
      <c r="L75" s="168">
        <f t="shared" si="8"/>
        <v>4.2</v>
      </c>
      <c r="M75" s="168">
        <v>3.5750000000000002</v>
      </c>
    </row>
    <row r="76" spans="1:15" ht="13.2" x14ac:dyDescent="0.25">
      <c r="A76" s="139">
        <v>41986</v>
      </c>
      <c r="B76" s="204" t="s">
        <v>4</v>
      </c>
      <c r="C76" s="204">
        <v>2</v>
      </c>
      <c r="D76" s="204">
        <v>3</v>
      </c>
      <c r="E76" s="204">
        <v>1</v>
      </c>
      <c r="F76" s="204">
        <v>50</v>
      </c>
      <c r="G76" s="204">
        <v>0</v>
      </c>
      <c r="H76" s="203" t="s">
        <v>97</v>
      </c>
      <c r="I76" s="168">
        <f t="shared" si="5"/>
        <v>4.7</v>
      </c>
      <c r="J76" s="168">
        <f t="shared" si="6"/>
        <v>5</v>
      </c>
      <c r="K76" s="168">
        <f t="shared" si="7"/>
        <v>4.5999999999999996</v>
      </c>
      <c r="L76" s="168">
        <f t="shared" si="8"/>
        <v>4.24</v>
      </c>
      <c r="M76" s="168">
        <v>3.5849056603773599</v>
      </c>
    </row>
    <row r="77" spans="1:15" ht="13.2" x14ac:dyDescent="0.25">
      <c r="A77" s="140">
        <v>41985</v>
      </c>
      <c r="B77" s="68" t="s">
        <v>2</v>
      </c>
      <c r="C77" s="68">
        <v>8</v>
      </c>
      <c r="D77" s="68">
        <v>3</v>
      </c>
      <c r="E77" s="68">
        <v>1</v>
      </c>
      <c r="F77" s="68">
        <v>150</v>
      </c>
      <c r="G77" s="68">
        <v>0</v>
      </c>
      <c r="H77" s="54" t="s">
        <v>121</v>
      </c>
      <c r="I77" s="168">
        <f t="shared" si="5"/>
        <v>5.2</v>
      </c>
      <c r="J77" s="168">
        <f t="shared" si="6"/>
        <v>5</v>
      </c>
      <c r="K77" s="168">
        <f t="shared" si="7"/>
        <v>4.5333333333333332</v>
      </c>
      <c r="L77" s="168">
        <f t="shared" si="8"/>
        <v>4.26</v>
      </c>
      <c r="M77" s="168">
        <v>3.59493670886076</v>
      </c>
    </row>
    <row r="78" spans="1:15" ht="13.2" x14ac:dyDescent="0.25">
      <c r="A78" s="139">
        <v>41985</v>
      </c>
      <c r="B78" s="204" t="s">
        <v>4</v>
      </c>
      <c r="C78" s="204">
        <v>8</v>
      </c>
      <c r="D78" s="204">
        <v>3</v>
      </c>
      <c r="E78" s="204">
        <v>1</v>
      </c>
      <c r="F78" s="204">
        <v>150</v>
      </c>
      <c r="G78" s="204">
        <v>0</v>
      </c>
      <c r="H78" s="203" t="s">
        <v>122</v>
      </c>
      <c r="I78" s="168">
        <f t="shared" si="5"/>
        <v>5.0999999999999996</v>
      </c>
      <c r="J78" s="168">
        <f t="shared" si="6"/>
        <v>5</v>
      </c>
      <c r="K78" s="168">
        <f t="shared" si="7"/>
        <v>4.4000000000000004</v>
      </c>
      <c r="L78" s="168">
        <f t="shared" si="8"/>
        <v>4.12</v>
      </c>
      <c r="M78" s="168">
        <v>3.5668789808917198</v>
      </c>
    </row>
    <row r="79" spans="1:15" ht="13.2" x14ac:dyDescent="0.25">
      <c r="A79" s="176">
        <v>41984</v>
      </c>
      <c r="B79" s="126" t="s">
        <v>9</v>
      </c>
      <c r="C79" s="126">
        <v>5</v>
      </c>
      <c r="D79" s="126">
        <v>3</v>
      </c>
      <c r="E79" s="126">
        <v>1</v>
      </c>
      <c r="F79" s="126">
        <v>55</v>
      </c>
      <c r="G79" s="126">
        <v>50</v>
      </c>
      <c r="H79" s="90" t="s">
        <v>108</v>
      </c>
      <c r="I79" s="168">
        <f t="shared" si="5"/>
        <v>4.7</v>
      </c>
      <c r="J79" s="168">
        <f t="shared" si="6"/>
        <v>4.8499999999999996</v>
      </c>
      <c r="K79" s="168">
        <f t="shared" si="7"/>
        <v>4.4000000000000004</v>
      </c>
      <c r="L79" s="168">
        <f t="shared" si="8"/>
        <v>4</v>
      </c>
      <c r="M79" s="168">
        <v>3.5384615384615401</v>
      </c>
    </row>
    <row r="80" spans="1:15" ht="13.2" x14ac:dyDescent="0.25">
      <c r="A80" s="62">
        <v>41984</v>
      </c>
      <c r="B80" s="216" t="s">
        <v>5</v>
      </c>
      <c r="C80" s="216">
        <v>10</v>
      </c>
      <c r="D80" s="216">
        <v>3</v>
      </c>
      <c r="E80" s="216">
        <v>1</v>
      </c>
      <c r="F80" s="216">
        <v>260</v>
      </c>
      <c r="G80" s="216">
        <v>0</v>
      </c>
      <c r="H80" s="73" t="s">
        <v>123</v>
      </c>
      <c r="I80" s="168">
        <f t="shared" si="5"/>
        <v>4.7</v>
      </c>
      <c r="J80" s="168">
        <f t="shared" si="6"/>
        <v>4.75</v>
      </c>
      <c r="K80" s="168">
        <f t="shared" si="7"/>
        <v>4.3</v>
      </c>
      <c r="L80" s="168">
        <f t="shared" si="8"/>
        <v>3.94</v>
      </c>
      <c r="M80" s="168">
        <v>3.5290322580645199</v>
      </c>
    </row>
    <row r="81" spans="1:18" ht="13.2" x14ac:dyDescent="0.25">
      <c r="A81" s="84">
        <v>41983</v>
      </c>
      <c r="B81" s="185" t="s">
        <v>1</v>
      </c>
      <c r="C81" s="185">
        <v>2</v>
      </c>
      <c r="D81" s="185">
        <v>3</v>
      </c>
      <c r="E81" s="185">
        <v>1</v>
      </c>
      <c r="F81" s="185">
        <v>50</v>
      </c>
      <c r="G81" s="185">
        <v>0</v>
      </c>
      <c r="H81" s="164" t="s">
        <v>97</v>
      </c>
      <c r="I81" s="168">
        <f t="shared" si="5"/>
        <v>3.9</v>
      </c>
      <c r="J81" s="168">
        <f t="shared" si="6"/>
        <v>4.7</v>
      </c>
      <c r="K81" s="168">
        <f t="shared" si="7"/>
        <v>4.0999999999999996</v>
      </c>
      <c r="L81" s="168">
        <f t="shared" si="8"/>
        <v>3.8</v>
      </c>
      <c r="M81" s="168">
        <v>3.48701298701299</v>
      </c>
    </row>
    <row r="82" spans="1:18" ht="13.2" x14ac:dyDescent="0.25">
      <c r="A82" s="62">
        <v>41983</v>
      </c>
      <c r="B82" s="216" t="s">
        <v>5</v>
      </c>
      <c r="C82" s="216">
        <v>2</v>
      </c>
      <c r="D82" s="216">
        <v>3</v>
      </c>
      <c r="E82" s="216">
        <v>1</v>
      </c>
      <c r="F82" s="216">
        <v>0</v>
      </c>
      <c r="G82" s="216">
        <v>40</v>
      </c>
      <c r="H82" s="73" t="s">
        <v>97</v>
      </c>
      <c r="I82" s="168">
        <f t="shared" si="5"/>
        <v>4.4000000000000004</v>
      </c>
      <c r="J82" s="168">
        <f t="shared" si="6"/>
        <v>4.7</v>
      </c>
      <c r="K82" s="168">
        <f t="shared" si="7"/>
        <v>4.1333333333333337</v>
      </c>
      <c r="L82" s="168">
        <f t="shared" si="8"/>
        <v>3.86</v>
      </c>
      <c r="M82" s="168">
        <v>3.49673202614379</v>
      </c>
    </row>
    <row r="83" spans="1:18" ht="13.2" x14ac:dyDescent="0.25">
      <c r="A83" s="120">
        <v>41982</v>
      </c>
      <c r="B83" s="128" t="s">
        <v>3</v>
      </c>
      <c r="C83" s="128">
        <v>2</v>
      </c>
      <c r="D83" s="128">
        <v>3</v>
      </c>
      <c r="E83" s="128">
        <v>1</v>
      </c>
      <c r="F83" s="128">
        <v>0</v>
      </c>
      <c r="G83" s="128">
        <v>0</v>
      </c>
      <c r="H83" s="154" t="s">
        <v>124</v>
      </c>
      <c r="I83" s="168">
        <f t="shared" si="5"/>
        <v>4.7</v>
      </c>
      <c r="J83" s="168">
        <f t="shared" si="6"/>
        <v>4.75</v>
      </c>
      <c r="K83" s="168">
        <f t="shared" si="7"/>
        <v>4.2333333333333334</v>
      </c>
      <c r="L83" s="168">
        <f t="shared" si="8"/>
        <v>3.9</v>
      </c>
      <c r="M83" s="168">
        <v>3.5065789473684199</v>
      </c>
    </row>
    <row r="84" spans="1:18" ht="13.2" x14ac:dyDescent="0.25">
      <c r="A84" s="139">
        <v>41982</v>
      </c>
      <c r="B84" s="204" t="s">
        <v>4</v>
      </c>
      <c r="C84" s="204">
        <v>4</v>
      </c>
      <c r="D84" s="204">
        <v>3</v>
      </c>
      <c r="E84" s="204">
        <v>1</v>
      </c>
      <c r="F84" s="204">
        <v>50</v>
      </c>
      <c r="G84" s="204">
        <v>0</v>
      </c>
      <c r="H84" s="203" t="s">
        <v>125</v>
      </c>
      <c r="I84" s="168">
        <f t="shared" si="5"/>
        <v>5.2</v>
      </c>
      <c r="J84" s="168">
        <f t="shared" si="6"/>
        <v>4.8</v>
      </c>
      <c r="K84" s="168">
        <f t="shared" si="7"/>
        <v>4.3666666666666663</v>
      </c>
      <c r="L84" s="168">
        <f t="shared" si="8"/>
        <v>3.94</v>
      </c>
      <c r="M84" s="168">
        <v>3.5165562913907298</v>
      </c>
    </row>
    <row r="85" spans="1:18" ht="13.2" x14ac:dyDescent="0.25">
      <c r="A85" s="152">
        <v>41982</v>
      </c>
      <c r="B85" s="85" t="s">
        <v>8</v>
      </c>
      <c r="C85" s="85">
        <v>4</v>
      </c>
      <c r="D85" s="85">
        <v>3</v>
      </c>
      <c r="E85" s="85">
        <v>1</v>
      </c>
      <c r="F85" s="85">
        <v>70</v>
      </c>
      <c r="G85" s="85">
        <v>0</v>
      </c>
      <c r="H85" s="182" t="s">
        <v>126</v>
      </c>
      <c r="I85" s="168">
        <f t="shared" si="5"/>
        <v>5.3</v>
      </c>
      <c r="J85" s="168">
        <f t="shared" si="6"/>
        <v>4.5999999999999996</v>
      </c>
      <c r="K85" s="168">
        <f t="shared" si="7"/>
        <v>4.2666666666666666</v>
      </c>
      <c r="L85" s="168">
        <f t="shared" si="8"/>
        <v>3.92</v>
      </c>
      <c r="M85" s="168">
        <v>3.5133333333333301</v>
      </c>
    </row>
    <row r="86" spans="1:18" ht="13.2" x14ac:dyDescent="0.25">
      <c r="A86" s="139">
        <v>41980</v>
      </c>
      <c r="B86" s="204" t="s">
        <v>4</v>
      </c>
      <c r="C86" s="204">
        <v>7</v>
      </c>
      <c r="D86" s="204">
        <v>3</v>
      </c>
      <c r="E86" s="204">
        <v>1</v>
      </c>
      <c r="F86" s="204">
        <v>160</v>
      </c>
      <c r="G86" s="204">
        <v>0</v>
      </c>
      <c r="H86" s="203" t="s">
        <v>127</v>
      </c>
      <c r="I86" s="168">
        <f t="shared" si="5"/>
        <v>5.3</v>
      </c>
      <c r="J86" s="168">
        <f t="shared" si="6"/>
        <v>4.55</v>
      </c>
      <c r="K86" s="168">
        <f t="shared" si="7"/>
        <v>4.2333333333333334</v>
      </c>
      <c r="L86" s="168">
        <f t="shared" si="8"/>
        <v>3.92</v>
      </c>
      <c r="M86" s="168">
        <v>3.5100671140939599</v>
      </c>
    </row>
    <row r="87" spans="1:18" ht="13.2" x14ac:dyDescent="0.25">
      <c r="A87" s="62">
        <v>41980</v>
      </c>
      <c r="B87" s="216" t="s">
        <v>5</v>
      </c>
      <c r="C87" s="216">
        <v>7</v>
      </c>
      <c r="D87" s="216">
        <v>3</v>
      </c>
      <c r="E87" s="216">
        <v>1</v>
      </c>
      <c r="F87" s="216">
        <v>155</v>
      </c>
      <c r="G87" s="216">
        <v>0</v>
      </c>
      <c r="H87" s="73" t="s">
        <v>128</v>
      </c>
      <c r="I87" s="168">
        <f t="shared" si="5"/>
        <v>4.8</v>
      </c>
      <c r="J87" s="168">
        <f t="shared" si="6"/>
        <v>4.2</v>
      </c>
      <c r="K87" s="168">
        <f t="shared" si="7"/>
        <v>4.166666666666667</v>
      </c>
      <c r="L87" s="168">
        <f t="shared" si="8"/>
        <v>3.9</v>
      </c>
      <c r="M87" s="168">
        <v>3.48648648648649</v>
      </c>
    </row>
    <row r="88" spans="1:18" ht="13.2" x14ac:dyDescent="0.25">
      <c r="A88" s="120">
        <v>41979</v>
      </c>
      <c r="B88" s="128" t="s">
        <v>3</v>
      </c>
      <c r="C88" s="128">
        <v>4</v>
      </c>
      <c r="D88" s="128">
        <v>3</v>
      </c>
      <c r="E88" s="128">
        <v>1</v>
      </c>
      <c r="F88" s="128">
        <v>50</v>
      </c>
      <c r="G88" s="128">
        <v>0</v>
      </c>
      <c r="H88" s="154" t="s">
        <v>108</v>
      </c>
      <c r="I88" s="168">
        <f t="shared" si="5"/>
        <v>4.9000000000000004</v>
      </c>
      <c r="J88" s="168">
        <f t="shared" si="6"/>
        <v>4.05</v>
      </c>
      <c r="K88" s="168">
        <f t="shared" si="7"/>
        <v>4</v>
      </c>
      <c r="L88" s="168">
        <f t="shared" si="8"/>
        <v>3.76</v>
      </c>
      <c r="M88" s="168">
        <v>3.46258503401361</v>
      </c>
    </row>
    <row r="89" spans="1:18" ht="13.2" x14ac:dyDescent="0.25">
      <c r="A89" s="140">
        <v>41979</v>
      </c>
      <c r="B89" s="68" t="s">
        <v>2</v>
      </c>
      <c r="C89" s="68">
        <v>5</v>
      </c>
      <c r="D89" s="68">
        <v>3</v>
      </c>
      <c r="E89" s="68">
        <v>1</v>
      </c>
      <c r="F89" s="68">
        <v>75</v>
      </c>
      <c r="G89" s="68">
        <v>0</v>
      </c>
      <c r="H89" s="54" t="s">
        <v>108</v>
      </c>
      <c r="I89" s="168">
        <f t="shared" si="5"/>
        <v>5</v>
      </c>
      <c r="J89" s="168">
        <f t="shared" si="6"/>
        <v>4.25</v>
      </c>
      <c r="K89" s="168">
        <f t="shared" si="7"/>
        <v>4</v>
      </c>
      <c r="L89" s="168">
        <f t="shared" si="8"/>
        <v>3.82</v>
      </c>
      <c r="M89" s="168">
        <v>3.45890410958904</v>
      </c>
    </row>
    <row r="90" spans="1:18" ht="13.2" x14ac:dyDescent="0.25">
      <c r="A90" s="117">
        <v>41978</v>
      </c>
      <c r="B90" s="173" t="s">
        <v>6</v>
      </c>
      <c r="C90" s="173">
        <v>2</v>
      </c>
      <c r="D90" s="173">
        <v>3</v>
      </c>
      <c r="E90" s="173">
        <v>1</v>
      </c>
      <c r="F90" s="173">
        <v>0</v>
      </c>
      <c r="G90" s="173">
        <v>45</v>
      </c>
      <c r="H90" s="70" t="s">
        <v>97</v>
      </c>
      <c r="I90" s="168">
        <f t="shared" si="5"/>
        <v>4.8</v>
      </c>
      <c r="J90" s="168">
        <f t="shared" si="6"/>
        <v>4.0999999999999996</v>
      </c>
      <c r="K90" s="168">
        <f t="shared" si="7"/>
        <v>4.0333333333333332</v>
      </c>
      <c r="L90" s="168">
        <f t="shared" si="8"/>
        <v>3.84</v>
      </c>
      <c r="M90" s="168">
        <v>3.44827586206896</v>
      </c>
    </row>
    <row r="91" spans="1:18" ht="13.2" x14ac:dyDescent="0.25">
      <c r="A91" s="191">
        <v>41977</v>
      </c>
      <c r="B91" s="156" t="s">
        <v>7</v>
      </c>
      <c r="C91" s="156">
        <v>7</v>
      </c>
      <c r="D91" s="156">
        <v>3</v>
      </c>
      <c r="E91" s="156">
        <v>1</v>
      </c>
      <c r="F91" s="156">
        <v>160</v>
      </c>
      <c r="G91" s="156">
        <v>0</v>
      </c>
      <c r="H91" s="190" t="s">
        <v>129</v>
      </c>
      <c r="I91" s="125">
        <f t="shared" si="5"/>
        <v>5.5</v>
      </c>
      <c r="J91" s="125">
        <f t="shared" si="6"/>
        <v>4.2</v>
      </c>
      <c r="K91" s="125">
        <f t="shared" si="7"/>
        <v>4.166666666666667</v>
      </c>
      <c r="L91" s="125">
        <f t="shared" si="8"/>
        <v>3.9</v>
      </c>
      <c r="M91" s="125">
        <v>3.4583333333333299</v>
      </c>
      <c r="N91" s="169"/>
      <c r="O91" s="169"/>
      <c r="P91" s="169"/>
      <c r="Q91" s="169"/>
      <c r="R91" s="169"/>
    </row>
    <row r="92" spans="1:18" ht="13.2" x14ac:dyDescent="0.25">
      <c r="A92" s="138">
        <v>41973</v>
      </c>
      <c r="B92" s="166" t="s">
        <v>2</v>
      </c>
      <c r="C92" s="166">
        <v>5</v>
      </c>
      <c r="D92" s="166">
        <v>3</v>
      </c>
      <c r="E92" s="166">
        <v>1</v>
      </c>
      <c r="F92" s="166">
        <v>100</v>
      </c>
      <c r="G92" s="166">
        <v>0</v>
      </c>
      <c r="H92" s="98" t="s">
        <v>97</v>
      </c>
      <c r="I92" s="91">
        <f t="shared" si="5"/>
        <v>5</v>
      </c>
      <c r="J92" s="91">
        <f t="shared" si="6"/>
        <v>4</v>
      </c>
      <c r="K92" s="91">
        <f t="shared" si="7"/>
        <v>4.2</v>
      </c>
      <c r="L92" s="91">
        <f t="shared" si="8"/>
        <v>3.84</v>
      </c>
      <c r="M92" s="91">
        <v>3.4335664335664302</v>
      </c>
      <c r="N92" s="33" t="s">
        <v>130</v>
      </c>
      <c r="O92" s="33" t="s">
        <v>104</v>
      </c>
      <c r="P92" s="33" t="s">
        <v>81</v>
      </c>
      <c r="Q92" s="33" t="s">
        <v>82</v>
      </c>
      <c r="R92" s="33" t="s">
        <v>83</v>
      </c>
    </row>
    <row r="93" spans="1:18" ht="13.2" x14ac:dyDescent="0.25">
      <c r="A93" s="120">
        <v>41961</v>
      </c>
      <c r="B93" s="128" t="s">
        <v>3</v>
      </c>
      <c r="C93" s="128">
        <v>7</v>
      </c>
      <c r="D93" s="128">
        <v>3</v>
      </c>
      <c r="E93" s="128">
        <v>1</v>
      </c>
      <c r="F93" s="128">
        <v>155</v>
      </c>
      <c r="G93" s="128">
        <v>0</v>
      </c>
      <c r="H93" s="154" t="s">
        <v>131</v>
      </c>
      <c r="I93" s="168">
        <f t="shared" si="5"/>
        <v>4.8</v>
      </c>
      <c r="J93" s="168">
        <f t="shared" si="6"/>
        <v>4</v>
      </c>
      <c r="K93" s="168">
        <f t="shared" si="7"/>
        <v>4.1333333333333337</v>
      </c>
      <c r="L93" s="168">
        <f t="shared" si="8"/>
        <v>3.76</v>
      </c>
      <c r="M93" s="168">
        <v>3.42253521126761</v>
      </c>
      <c r="N93" s="75">
        <f>COUNTA(B92:B98)</f>
        <v>7</v>
      </c>
      <c r="O93" s="145">
        <f>AVERAGE(C92:C98)</f>
        <v>5.1428571428571432</v>
      </c>
      <c r="P93" s="145">
        <f>AVERAGE(G92:G98)</f>
        <v>3.5714285714285716</v>
      </c>
      <c r="Q93" s="75">
        <f>SUM(F92:F98)</f>
        <v>800</v>
      </c>
      <c r="R93" s="145">
        <f>AVERAGE(F92:F98)</f>
        <v>114.28571428571429</v>
      </c>
    </row>
    <row r="94" spans="1:18" ht="13.2" x14ac:dyDescent="0.25">
      <c r="A94" s="84">
        <v>41957</v>
      </c>
      <c r="B94" s="185" t="s">
        <v>1</v>
      </c>
      <c r="C94" s="185">
        <v>5</v>
      </c>
      <c r="D94" s="185">
        <v>3</v>
      </c>
      <c r="E94" s="185">
        <v>1</v>
      </c>
      <c r="F94" s="185">
        <v>120</v>
      </c>
      <c r="G94" s="185">
        <v>0</v>
      </c>
      <c r="H94" s="164" t="s">
        <v>97</v>
      </c>
      <c r="I94" s="168">
        <f t="shared" si="5"/>
        <v>4.4000000000000004</v>
      </c>
      <c r="J94" s="168">
        <f t="shared" si="6"/>
        <v>3.95</v>
      </c>
      <c r="K94" s="168">
        <f t="shared" si="7"/>
        <v>3.9</v>
      </c>
      <c r="L94" s="168">
        <f t="shared" si="8"/>
        <v>3.7</v>
      </c>
      <c r="M94" s="168">
        <v>3.39716312056738</v>
      </c>
    </row>
    <row r="95" spans="1:18" ht="13.2" x14ac:dyDescent="0.25">
      <c r="A95" s="158">
        <v>41956</v>
      </c>
      <c r="B95" s="170" t="s">
        <v>7</v>
      </c>
      <c r="C95" s="170">
        <v>4</v>
      </c>
      <c r="D95" s="170">
        <v>3</v>
      </c>
      <c r="E95" s="170">
        <v>1</v>
      </c>
      <c r="F95" s="170">
        <v>75</v>
      </c>
      <c r="G95" s="170">
        <v>0</v>
      </c>
      <c r="H95" s="228" t="s">
        <v>97</v>
      </c>
      <c r="I95" s="168">
        <f t="shared" si="5"/>
        <v>3.9</v>
      </c>
      <c r="J95" s="168">
        <f t="shared" si="6"/>
        <v>3.75</v>
      </c>
      <c r="K95" s="168">
        <f t="shared" si="7"/>
        <v>3.7333333333333334</v>
      </c>
      <c r="L95" s="168">
        <f t="shared" si="8"/>
        <v>3.62</v>
      </c>
      <c r="M95" s="168">
        <v>3.3857142857142901</v>
      </c>
    </row>
    <row r="96" spans="1:18" ht="13.2" x14ac:dyDescent="0.25">
      <c r="A96" s="139">
        <v>41955</v>
      </c>
      <c r="B96" s="204" t="s">
        <v>4</v>
      </c>
      <c r="C96" s="204">
        <v>2</v>
      </c>
      <c r="D96" s="204">
        <v>3</v>
      </c>
      <c r="E96" s="204">
        <v>1</v>
      </c>
      <c r="F96" s="204">
        <v>45</v>
      </c>
      <c r="G96" s="204">
        <v>0</v>
      </c>
      <c r="H96" s="203" t="s">
        <v>97</v>
      </c>
      <c r="I96" s="168">
        <f t="shared" si="5"/>
        <v>3.8</v>
      </c>
      <c r="J96" s="168">
        <f t="shared" si="6"/>
        <v>3.7</v>
      </c>
      <c r="K96" s="168">
        <f t="shared" si="7"/>
        <v>3.7333333333333334</v>
      </c>
      <c r="L96" s="168">
        <f t="shared" si="8"/>
        <v>3.62</v>
      </c>
      <c r="M96" s="168">
        <v>3.3812949640287799</v>
      </c>
    </row>
    <row r="97" spans="1:18" ht="13.2" x14ac:dyDescent="0.25">
      <c r="A97" s="62">
        <v>41953</v>
      </c>
      <c r="B97" s="216" t="s">
        <v>5</v>
      </c>
      <c r="C97" s="216">
        <v>8</v>
      </c>
      <c r="D97" s="216">
        <v>3</v>
      </c>
      <c r="E97" s="216">
        <v>1</v>
      </c>
      <c r="F97" s="216">
        <v>190</v>
      </c>
      <c r="G97" s="216">
        <v>25</v>
      </c>
      <c r="H97" s="73" t="s">
        <v>97</v>
      </c>
      <c r="I97" s="168">
        <f t="shared" si="5"/>
        <v>3.6</v>
      </c>
      <c r="J97" s="168">
        <f t="shared" si="6"/>
        <v>3.85</v>
      </c>
      <c r="K97" s="168">
        <f t="shared" si="7"/>
        <v>3.7666666666666666</v>
      </c>
      <c r="L97" s="168">
        <f t="shared" si="8"/>
        <v>3.64</v>
      </c>
      <c r="M97" s="168">
        <v>3.39130434782609</v>
      </c>
    </row>
    <row r="98" spans="1:18" ht="13.2" x14ac:dyDescent="0.25">
      <c r="A98" s="52">
        <v>41952</v>
      </c>
      <c r="B98" s="207" t="s">
        <v>3</v>
      </c>
      <c r="C98" s="207">
        <v>5</v>
      </c>
      <c r="D98" s="207">
        <v>3</v>
      </c>
      <c r="E98" s="207">
        <v>1</v>
      </c>
      <c r="F98" s="207">
        <v>115</v>
      </c>
      <c r="G98" s="207">
        <v>0</v>
      </c>
      <c r="H98" s="15" t="s">
        <v>97</v>
      </c>
      <c r="I98" s="125">
        <f t="shared" si="5"/>
        <v>3.2</v>
      </c>
      <c r="J98" s="125">
        <f t="shared" si="6"/>
        <v>3.55</v>
      </c>
      <c r="K98" s="125">
        <f t="shared" si="7"/>
        <v>3.5333333333333332</v>
      </c>
      <c r="L98" s="125">
        <f t="shared" si="8"/>
        <v>3.52</v>
      </c>
      <c r="M98" s="125">
        <v>3.35766423357664</v>
      </c>
      <c r="N98" s="169"/>
      <c r="O98" s="169"/>
      <c r="P98" s="169"/>
      <c r="Q98" s="169"/>
      <c r="R98" s="169"/>
    </row>
    <row r="99" spans="1:18" ht="13.2" x14ac:dyDescent="0.25">
      <c r="A99" s="161">
        <v>41943</v>
      </c>
      <c r="B99" s="39" t="s">
        <v>5</v>
      </c>
      <c r="C99" s="39">
        <v>3</v>
      </c>
      <c r="D99" s="39">
        <v>3</v>
      </c>
      <c r="E99" s="39">
        <v>1</v>
      </c>
      <c r="F99" s="39">
        <v>35</v>
      </c>
      <c r="G99" s="39">
        <v>0</v>
      </c>
      <c r="H99" s="50" t="s">
        <v>132</v>
      </c>
      <c r="I99" s="91">
        <f t="shared" si="5"/>
        <v>3.5</v>
      </c>
      <c r="J99" s="91">
        <f t="shared" si="6"/>
        <v>3.5</v>
      </c>
      <c r="K99" s="91">
        <f t="shared" si="7"/>
        <v>3.4333333333333331</v>
      </c>
      <c r="L99" s="91">
        <f t="shared" si="8"/>
        <v>3.5</v>
      </c>
      <c r="M99" s="91">
        <v>3.34558823529412</v>
      </c>
      <c r="N99" s="33" t="s">
        <v>133</v>
      </c>
      <c r="O99" s="33" t="s">
        <v>104</v>
      </c>
      <c r="P99" s="33" t="s">
        <v>81</v>
      </c>
      <c r="Q99" s="33" t="s">
        <v>82</v>
      </c>
      <c r="R99" s="33" t="s">
        <v>83</v>
      </c>
    </row>
    <row r="100" spans="1:18" ht="13.2" x14ac:dyDescent="0.25">
      <c r="A100" s="158">
        <v>41942</v>
      </c>
      <c r="B100" s="170" t="s">
        <v>7</v>
      </c>
      <c r="C100" s="170">
        <v>9</v>
      </c>
      <c r="D100" s="170">
        <v>3</v>
      </c>
      <c r="E100" s="170">
        <v>1</v>
      </c>
      <c r="F100" s="170">
        <v>275</v>
      </c>
      <c r="G100" s="170">
        <v>0</v>
      </c>
      <c r="H100" s="228" t="s">
        <v>97</v>
      </c>
      <c r="I100" s="168">
        <f t="shared" si="5"/>
        <v>3.4</v>
      </c>
      <c r="J100" s="168">
        <f t="shared" si="6"/>
        <v>3.65</v>
      </c>
      <c r="K100" s="168">
        <f t="shared" si="7"/>
        <v>3.4</v>
      </c>
      <c r="L100" s="168">
        <f t="shared" ref="L100:L131" si="9">AVERAGE(C100:C149)</f>
        <v>3.48</v>
      </c>
      <c r="M100" s="168">
        <v>3.3481481481481499</v>
      </c>
      <c r="N100" s="75">
        <f>COUNTA(B99:B119)</f>
        <v>21</v>
      </c>
      <c r="O100" s="145">
        <f>AVERAGE(C99:C119)</f>
        <v>3.6190476190476191</v>
      </c>
      <c r="P100" s="145">
        <f>AVERAGE(G99:G119)</f>
        <v>11.428571428571429</v>
      </c>
      <c r="Q100" s="75">
        <f>SUM(F99:F119)</f>
        <v>1245</v>
      </c>
      <c r="R100" s="145">
        <f>AVERAGE(F99:F119)</f>
        <v>59.285714285714285</v>
      </c>
    </row>
    <row r="101" spans="1:18" ht="13.2" x14ac:dyDescent="0.25">
      <c r="A101" s="140">
        <v>41942</v>
      </c>
      <c r="B101" s="68" t="s">
        <v>2</v>
      </c>
      <c r="C101" s="68">
        <v>2</v>
      </c>
      <c r="D101" s="68">
        <v>3</v>
      </c>
      <c r="E101" s="68">
        <v>1</v>
      </c>
      <c r="F101" s="68">
        <v>40</v>
      </c>
      <c r="G101" s="68">
        <v>0</v>
      </c>
      <c r="H101" s="54" t="s">
        <v>97</v>
      </c>
      <c r="I101" s="168">
        <f t="shared" si="5"/>
        <v>2.9</v>
      </c>
      <c r="J101" s="168">
        <f t="shared" si="6"/>
        <v>3.5</v>
      </c>
      <c r="K101" s="168">
        <f t="shared" si="7"/>
        <v>3.2</v>
      </c>
      <c r="L101" s="168">
        <f t="shared" si="9"/>
        <v>3.36</v>
      </c>
      <c r="M101" s="168">
        <v>3.3059701492537301</v>
      </c>
    </row>
    <row r="102" spans="1:18" ht="13.2" x14ac:dyDescent="0.25">
      <c r="A102" s="84">
        <v>41942</v>
      </c>
      <c r="B102" s="185" t="s">
        <v>1</v>
      </c>
      <c r="C102" s="185">
        <v>3</v>
      </c>
      <c r="D102" s="185">
        <v>3</v>
      </c>
      <c r="E102" s="185">
        <v>1</v>
      </c>
      <c r="F102" s="185">
        <v>55</v>
      </c>
      <c r="G102" s="185">
        <v>0</v>
      </c>
      <c r="H102" s="164" t="s">
        <v>97</v>
      </c>
      <c r="I102" s="168">
        <f t="shared" si="5"/>
        <v>3</v>
      </c>
      <c r="J102" s="168">
        <f t="shared" si="6"/>
        <v>3.8</v>
      </c>
      <c r="K102" s="168">
        <f t="shared" si="7"/>
        <v>3.3</v>
      </c>
      <c r="L102" s="168">
        <f t="shared" si="9"/>
        <v>3.38</v>
      </c>
      <c r="M102" s="168">
        <v>3.3157894736842102</v>
      </c>
    </row>
    <row r="103" spans="1:18" ht="13.2" x14ac:dyDescent="0.25">
      <c r="A103" s="152">
        <v>41940</v>
      </c>
      <c r="B103" s="85" t="s">
        <v>8</v>
      </c>
      <c r="C103" s="85">
        <v>3</v>
      </c>
      <c r="D103" s="85">
        <v>3</v>
      </c>
      <c r="E103" s="85">
        <v>1</v>
      </c>
      <c r="F103" s="85">
        <v>25</v>
      </c>
      <c r="G103" s="85">
        <v>25</v>
      </c>
      <c r="H103" s="182" t="s">
        <v>97</v>
      </c>
      <c r="I103" s="168">
        <f t="shared" si="5"/>
        <v>3.2</v>
      </c>
      <c r="J103" s="168">
        <f t="shared" si="6"/>
        <v>3.8</v>
      </c>
      <c r="K103" s="168">
        <f t="shared" si="7"/>
        <v>3.3333333333333335</v>
      </c>
      <c r="L103" s="168">
        <f t="shared" si="9"/>
        <v>3.38</v>
      </c>
      <c r="M103" s="168">
        <v>3.3181818181818201</v>
      </c>
    </row>
    <row r="104" spans="1:18" ht="13.2" x14ac:dyDescent="0.25">
      <c r="A104" s="120">
        <v>41940</v>
      </c>
      <c r="B104" s="128" t="s">
        <v>3</v>
      </c>
      <c r="C104" s="128">
        <v>0</v>
      </c>
      <c r="D104" s="128">
        <v>3</v>
      </c>
      <c r="E104" s="128">
        <v>1</v>
      </c>
      <c r="F104" s="128">
        <v>25</v>
      </c>
      <c r="G104" s="128">
        <v>0</v>
      </c>
      <c r="H104" s="154" t="s">
        <v>97</v>
      </c>
      <c r="I104" s="168">
        <f t="shared" si="5"/>
        <v>3.5</v>
      </c>
      <c r="J104" s="168">
        <f t="shared" si="6"/>
        <v>3.65</v>
      </c>
      <c r="K104" s="168">
        <f t="shared" si="7"/>
        <v>3.3666666666666667</v>
      </c>
      <c r="L104" s="168">
        <f t="shared" si="9"/>
        <v>3.38</v>
      </c>
      <c r="M104" s="168">
        <v>3.3206106870229002</v>
      </c>
    </row>
    <row r="105" spans="1:18" ht="13.2" x14ac:dyDescent="0.25">
      <c r="A105" s="117">
        <v>41940</v>
      </c>
      <c r="B105" s="173" t="s">
        <v>6</v>
      </c>
      <c r="C105" s="173">
        <v>3</v>
      </c>
      <c r="D105" s="173">
        <v>3</v>
      </c>
      <c r="E105" s="173">
        <v>1</v>
      </c>
      <c r="F105" s="173">
        <v>25</v>
      </c>
      <c r="G105" s="173">
        <v>20</v>
      </c>
      <c r="H105" s="70" t="s">
        <v>97</v>
      </c>
      <c r="I105" s="168">
        <f t="shared" si="5"/>
        <v>3.6</v>
      </c>
      <c r="J105" s="168">
        <f t="shared" si="6"/>
        <v>3.65</v>
      </c>
      <c r="K105" s="168">
        <f t="shared" si="7"/>
        <v>3.4666666666666668</v>
      </c>
      <c r="L105" s="168">
        <f t="shared" si="9"/>
        <v>3.44</v>
      </c>
      <c r="M105" s="168">
        <v>3.3461538461538498</v>
      </c>
    </row>
    <row r="106" spans="1:18" ht="13.2" x14ac:dyDescent="0.25">
      <c r="A106" s="84">
        <v>41939</v>
      </c>
      <c r="B106" s="185" t="s">
        <v>1</v>
      </c>
      <c r="C106" s="185">
        <v>0</v>
      </c>
      <c r="D106" s="185">
        <v>3</v>
      </c>
      <c r="E106" s="185">
        <v>1</v>
      </c>
      <c r="F106" s="185">
        <v>0</v>
      </c>
      <c r="G106" s="185">
        <v>30</v>
      </c>
      <c r="H106" s="164" t="s">
        <v>97</v>
      </c>
      <c r="I106" s="168">
        <f t="shared" si="5"/>
        <v>3.6</v>
      </c>
      <c r="J106" s="168">
        <f t="shared" si="6"/>
        <v>3.7</v>
      </c>
      <c r="K106" s="168">
        <f t="shared" si="7"/>
        <v>3.5</v>
      </c>
      <c r="L106" s="168">
        <f t="shared" si="9"/>
        <v>3.38</v>
      </c>
      <c r="M106" s="168">
        <v>3.3488372093023302</v>
      </c>
    </row>
    <row r="107" spans="1:18" ht="13.2" x14ac:dyDescent="0.25">
      <c r="A107" s="62">
        <v>41937</v>
      </c>
      <c r="B107" s="216" t="s">
        <v>5</v>
      </c>
      <c r="C107" s="216">
        <v>4</v>
      </c>
      <c r="D107" s="216">
        <v>3</v>
      </c>
      <c r="E107" s="216">
        <v>1</v>
      </c>
      <c r="F107" s="216">
        <v>50</v>
      </c>
      <c r="G107" s="216">
        <v>20</v>
      </c>
      <c r="H107" s="73" t="s">
        <v>97</v>
      </c>
      <c r="I107" s="168">
        <f t="shared" si="5"/>
        <v>4.0999999999999996</v>
      </c>
      <c r="J107" s="168">
        <f t="shared" si="6"/>
        <v>3.85</v>
      </c>
      <c r="K107" s="168">
        <f t="shared" si="7"/>
        <v>3.7</v>
      </c>
      <c r="L107" s="168">
        <f t="shared" si="9"/>
        <v>3.5</v>
      </c>
      <c r="M107" s="168">
        <v>3.375</v>
      </c>
    </row>
    <row r="108" spans="1:18" ht="13.2" x14ac:dyDescent="0.25">
      <c r="A108" s="120">
        <v>41937</v>
      </c>
      <c r="B108" s="128" t="s">
        <v>3</v>
      </c>
      <c r="C108" s="128">
        <v>8</v>
      </c>
      <c r="D108" s="128">
        <v>3</v>
      </c>
      <c r="E108" s="128">
        <v>1</v>
      </c>
      <c r="F108" s="128">
        <v>180</v>
      </c>
      <c r="G108" s="128">
        <v>0</v>
      </c>
      <c r="H108" s="154" t="s">
        <v>134</v>
      </c>
      <c r="I108" s="168">
        <f t="shared" si="5"/>
        <v>3.9</v>
      </c>
      <c r="J108" s="168">
        <f t="shared" si="6"/>
        <v>3.7</v>
      </c>
      <c r="K108" s="168">
        <f t="shared" si="7"/>
        <v>3.5666666666666669</v>
      </c>
      <c r="L108" s="168">
        <f t="shared" si="9"/>
        <v>3.44</v>
      </c>
      <c r="M108" s="168">
        <v>3.3700787401574801</v>
      </c>
    </row>
    <row r="109" spans="1:18" ht="13.2" x14ac:dyDescent="0.25">
      <c r="A109" s="158">
        <v>41934</v>
      </c>
      <c r="B109" s="170" t="s">
        <v>7</v>
      </c>
      <c r="C109" s="170">
        <v>2</v>
      </c>
      <c r="D109" s="170">
        <v>3</v>
      </c>
      <c r="E109" s="170">
        <v>1</v>
      </c>
      <c r="F109" s="170">
        <v>40</v>
      </c>
      <c r="G109" s="170">
        <v>0</v>
      </c>
      <c r="H109" s="228" t="s">
        <v>97</v>
      </c>
      <c r="I109" s="168">
        <f t="shared" si="5"/>
        <v>3.5</v>
      </c>
      <c r="J109" s="168">
        <f t="shared" si="6"/>
        <v>3.4</v>
      </c>
      <c r="K109" s="168">
        <f t="shared" si="7"/>
        <v>3.5333333333333332</v>
      </c>
      <c r="L109" s="168">
        <f t="shared" si="9"/>
        <v>3.34</v>
      </c>
      <c r="M109" s="168">
        <v>3.3333333333333299</v>
      </c>
    </row>
    <row r="110" spans="1:18" ht="13.2" x14ac:dyDescent="0.25">
      <c r="A110" s="139">
        <v>41934</v>
      </c>
      <c r="B110" s="204" t="s">
        <v>4</v>
      </c>
      <c r="C110" s="204">
        <v>4</v>
      </c>
      <c r="D110" s="204">
        <v>3</v>
      </c>
      <c r="E110" s="204">
        <v>1</v>
      </c>
      <c r="F110" s="204">
        <v>60</v>
      </c>
      <c r="G110" s="204">
        <v>0</v>
      </c>
      <c r="H110" s="203" t="s">
        <v>135</v>
      </c>
      <c r="I110" s="168">
        <f t="shared" si="5"/>
        <v>3.9</v>
      </c>
      <c r="J110" s="168">
        <f t="shared" si="6"/>
        <v>3.4</v>
      </c>
      <c r="K110" s="168">
        <f t="shared" si="7"/>
        <v>3.6666666666666665</v>
      </c>
      <c r="L110" s="168">
        <f t="shared" si="9"/>
        <v>3.32</v>
      </c>
      <c r="M110" s="168">
        <v>3.3439999999999999</v>
      </c>
    </row>
    <row r="111" spans="1:18" ht="13.2" x14ac:dyDescent="0.25">
      <c r="A111" s="84">
        <v>41928</v>
      </c>
      <c r="B111" s="185" t="s">
        <v>1</v>
      </c>
      <c r="C111" s="185">
        <v>3</v>
      </c>
      <c r="D111" s="185">
        <v>3</v>
      </c>
      <c r="E111" s="185">
        <v>1</v>
      </c>
      <c r="F111" s="185">
        <v>30</v>
      </c>
      <c r="G111" s="185">
        <v>0</v>
      </c>
      <c r="H111" s="164" t="s">
        <v>136</v>
      </c>
      <c r="I111" s="168">
        <f t="shared" si="5"/>
        <v>4.0999999999999996</v>
      </c>
      <c r="J111" s="168">
        <f t="shared" si="6"/>
        <v>3.35</v>
      </c>
      <c r="K111" s="168">
        <f t="shared" si="7"/>
        <v>3.7</v>
      </c>
      <c r="L111" s="168">
        <f t="shared" si="9"/>
        <v>3.26</v>
      </c>
      <c r="M111" s="168">
        <v>3.3387096774193599</v>
      </c>
    </row>
    <row r="112" spans="1:18" ht="13.2" x14ac:dyDescent="0.25">
      <c r="A112" s="84">
        <v>41928</v>
      </c>
      <c r="B112" s="185" t="s">
        <v>1</v>
      </c>
      <c r="C112" s="185">
        <v>5</v>
      </c>
      <c r="D112" s="185">
        <v>3</v>
      </c>
      <c r="E112" s="185">
        <v>1</v>
      </c>
      <c r="F112" s="185">
        <v>50</v>
      </c>
      <c r="G112" s="185">
        <v>50</v>
      </c>
      <c r="H112" s="164" t="s">
        <v>97</v>
      </c>
      <c r="I112" s="168">
        <f t="shared" si="5"/>
        <v>4.5999999999999996</v>
      </c>
      <c r="J112" s="168">
        <f t="shared" si="6"/>
        <v>3.45</v>
      </c>
      <c r="K112" s="168">
        <f t="shared" si="7"/>
        <v>3.7333333333333334</v>
      </c>
      <c r="L112" s="168">
        <f t="shared" si="9"/>
        <v>3.4</v>
      </c>
      <c r="M112" s="168">
        <v>3.3414634146341502</v>
      </c>
    </row>
    <row r="113" spans="1:18" ht="13.2" x14ac:dyDescent="0.25">
      <c r="A113" s="84">
        <v>41921</v>
      </c>
      <c r="B113" s="185" t="s">
        <v>1</v>
      </c>
      <c r="C113" s="185">
        <v>6</v>
      </c>
      <c r="D113" s="185">
        <v>3</v>
      </c>
      <c r="E113" s="185">
        <v>1</v>
      </c>
      <c r="F113" s="185">
        <v>80</v>
      </c>
      <c r="G113" s="185">
        <v>0</v>
      </c>
      <c r="H113" s="164" t="s">
        <v>137</v>
      </c>
      <c r="I113" s="168">
        <f t="shared" si="5"/>
        <v>4.4000000000000004</v>
      </c>
      <c r="J113" s="168">
        <f t="shared" si="6"/>
        <v>3.4</v>
      </c>
      <c r="K113" s="168">
        <f t="shared" si="7"/>
        <v>3.6</v>
      </c>
      <c r="L113" s="168">
        <f t="shared" si="9"/>
        <v>3.36</v>
      </c>
      <c r="M113" s="168">
        <v>3.3278688524590199</v>
      </c>
    </row>
    <row r="114" spans="1:18" ht="13.2" x14ac:dyDescent="0.25">
      <c r="A114" s="62">
        <v>41921</v>
      </c>
      <c r="B114" s="216" t="s">
        <v>5</v>
      </c>
      <c r="C114" s="216">
        <v>1</v>
      </c>
      <c r="D114" s="216">
        <v>3</v>
      </c>
      <c r="E114" s="216">
        <v>1</v>
      </c>
      <c r="F114" s="216">
        <v>0</v>
      </c>
      <c r="G114" s="216">
        <v>35</v>
      </c>
      <c r="H114" s="73" t="s">
        <v>97</v>
      </c>
      <c r="I114" s="168">
        <f t="shared" si="5"/>
        <v>3.8</v>
      </c>
      <c r="J114" s="168">
        <f t="shared" si="6"/>
        <v>3.3</v>
      </c>
      <c r="K114" s="168">
        <f t="shared" si="7"/>
        <v>3.5333333333333332</v>
      </c>
      <c r="L114" s="168">
        <f t="shared" si="9"/>
        <v>3.32</v>
      </c>
      <c r="M114" s="168">
        <v>3.30578512396694</v>
      </c>
    </row>
    <row r="115" spans="1:18" ht="13.2" x14ac:dyDescent="0.25">
      <c r="A115" s="120">
        <v>41921</v>
      </c>
      <c r="B115" s="128" t="s">
        <v>3</v>
      </c>
      <c r="C115" s="128">
        <v>3</v>
      </c>
      <c r="D115" s="128">
        <v>3</v>
      </c>
      <c r="E115" s="128">
        <v>1</v>
      </c>
      <c r="F115" s="128">
        <v>35</v>
      </c>
      <c r="G115" s="128">
        <v>0</v>
      </c>
      <c r="H115" s="154" t="s">
        <v>138</v>
      </c>
      <c r="I115" s="168">
        <f t="shared" si="5"/>
        <v>3.7</v>
      </c>
      <c r="J115" s="168">
        <f t="shared" si="6"/>
        <v>3.4</v>
      </c>
      <c r="K115" s="168">
        <f t="shared" si="7"/>
        <v>3.5333333333333332</v>
      </c>
      <c r="L115" s="168">
        <f t="shared" si="9"/>
        <v>3.36</v>
      </c>
      <c r="M115" s="168">
        <v>3.3250000000000002</v>
      </c>
    </row>
    <row r="116" spans="1:18" ht="13.2" x14ac:dyDescent="0.25">
      <c r="A116" s="62">
        <v>41920</v>
      </c>
      <c r="B116" s="216" t="s">
        <v>5</v>
      </c>
      <c r="C116" s="216">
        <v>5</v>
      </c>
      <c r="D116" s="216">
        <v>3</v>
      </c>
      <c r="E116" s="216">
        <v>1</v>
      </c>
      <c r="F116" s="216">
        <v>55</v>
      </c>
      <c r="G116" s="216">
        <v>60</v>
      </c>
      <c r="H116" s="73" t="s">
        <v>97</v>
      </c>
      <c r="I116" s="168">
        <f t="shared" si="5"/>
        <v>3.8</v>
      </c>
      <c r="J116" s="168">
        <f t="shared" si="6"/>
        <v>3.45</v>
      </c>
      <c r="K116" s="168">
        <f t="shared" si="7"/>
        <v>3.5666666666666669</v>
      </c>
      <c r="L116" s="168">
        <f t="shared" si="9"/>
        <v>3.42</v>
      </c>
      <c r="M116" s="168">
        <v>3.3277310924369798</v>
      </c>
    </row>
    <row r="117" spans="1:18" ht="13.2" x14ac:dyDescent="0.25">
      <c r="A117" s="139">
        <v>41919</v>
      </c>
      <c r="B117" s="204" t="s">
        <v>4</v>
      </c>
      <c r="C117" s="204">
        <v>2</v>
      </c>
      <c r="D117" s="204">
        <v>3</v>
      </c>
      <c r="E117" s="204">
        <v>1</v>
      </c>
      <c r="F117" s="204">
        <v>0</v>
      </c>
      <c r="G117" s="204">
        <v>0</v>
      </c>
      <c r="H117" s="203" t="s">
        <v>139</v>
      </c>
      <c r="I117" s="168">
        <f t="shared" si="5"/>
        <v>3.6</v>
      </c>
      <c r="J117" s="168">
        <f t="shared" si="6"/>
        <v>3.5</v>
      </c>
      <c r="K117" s="168">
        <f t="shared" si="7"/>
        <v>3.5</v>
      </c>
      <c r="L117" s="168">
        <f t="shared" si="9"/>
        <v>3.44</v>
      </c>
      <c r="M117" s="168">
        <v>3.3135593220339001</v>
      </c>
    </row>
    <row r="118" spans="1:18" ht="13.2" x14ac:dyDescent="0.25">
      <c r="A118" s="152">
        <v>41919</v>
      </c>
      <c r="B118" s="85" t="s">
        <v>8</v>
      </c>
      <c r="C118" s="85">
        <v>4</v>
      </c>
      <c r="D118" s="85">
        <v>3</v>
      </c>
      <c r="E118" s="85">
        <v>1</v>
      </c>
      <c r="F118" s="85">
        <v>60</v>
      </c>
      <c r="G118" s="85">
        <v>0</v>
      </c>
      <c r="H118" s="182" t="s">
        <v>140</v>
      </c>
      <c r="I118" s="168">
        <f t="shared" si="5"/>
        <v>3.5</v>
      </c>
      <c r="J118" s="168">
        <f t="shared" si="6"/>
        <v>3.4</v>
      </c>
      <c r="K118" s="168">
        <f t="shared" si="7"/>
        <v>3.5</v>
      </c>
      <c r="L118" s="168">
        <f t="shared" si="9"/>
        <v>3.44</v>
      </c>
      <c r="M118" s="168">
        <v>3.3247863247863201</v>
      </c>
    </row>
    <row r="119" spans="1:18" ht="13.2" x14ac:dyDescent="0.25">
      <c r="A119" s="56">
        <v>41916</v>
      </c>
      <c r="B119" s="37" t="s">
        <v>6</v>
      </c>
      <c r="C119" s="37">
        <v>6</v>
      </c>
      <c r="D119" s="37">
        <v>3</v>
      </c>
      <c r="E119" s="37">
        <v>1</v>
      </c>
      <c r="F119" s="37">
        <v>125</v>
      </c>
      <c r="G119" s="37">
        <v>0</v>
      </c>
      <c r="H119" s="31" t="s">
        <v>97</v>
      </c>
      <c r="I119" s="125">
        <f t="shared" si="5"/>
        <v>3.3</v>
      </c>
      <c r="J119" s="125">
        <f t="shared" si="6"/>
        <v>3.55</v>
      </c>
      <c r="K119" s="125">
        <f t="shared" si="7"/>
        <v>3.5</v>
      </c>
      <c r="L119" s="125">
        <f t="shared" si="9"/>
        <v>3.42</v>
      </c>
      <c r="M119" s="125">
        <v>3.3189655172413799</v>
      </c>
      <c r="N119" s="169"/>
      <c r="O119" s="169"/>
      <c r="P119" s="169"/>
      <c r="Q119" s="169"/>
      <c r="R119" s="169"/>
    </row>
    <row r="120" spans="1:18" ht="13.2" x14ac:dyDescent="0.25">
      <c r="A120" s="214">
        <v>41912</v>
      </c>
      <c r="B120" s="41" t="s">
        <v>1</v>
      </c>
      <c r="C120" s="41">
        <v>6</v>
      </c>
      <c r="D120" s="41">
        <v>3</v>
      </c>
      <c r="E120" s="41">
        <v>1</v>
      </c>
      <c r="F120" s="41">
        <v>75</v>
      </c>
      <c r="G120" s="41">
        <v>0</v>
      </c>
      <c r="H120" s="21" t="s">
        <v>141</v>
      </c>
      <c r="I120" s="91">
        <f t="shared" si="5"/>
        <v>2.9</v>
      </c>
      <c r="J120" s="91">
        <f t="shared" si="6"/>
        <v>3.55</v>
      </c>
      <c r="K120" s="91">
        <f t="shared" si="7"/>
        <v>3.3666666666666667</v>
      </c>
      <c r="L120" s="91">
        <f t="shared" si="9"/>
        <v>3.34</v>
      </c>
      <c r="M120" s="91">
        <v>3.29565217391304</v>
      </c>
      <c r="N120" s="33" t="s">
        <v>142</v>
      </c>
      <c r="O120" s="33" t="s">
        <v>104</v>
      </c>
      <c r="P120" s="33" t="s">
        <v>81</v>
      </c>
      <c r="Q120" s="33" t="s">
        <v>82</v>
      </c>
      <c r="R120" s="33" t="s">
        <v>83</v>
      </c>
    </row>
    <row r="121" spans="1:18" ht="13.2" x14ac:dyDescent="0.25">
      <c r="A121" s="84">
        <v>41907</v>
      </c>
      <c r="B121" s="185" t="s">
        <v>1</v>
      </c>
      <c r="C121" s="185">
        <v>8</v>
      </c>
      <c r="D121" s="185">
        <v>3</v>
      </c>
      <c r="E121" s="185">
        <v>1</v>
      </c>
      <c r="F121" s="185">
        <v>180</v>
      </c>
      <c r="G121" s="185">
        <v>0</v>
      </c>
      <c r="H121" s="164" t="s">
        <v>143</v>
      </c>
      <c r="I121" s="168">
        <f t="shared" si="5"/>
        <v>2.6</v>
      </c>
      <c r="J121" s="168">
        <f t="shared" si="6"/>
        <v>3.5</v>
      </c>
      <c r="K121" s="168">
        <f t="shared" si="7"/>
        <v>3.2666666666666666</v>
      </c>
      <c r="L121" s="168">
        <f t="shared" si="9"/>
        <v>3.34</v>
      </c>
      <c r="M121" s="168">
        <v>3.2719298245614001</v>
      </c>
      <c r="N121" s="75">
        <f>COUNTA(B120:B139)</f>
        <v>20</v>
      </c>
      <c r="O121" s="75">
        <f>AVERAGE(C120:C139)</f>
        <v>3.55</v>
      </c>
      <c r="P121" s="75">
        <f>AVERAGE(G120:G139)</f>
        <v>1.25</v>
      </c>
      <c r="Q121" s="75">
        <f>SUM(F120:F139)</f>
        <v>1305</v>
      </c>
      <c r="R121" s="75">
        <f>AVERAGE(F120:F139)</f>
        <v>65.25</v>
      </c>
    </row>
    <row r="122" spans="1:18" ht="13.2" x14ac:dyDescent="0.25">
      <c r="A122" s="120">
        <v>41907</v>
      </c>
      <c r="B122" s="128" t="s">
        <v>3</v>
      </c>
      <c r="C122" s="128">
        <v>3</v>
      </c>
      <c r="D122" s="128">
        <v>3</v>
      </c>
      <c r="E122" s="128">
        <v>1</v>
      </c>
      <c r="F122" s="128">
        <v>35</v>
      </c>
      <c r="G122" s="128">
        <v>25</v>
      </c>
      <c r="H122" s="154" t="s">
        <v>97</v>
      </c>
      <c r="I122" s="168">
        <f t="shared" si="5"/>
        <v>2.2999999999999998</v>
      </c>
      <c r="J122" s="168">
        <f t="shared" si="6"/>
        <v>3.3</v>
      </c>
      <c r="K122" s="168">
        <f t="shared" si="7"/>
        <v>3.1</v>
      </c>
      <c r="L122" s="168">
        <f t="shared" si="9"/>
        <v>3.22</v>
      </c>
      <c r="M122" s="168">
        <v>3.2300884955752198</v>
      </c>
    </row>
    <row r="123" spans="1:18" ht="13.2" x14ac:dyDescent="0.25">
      <c r="A123" s="62">
        <v>41907</v>
      </c>
      <c r="B123" s="216" t="s">
        <v>5</v>
      </c>
      <c r="C123" s="216">
        <v>0</v>
      </c>
      <c r="D123" s="216">
        <v>3</v>
      </c>
      <c r="E123" s="216">
        <v>1</v>
      </c>
      <c r="F123" s="216">
        <v>25</v>
      </c>
      <c r="G123" s="216">
        <v>0</v>
      </c>
      <c r="H123" s="73" t="s">
        <v>97</v>
      </c>
      <c r="I123" s="168">
        <f t="shared" si="5"/>
        <v>2.4</v>
      </c>
      <c r="J123" s="168">
        <f t="shared" si="6"/>
        <v>3.2</v>
      </c>
      <c r="K123" s="168">
        <f t="shared" si="7"/>
        <v>3.1</v>
      </c>
      <c r="L123" s="168">
        <f t="shared" si="9"/>
        <v>3.22</v>
      </c>
      <c r="M123" s="168">
        <v>3.2321428571428599</v>
      </c>
    </row>
    <row r="124" spans="1:18" ht="13.2" x14ac:dyDescent="0.25">
      <c r="A124" s="152">
        <v>41907</v>
      </c>
      <c r="B124" s="85" t="s">
        <v>8</v>
      </c>
      <c r="C124" s="85">
        <v>0</v>
      </c>
      <c r="D124" s="85">
        <v>3</v>
      </c>
      <c r="E124" s="85">
        <v>1</v>
      </c>
      <c r="F124" s="85">
        <v>25</v>
      </c>
      <c r="G124" s="85">
        <v>0</v>
      </c>
      <c r="H124" s="182" t="s">
        <v>97</v>
      </c>
      <c r="I124" s="168">
        <f t="shared" si="5"/>
        <v>2.8</v>
      </c>
      <c r="J124" s="168">
        <f t="shared" si="6"/>
        <v>3.4</v>
      </c>
      <c r="K124" s="168">
        <f t="shared" si="7"/>
        <v>3.2</v>
      </c>
      <c r="L124" s="168">
        <f t="shared" si="9"/>
        <v>3.28</v>
      </c>
      <c r="M124" s="168">
        <v>3.2612612612612599</v>
      </c>
    </row>
    <row r="125" spans="1:18" ht="13.2" x14ac:dyDescent="0.25">
      <c r="A125" s="120">
        <v>41906</v>
      </c>
      <c r="B125" s="128" t="s">
        <v>3</v>
      </c>
      <c r="C125" s="128">
        <v>4</v>
      </c>
      <c r="D125" s="128">
        <v>3</v>
      </c>
      <c r="E125" s="128">
        <v>1</v>
      </c>
      <c r="F125" s="128">
        <v>55</v>
      </c>
      <c r="G125" s="128">
        <v>0</v>
      </c>
      <c r="H125" s="154" t="s">
        <v>144</v>
      </c>
      <c r="I125" s="168">
        <f t="shared" si="5"/>
        <v>3.1</v>
      </c>
      <c r="J125" s="168">
        <f t="shared" si="6"/>
        <v>3.45</v>
      </c>
      <c r="K125" s="168">
        <f t="shared" si="7"/>
        <v>3.3</v>
      </c>
      <c r="L125" s="168">
        <f t="shared" si="9"/>
        <v>3.34</v>
      </c>
      <c r="M125" s="168">
        <v>3.2909090909090901</v>
      </c>
    </row>
    <row r="126" spans="1:18" ht="13.2" x14ac:dyDescent="0.25">
      <c r="A126" s="84">
        <v>41905</v>
      </c>
      <c r="B126" s="185" t="s">
        <v>1</v>
      </c>
      <c r="C126" s="185">
        <v>3</v>
      </c>
      <c r="D126" s="185">
        <v>3</v>
      </c>
      <c r="E126" s="185">
        <v>1</v>
      </c>
      <c r="F126" s="185">
        <v>25</v>
      </c>
      <c r="G126" s="185">
        <v>0</v>
      </c>
      <c r="H126" s="164" t="s">
        <v>145</v>
      </c>
      <c r="I126" s="168">
        <f t="shared" si="5"/>
        <v>3.1</v>
      </c>
      <c r="J126" s="168">
        <f t="shared" si="6"/>
        <v>3.45</v>
      </c>
      <c r="K126" s="168">
        <f t="shared" si="7"/>
        <v>3.1666666666666665</v>
      </c>
      <c r="L126" s="168">
        <f t="shared" si="9"/>
        <v>3.34</v>
      </c>
      <c r="M126" s="168">
        <v>3.28440366972477</v>
      </c>
    </row>
    <row r="127" spans="1:18" ht="13.2" x14ac:dyDescent="0.25">
      <c r="A127" s="120">
        <v>41904</v>
      </c>
      <c r="B127" s="128" t="s">
        <v>3</v>
      </c>
      <c r="C127" s="128">
        <v>1</v>
      </c>
      <c r="D127" s="128">
        <v>3</v>
      </c>
      <c r="E127" s="128">
        <v>1</v>
      </c>
      <c r="F127" s="128">
        <v>0</v>
      </c>
      <c r="G127" s="128">
        <v>0</v>
      </c>
      <c r="H127" s="154" t="s">
        <v>145</v>
      </c>
      <c r="I127" s="168">
        <f t="shared" si="5"/>
        <v>3.4</v>
      </c>
      <c r="J127" s="168">
        <f t="shared" si="6"/>
        <v>3.45</v>
      </c>
      <c r="K127" s="168">
        <f t="shared" si="7"/>
        <v>3.2666666666666666</v>
      </c>
      <c r="L127" s="168">
        <f t="shared" si="9"/>
        <v>3.34</v>
      </c>
      <c r="M127" s="168">
        <v>3.2870370370370399</v>
      </c>
    </row>
    <row r="128" spans="1:18" ht="13.2" x14ac:dyDescent="0.25">
      <c r="A128" s="84">
        <v>41904</v>
      </c>
      <c r="B128" s="185" t="s">
        <v>1</v>
      </c>
      <c r="C128" s="185">
        <v>2</v>
      </c>
      <c r="D128" s="185">
        <v>3</v>
      </c>
      <c r="E128" s="185">
        <v>1</v>
      </c>
      <c r="F128" s="185">
        <v>40</v>
      </c>
      <c r="G128" s="185">
        <v>0</v>
      </c>
      <c r="H128" s="164" t="s">
        <v>97</v>
      </c>
      <c r="I128" s="168">
        <f t="shared" si="5"/>
        <v>3.3</v>
      </c>
      <c r="J128" s="168">
        <f t="shared" si="6"/>
        <v>3.5</v>
      </c>
      <c r="K128" s="168">
        <f t="shared" si="7"/>
        <v>3.2666666666666666</v>
      </c>
      <c r="L128" s="168">
        <f t="shared" si="9"/>
        <v>3.36</v>
      </c>
      <c r="M128" s="168">
        <v>3.3084112149532698</v>
      </c>
    </row>
    <row r="129" spans="1:18" ht="13.2" x14ac:dyDescent="0.25">
      <c r="A129" s="140">
        <v>41903</v>
      </c>
      <c r="B129" s="68" t="s">
        <v>2</v>
      </c>
      <c r="C129" s="68">
        <v>2</v>
      </c>
      <c r="D129" s="68">
        <v>3</v>
      </c>
      <c r="E129" s="68">
        <v>1</v>
      </c>
      <c r="F129" s="68">
        <v>40</v>
      </c>
      <c r="G129" s="68">
        <v>0</v>
      </c>
      <c r="H129" s="54" t="s">
        <v>97</v>
      </c>
      <c r="I129" s="168">
        <f t="shared" si="5"/>
        <v>3.8</v>
      </c>
      <c r="J129" s="168">
        <f t="shared" si="6"/>
        <v>3.6</v>
      </c>
      <c r="K129" s="168">
        <f t="shared" si="7"/>
        <v>3.3</v>
      </c>
      <c r="L129" s="168">
        <f t="shared" si="9"/>
        <v>3.38</v>
      </c>
      <c r="M129" s="168">
        <v>3.32075471698113</v>
      </c>
    </row>
    <row r="130" spans="1:18" ht="13.2" x14ac:dyDescent="0.25">
      <c r="A130" s="158">
        <v>41903</v>
      </c>
      <c r="B130" s="170" t="s">
        <v>7</v>
      </c>
      <c r="C130" s="170">
        <v>3</v>
      </c>
      <c r="D130" s="170">
        <v>3</v>
      </c>
      <c r="E130" s="170">
        <v>1</v>
      </c>
      <c r="F130" s="170">
        <v>55</v>
      </c>
      <c r="G130" s="170">
        <v>0</v>
      </c>
      <c r="H130" s="228" t="s">
        <v>97</v>
      </c>
      <c r="I130" s="168">
        <f t="shared" si="5"/>
        <v>4.2</v>
      </c>
      <c r="J130" s="168">
        <f t="shared" si="6"/>
        <v>3.6</v>
      </c>
      <c r="K130" s="168">
        <f t="shared" si="7"/>
        <v>3.2666666666666666</v>
      </c>
      <c r="L130" s="168">
        <f t="shared" si="9"/>
        <v>3.4</v>
      </c>
      <c r="M130" s="168">
        <v>3.3333333333333299</v>
      </c>
    </row>
    <row r="131" spans="1:18" ht="13.2" x14ac:dyDescent="0.25">
      <c r="A131" s="139">
        <v>41902</v>
      </c>
      <c r="B131" s="204" t="s">
        <v>4</v>
      </c>
      <c r="C131" s="204">
        <v>5</v>
      </c>
      <c r="D131" s="204">
        <v>3</v>
      </c>
      <c r="E131" s="204">
        <v>1</v>
      </c>
      <c r="F131" s="204">
        <v>60</v>
      </c>
      <c r="G131" s="204">
        <v>0</v>
      </c>
      <c r="H131" s="203" t="s">
        <v>146</v>
      </c>
      <c r="I131" s="168">
        <f t="shared" si="5"/>
        <v>4.4000000000000004</v>
      </c>
      <c r="J131" s="168">
        <f t="shared" si="6"/>
        <v>3.6</v>
      </c>
      <c r="K131" s="168">
        <f t="shared" si="7"/>
        <v>3.2</v>
      </c>
      <c r="L131" s="168">
        <f t="shared" si="9"/>
        <v>3.36</v>
      </c>
      <c r="M131" s="168">
        <v>3.3365384615384599</v>
      </c>
    </row>
    <row r="132" spans="1:18" ht="13.2" x14ac:dyDescent="0.25">
      <c r="A132" s="120">
        <v>41902</v>
      </c>
      <c r="B132" s="128" t="s">
        <v>3</v>
      </c>
      <c r="C132" s="128">
        <v>4</v>
      </c>
      <c r="D132" s="128">
        <v>3</v>
      </c>
      <c r="E132" s="128">
        <v>1</v>
      </c>
      <c r="F132" s="128">
        <v>75</v>
      </c>
      <c r="G132" s="128">
        <v>0</v>
      </c>
      <c r="H132" s="154" t="s">
        <v>97</v>
      </c>
      <c r="I132" s="168">
        <f t="shared" ref="I132:I195" si="10">AVERAGE(C132:C141)</f>
        <v>4.3</v>
      </c>
      <c r="J132" s="168">
        <f t="shared" ref="J132:J195" si="11">AVERAGE(C132:C151)</f>
        <v>3.5</v>
      </c>
      <c r="K132" s="168">
        <f t="shared" ref="K132:K195" si="12">AVERAGE(C132:C161)</f>
        <v>3.3666666666666667</v>
      </c>
      <c r="L132" s="168">
        <f t="shared" ref="L132:L163" si="13">AVERAGE(C132:C181)</f>
        <v>3.28</v>
      </c>
      <c r="M132" s="168">
        <v>3.3203883495145599</v>
      </c>
    </row>
    <row r="133" spans="1:18" ht="13.2" x14ac:dyDescent="0.25">
      <c r="A133" s="62">
        <v>41900</v>
      </c>
      <c r="B133" s="216" t="s">
        <v>5</v>
      </c>
      <c r="C133" s="216">
        <v>4</v>
      </c>
      <c r="D133" s="216">
        <v>3</v>
      </c>
      <c r="E133" s="216">
        <v>1</v>
      </c>
      <c r="F133" s="216">
        <v>80</v>
      </c>
      <c r="G133" s="216">
        <v>0</v>
      </c>
      <c r="H133" s="73" t="s">
        <v>97</v>
      </c>
      <c r="I133" s="168">
        <f t="shared" si="10"/>
        <v>4</v>
      </c>
      <c r="J133" s="168">
        <f t="shared" si="11"/>
        <v>3.45</v>
      </c>
      <c r="K133" s="168">
        <f t="shared" si="12"/>
        <v>3.3333333333333335</v>
      </c>
      <c r="L133" s="168">
        <f t="shared" si="13"/>
        <v>3.26</v>
      </c>
      <c r="M133" s="168">
        <v>3.31372549019608</v>
      </c>
    </row>
    <row r="134" spans="1:18" ht="13.2" x14ac:dyDescent="0.25">
      <c r="A134" s="158">
        <v>41898</v>
      </c>
      <c r="B134" s="170" t="s">
        <v>7</v>
      </c>
      <c r="C134" s="170">
        <v>3</v>
      </c>
      <c r="D134" s="170">
        <v>3</v>
      </c>
      <c r="E134" s="170">
        <v>1</v>
      </c>
      <c r="F134" s="170">
        <v>35</v>
      </c>
      <c r="G134" s="170">
        <v>0</v>
      </c>
      <c r="H134" s="228" t="s">
        <v>147</v>
      </c>
      <c r="I134" s="168">
        <f t="shared" si="10"/>
        <v>4</v>
      </c>
      <c r="J134" s="168">
        <f t="shared" si="11"/>
        <v>3.4</v>
      </c>
      <c r="K134" s="168">
        <f t="shared" si="12"/>
        <v>3.3333333333333335</v>
      </c>
      <c r="L134" s="168">
        <f t="shared" si="13"/>
        <v>3.22</v>
      </c>
      <c r="M134" s="168">
        <v>3.3069306930693099</v>
      </c>
    </row>
    <row r="135" spans="1:18" ht="13.2" x14ac:dyDescent="0.25">
      <c r="A135" s="120">
        <v>41891</v>
      </c>
      <c r="B135" s="128" t="s">
        <v>3</v>
      </c>
      <c r="C135" s="128">
        <v>4</v>
      </c>
      <c r="D135" s="128">
        <v>3</v>
      </c>
      <c r="E135" s="128">
        <v>1</v>
      </c>
      <c r="F135" s="128">
        <v>70</v>
      </c>
      <c r="G135" s="128">
        <v>0</v>
      </c>
      <c r="H135" s="154" t="s">
        <v>97</v>
      </c>
      <c r="I135" s="168">
        <f t="shared" si="10"/>
        <v>3.8</v>
      </c>
      <c r="J135" s="168">
        <f t="shared" si="11"/>
        <v>3.4</v>
      </c>
      <c r="K135" s="168">
        <f t="shared" si="12"/>
        <v>3.3333333333333335</v>
      </c>
      <c r="L135" s="168">
        <f t="shared" si="13"/>
        <v>3.3</v>
      </c>
      <c r="M135" s="168">
        <v>3.31</v>
      </c>
    </row>
    <row r="136" spans="1:18" ht="13.2" x14ac:dyDescent="0.25">
      <c r="A136" s="139">
        <v>41889</v>
      </c>
      <c r="B136" s="204" t="s">
        <v>4</v>
      </c>
      <c r="C136" s="204">
        <v>6</v>
      </c>
      <c r="D136" s="204">
        <v>3</v>
      </c>
      <c r="E136" s="204">
        <v>1</v>
      </c>
      <c r="F136" s="204">
        <v>85</v>
      </c>
      <c r="G136" s="204">
        <v>0</v>
      </c>
      <c r="H136" s="203" t="s">
        <v>148</v>
      </c>
      <c r="I136" s="168">
        <f t="shared" si="10"/>
        <v>3.8</v>
      </c>
      <c r="J136" s="168">
        <f t="shared" si="11"/>
        <v>3.2</v>
      </c>
      <c r="K136" s="168">
        <f t="shared" si="12"/>
        <v>3.4</v>
      </c>
      <c r="L136" s="168">
        <f t="shared" si="13"/>
        <v>3.3</v>
      </c>
      <c r="M136" s="168">
        <v>3.3030303030303001</v>
      </c>
    </row>
    <row r="137" spans="1:18" ht="13.2" x14ac:dyDescent="0.25">
      <c r="A137" s="84">
        <v>41889</v>
      </c>
      <c r="B137" s="185" t="s">
        <v>1</v>
      </c>
      <c r="C137" s="185">
        <v>0</v>
      </c>
      <c r="D137" s="185">
        <v>3</v>
      </c>
      <c r="E137" s="185">
        <v>1</v>
      </c>
      <c r="F137" s="185">
        <v>30</v>
      </c>
      <c r="G137" s="185">
        <v>0</v>
      </c>
      <c r="H137" s="164" t="s">
        <v>97</v>
      </c>
      <c r="I137" s="168">
        <f t="shared" si="10"/>
        <v>3.5</v>
      </c>
      <c r="J137" s="168">
        <f t="shared" si="11"/>
        <v>3.2</v>
      </c>
      <c r="K137" s="168">
        <f t="shared" si="12"/>
        <v>3.4</v>
      </c>
      <c r="L137" s="168">
        <f t="shared" si="13"/>
        <v>3.2</v>
      </c>
      <c r="M137" s="168">
        <v>3.27551020408163</v>
      </c>
    </row>
    <row r="138" spans="1:18" ht="13.2" x14ac:dyDescent="0.25">
      <c r="A138" s="158">
        <v>41887</v>
      </c>
      <c r="B138" s="170" t="s">
        <v>7</v>
      </c>
      <c r="C138" s="170">
        <v>7</v>
      </c>
      <c r="D138" s="170">
        <v>3</v>
      </c>
      <c r="E138" s="170">
        <v>1</v>
      </c>
      <c r="F138" s="170">
        <v>175</v>
      </c>
      <c r="G138" s="170">
        <v>0</v>
      </c>
      <c r="H138" s="228" t="s">
        <v>97</v>
      </c>
      <c r="I138" s="168">
        <f t="shared" si="10"/>
        <v>3.7</v>
      </c>
      <c r="J138" s="168">
        <f t="shared" si="11"/>
        <v>3.25</v>
      </c>
      <c r="K138" s="168">
        <f t="shared" si="12"/>
        <v>3.4666666666666668</v>
      </c>
      <c r="L138" s="168">
        <f t="shared" si="13"/>
        <v>3.24</v>
      </c>
      <c r="M138" s="168">
        <v>3.3092783505154602</v>
      </c>
    </row>
    <row r="139" spans="1:18" ht="13.2" x14ac:dyDescent="0.25">
      <c r="A139" s="55">
        <v>41886</v>
      </c>
      <c r="B139" s="129" t="s">
        <v>5</v>
      </c>
      <c r="C139" s="129">
        <v>6</v>
      </c>
      <c r="D139" s="129">
        <v>3</v>
      </c>
      <c r="E139" s="129">
        <v>1</v>
      </c>
      <c r="F139" s="129">
        <v>140</v>
      </c>
      <c r="G139" s="129">
        <v>0</v>
      </c>
      <c r="H139" s="2" t="s">
        <v>97</v>
      </c>
      <c r="I139" s="125">
        <f t="shared" si="10"/>
        <v>3.4</v>
      </c>
      <c r="J139" s="125">
        <f t="shared" si="11"/>
        <v>3.05</v>
      </c>
      <c r="K139" s="125">
        <f t="shared" si="12"/>
        <v>3.3333333333333335</v>
      </c>
      <c r="L139" s="125">
        <f t="shared" si="13"/>
        <v>3.16</v>
      </c>
      <c r="M139" s="125">
        <v>3.2708333333333299</v>
      </c>
      <c r="N139" s="169"/>
      <c r="O139" s="169"/>
      <c r="P139" s="169"/>
      <c r="Q139" s="169"/>
      <c r="R139" s="169"/>
    </row>
    <row r="140" spans="1:18" ht="13.2" x14ac:dyDescent="0.25">
      <c r="A140" s="47">
        <v>41882</v>
      </c>
      <c r="B140" s="187" t="s">
        <v>7</v>
      </c>
      <c r="C140" s="187">
        <v>5</v>
      </c>
      <c r="D140" s="187">
        <v>3</v>
      </c>
      <c r="E140" s="187">
        <v>1</v>
      </c>
      <c r="F140" s="187">
        <v>60</v>
      </c>
      <c r="G140" s="187">
        <v>50</v>
      </c>
      <c r="H140" s="51" t="s">
        <v>97</v>
      </c>
      <c r="I140" s="91">
        <f t="shared" si="10"/>
        <v>3</v>
      </c>
      <c r="J140" s="91">
        <f t="shared" si="11"/>
        <v>2.8</v>
      </c>
      <c r="K140" s="91">
        <f t="shared" si="12"/>
        <v>3.2</v>
      </c>
      <c r="L140" s="91">
        <f t="shared" si="13"/>
        <v>3.04</v>
      </c>
      <c r="M140" s="91">
        <v>3.2421052631578902</v>
      </c>
      <c r="N140" s="33" t="s">
        <v>149</v>
      </c>
      <c r="O140" s="33" t="s">
        <v>104</v>
      </c>
      <c r="P140" s="33" t="s">
        <v>81</v>
      </c>
      <c r="Q140" s="33" t="s">
        <v>82</v>
      </c>
      <c r="R140" s="33" t="s">
        <v>83</v>
      </c>
    </row>
    <row r="141" spans="1:18" ht="13.2" x14ac:dyDescent="0.25">
      <c r="A141" s="140">
        <v>41882</v>
      </c>
      <c r="B141" s="68" t="s">
        <v>2</v>
      </c>
      <c r="C141" s="68">
        <v>4</v>
      </c>
      <c r="D141" s="68">
        <v>3</v>
      </c>
      <c r="E141" s="68">
        <v>1</v>
      </c>
      <c r="F141" s="68">
        <v>60</v>
      </c>
      <c r="G141" s="68">
        <v>0</v>
      </c>
      <c r="H141" s="54" t="s">
        <v>150</v>
      </c>
      <c r="I141" s="168">
        <f t="shared" si="10"/>
        <v>2.8</v>
      </c>
      <c r="J141" s="168">
        <f t="shared" si="11"/>
        <v>2.6</v>
      </c>
      <c r="K141" s="168">
        <f t="shared" si="12"/>
        <v>3.2333333333333334</v>
      </c>
      <c r="L141" s="168">
        <f t="shared" si="13"/>
        <v>2.96</v>
      </c>
      <c r="M141" s="168">
        <v>3.2234042553191502</v>
      </c>
      <c r="N141" s="75">
        <f>COUNTA(B140:B152)</f>
        <v>13</v>
      </c>
      <c r="O141" s="145">
        <f>AVERAGE(C140:C152)</f>
        <v>3</v>
      </c>
      <c r="P141" s="145">
        <f>AVERAGE(G140:G152)</f>
        <v>9.615384615384615</v>
      </c>
      <c r="Q141" s="163">
        <f>SUM(F140:F152)</f>
        <v>560</v>
      </c>
      <c r="R141" s="145">
        <f>AVERAGE(F140:F152)</f>
        <v>43.07692307692308</v>
      </c>
    </row>
    <row r="142" spans="1:18" ht="13.2" x14ac:dyDescent="0.25">
      <c r="A142" s="62">
        <v>41879</v>
      </c>
      <c r="B142" s="216" t="s">
        <v>5</v>
      </c>
      <c r="C142" s="216">
        <v>1</v>
      </c>
      <c r="D142" s="216">
        <v>3</v>
      </c>
      <c r="E142" s="216">
        <v>1</v>
      </c>
      <c r="F142" s="216">
        <v>0</v>
      </c>
      <c r="G142" s="216">
        <v>35</v>
      </c>
      <c r="H142" s="73" t="s">
        <v>97</v>
      </c>
      <c r="I142" s="168">
        <f t="shared" si="10"/>
        <v>2.7</v>
      </c>
      <c r="J142" s="168">
        <f t="shared" si="11"/>
        <v>2.9</v>
      </c>
      <c r="K142" s="168">
        <f t="shared" si="12"/>
        <v>3.1666666666666665</v>
      </c>
      <c r="L142" s="168">
        <f t="shared" si="13"/>
        <v>2.92</v>
      </c>
      <c r="M142" s="168">
        <v>3.21505376344086</v>
      </c>
    </row>
    <row r="143" spans="1:18" ht="13.2" x14ac:dyDescent="0.25">
      <c r="A143" s="120">
        <v>41873</v>
      </c>
      <c r="B143" s="128" t="s">
        <v>3</v>
      </c>
      <c r="C143" s="128">
        <v>4</v>
      </c>
      <c r="D143" s="128">
        <v>3</v>
      </c>
      <c r="E143" s="128">
        <v>1</v>
      </c>
      <c r="F143" s="128">
        <v>50</v>
      </c>
      <c r="G143" s="128">
        <v>0</v>
      </c>
      <c r="H143" s="154" t="s">
        <v>151</v>
      </c>
      <c r="I143" s="168">
        <f t="shared" si="10"/>
        <v>2.9</v>
      </c>
      <c r="J143" s="168">
        <f t="shared" si="11"/>
        <v>3</v>
      </c>
      <c r="K143" s="168">
        <f t="shared" si="12"/>
        <v>3.2333333333333334</v>
      </c>
      <c r="L143" s="168">
        <f t="shared" si="13"/>
        <v>2.92</v>
      </c>
      <c r="M143" s="168">
        <v>3.2391304347826102</v>
      </c>
    </row>
    <row r="144" spans="1:18" ht="13.2" x14ac:dyDescent="0.25">
      <c r="A144" s="84">
        <v>41873</v>
      </c>
      <c r="B144" s="185" t="s">
        <v>1</v>
      </c>
      <c r="C144" s="185">
        <v>1</v>
      </c>
      <c r="D144" s="185">
        <v>3</v>
      </c>
      <c r="E144" s="185">
        <v>1</v>
      </c>
      <c r="F144" s="185">
        <v>30</v>
      </c>
      <c r="G144" s="185">
        <v>0</v>
      </c>
      <c r="H144" s="164" t="s">
        <v>97</v>
      </c>
      <c r="I144" s="168">
        <f t="shared" si="10"/>
        <v>2.8</v>
      </c>
      <c r="J144" s="168">
        <f t="shared" si="11"/>
        <v>3</v>
      </c>
      <c r="K144" s="168">
        <f t="shared" si="12"/>
        <v>3.2</v>
      </c>
      <c r="L144" s="168">
        <f t="shared" si="13"/>
        <v>2.9</v>
      </c>
      <c r="M144" s="168">
        <v>3.2307692307692299</v>
      </c>
    </row>
    <row r="145" spans="1:18" ht="13.2" x14ac:dyDescent="0.25">
      <c r="A145" s="120">
        <v>41867</v>
      </c>
      <c r="B145" s="128" t="s">
        <v>3</v>
      </c>
      <c r="C145" s="128">
        <v>4</v>
      </c>
      <c r="D145" s="128">
        <v>3</v>
      </c>
      <c r="E145" s="128">
        <v>1</v>
      </c>
      <c r="F145" s="128">
        <v>50</v>
      </c>
      <c r="G145" s="128">
        <v>0</v>
      </c>
      <c r="H145" s="154" t="s">
        <v>152</v>
      </c>
      <c r="I145" s="168">
        <f t="shared" si="10"/>
        <v>3</v>
      </c>
      <c r="J145" s="168">
        <f t="shared" si="11"/>
        <v>3.1</v>
      </c>
      <c r="K145" s="168">
        <f t="shared" si="12"/>
        <v>3.2666666666666666</v>
      </c>
      <c r="L145" s="168">
        <f t="shared" si="13"/>
        <v>2.92</v>
      </c>
      <c r="M145" s="168">
        <v>3.25555555555556</v>
      </c>
    </row>
    <row r="146" spans="1:18" ht="13.2" x14ac:dyDescent="0.25">
      <c r="A146" s="152">
        <v>41863</v>
      </c>
      <c r="B146" s="85" t="s">
        <v>8</v>
      </c>
      <c r="C146" s="85">
        <v>3</v>
      </c>
      <c r="D146" s="85">
        <v>3</v>
      </c>
      <c r="E146" s="85">
        <v>1</v>
      </c>
      <c r="F146" s="85">
        <v>30</v>
      </c>
      <c r="G146" s="85">
        <v>20</v>
      </c>
      <c r="H146" s="182" t="s">
        <v>97</v>
      </c>
      <c r="I146" s="168">
        <f t="shared" si="10"/>
        <v>2.6</v>
      </c>
      <c r="J146" s="168">
        <f t="shared" si="11"/>
        <v>3.2</v>
      </c>
      <c r="K146" s="168">
        <f t="shared" si="12"/>
        <v>3.2666666666666666</v>
      </c>
      <c r="L146" s="168">
        <f t="shared" si="13"/>
        <v>2.88</v>
      </c>
      <c r="M146" s="168">
        <v>3.2471910112359601</v>
      </c>
    </row>
    <row r="147" spans="1:18" ht="13.2" x14ac:dyDescent="0.25">
      <c r="A147" s="62">
        <v>41863</v>
      </c>
      <c r="B147" s="216" t="s">
        <v>5</v>
      </c>
      <c r="C147" s="216">
        <v>2</v>
      </c>
      <c r="D147" s="216">
        <v>3</v>
      </c>
      <c r="E147" s="216">
        <v>1</v>
      </c>
      <c r="F147" s="216">
        <v>40</v>
      </c>
      <c r="G147" s="216">
        <v>0</v>
      </c>
      <c r="H147" s="73" t="s">
        <v>97</v>
      </c>
      <c r="I147" s="168">
        <f t="shared" si="10"/>
        <v>2.9</v>
      </c>
      <c r="J147" s="168">
        <f t="shared" si="11"/>
        <v>3.35</v>
      </c>
      <c r="K147" s="168">
        <f t="shared" si="12"/>
        <v>3.2666666666666666</v>
      </c>
      <c r="L147" s="168">
        <f t="shared" si="13"/>
        <v>2.86</v>
      </c>
      <c r="M147" s="168">
        <v>3.25</v>
      </c>
    </row>
    <row r="148" spans="1:18" ht="13.2" x14ac:dyDescent="0.25">
      <c r="A148" s="117">
        <v>41861</v>
      </c>
      <c r="B148" s="173" t="s">
        <v>6</v>
      </c>
      <c r="C148" s="173">
        <v>4</v>
      </c>
      <c r="D148" s="173">
        <v>3</v>
      </c>
      <c r="E148" s="173">
        <v>1</v>
      </c>
      <c r="F148" s="173">
        <v>85</v>
      </c>
      <c r="G148" s="173">
        <v>0</v>
      </c>
      <c r="H148" s="70" t="s">
        <v>97</v>
      </c>
      <c r="I148" s="168">
        <f t="shared" si="10"/>
        <v>2.8</v>
      </c>
      <c r="J148" s="168">
        <f t="shared" si="11"/>
        <v>3.35</v>
      </c>
      <c r="K148" s="168">
        <f t="shared" si="12"/>
        <v>3.2666666666666666</v>
      </c>
      <c r="L148" s="168">
        <f t="shared" si="13"/>
        <v>2.88</v>
      </c>
      <c r="M148" s="168">
        <v>3.26436781609195</v>
      </c>
    </row>
    <row r="149" spans="1:18" ht="13.2" x14ac:dyDescent="0.25">
      <c r="A149" s="139">
        <v>41860</v>
      </c>
      <c r="B149" s="204" t="s">
        <v>4</v>
      </c>
      <c r="C149" s="204">
        <v>2</v>
      </c>
      <c r="D149" s="204">
        <v>3</v>
      </c>
      <c r="E149" s="204">
        <v>1</v>
      </c>
      <c r="F149" s="204">
        <v>50</v>
      </c>
      <c r="G149" s="204">
        <v>0</v>
      </c>
      <c r="H149" s="203" t="s">
        <v>97</v>
      </c>
      <c r="I149" s="168">
        <f t="shared" si="10"/>
        <v>2.7</v>
      </c>
      <c r="J149" s="168">
        <f t="shared" si="11"/>
        <v>3.3</v>
      </c>
      <c r="K149" s="168">
        <f t="shared" si="12"/>
        <v>3.2333333333333334</v>
      </c>
      <c r="L149" s="168">
        <f t="shared" si="13"/>
        <v>2.82</v>
      </c>
      <c r="M149" s="168">
        <v>3.2558139534883699</v>
      </c>
    </row>
    <row r="150" spans="1:18" ht="13.2" x14ac:dyDescent="0.25">
      <c r="A150" s="62">
        <v>41860</v>
      </c>
      <c r="B150" s="216" t="s">
        <v>5</v>
      </c>
      <c r="C150" s="216">
        <v>3</v>
      </c>
      <c r="D150" s="216">
        <v>3</v>
      </c>
      <c r="E150" s="216">
        <v>1</v>
      </c>
      <c r="F150" s="216">
        <v>25</v>
      </c>
      <c r="G150" s="216">
        <v>20</v>
      </c>
      <c r="H150" s="73" t="s">
        <v>97</v>
      </c>
      <c r="I150" s="168">
        <f t="shared" si="10"/>
        <v>2.6</v>
      </c>
      <c r="J150" s="168">
        <f t="shared" si="11"/>
        <v>3.3</v>
      </c>
      <c r="K150" s="168">
        <f t="shared" si="12"/>
        <v>3.2666666666666666</v>
      </c>
      <c r="L150" s="168">
        <f t="shared" si="13"/>
        <v>2.94</v>
      </c>
      <c r="M150" s="168">
        <v>3.2705882352941198</v>
      </c>
    </row>
    <row r="151" spans="1:18" ht="13.2" x14ac:dyDescent="0.25">
      <c r="A151" s="176">
        <v>41854</v>
      </c>
      <c r="B151" s="126" t="s">
        <v>9</v>
      </c>
      <c r="C151" s="126">
        <v>3</v>
      </c>
      <c r="D151" s="126">
        <v>3</v>
      </c>
      <c r="E151" s="126">
        <v>1</v>
      </c>
      <c r="F151" s="126">
        <v>50</v>
      </c>
      <c r="G151" s="126">
        <v>0</v>
      </c>
      <c r="H151" s="90" t="s">
        <v>97</v>
      </c>
      <c r="I151" s="168">
        <f t="shared" si="10"/>
        <v>2.4</v>
      </c>
      <c r="J151" s="168">
        <f t="shared" si="11"/>
        <v>3.45</v>
      </c>
      <c r="K151" s="168">
        <f t="shared" si="12"/>
        <v>3.2</v>
      </c>
      <c r="L151" s="168">
        <f t="shared" si="13"/>
        <v>2.94</v>
      </c>
      <c r="M151" s="168">
        <v>3.2738095238095202</v>
      </c>
    </row>
    <row r="152" spans="1:18" ht="13.2" x14ac:dyDescent="0.25">
      <c r="A152" s="119">
        <v>41852</v>
      </c>
      <c r="B152" s="212" t="s">
        <v>1</v>
      </c>
      <c r="C152" s="212">
        <v>3</v>
      </c>
      <c r="D152" s="212">
        <v>3</v>
      </c>
      <c r="E152" s="212">
        <v>1</v>
      </c>
      <c r="F152" s="212">
        <v>30</v>
      </c>
      <c r="G152" s="212">
        <v>0</v>
      </c>
      <c r="H152" s="136" t="s">
        <v>99</v>
      </c>
      <c r="I152" s="125">
        <f t="shared" si="10"/>
        <v>3.1</v>
      </c>
      <c r="J152" s="125">
        <f t="shared" si="11"/>
        <v>3.4</v>
      </c>
      <c r="K152" s="125">
        <f t="shared" si="12"/>
        <v>3.1333333333333333</v>
      </c>
      <c r="L152" s="125">
        <f t="shared" si="13"/>
        <v>2.88</v>
      </c>
      <c r="M152" s="125">
        <v>3.2771084337349401</v>
      </c>
      <c r="N152" s="169"/>
      <c r="O152" s="169"/>
      <c r="P152" s="169"/>
      <c r="Q152" s="169"/>
      <c r="R152" s="169"/>
    </row>
    <row r="153" spans="1:18" ht="13.2" x14ac:dyDescent="0.25">
      <c r="A153" s="161">
        <v>41848</v>
      </c>
      <c r="B153" s="39" t="s">
        <v>5</v>
      </c>
      <c r="C153" s="39">
        <v>3</v>
      </c>
      <c r="D153" s="39">
        <v>3</v>
      </c>
      <c r="E153" s="39">
        <v>1</v>
      </c>
      <c r="F153" s="39">
        <v>55</v>
      </c>
      <c r="G153" s="39">
        <v>0</v>
      </c>
      <c r="H153" s="50" t="s">
        <v>97</v>
      </c>
      <c r="I153" s="91">
        <f t="shared" si="10"/>
        <v>3.1</v>
      </c>
      <c r="J153" s="91">
        <f t="shared" si="11"/>
        <v>3.4</v>
      </c>
      <c r="K153" s="91">
        <f t="shared" si="12"/>
        <v>3.1333333333333333</v>
      </c>
      <c r="L153" s="91">
        <f t="shared" si="13"/>
        <v>2.84</v>
      </c>
      <c r="M153" s="91">
        <v>3.2804878048780499</v>
      </c>
      <c r="N153" s="33" t="s">
        <v>153</v>
      </c>
      <c r="O153" s="33" t="s">
        <v>104</v>
      </c>
      <c r="P153" s="33" t="s">
        <v>81</v>
      </c>
      <c r="Q153" s="33" t="s">
        <v>82</v>
      </c>
      <c r="R153" s="33" t="s">
        <v>83</v>
      </c>
    </row>
    <row r="154" spans="1:18" ht="13.2" x14ac:dyDescent="0.25">
      <c r="A154" s="120">
        <v>41828</v>
      </c>
      <c r="B154" s="128" t="s">
        <v>3</v>
      </c>
      <c r="C154" s="128">
        <v>3</v>
      </c>
      <c r="D154" s="128">
        <v>3</v>
      </c>
      <c r="E154" s="128">
        <v>1</v>
      </c>
      <c r="F154" s="128">
        <v>30</v>
      </c>
      <c r="G154" s="128">
        <v>0</v>
      </c>
      <c r="H154" s="154" t="s">
        <v>154</v>
      </c>
      <c r="I154" s="168">
        <f t="shared" si="10"/>
        <v>3.2</v>
      </c>
      <c r="J154" s="168">
        <f t="shared" si="11"/>
        <v>3.4</v>
      </c>
      <c r="K154" s="168">
        <f t="shared" si="12"/>
        <v>3.1</v>
      </c>
      <c r="L154" s="168">
        <f t="shared" si="13"/>
        <v>2.8</v>
      </c>
      <c r="M154" s="168">
        <v>3.2839506172839501</v>
      </c>
      <c r="N154" s="75">
        <f>COUNTA(B153:B162)</f>
        <v>10</v>
      </c>
      <c r="O154" s="145">
        <f>AVERAGE(C153:C162)</f>
        <v>3.1</v>
      </c>
      <c r="P154" s="145">
        <f>AVERAGE(G153:G162)</f>
        <v>8.5</v>
      </c>
      <c r="Q154" s="209">
        <f>SUM(F153:F162)</f>
        <v>595</v>
      </c>
      <c r="R154" s="145">
        <f>AVERAGE(F153:F162)</f>
        <v>59.5</v>
      </c>
    </row>
    <row r="155" spans="1:18" ht="13.2" x14ac:dyDescent="0.25">
      <c r="A155" s="139">
        <v>41828</v>
      </c>
      <c r="B155" s="204" t="s">
        <v>4</v>
      </c>
      <c r="C155" s="204">
        <v>0</v>
      </c>
      <c r="D155" s="204">
        <v>3</v>
      </c>
      <c r="E155" s="204">
        <v>1</v>
      </c>
      <c r="F155" s="204">
        <v>30</v>
      </c>
      <c r="G155" s="204">
        <v>0</v>
      </c>
      <c r="H155" s="203" t="s">
        <v>97</v>
      </c>
      <c r="I155" s="168">
        <f t="shared" si="10"/>
        <v>3.2</v>
      </c>
      <c r="J155" s="168">
        <f t="shared" si="11"/>
        <v>3.4</v>
      </c>
      <c r="K155" s="168">
        <f t="shared" si="12"/>
        <v>3.2333333333333334</v>
      </c>
      <c r="L155" s="168">
        <f t="shared" si="13"/>
        <v>2.78</v>
      </c>
      <c r="M155" s="168">
        <v>3.2875000000000001</v>
      </c>
    </row>
    <row r="156" spans="1:18" ht="13.2" x14ac:dyDescent="0.25">
      <c r="A156" s="62">
        <v>41826</v>
      </c>
      <c r="B156" s="216" t="s">
        <v>5</v>
      </c>
      <c r="C156" s="216">
        <v>6</v>
      </c>
      <c r="D156" s="216">
        <v>3</v>
      </c>
      <c r="E156" s="216">
        <v>1</v>
      </c>
      <c r="F156" s="216">
        <v>130</v>
      </c>
      <c r="G156" s="216">
        <v>0</v>
      </c>
      <c r="H156" s="73" t="s">
        <v>97</v>
      </c>
      <c r="I156" s="168">
        <f t="shared" si="10"/>
        <v>3.8</v>
      </c>
      <c r="J156" s="168">
        <f t="shared" si="11"/>
        <v>3.6</v>
      </c>
      <c r="K156" s="168">
        <f t="shared" si="12"/>
        <v>3.3666666666666667</v>
      </c>
      <c r="L156" s="168">
        <f t="shared" si="13"/>
        <v>2.82</v>
      </c>
      <c r="M156" s="168">
        <v>3.3291139240506298</v>
      </c>
    </row>
    <row r="157" spans="1:18" ht="13.2" x14ac:dyDescent="0.25">
      <c r="A157" s="158">
        <v>41826</v>
      </c>
      <c r="B157" s="170" t="s">
        <v>7</v>
      </c>
      <c r="C157" s="170">
        <v>1</v>
      </c>
      <c r="D157" s="170">
        <v>3</v>
      </c>
      <c r="E157" s="170">
        <v>1</v>
      </c>
      <c r="F157" s="170">
        <v>35</v>
      </c>
      <c r="G157" s="170">
        <v>0</v>
      </c>
      <c r="H157" s="228" t="s">
        <v>97</v>
      </c>
      <c r="I157" s="168">
        <f t="shared" si="10"/>
        <v>3.8</v>
      </c>
      <c r="J157" s="168">
        <f t="shared" si="11"/>
        <v>3.45</v>
      </c>
      <c r="K157" s="168">
        <f t="shared" si="12"/>
        <v>3.2</v>
      </c>
      <c r="L157" s="168">
        <f t="shared" si="13"/>
        <v>2.78</v>
      </c>
      <c r="M157" s="168">
        <v>3.2948717948718</v>
      </c>
    </row>
    <row r="158" spans="1:18" ht="13.2" x14ac:dyDescent="0.25">
      <c r="A158" s="140">
        <v>41825</v>
      </c>
      <c r="B158" s="68" t="s">
        <v>2</v>
      </c>
      <c r="C158" s="68">
        <v>3</v>
      </c>
      <c r="D158" s="68">
        <v>3</v>
      </c>
      <c r="E158" s="68">
        <v>1</v>
      </c>
      <c r="F158" s="68">
        <v>25</v>
      </c>
      <c r="G158" s="68">
        <v>0</v>
      </c>
      <c r="H158" s="54" t="s">
        <v>98</v>
      </c>
      <c r="I158" s="168">
        <f t="shared" si="10"/>
        <v>3.9</v>
      </c>
      <c r="J158" s="168">
        <f t="shared" si="11"/>
        <v>3.5</v>
      </c>
      <c r="K158" s="168">
        <f t="shared" si="12"/>
        <v>3.2333333333333334</v>
      </c>
      <c r="L158" s="168">
        <f t="shared" si="13"/>
        <v>2.82</v>
      </c>
      <c r="M158" s="168">
        <v>3.32467532467532</v>
      </c>
    </row>
    <row r="159" spans="1:18" ht="13.2" x14ac:dyDescent="0.25">
      <c r="A159" s="117">
        <v>41824</v>
      </c>
      <c r="B159" s="173" t="s">
        <v>6</v>
      </c>
      <c r="C159" s="173">
        <v>1</v>
      </c>
      <c r="D159" s="173">
        <v>3</v>
      </c>
      <c r="E159" s="173">
        <v>1</v>
      </c>
      <c r="F159" s="173">
        <v>30</v>
      </c>
      <c r="G159" s="173">
        <v>0</v>
      </c>
      <c r="H159" s="70" t="s">
        <v>97</v>
      </c>
      <c r="I159" s="168">
        <f t="shared" si="10"/>
        <v>3.9</v>
      </c>
      <c r="J159" s="168">
        <f t="shared" si="11"/>
        <v>3.5</v>
      </c>
      <c r="K159" s="168">
        <f t="shared" si="12"/>
        <v>3.2333333333333334</v>
      </c>
      <c r="L159" s="168">
        <f t="shared" si="13"/>
        <v>2.78</v>
      </c>
      <c r="M159" s="168">
        <v>3.32894736842105</v>
      </c>
    </row>
    <row r="160" spans="1:18" ht="13.2" x14ac:dyDescent="0.25">
      <c r="A160" s="62">
        <v>41823</v>
      </c>
      <c r="B160" s="216" t="s">
        <v>5</v>
      </c>
      <c r="C160" s="216">
        <v>1</v>
      </c>
      <c r="D160" s="216">
        <v>3</v>
      </c>
      <c r="E160" s="216">
        <v>1</v>
      </c>
      <c r="F160" s="216">
        <v>30</v>
      </c>
      <c r="G160" s="216">
        <v>0</v>
      </c>
      <c r="H160" s="73" t="s">
        <v>97</v>
      </c>
      <c r="I160" s="168">
        <f t="shared" si="10"/>
        <v>4</v>
      </c>
      <c r="J160" s="168">
        <f t="shared" si="11"/>
        <v>3.6</v>
      </c>
      <c r="K160" s="168">
        <f t="shared" si="12"/>
        <v>3.2</v>
      </c>
      <c r="L160" s="168">
        <f t="shared" si="13"/>
        <v>2.82</v>
      </c>
      <c r="M160" s="168">
        <v>3.36</v>
      </c>
    </row>
    <row r="161" spans="1:18" ht="13.2" x14ac:dyDescent="0.25">
      <c r="A161" s="158">
        <v>41823</v>
      </c>
      <c r="B161" s="170" t="s">
        <v>7</v>
      </c>
      <c r="C161" s="170">
        <v>10</v>
      </c>
      <c r="D161" s="170">
        <v>3</v>
      </c>
      <c r="E161" s="170">
        <v>1</v>
      </c>
      <c r="F161" s="170">
        <v>180</v>
      </c>
      <c r="G161" s="170">
        <v>85</v>
      </c>
      <c r="H161" s="228" t="s">
        <v>155</v>
      </c>
      <c r="I161" s="168">
        <f t="shared" si="10"/>
        <v>4.5</v>
      </c>
      <c r="J161" s="168">
        <f t="shared" si="11"/>
        <v>3.6</v>
      </c>
      <c r="K161" s="168">
        <f t="shared" si="12"/>
        <v>3.2</v>
      </c>
      <c r="L161" s="168">
        <f t="shared" si="13"/>
        <v>2.86</v>
      </c>
      <c r="M161" s="168">
        <v>3.3918918918918899</v>
      </c>
    </row>
    <row r="162" spans="1:18" ht="13.2" x14ac:dyDescent="0.25">
      <c r="A162" s="52">
        <v>41821</v>
      </c>
      <c r="B162" s="207" t="s">
        <v>3</v>
      </c>
      <c r="C162" s="207">
        <v>3</v>
      </c>
      <c r="D162" s="207">
        <v>3</v>
      </c>
      <c r="E162" s="207">
        <v>1</v>
      </c>
      <c r="F162" s="207">
        <v>50</v>
      </c>
      <c r="G162" s="207">
        <v>0</v>
      </c>
      <c r="H162" s="15" t="s">
        <v>97</v>
      </c>
      <c r="I162" s="125">
        <f t="shared" si="10"/>
        <v>3.7</v>
      </c>
      <c r="J162" s="125">
        <f t="shared" si="11"/>
        <v>3.15</v>
      </c>
      <c r="K162" s="125">
        <f t="shared" si="12"/>
        <v>2.9333333333333331</v>
      </c>
      <c r="L162" s="125">
        <f t="shared" si="13"/>
        <v>2.78</v>
      </c>
      <c r="M162" s="125">
        <v>3.3013698630136998</v>
      </c>
      <c r="N162" s="169"/>
      <c r="O162" s="169"/>
      <c r="P162" s="169"/>
      <c r="Q162" s="169"/>
      <c r="R162" s="169"/>
    </row>
    <row r="163" spans="1:18" ht="13.2" x14ac:dyDescent="0.25">
      <c r="A163" s="97">
        <v>41820</v>
      </c>
      <c r="B163" s="26" t="s">
        <v>3</v>
      </c>
      <c r="C163" s="26">
        <v>4</v>
      </c>
      <c r="D163" s="26">
        <v>3</v>
      </c>
      <c r="E163" s="26">
        <v>1</v>
      </c>
      <c r="F163" s="26">
        <v>55</v>
      </c>
      <c r="G163" s="26">
        <v>20</v>
      </c>
      <c r="H163" s="213" t="s">
        <v>97</v>
      </c>
      <c r="I163" s="91">
        <f t="shared" si="10"/>
        <v>3.7</v>
      </c>
      <c r="J163" s="91">
        <f t="shared" si="11"/>
        <v>3.15</v>
      </c>
      <c r="K163" s="91">
        <f t="shared" si="12"/>
        <v>2.8666666666666667</v>
      </c>
      <c r="L163" s="91">
        <f t="shared" si="13"/>
        <v>2.86</v>
      </c>
      <c r="M163" s="91">
        <v>3.3055555555555598</v>
      </c>
      <c r="N163" s="33" t="s">
        <v>156</v>
      </c>
      <c r="O163" s="33" t="s">
        <v>104</v>
      </c>
      <c r="P163" s="33" t="s">
        <v>81</v>
      </c>
      <c r="Q163" s="33" t="s">
        <v>82</v>
      </c>
      <c r="R163" s="33" t="s">
        <v>83</v>
      </c>
    </row>
    <row r="164" spans="1:18" ht="13.2" x14ac:dyDescent="0.25">
      <c r="A164" s="120">
        <v>41817</v>
      </c>
      <c r="B164" s="128" t="s">
        <v>3</v>
      </c>
      <c r="C164" s="128">
        <v>3</v>
      </c>
      <c r="D164" s="128">
        <v>3</v>
      </c>
      <c r="E164" s="128">
        <v>1</v>
      </c>
      <c r="F164" s="128">
        <v>50</v>
      </c>
      <c r="G164" s="128">
        <v>0</v>
      </c>
      <c r="H164" s="154" t="s">
        <v>97</v>
      </c>
      <c r="I164" s="168">
        <f t="shared" si="10"/>
        <v>3.6</v>
      </c>
      <c r="J164" s="168">
        <f t="shared" si="11"/>
        <v>3.05</v>
      </c>
      <c r="K164" s="168">
        <f t="shared" si="12"/>
        <v>2.8333333333333335</v>
      </c>
      <c r="L164" s="168">
        <f t="shared" ref="L164:L195" si="14">AVERAGE(C164:C213)</f>
        <v>2.96</v>
      </c>
      <c r="M164" s="168">
        <v>3.29577464788732</v>
      </c>
      <c r="N164" s="75">
        <f>COUNTA(B163:B179)</f>
        <v>17</v>
      </c>
      <c r="O164" s="145">
        <f>AVERAGE(C163:C179)</f>
        <v>3.4117647058823528</v>
      </c>
      <c r="P164" s="145">
        <f>AVERAGE(G163:G179)</f>
        <v>10.882352941176471</v>
      </c>
      <c r="Q164" s="75">
        <f>SUM(F163:F179)</f>
        <v>840</v>
      </c>
      <c r="R164" s="145">
        <f>AVERAGE(F163:F179)</f>
        <v>49.411764705882355</v>
      </c>
    </row>
    <row r="165" spans="1:18" ht="13.2" x14ac:dyDescent="0.25">
      <c r="A165" s="62">
        <v>41817</v>
      </c>
      <c r="B165" s="216" t="s">
        <v>5</v>
      </c>
      <c r="C165" s="216">
        <v>6</v>
      </c>
      <c r="D165" s="216">
        <v>3</v>
      </c>
      <c r="E165" s="216">
        <v>1</v>
      </c>
      <c r="F165" s="216">
        <v>130</v>
      </c>
      <c r="G165" s="216">
        <v>0</v>
      </c>
      <c r="H165" s="73" t="s">
        <v>97</v>
      </c>
      <c r="I165" s="168">
        <f t="shared" si="10"/>
        <v>3.6</v>
      </c>
      <c r="J165" s="168">
        <f t="shared" si="11"/>
        <v>3.25</v>
      </c>
      <c r="K165" s="168">
        <f t="shared" si="12"/>
        <v>2.8</v>
      </c>
      <c r="L165" s="168">
        <f t="shared" si="14"/>
        <v>3.02</v>
      </c>
      <c r="M165" s="168">
        <v>3.3</v>
      </c>
    </row>
    <row r="166" spans="1:18" ht="13.2" x14ac:dyDescent="0.25">
      <c r="A166" s="84">
        <v>41814</v>
      </c>
      <c r="B166" s="185" t="s">
        <v>1</v>
      </c>
      <c r="C166" s="185">
        <v>6</v>
      </c>
      <c r="D166" s="185">
        <v>3</v>
      </c>
      <c r="E166" s="185">
        <v>1</v>
      </c>
      <c r="F166" s="185">
        <v>140</v>
      </c>
      <c r="G166" s="185">
        <v>0</v>
      </c>
      <c r="H166" s="164" t="s">
        <v>97</v>
      </c>
      <c r="I166" s="168">
        <f t="shared" si="10"/>
        <v>3.4</v>
      </c>
      <c r="J166" s="168">
        <f t="shared" si="11"/>
        <v>3.15</v>
      </c>
      <c r="K166" s="168">
        <f t="shared" si="12"/>
        <v>2.6666666666666665</v>
      </c>
      <c r="L166" s="168">
        <f t="shared" si="14"/>
        <v>2.98</v>
      </c>
      <c r="M166" s="168">
        <v>3.2608695652173898</v>
      </c>
    </row>
    <row r="167" spans="1:18" ht="13.2" x14ac:dyDescent="0.25">
      <c r="A167" s="117">
        <v>41814</v>
      </c>
      <c r="B167" s="173" t="s">
        <v>6</v>
      </c>
      <c r="C167" s="173">
        <v>2</v>
      </c>
      <c r="D167" s="173">
        <v>3</v>
      </c>
      <c r="E167" s="173">
        <v>1</v>
      </c>
      <c r="F167" s="173">
        <v>0</v>
      </c>
      <c r="G167" s="173">
        <v>0</v>
      </c>
      <c r="H167" s="70" t="s">
        <v>132</v>
      </c>
      <c r="I167" s="168">
        <f t="shared" si="10"/>
        <v>3.1</v>
      </c>
      <c r="J167" s="168">
        <f t="shared" si="11"/>
        <v>2.9</v>
      </c>
      <c r="K167" s="168">
        <f t="shared" si="12"/>
        <v>2.5333333333333332</v>
      </c>
      <c r="L167" s="168">
        <f t="shared" si="14"/>
        <v>2.98</v>
      </c>
      <c r="M167" s="168">
        <v>3.22058823529412</v>
      </c>
    </row>
    <row r="168" spans="1:18" ht="13.2" x14ac:dyDescent="0.25">
      <c r="A168" s="176">
        <v>41812</v>
      </c>
      <c r="B168" s="126" t="s">
        <v>9</v>
      </c>
      <c r="C168" s="126">
        <v>3</v>
      </c>
      <c r="D168" s="126">
        <v>3</v>
      </c>
      <c r="E168" s="126">
        <v>1</v>
      </c>
      <c r="F168" s="126">
        <v>50</v>
      </c>
      <c r="G168" s="126">
        <v>0</v>
      </c>
      <c r="H168" s="90" t="s">
        <v>97</v>
      </c>
      <c r="I168" s="168">
        <f t="shared" si="10"/>
        <v>3.1</v>
      </c>
      <c r="J168" s="168">
        <f t="shared" si="11"/>
        <v>2.9</v>
      </c>
      <c r="K168" s="168">
        <f t="shared" si="12"/>
        <v>2.5666666666666669</v>
      </c>
      <c r="L168" s="168">
        <f t="shared" si="14"/>
        <v>3.04</v>
      </c>
      <c r="M168" s="168">
        <v>3.23880597014925</v>
      </c>
    </row>
    <row r="169" spans="1:18" ht="13.2" x14ac:dyDescent="0.25">
      <c r="A169" s="140">
        <v>41811</v>
      </c>
      <c r="B169" s="68" t="s">
        <v>2</v>
      </c>
      <c r="C169" s="68">
        <v>2</v>
      </c>
      <c r="D169" s="68">
        <v>3</v>
      </c>
      <c r="E169" s="68">
        <v>1</v>
      </c>
      <c r="F169" s="68">
        <v>0</v>
      </c>
      <c r="G169" s="68">
        <v>40</v>
      </c>
      <c r="H169" s="54" t="s">
        <v>97</v>
      </c>
      <c r="I169" s="168">
        <f t="shared" si="10"/>
        <v>3.1</v>
      </c>
      <c r="J169" s="168">
        <f t="shared" si="11"/>
        <v>2.9</v>
      </c>
      <c r="K169" s="168">
        <f t="shared" si="12"/>
        <v>2.5</v>
      </c>
      <c r="L169" s="168">
        <f t="shared" si="14"/>
        <v>3.04</v>
      </c>
      <c r="M169" s="168">
        <v>3.24242424242424</v>
      </c>
    </row>
    <row r="170" spans="1:18" ht="13.2" x14ac:dyDescent="0.25">
      <c r="A170" s="84">
        <v>41811</v>
      </c>
      <c r="B170" s="185" t="s">
        <v>1</v>
      </c>
      <c r="C170" s="185">
        <v>6</v>
      </c>
      <c r="D170" s="185">
        <v>3</v>
      </c>
      <c r="E170" s="185">
        <v>1</v>
      </c>
      <c r="F170" s="185">
        <v>85</v>
      </c>
      <c r="G170" s="185">
        <v>60</v>
      </c>
      <c r="H170" s="164" t="s">
        <v>97</v>
      </c>
      <c r="I170" s="168">
        <f t="shared" si="10"/>
        <v>3.2</v>
      </c>
      <c r="J170" s="168">
        <f t="shared" si="11"/>
        <v>2.8</v>
      </c>
      <c r="K170" s="168">
        <f t="shared" si="12"/>
        <v>2.7</v>
      </c>
      <c r="L170" s="168">
        <f t="shared" si="14"/>
        <v>3.04</v>
      </c>
      <c r="M170" s="168">
        <v>3.2615384615384602</v>
      </c>
    </row>
    <row r="171" spans="1:18" ht="13.2" x14ac:dyDescent="0.25">
      <c r="A171" s="117">
        <v>41810</v>
      </c>
      <c r="B171" s="173" t="s">
        <v>6</v>
      </c>
      <c r="C171" s="173">
        <v>2</v>
      </c>
      <c r="D171" s="173">
        <v>3</v>
      </c>
      <c r="E171" s="173">
        <v>1</v>
      </c>
      <c r="F171" s="173">
        <v>45</v>
      </c>
      <c r="G171" s="173">
        <v>0</v>
      </c>
      <c r="H171" s="70" t="s">
        <v>97</v>
      </c>
      <c r="I171" s="168">
        <f t="shared" si="10"/>
        <v>2.7</v>
      </c>
      <c r="J171" s="168">
        <f t="shared" si="11"/>
        <v>2.5499999999999998</v>
      </c>
      <c r="K171" s="168">
        <f t="shared" si="12"/>
        <v>2.6</v>
      </c>
      <c r="L171" s="168">
        <f t="shared" si="14"/>
        <v>2.96</v>
      </c>
      <c r="M171" s="168">
        <v>3.21875</v>
      </c>
    </row>
    <row r="172" spans="1:18" ht="13.2" x14ac:dyDescent="0.25">
      <c r="A172" s="117">
        <v>41808</v>
      </c>
      <c r="B172" s="173" t="s">
        <v>6</v>
      </c>
      <c r="C172" s="173">
        <v>3</v>
      </c>
      <c r="D172" s="173">
        <v>3</v>
      </c>
      <c r="E172" s="173">
        <v>1</v>
      </c>
      <c r="F172" s="173">
        <v>35</v>
      </c>
      <c r="G172" s="173">
        <v>20</v>
      </c>
      <c r="H172" s="70" t="s">
        <v>97</v>
      </c>
      <c r="I172" s="168">
        <f t="shared" si="10"/>
        <v>2.6</v>
      </c>
      <c r="J172" s="168">
        <f t="shared" si="11"/>
        <v>2.5499999999999998</v>
      </c>
      <c r="K172" s="168">
        <f t="shared" si="12"/>
        <v>2.5333333333333332</v>
      </c>
      <c r="L172" s="168">
        <f t="shared" si="14"/>
        <v>3</v>
      </c>
      <c r="M172" s="168">
        <v>3.2380952380952399</v>
      </c>
    </row>
    <row r="173" spans="1:18" ht="13.2" x14ac:dyDescent="0.25">
      <c r="A173" s="84">
        <v>41803</v>
      </c>
      <c r="B173" s="185" t="s">
        <v>1</v>
      </c>
      <c r="C173" s="185">
        <v>3</v>
      </c>
      <c r="D173" s="185">
        <v>3</v>
      </c>
      <c r="E173" s="185">
        <v>1</v>
      </c>
      <c r="F173" s="185">
        <v>25</v>
      </c>
      <c r="G173" s="185">
        <v>20</v>
      </c>
      <c r="H173" s="164" t="s">
        <v>97</v>
      </c>
      <c r="I173" s="168">
        <f t="shared" si="10"/>
        <v>2.6</v>
      </c>
      <c r="J173" s="168">
        <f t="shared" si="11"/>
        <v>2.4500000000000002</v>
      </c>
      <c r="K173" s="168">
        <f t="shared" si="12"/>
        <v>2.4666666666666668</v>
      </c>
      <c r="L173" s="168">
        <f t="shared" si="14"/>
        <v>2.96</v>
      </c>
      <c r="M173" s="168">
        <v>3.2419354838709702</v>
      </c>
    </row>
    <row r="174" spans="1:18" ht="13.2" x14ac:dyDescent="0.25">
      <c r="A174" s="120">
        <v>41803</v>
      </c>
      <c r="B174" s="128" t="s">
        <v>3</v>
      </c>
      <c r="C174" s="128">
        <v>3</v>
      </c>
      <c r="D174" s="128">
        <v>3</v>
      </c>
      <c r="E174" s="128">
        <v>1</v>
      </c>
      <c r="F174" s="128">
        <v>30</v>
      </c>
      <c r="G174" s="128">
        <v>25</v>
      </c>
      <c r="H174" s="154" t="s">
        <v>97</v>
      </c>
      <c r="I174" s="168">
        <f t="shared" si="10"/>
        <v>2.5</v>
      </c>
      <c r="J174" s="168">
        <f t="shared" si="11"/>
        <v>2.4500000000000002</v>
      </c>
      <c r="K174" s="168">
        <f t="shared" si="12"/>
        <v>2.4</v>
      </c>
      <c r="L174" s="168">
        <f t="shared" si="14"/>
        <v>3</v>
      </c>
      <c r="M174" s="168">
        <v>3.2459016393442601</v>
      </c>
    </row>
    <row r="175" spans="1:18" ht="13.2" x14ac:dyDescent="0.25">
      <c r="A175" s="120">
        <v>41799</v>
      </c>
      <c r="B175" s="128" t="s">
        <v>3</v>
      </c>
      <c r="C175" s="128">
        <v>4</v>
      </c>
      <c r="D175" s="128">
        <v>3</v>
      </c>
      <c r="E175" s="128">
        <v>1</v>
      </c>
      <c r="F175" s="128">
        <v>70</v>
      </c>
      <c r="G175" s="128">
        <v>0</v>
      </c>
      <c r="H175" s="154" t="s">
        <v>97</v>
      </c>
      <c r="I175" s="168">
        <f t="shared" si="10"/>
        <v>2.9</v>
      </c>
      <c r="J175" s="168">
        <f t="shared" si="11"/>
        <v>2.4</v>
      </c>
      <c r="K175" s="168">
        <f t="shared" si="12"/>
        <v>2.3666666666666667</v>
      </c>
      <c r="L175" s="168">
        <f t="shared" si="14"/>
        <v>2.98</v>
      </c>
      <c r="M175" s="168">
        <v>3.25</v>
      </c>
    </row>
    <row r="176" spans="1:18" ht="13.2" x14ac:dyDescent="0.25">
      <c r="A176" s="117">
        <v>41797</v>
      </c>
      <c r="B176" s="173" t="s">
        <v>6</v>
      </c>
      <c r="C176" s="173">
        <v>3</v>
      </c>
      <c r="D176" s="173">
        <v>3</v>
      </c>
      <c r="E176" s="173">
        <v>1</v>
      </c>
      <c r="F176" s="173">
        <v>55</v>
      </c>
      <c r="G176" s="173">
        <v>0</v>
      </c>
      <c r="H176" s="70" t="s">
        <v>97</v>
      </c>
      <c r="I176" s="168">
        <f t="shared" si="10"/>
        <v>2.9</v>
      </c>
      <c r="J176" s="168">
        <f t="shared" si="11"/>
        <v>2.2999999999999998</v>
      </c>
      <c r="K176" s="168">
        <f t="shared" si="12"/>
        <v>2.2999999999999998</v>
      </c>
      <c r="L176" s="168">
        <f t="shared" si="14"/>
        <v>2.96</v>
      </c>
      <c r="M176" s="168">
        <v>3.2372881355932202</v>
      </c>
    </row>
    <row r="177" spans="1:18" ht="13.2" x14ac:dyDescent="0.25">
      <c r="A177" s="84">
        <v>41793</v>
      </c>
      <c r="B177" s="185" t="s">
        <v>1</v>
      </c>
      <c r="C177" s="185">
        <v>2</v>
      </c>
      <c r="D177" s="185">
        <v>3</v>
      </c>
      <c r="E177" s="185">
        <v>1</v>
      </c>
      <c r="F177" s="185">
        <v>0</v>
      </c>
      <c r="G177" s="185">
        <v>0</v>
      </c>
      <c r="H177" s="164" t="s">
        <v>152</v>
      </c>
      <c r="I177" s="168">
        <f t="shared" si="10"/>
        <v>2.7</v>
      </c>
      <c r="J177" s="168">
        <f t="shared" si="11"/>
        <v>2.25</v>
      </c>
      <c r="K177" s="168">
        <f t="shared" si="12"/>
        <v>2.3333333333333335</v>
      </c>
      <c r="L177" s="168">
        <f t="shared" si="14"/>
        <v>3</v>
      </c>
      <c r="M177" s="168">
        <v>3.2413793103448301</v>
      </c>
    </row>
    <row r="178" spans="1:18" ht="13.2" x14ac:dyDescent="0.25">
      <c r="A178" s="120">
        <v>41793</v>
      </c>
      <c r="B178" s="128" t="s">
        <v>3</v>
      </c>
      <c r="C178" s="128">
        <v>3</v>
      </c>
      <c r="D178" s="128">
        <v>3</v>
      </c>
      <c r="E178" s="128">
        <v>1</v>
      </c>
      <c r="F178" s="128">
        <v>45</v>
      </c>
      <c r="G178" s="128">
        <v>0</v>
      </c>
      <c r="H178" s="154" t="s">
        <v>97</v>
      </c>
      <c r="I178" s="168">
        <f t="shared" si="10"/>
        <v>2.7</v>
      </c>
      <c r="J178" s="168">
        <f t="shared" si="11"/>
        <v>2.2999999999999998</v>
      </c>
      <c r="K178" s="168">
        <f t="shared" si="12"/>
        <v>2.3666666666666667</v>
      </c>
      <c r="L178" s="168">
        <f t="shared" si="14"/>
        <v>3.04</v>
      </c>
      <c r="M178" s="168">
        <v>3.2631578947368398</v>
      </c>
    </row>
    <row r="179" spans="1:18" ht="13.2" x14ac:dyDescent="0.25">
      <c r="A179" s="52">
        <v>41793</v>
      </c>
      <c r="B179" s="207" t="s">
        <v>3</v>
      </c>
      <c r="C179" s="207">
        <v>3</v>
      </c>
      <c r="D179" s="207">
        <v>3</v>
      </c>
      <c r="E179" s="207">
        <v>1</v>
      </c>
      <c r="F179" s="207">
        <v>25</v>
      </c>
      <c r="G179" s="207">
        <v>0</v>
      </c>
      <c r="H179" s="15" t="s">
        <v>150</v>
      </c>
      <c r="I179" s="125">
        <f t="shared" si="10"/>
        <v>2.7</v>
      </c>
      <c r="J179" s="125">
        <f t="shared" si="11"/>
        <v>2.2000000000000002</v>
      </c>
      <c r="K179" s="125">
        <f t="shared" si="12"/>
        <v>2.2999999999999998</v>
      </c>
      <c r="L179" s="125">
        <f t="shared" si="14"/>
        <v>3.02</v>
      </c>
      <c r="M179" s="125">
        <v>3.2678571428571401</v>
      </c>
      <c r="N179" s="169"/>
      <c r="O179" s="169"/>
      <c r="P179" s="169"/>
      <c r="Q179" s="169"/>
      <c r="R179" s="169"/>
    </row>
    <row r="180" spans="1:18" ht="13.2" x14ac:dyDescent="0.25">
      <c r="A180" s="161">
        <v>41787</v>
      </c>
      <c r="B180" s="39" t="s">
        <v>5</v>
      </c>
      <c r="C180" s="39">
        <v>1</v>
      </c>
      <c r="D180" s="39">
        <v>3</v>
      </c>
      <c r="E180" s="39">
        <v>1</v>
      </c>
      <c r="F180" s="39">
        <v>30</v>
      </c>
      <c r="G180" s="39">
        <v>0</v>
      </c>
      <c r="H180" s="50" t="s">
        <v>97</v>
      </c>
      <c r="I180" s="91">
        <f t="shared" si="10"/>
        <v>2.4</v>
      </c>
      <c r="J180" s="91">
        <f t="shared" si="11"/>
        <v>2.4500000000000002</v>
      </c>
      <c r="K180" s="91">
        <f t="shared" si="12"/>
        <v>2.2999999999999998</v>
      </c>
      <c r="L180" s="91">
        <f t="shared" si="14"/>
        <v>3.06</v>
      </c>
      <c r="M180" s="91">
        <v>3.2727272727272698</v>
      </c>
      <c r="N180" s="33" t="s">
        <v>157</v>
      </c>
      <c r="O180" s="33" t="s">
        <v>104</v>
      </c>
      <c r="P180" s="33" t="s">
        <v>81</v>
      </c>
      <c r="Q180" s="33" t="s">
        <v>82</v>
      </c>
      <c r="R180" s="33" t="s">
        <v>83</v>
      </c>
    </row>
    <row r="181" spans="1:18" ht="13.2" x14ac:dyDescent="0.25">
      <c r="A181" s="117">
        <v>41787</v>
      </c>
      <c r="B181" s="173" t="s">
        <v>6</v>
      </c>
      <c r="C181" s="173">
        <v>1</v>
      </c>
      <c r="D181" s="173">
        <v>3</v>
      </c>
      <c r="E181" s="173">
        <v>1</v>
      </c>
      <c r="F181" s="173">
        <v>35</v>
      </c>
      <c r="G181" s="173">
        <v>0</v>
      </c>
      <c r="H181" s="70" t="s">
        <v>97</v>
      </c>
      <c r="I181" s="168">
        <f t="shared" si="10"/>
        <v>2.4</v>
      </c>
      <c r="J181" s="168">
        <f t="shared" si="11"/>
        <v>2.5499999999999998</v>
      </c>
      <c r="K181" s="168">
        <f t="shared" si="12"/>
        <v>2.3666666666666667</v>
      </c>
      <c r="L181" s="168">
        <f t="shared" si="14"/>
        <v>3.18</v>
      </c>
      <c r="M181" s="168">
        <v>3.3148148148148202</v>
      </c>
      <c r="N181" s="75">
        <f>COUNTA(B180:B190)</f>
        <v>11</v>
      </c>
      <c r="O181" s="145">
        <f>AVERAGE(C180:C190)</f>
        <v>2.2727272727272729</v>
      </c>
      <c r="P181" s="145">
        <f>AVERAGE(G180:G190)</f>
        <v>11.818181818181818</v>
      </c>
      <c r="Q181" s="75">
        <f>SUM(F180:F190)</f>
        <v>400</v>
      </c>
      <c r="R181" s="145">
        <f>AVERAGE(F180:F190)</f>
        <v>36.363636363636367</v>
      </c>
    </row>
    <row r="182" spans="1:18" ht="13.2" x14ac:dyDescent="0.25">
      <c r="A182" s="120">
        <v>41785</v>
      </c>
      <c r="B182" s="128" t="s">
        <v>3</v>
      </c>
      <c r="C182" s="128">
        <v>3</v>
      </c>
      <c r="D182" s="128">
        <v>3</v>
      </c>
      <c r="E182" s="128">
        <v>1</v>
      </c>
      <c r="F182" s="128">
        <v>25</v>
      </c>
      <c r="G182" s="128">
        <v>0</v>
      </c>
      <c r="H182" s="154" t="s">
        <v>158</v>
      </c>
      <c r="I182" s="168">
        <f t="shared" si="10"/>
        <v>2.5</v>
      </c>
      <c r="J182" s="168">
        <f t="shared" si="11"/>
        <v>2.5</v>
      </c>
      <c r="K182" s="168">
        <f t="shared" si="12"/>
        <v>2.5333333333333332</v>
      </c>
      <c r="L182" s="168">
        <f t="shared" si="14"/>
        <v>3.3</v>
      </c>
      <c r="M182" s="168">
        <v>3.35849056603774</v>
      </c>
    </row>
    <row r="183" spans="1:18" ht="13.2" x14ac:dyDescent="0.25">
      <c r="A183" s="158">
        <v>41784</v>
      </c>
      <c r="B183" s="170" t="s">
        <v>7</v>
      </c>
      <c r="C183" s="170">
        <v>2</v>
      </c>
      <c r="D183" s="170">
        <v>3</v>
      </c>
      <c r="E183" s="170">
        <v>1</v>
      </c>
      <c r="F183" s="170">
        <v>50</v>
      </c>
      <c r="G183" s="170">
        <v>0</v>
      </c>
      <c r="H183" s="228" t="s">
        <v>97</v>
      </c>
      <c r="I183" s="168">
        <f t="shared" si="10"/>
        <v>2.2999999999999998</v>
      </c>
      <c r="J183" s="168">
        <f t="shared" si="11"/>
        <v>2.4</v>
      </c>
      <c r="K183" s="168">
        <f t="shared" si="12"/>
        <v>2.6666666666666665</v>
      </c>
      <c r="L183" s="168">
        <f t="shared" si="14"/>
        <v>3.34</v>
      </c>
      <c r="M183" s="168">
        <v>3.3653846153846199</v>
      </c>
    </row>
    <row r="184" spans="1:18" ht="13.2" x14ac:dyDescent="0.25">
      <c r="A184" s="117">
        <v>41784</v>
      </c>
      <c r="B184" s="173" t="s">
        <v>6</v>
      </c>
      <c r="C184" s="173">
        <v>7</v>
      </c>
      <c r="D184" s="173">
        <v>3</v>
      </c>
      <c r="E184" s="173">
        <v>1</v>
      </c>
      <c r="F184" s="173">
        <v>150</v>
      </c>
      <c r="G184" s="173">
        <v>0</v>
      </c>
      <c r="H184" s="70" t="s">
        <v>159</v>
      </c>
      <c r="I184" s="168">
        <f t="shared" si="10"/>
        <v>2.4</v>
      </c>
      <c r="J184" s="168">
        <f t="shared" si="11"/>
        <v>2.35</v>
      </c>
      <c r="K184" s="168">
        <f t="shared" si="12"/>
        <v>2.9</v>
      </c>
      <c r="L184" s="168">
        <f t="shared" si="14"/>
        <v>3.38</v>
      </c>
      <c r="M184" s="168">
        <v>3.3921568627451002</v>
      </c>
    </row>
    <row r="185" spans="1:18" ht="13.2" x14ac:dyDescent="0.25">
      <c r="A185" s="84">
        <v>41782</v>
      </c>
      <c r="B185" s="185" t="s">
        <v>1</v>
      </c>
      <c r="C185" s="185">
        <v>4</v>
      </c>
      <c r="D185" s="185">
        <v>3</v>
      </c>
      <c r="E185" s="185">
        <v>1</v>
      </c>
      <c r="F185" s="185">
        <v>50</v>
      </c>
      <c r="G185" s="185">
        <v>25</v>
      </c>
      <c r="H185" s="164" t="s">
        <v>97</v>
      </c>
      <c r="I185" s="168">
        <f t="shared" si="10"/>
        <v>1.9</v>
      </c>
      <c r="J185" s="168">
        <f t="shared" si="11"/>
        <v>2.1</v>
      </c>
      <c r="K185" s="168">
        <f t="shared" si="12"/>
        <v>2.8666666666666667</v>
      </c>
      <c r="L185" s="168">
        <f t="shared" si="14"/>
        <v>3.32</v>
      </c>
      <c r="M185" s="168">
        <v>3.32</v>
      </c>
    </row>
    <row r="186" spans="1:18" ht="13.2" x14ac:dyDescent="0.25">
      <c r="A186" s="120">
        <v>41779</v>
      </c>
      <c r="B186" s="128" t="s">
        <v>3</v>
      </c>
      <c r="C186" s="128">
        <v>1</v>
      </c>
      <c r="D186" s="128">
        <v>3</v>
      </c>
      <c r="E186" s="128">
        <v>1</v>
      </c>
      <c r="F186" s="128">
        <v>30</v>
      </c>
      <c r="G186" s="128">
        <v>0</v>
      </c>
      <c r="H186" s="154" t="s">
        <v>97</v>
      </c>
      <c r="I186" s="168">
        <f t="shared" si="10"/>
        <v>1.7</v>
      </c>
      <c r="J186" s="168">
        <f t="shared" si="11"/>
        <v>2</v>
      </c>
      <c r="K186" s="168">
        <f t="shared" si="12"/>
        <v>2.8666666666666667</v>
      </c>
      <c r="L186" s="168"/>
      <c r="M186" s="168">
        <v>3.3061224489795902</v>
      </c>
    </row>
    <row r="187" spans="1:18" ht="13.2" x14ac:dyDescent="0.25">
      <c r="A187" s="140">
        <v>41779</v>
      </c>
      <c r="B187" s="68" t="s">
        <v>2</v>
      </c>
      <c r="C187" s="68">
        <v>2</v>
      </c>
      <c r="D187" s="68">
        <v>3</v>
      </c>
      <c r="E187" s="68">
        <v>1</v>
      </c>
      <c r="F187" s="68">
        <v>0</v>
      </c>
      <c r="G187" s="68">
        <v>40</v>
      </c>
      <c r="H187" s="54" t="s">
        <v>97</v>
      </c>
      <c r="I187" s="168">
        <f t="shared" si="10"/>
        <v>1.8</v>
      </c>
      <c r="J187" s="168">
        <f t="shared" si="11"/>
        <v>2.15</v>
      </c>
      <c r="K187" s="168">
        <f t="shared" si="12"/>
        <v>3.0333333333333332</v>
      </c>
      <c r="L187" s="168"/>
      <c r="M187" s="168">
        <v>3.3541666666666701</v>
      </c>
    </row>
    <row r="188" spans="1:18" ht="13.2" x14ac:dyDescent="0.25">
      <c r="A188" s="152">
        <v>41778</v>
      </c>
      <c r="B188" s="85" t="s">
        <v>8</v>
      </c>
      <c r="C188" s="85">
        <v>3</v>
      </c>
      <c r="D188" s="85">
        <v>3</v>
      </c>
      <c r="E188" s="85">
        <v>1</v>
      </c>
      <c r="F188" s="85">
        <v>30</v>
      </c>
      <c r="G188" s="85">
        <v>0</v>
      </c>
      <c r="H188" s="182" t="s">
        <v>138</v>
      </c>
      <c r="I188" s="168">
        <f t="shared" si="10"/>
        <v>1.9</v>
      </c>
      <c r="J188" s="168">
        <f t="shared" si="11"/>
        <v>2.2000000000000002</v>
      </c>
      <c r="K188" s="168">
        <f t="shared" si="12"/>
        <v>3.1333333333333333</v>
      </c>
      <c r="L188" s="168"/>
      <c r="M188" s="168">
        <v>3.3829787234042601</v>
      </c>
    </row>
    <row r="189" spans="1:18" ht="13.2" x14ac:dyDescent="0.25">
      <c r="A189" s="139">
        <v>41772</v>
      </c>
      <c r="B189" s="204" t="s">
        <v>4</v>
      </c>
      <c r="C189" s="204">
        <v>0</v>
      </c>
      <c r="D189" s="204">
        <v>3</v>
      </c>
      <c r="E189" s="204">
        <v>1</v>
      </c>
      <c r="F189" s="204">
        <v>0</v>
      </c>
      <c r="G189" s="204">
        <v>30</v>
      </c>
      <c r="H189" s="203" t="s">
        <v>97</v>
      </c>
      <c r="I189" s="168">
        <f t="shared" si="10"/>
        <v>1.7</v>
      </c>
      <c r="J189" s="168">
        <f t="shared" si="11"/>
        <v>2.1</v>
      </c>
      <c r="K189" s="168">
        <f t="shared" si="12"/>
        <v>3.1333333333333333</v>
      </c>
      <c r="L189" s="168"/>
      <c r="M189" s="168">
        <v>3.39130434782609</v>
      </c>
    </row>
    <row r="190" spans="1:18" ht="13.2" x14ac:dyDescent="0.25">
      <c r="A190" s="133">
        <v>41772</v>
      </c>
      <c r="B190" s="132" t="s">
        <v>9</v>
      </c>
      <c r="C190" s="132">
        <v>1</v>
      </c>
      <c r="D190" s="132">
        <v>3</v>
      </c>
      <c r="E190" s="132">
        <v>1</v>
      </c>
      <c r="F190" s="132">
        <v>0</v>
      </c>
      <c r="G190" s="132">
        <v>35</v>
      </c>
      <c r="H190" s="58" t="s">
        <v>97</v>
      </c>
      <c r="I190" s="125">
        <f t="shared" si="10"/>
        <v>2.5</v>
      </c>
      <c r="J190" s="125">
        <f t="shared" si="11"/>
        <v>2.25</v>
      </c>
      <c r="K190" s="125">
        <f t="shared" si="12"/>
        <v>3.2</v>
      </c>
      <c r="L190" s="125"/>
      <c r="M190" s="125">
        <v>3.4666666666666699</v>
      </c>
      <c r="N190" s="169"/>
      <c r="O190" s="169"/>
      <c r="P190" s="169"/>
      <c r="Q190" s="169"/>
      <c r="R190" s="169"/>
    </row>
    <row r="191" spans="1:18" ht="13.2" x14ac:dyDescent="0.25">
      <c r="A191" s="138">
        <v>41737</v>
      </c>
      <c r="B191" s="166" t="s">
        <v>2</v>
      </c>
      <c r="C191" s="166">
        <v>2</v>
      </c>
      <c r="D191" s="166">
        <v>3</v>
      </c>
      <c r="E191" s="166">
        <v>1</v>
      </c>
      <c r="F191" s="166">
        <v>0</v>
      </c>
      <c r="G191" s="166">
        <v>0</v>
      </c>
      <c r="H191" s="98" t="s">
        <v>141</v>
      </c>
      <c r="I191" s="91">
        <f t="shared" si="10"/>
        <v>2.7</v>
      </c>
      <c r="J191" s="91">
        <f t="shared" si="11"/>
        <v>2.35</v>
      </c>
      <c r="K191" s="91">
        <f t="shared" si="12"/>
        <v>3.2333333333333334</v>
      </c>
      <c r="L191" s="91"/>
      <c r="M191" s="91">
        <v>3.5227272727272698</v>
      </c>
      <c r="N191" s="33" t="s">
        <v>160</v>
      </c>
      <c r="O191" s="33" t="s">
        <v>104</v>
      </c>
      <c r="P191" s="33" t="s">
        <v>81</v>
      </c>
      <c r="Q191" s="33" t="s">
        <v>82</v>
      </c>
      <c r="R191" s="33" t="s">
        <v>83</v>
      </c>
    </row>
    <row r="192" spans="1:18" ht="13.2" x14ac:dyDescent="0.25">
      <c r="A192" s="52">
        <v>41734</v>
      </c>
      <c r="B192" s="207" t="s">
        <v>3</v>
      </c>
      <c r="C192" s="207">
        <v>1</v>
      </c>
      <c r="D192" s="207">
        <v>3</v>
      </c>
      <c r="E192" s="207">
        <v>1</v>
      </c>
      <c r="F192" s="207">
        <v>0</v>
      </c>
      <c r="G192" s="207">
        <v>35</v>
      </c>
      <c r="H192" s="15" t="s">
        <v>97</v>
      </c>
      <c r="I192" s="125">
        <f t="shared" si="10"/>
        <v>2.5</v>
      </c>
      <c r="J192" s="125">
        <f t="shared" si="11"/>
        <v>2.5499999999999998</v>
      </c>
      <c r="K192" s="125">
        <f t="shared" si="12"/>
        <v>3.3</v>
      </c>
      <c r="L192" s="125"/>
      <c r="M192" s="125">
        <v>3.5581395348837201</v>
      </c>
      <c r="N192" s="180">
        <f>COUNTA(B191:B192)</f>
        <v>2</v>
      </c>
      <c r="O192" s="86">
        <f>AVERAGE(C191:C192)</f>
        <v>1.5</v>
      </c>
      <c r="P192" s="86">
        <f>AVERAGE(G191:G192)</f>
        <v>17.5</v>
      </c>
      <c r="Q192" s="180">
        <f>SUM(F191:F192)</f>
        <v>0</v>
      </c>
      <c r="R192" s="86">
        <f>AVERAGE(F191:F192)</f>
        <v>0</v>
      </c>
    </row>
    <row r="193" spans="1:19" ht="13.2" x14ac:dyDescent="0.25">
      <c r="A193" s="97">
        <v>41721</v>
      </c>
      <c r="B193" s="26" t="s">
        <v>3</v>
      </c>
      <c r="C193" s="26">
        <v>3</v>
      </c>
      <c r="D193" s="26">
        <v>3</v>
      </c>
      <c r="E193" s="26">
        <v>1</v>
      </c>
      <c r="F193" s="26">
        <v>45</v>
      </c>
      <c r="G193" s="26">
        <v>0</v>
      </c>
      <c r="H193" s="213" t="s">
        <v>97</v>
      </c>
      <c r="I193" s="91">
        <f t="shared" si="10"/>
        <v>2.5</v>
      </c>
      <c r="J193" s="91">
        <f t="shared" si="11"/>
        <v>2.85</v>
      </c>
      <c r="K193" s="91">
        <f t="shared" si="12"/>
        <v>3.3</v>
      </c>
      <c r="L193" s="91"/>
      <c r="M193" s="91">
        <v>3.61904761904762</v>
      </c>
      <c r="N193" s="33" t="s">
        <v>161</v>
      </c>
      <c r="O193" s="33" t="s">
        <v>104</v>
      </c>
      <c r="P193" s="33" t="s">
        <v>81</v>
      </c>
      <c r="Q193" s="33" t="s">
        <v>82</v>
      </c>
      <c r="R193" s="33" t="s">
        <v>83</v>
      </c>
      <c r="S193" s="155"/>
    </row>
    <row r="194" spans="1:19" ht="13.2" x14ac:dyDescent="0.25">
      <c r="A194" s="139">
        <v>41721</v>
      </c>
      <c r="B194" s="204" t="s">
        <v>4</v>
      </c>
      <c r="C194" s="204">
        <v>2</v>
      </c>
      <c r="D194" s="204">
        <v>3</v>
      </c>
      <c r="E194" s="204">
        <v>1</v>
      </c>
      <c r="F194" s="204">
        <v>40</v>
      </c>
      <c r="G194" s="204">
        <v>0</v>
      </c>
      <c r="H194" s="203" t="s">
        <v>97</v>
      </c>
      <c r="I194" s="168">
        <f t="shared" si="10"/>
        <v>2.2999999999999998</v>
      </c>
      <c r="J194" s="168">
        <f t="shared" si="11"/>
        <v>3.15</v>
      </c>
      <c r="K194" s="168">
        <f t="shared" si="12"/>
        <v>3.3666666666666667</v>
      </c>
      <c r="L194" s="168"/>
      <c r="M194" s="168">
        <v>3.6341463414634201</v>
      </c>
      <c r="N194" s="75">
        <f>COUNTA(B193:B203)</f>
        <v>11</v>
      </c>
      <c r="O194" s="145">
        <f>AVERAGE(C193:C203)</f>
        <v>2.3636363636363638</v>
      </c>
      <c r="P194" s="145">
        <f>AVERAGE(G193:G203)</f>
        <v>15</v>
      </c>
      <c r="Q194" s="75">
        <f>SUM(F193:F203)</f>
        <v>465</v>
      </c>
      <c r="R194" s="145">
        <f>AVERAGE(F193:F203)</f>
        <v>42.272727272727273</v>
      </c>
    </row>
    <row r="195" spans="1:19" ht="13.2" x14ac:dyDescent="0.25">
      <c r="A195" s="139">
        <v>41716</v>
      </c>
      <c r="B195" s="204" t="s">
        <v>4</v>
      </c>
      <c r="C195" s="204">
        <v>2</v>
      </c>
      <c r="D195" s="204">
        <v>3</v>
      </c>
      <c r="E195" s="204">
        <v>1</v>
      </c>
      <c r="F195" s="204">
        <v>0</v>
      </c>
      <c r="G195" s="204">
        <v>45</v>
      </c>
      <c r="H195" s="203" t="s">
        <v>97</v>
      </c>
      <c r="I195" s="168">
        <f t="shared" si="10"/>
        <v>2.2999999999999998</v>
      </c>
      <c r="J195" s="168">
        <f t="shared" si="11"/>
        <v>3.35</v>
      </c>
      <c r="K195" s="168">
        <f t="shared" si="12"/>
        <v>3.3666666666666667</v>
      </c>
      <c r="L195" s="168"/>
      <c r="M195" s="168">
        <v>3.6749999999999998</v>
      </c>
    </row>
    <row r="196" spans="1:19" ht="13.2" x14ac:dyDescent="0.25">
      <c r="A196" s="139">
        <v>41714</v>
      </c>
      <c r="B196" s="204" t="s">
        <v>4</v>
      </c>
      <c r="C196" s="204">
        <v>2</v>
      </c>
      <c r="D196" s="204">
        <v>3</v>
      </c>
      <c r="E196" s="204">
        <v>1</v>
      </c>
      <c r="F196" s="204">
        <v>40</v>
      </c>
      <c r="G196" s="204">
        <v>0</v>
      </c>
      <c r="H196" s="203" t="s">
        <v>97</v>
      </c>
      <c r="I196" s="168">
        <f t="shared" ref="I196:I259" si="15">AVERAGE(C196:C205)</f>
        <v>2.2999999999999998</v>
      </c>
      <c r="J196" s="168">
        <f t="shared" ref="J196:J259" si="16">AVERAGE(C196:C215)</f>
        <v>3.45</v>
      </c>
      <c r="K196" s="168">
        <f t="shared" ref="K196:K259" si="17">AVERAGE(C196:C225)</f>
        <v>3.4</v>
      </c>
      <c r="L196" s="168"/>
      <c r="M196" s="168">
        <v>3.7179487179487198</v>
      </c>
    </row>
    <row r="197" spans="1:19" ht="13.2" x14ac:dyDescent="0.25">
      <c r="A197" s="140">
        <v>41713</v>
      </c>
      <c r="B197" s="68" t="s">
        <v>2</v>
      </c>
      <c r="C197" s="68">
        <v>3</v>
      </c>
      <c r="D197" s="68">
        <v>3</v>
      </c>
      <c r="E197" s="68">
        <v>1</v>
      </c>
      <c r="F197" s="68">
        <v>30</v>
      </c>
      <c r="G197" s="68">
        <v>25</v>
      </c>
      <c r="H197" s="54" t="s">
        <v>97</v>
      </c>
      <c r="I197" s="168">
        <f t="shared" si="15"/>
        <v>2.5</v>
      </c>
      <c r="J197" s="168">
        <f t="shared" si="16"/>
        <v>3.65</v>
      </c>
      <c r="K197" s="168">
        <f t="shared" si="17"/>
        <v>3.5</v>
      </c>
      <c r="L197" s="168"/>
      <c r="M197" s="168">
        <v>3.7631578947368398</v>
      </c>
    </row>
    <row r="198" spans="1:19" ht="13.2" x14ac:dyDescent="0.25">
      <c r="A198" s="158">
        <v>41711</v>
      </c>
      <c r="B198" s="170" t="s">
        <v>7</v>
      </c>
      <c r="C198" s="170">
        <v>1</v>
      </c>
      <c r="D198" s="170">
        <v>3</v>
      </c>
      <c r="E198" s="170">
        <v>1</v>
      </c>
      <c r="F198" s="170">
        <v>0</v>
      </c>
      <c r="G198" s="170">
        <v>35</v>
      </c>
      <c r="H198" s="228" t="s">
        <v>97</v>
      </c>
      <c r="I198" s="168">
        <f t="shared" si="15"/>
        <v>2.5</v>
      </c>
      <c r="J198" s="168">
        <f t="shared" si="16"/>
        <v>3.75</v>
      </c>
      <c r="K198" s="168">
        <f t="shared" si="17"/>
        <v>3.5333333333333332</v>
      </c>
      <c r="L198" s="168"/>
      <c r="M198" s="168">
        <v>3.7837837837837802</v>
      </c>
    </row>
    <row r="199" spans="1:19" ht="13.2" x14ac:dyDescent="0.25">
      <c r="A199" s="139">
        <v>41710</v>
      </c>
      <c r="B199" s="204" t="s">
        <v>4</v>
      </c>
      <c r="C199" s="204">
        <v>8</v>
      </c>
      <c r="D199" s="204">
        <v>3</v>
      </c>
      <c r="E199" s="204">
        <v>1</v>
      </c>
      <c r="F199" s="204">
        <v>200</v>
      </c>
      <c r="G199" s="204">
        <v>25</v>
      </c>
      <c r="H199" s="203" t="s">
        <v>97</v>
      </c>
      <c r="I199" s="168">
        <f t="shared" si="15"/>
        <v>2.5</v>
      </c>
      <c r="J199" s="168">
        <f t="shared" si="16"/>
        <v>3.85</v>
      </c>
      <c r="K199" s="168">
        <f t="shared" si="17"/>
        <v>3.5666666666666669</v>
      </c>
      <c r="L199" s="168"/>
      <c r="M199" s="168">
        <v>3.8611111111111098</v>
      </c>
    </row>
    <row r="200" spans="1:19" ht="13.2" x14ac:dyDescent="0.25">
      <c r="A200" s="139">
        <v>41709</v>
      </c>
      <c r="B200" s="204" t="s">
        <v>4</v>
      </c>
      <c r="C200" s="204">
        <v>3</v>
      </c>
      <c r="D200" s="204">
        <v>3</v>
      </c>
      <c r="E200" s="204">
        <v>1</v>
      </c>
      <c r="F200" s="204">
        <v>50</v>
      </c>
      <c r="G200" s="204">
        <v>0</v>
      </c>
      <c r="H200" s="203" t="s">
        <v>97</v>
      </c>
      <c r="I200" s="168">
        <f t="shared" si="15"/>
        <v>2</v>
      </c>
      <c r="J200" s="168">
        <f t="shared" si="16"/>
        <v>3.55</v>
      </c>
      <c r="K200" s="168">
        <f t="shared" si="17"/>
        <v>3.4666666666666668</v>
      </c>
      <c r="L200" s="168"/>
      <c r="M200" s="168">
        <v>3.7428571428571402</v>
      </c>
    </row>
    <row r="201" spans="1:19" ht="13.2" x14ac:dyDescent="0.25">
      <c r="A201" s="140">
        <v>41706</v>
      </c>
      <c r="B201" s="68" t="s">
        <v>2</v>
      </c>
      <c r="C201" s="68">
        <v>0</v>
      </c>
      <c r="D201" s="68">
        <v>3</v>
      </c>
      <c r="E201" s="68">
        <v>1</v>
      </c>
      <c r="F201" s="68">
        <v>30</v>
      </c>
      <c r="G201" s="68">
        <v>0</v>
      </c>
      <c r="H201" s="54" t="s">
        <v>97</v>
      </c>
      <c r="I201" s="168">
        <f t="shared" si="15"/>
        <v>2</v>
      </c>
      <c r="J201" s="168">
        <f t="shared" si="16"/>
        <v>3.5</v>
      </c>
      <c r="K201" s="168">
        <f t="shared" si="17"/>
        <v>3.6</v>
      </c>
      <c r="L201" s="168"/>
      <c r="M201" s="168">
        <v>3.7647058823529398</v>
      </c>
    </row>
    <row r="202" spans="1:19" ht="13.2" x14ac:dyDescent="0.25">
      <c r="A202" s="176">
        <v>41703</v>
      </c>
      <c r="B202" s="126" t="s">
        <v>9</v>
      </c>
      <c r="C202" s="126">
        <v>1</v>
      </c>
      <c r="D202" s="126">
        <v>3</v>
      </c>
      <c r="E202" s="126">
        <v>1</v>
      </c>
      <c r="F202" s="126">
        <v>0</v>
      </c>
      <c r="G202" s="126">
        <v>35</v>
      </c>
      <c r="H202" s="90" t="s">
        <v>97</v>
      </c>
      <c r="I202" s="168">
        <f t="shared" si="15"/>
        <v>2.6</v>
      </c>
      <c r="J202" s="168">
        <f t="shared" si="16"/>
        <v>3.7</v>
      </c>
      <c r="K202" s="168">
        <f t="shared" si="17"/>
        <v>3.8333333333333335</v>
      </c>
      <c r="L202" s="168"/>
      <c r="M202" s="168">
        <v>3.8787878787878798</v>
      </c>
    </row>
    <row r="203" spans="1:19" ht="13.2" x14ac:dyDescent="0.25">
      <c r="A203" s="119">
        <v>41702</v>
      </c>
      <c r="B203" s="212" t="s">
        <v>1</v>
      </c>
      <c r="C203" s="212">
        <v>1</v>
      </c>
      <c r="D203" s="212">
        <v>3</v>
      </c>
      <c r="E203" s="212">
        <v>1</v>
      </c>
      <c r="F203" s="212">
        <v>30</v>
      </c>
      <c r="G203" s="212">
        <v>0</v>
      </c>
      <c r="H203" s="136" t="s">
        <v>97</v>
      </c>
      <c r="I203" s="125">
        <f t="shared" si="15"/>
        <v>3.2</v>
      </c>
      <c r="J203" s="125">
        <f t="shared" si="16"/>
        <v>3.7</v>
      </c>
      <c r="K203" s="125">
        <f t="shared" si="17"/>
        <v>3.9666666666666668</v>
      </c>
      <c r="L203" s="125"/>
      <c r="M203" s="125">
        <v>3.96875</v>
      </c>
      <c r="N203" s="169"/>
      <c r="O203" s="169"/>
      <c r="P203" s="169"/>
      <c r="Q203" s="169"/>
      <c r="R203" s="169"/>
    </row>
    <row r="204" spans="1:19" ht="13.2" x14ac:dyDescent="0.25">
      <c r="A204" s="138">
        <v>41698</v>
      </c>
      <c r="B204" s="166" t="s">
        <v>2</v>
      </c>
      <c r="C204" s="166">
        <v>2</v>
      </c>
      <c r="D204" s="166">
        <v>3</v>
      </c>
      <c r="E204" s="166">
        <v>1</v>
      </c>
      <c r="F204" s="166">
        <v>0</v>
      </c>
      <c r="G204" s="166">
        <v>0</v>
      </c>
      <c r="H204" s="98" t="s">
        <v>162</v>
      </c>
      <c r="I204" s="91">
        <f t="shared" si="15"/>
        <v>4</v>
      </c>
      <c r="J204" s="91">
        <f t="shared" si="16"/>
        <v>3.9</v>
      </c>
      <c r="K204" s="91">
        <f t="shared" si="17"/>
        <v>4.0666666666666664</v>
      </c>
      <c r="L204" s="91"/>
      <c r="M204" s="91">
        <v>4.0645161290322598</v>
      </c>
      <c r="N204" s="33" t="s">
        <v>163</v>
      </c>
      <c r="O204" s="33" t="s">
        <v>104</v>
      </c>
      <c r="P204" s="33" t="s">
        <v>81</v>
      </c>
      <c r="Q204" s="33" t="s">
        <v>82</v>
      </c>
      <c r="R204" s="33" t="s">
        <v>83</v>
      </c>
    </row>
    <row r="205" spans="1:19" ht="13.2" x14ac:dyDescent="0.25">
      <c r="A205" s="158">
        <v>41696</v>
      </c>
      <c r="B205" s="170" t="s">
        <v>7</v>
      </c>
      <c r="C205" s="170">
        <v>2</v>
      </c>
      <c r="D205" s="170">
        <v>3</v>
      </c>
      <c r="E205" s="170">
        <v>1</v>
      </c>
      <c r="F205" s="170">
        <v>0</v>
      </c>
      <c r="G205" s="170">
        <v>45</v>
      </c>
      <c r="H205" s="228" t="s">
        <v>97</v>
      </c>
      <c r="I205" s="168">
        <f t="shared" si="15"/>
        <v>4.4000000000000004</v>
      </c>
      <c r="J205" s="168">
        <f t="shared" si="16"/>
        <v>3.9</v>
      </c>
      <c r="K205" s="168">
        <f t="shared" si="17"/>
        <v>4.1333333333333337</v>
      </c>
      <c r="L205" s="168"/>
      <c r="M205" s="168">
        <v>4.1333333333333302</v>
      </c>
      <c r="N205" s="75">
        <f>COUNTA(B204:B234)</f>
        <v>31</v>
      </c>
      <c r="O205" s="145">
        <f>AVERAGE(C204:C234)</f>
        <v>4.064516129032258</v>
      </c>
      <c r="P205" s="145">
        <f>AVERAGE(G204:G234)</f>
        <v>8.387096774193548</v>
      </c>
      <c r="Q205" s="75">
        <f>SUM(F204:F234)</f>
        <v>2150</v>
      </c>
      <c r="R205" s="145">
        <f>AVERAGE(F204:F234)</f>
        <v>69.354838709677423</v>
      </c>
    </row>
    <row r="206" spans="1:19" ht="13.2" x14ac:dyDescent="0.25">
      <c r="A206" s="84">
        <v>41695</v>
      </c>
      <c r="B206" s="185" t="s">
        <v>1</v>
      </c>
      <c r="C206" s="185">
        <v>4</v>
      </c>
      <c r="D206" s="185">
        <v>3</v>
      </c>
      <c r="E206" s="185">
        <v>1</v>
      </c>
      <c r="F206" s="185">
        <v>75</v>
      </c>
      <c r="G206" s="185">
        <v>0</v>
      </c>
      <c r="H206" s="164" t="s">
        <v>97</v>
      </c>
      <c r="I206" s="168">
        <f t="shared" si="15"/>
        <v>4.5999999999999996</v>
      </c>
      <c r="J206" s="168">
        <f t="shared" si="16"/>
        <v>3.95</v>
      </c>
      <c r="K206" s="168"/>
      <c r="L206" s="168"/>
      <c r="M206" s="168">
        <v>4.2068965517241397</v>
      </c>
    </row>
    <row r="207" spans="1:19" ht="13.2" x14ac:dyDescent="0.25">
      <c r="A207" s="176">
        <v>41694</v>
      </c>
      <c r="B207" s="126" t="s">
        <v>9</v>
      </c>
      <c r="C207" s="126">
        <v>3</v>
      </c>
      <c r="D207" s="126">
        <v>3</v>
      </c>
      <c r="E207" s="126">
        <v>1</v>
      </c>
      <c r="F207" s="126">
        <v>60</v>
      </c>
      <c r="G207" s="126">
        <v>0</v>
      </c>
      <c r="H207" s="90" t="s">
        <v>97</v>
      </c>
      <c r="I207" s="168">
        <f t="shared" si="15"/>
        <v>4.8</v>
      </c>
      <c r="J207" s="168">
        <f t="shared" si="16"/>
        <v>4</v>
      </c>
      <c r="K207" s="168"/>
      <c r="L207" s="168"/>
      <c r="M207" s="168">
        <v>4.21428571428571</v>
      </c>
    </row>
    <row r="208" spans="1:19" ht="13.2" x14ac:dyDescent="0.25">
      <c r="A208" s="139">
        <v>41693</v>
      </c>
      <c r="B208" s="204" t="s">
        <v>4</v>
      </c>
      <c r="C208" s="204">
        <v>1</v>
      </c>
      <c r="D208" s="204">
        <v>3</v>
      </c>
      <c r="E208" s="204">
        <v>1</v>
      </c>
      <c r="F208" s="204">
        <v>0</v>
      </c>
      <c r="G208" s="204">
        <v>30</v>
      </c>
      <c r="H208" s="203" t="s">
        <v>97</v>
      </c>
      <c r="I208" s="168">
        <f t="shared" si="15"/>
        <v>5</v>
      </c>
      <c r="J208" s="168">
        <f t="shared" si="16"/>
        <v>4.05</v>
      </c>
      <c r="K208" s="168"/>
      <c r="L208" s="168"/>
      <c r="M208" s="168">
        <v>4.2592592592592604</v>
      </c>
    </row>
    <row r="209" spans="1:13" ht="13.2" x14ac:dyDescent="0.25">
      <c r="A209" s="84">
        <v>41692</v>
      </c>
      <c r="B209" s="185" t="s">
        <v>1</v>
      </c>
      <c r="C209" s="185">
        <v>3</v>
      </c>
      <c r="D209" s="185">
        <v>3</v>
      </c>
      <c r="E209" s="185">
        <v>1</v>
      </c>
      <c r="F209" s="185">
        <v>25</v>
      </c>
      <c r="G209" s="185">
        <v>0</v>
      </c>
      <c r="H209" s="36" t="s">
        <v>164</v>
      </c>
      <c r="I209" s="168">
        <f t="shared" si="15"/>
        <v>5.2</v>
      </c>
      <c r="J209" s="168">
        <f t="shared" si="16"/>
        <v>4.0999999999999996</v>
      </c>
      <c r="K209" s="168"/>
      <c r="L209" s="168"/>
      <c r="M209" s="168">
        <v>4.3846153846153797</v>
      </c>
    </row>
    <row r="210" spans="1:13" ht="13.2" x14ac:dyDescent="0.25">
      <c r="A210" s="62">
        <v>41692</v>
      </c>
      <c r="B210" s="216" t="s">
        <v>5</v>
      </c>
      <c r="C210" s="216">
        <v>3</v>
      </c>
      <c r="D210" s="216">
        <v>3</v>
      </c>
      <c r="E210" s="216">
        <v>1</v>
      </c>
      <c r="F210" s="216">
        <v>25</v>
      </c>
      <c r="G210" s="216">
        <v>0</v>
      </c>
      <c r="H210" s="73" t="s">
        <v>165</v>
      </c>
      <c r="I210" s="168">
        <f t="shared" si="15"/>
        <v>5.0999999999999996</v>
      </c>
      <c r="J210" s="168">
        <f t="shared" si="16"/>
        <v>4.2</v>
      </c>
      <c r="K210" s="168"/>
      <c r="L210" s="168"/>
      <c r="M210" s="168">
        <v>4.4400000000000004</v>
      </c>
    </row>
    <row r="211" spans="1:13" ht="13.2" x14ac:dyDescent="0.25">
      <c r="A211" s="117">
        <v>41691</v>
      </c>
      <c r="B211" s="173" t="s">
        <v>6</v>
      </c>
      <c r="C211" s="173">
        <v>6</v>
      </c>
      <c r="D211" s="173">
        <v>3</v>
      </c>
      <c r="E211" s="173">
        <v>1</v>
      </c>
      <c r="F211" s="173">
        <v>140</v>
      </c>
      <c r="G211" s="173">
        <v>0</v>
      </c>
      <c r="H211" s="70" t="s">
        <v>97</v>
      </c>
      <c r="I211" s="168">
        <f t="shared" si="15"/>
        <v>5</v>
      </c>
      <c r="J211" s="168">
        <f t="shared" si="16"/>
        <v>4.4000000000000004</v>
      </c>
      <c r="K211" s="168"/>
      <c r="L211" s="168"/>
      <c r="M211" s="168">
        <v>4.5</v>
      </c>
    </row>
    <row r="212" spans="1:13" ht="13.2" x14ac:dyDescent="0.25">
      <c r="A212" s="139">
        <v>41691</v>
      </c>
      <c r="B212" s="204" t="s">
        <v>4</v>
      </c>
      <c r="C212" s="204">
        <v>7</v>
      </c>
      <c r="D212" s="204">
        <v>3</v>
      </c>
      <c r="E212" s="204">
        <v>1</v>
      </c>
      <c r="F212" s="204">
        <v>150</v>
      </c>
      <c r="G212" s="204">
        <v>0</v>
      </c>
      <c r="H212" s="203" t="s">
        <v>158</v>
      </c>
      <c r="I212" s="168">
        <f t="shared" si="15"/>
        <v>4.8</v>
      </c>
      <c r="J212" s="168">
        <f t="shared" si="16"/>
        <v>4.45</v>
      </c>
      <c r="K212" s="168"/>
      <c r="L212" s="168"/>
      <c r="M212" s="168">
        <v>4.4347826086956497</v>
      </c>
    </row>
    <row r="213" spans="1:13" ht="13.2" x14ac:dyDescent="0.25">
      <c r="A213" s="139">
        <v>41690</v>
      </c>
      <c r="B213" s="204" t="s">
        <v>4</v>
      </c>
      <c r="C213" s="204">
        <v>9</v>
      </c>
      <c r="D213" s="204">
        <v>3</v>
      </c>
      <c r="E213" s="204">
        <v>1</v>
      </c>
      <c r="F213" s="204">
        <v>280</v>
      </c>
      <c r="G213" s="204">
        <v>0</v>
      </c>
      <c r="H213" s="203" t="s">
        <v>97</v>
      </c>
      <c r="I213" s="168">
        <f t="shared" si="15"/>
        <v>4.2</v>
      </c>
      <c r="J213" s="168">
        <f t="shared" si="16"/>
        <v>4.3499999999999996</v>
      </c>
      <c r="K213" s="168"/>
      <c r="L213" s="168"/>
      <c r="M213" s="168">
        <v>4.3181818181818201</v>
      </c>
    </row>
    <row r="214" spans="1:13" ht="13.2" x14ac:dyDescent="0.25">
      <c r="A214" s="120">
        <v>41688</v>
      </c>
      <c r="B214" s="128" t="s">
        <v>3</v>
      </c>
      <c r="C214" s="128">
        <v>6</v>
      </c>
      <c r="D214" s="128">
        <v>3</v>
      </c>
      <c r="E214" s="128">
        <v>1</v>
      </c>
      <c r="F214" s="128">
        <v>85</v>
      </c>
      <c r="G214" s="128">
        <v>60</v>
      </c>
      <c r="H214" s="154" t="s">
        <v>97</v>
      </c>
      <c r="I214" s="168">
        <f t="shared" si="15"/>
        <v>3.8</v>
      </c>
      <c r="J214" s="168">
        <f t="shared" si="16"/>
        <v>4.0999999999999996</v>
      </c>
      <c r="K214" s="168"/>
      <c r="L214" s="168"/>
      <c r="M214" s="168">
        <v>4.0952380952381002</v>
      </c>
    </row>
    <row r="215" spans="1:13" ht="13.2" x14ac:dyDescent="0.25">
      <c r="A215" s="176">
        <v>41687</v>
      </c>
      <c r="B215" s="126" t="s">
        <v>9</v>
      </c>
      <c r="C215" s="126">
        <v>4</v>
      </c>
      <c r="D215" s="126">
        <v>3</v>
      </c>
      <c r="E215" s="126">
        <v>1</v>
      </c>
      <c r="F215" s="126">
        <v>60</v>
      </c>
      <c r="G215" s="126">
        <v>0</v>
      </c>
      <c r="H215" s="90" t="s">
        <v>166</v>
      </c>
      <c r="I215" s="168">
        <f t="shared" si="15"/>
        <v>3.4</v>
      </c>
      <c r="J215" s="168">
        <f t="shared" si="16"/>
        <v>4</v>
      </c>
      <c r="K215" s="168"/>
      <c r="L215" s="168"/>
      <c r="M215" s="168">
        <v>4</v>
      </c>
    </row>
    <row r="216" spans="1:13" ht="13.2" x14ac:dyDescent="0.25">
      <c r="A216" s="139">
        <v>41686</v>
      </c>
      <c r="B216" s="204" t="s">
        <v>4</v>
      </c>
      <c r="C216" s="204">
        <v>6</v>
      </c>
      <c r="D216" s="204">
        <v>3</v>
      </c>
      <c r="E216" s="204">
        <v>1</v>
      </c>
      <c r="F216" s="204">
        <v>120</v>
      </c>
      <c r="G216" s="204">
        <v>0</v>
      </c>
      <c r="H216" s="203" t="s">
        <v>97</v>
      </c>
      <c r="I216" s="168">
        <f t="shared" si="15"/>
        <v>3.3</v>
      </c>
      <c r="J216" s="168"/>
      <c r="K216" s="168"/>
      <c r="L216" s="168"/>
      <c r="M216" s="168">
        <v>4</v>
      </c>
    </row>
    <row r="217" spans="1:13" ht="13.2" x14ac:dyDescent="0.25">
      <c r="A217" s="140">
        <v>41686</v>
      </c>
      <c r="B217" s="68" t="s">
        <v>2</v>
      </c>
      <c r="C217" s="68">
        <v>5</v>
      </c>
      <c r="D217" s="68">
        <v>3</v>
      </c>
      <c r="E217" s="68">
        <v>1</v>
      </c>
      <c r="F217" s="68">
        <v>120</v>
      </c>
      <c r="G217" s="68">
        <v>0</v>
      </c>
      <c r="H217" s="54" t="s">
        <v>97</v>
      </c>
      <c r="I217" s="168">
        <f t="shared" si="15"/>
        <v>3.2</v>
      </c>
      <c r="J217" s="168"/>
      <c r="K217" s="168"/>
      <c r="L217" s="168"/>
      <c r="M217" s="168">
        <v>3.8888888888888902</v>
      </c>
    </row>
    <row r="218" spans="1:13" ht="13.2" x14ac:dyDescent="0.25">
      <c r="A218" s="120">
        <v>41685</v>
      </c>
      <c r="B218" s="128" t="s">
        <v>3</v>
      </c>
      <c r="C218" s="128">
        <v>3</v>
      </c>
      <c r="D218" s="128">
        <v>3</v>
      </c>
      <c r="E218" s="128">
        <v>1</v>
      </c>
      <c r="F218" s="128">
        <v>30</v>
      </c>
      <c r="G218" s="128">
        <v>25</v>
      </c>
      <c r="H218" s="154" t="s">
        <v>97</v>
      </c>
      <c r="I218" s="168">
        <f t="shared" si="15"/>
        <v>3.1</v>
      </c>
      <c r="J218" s="168"/>
      <c r="K218" s="168"/>
      <c r="L218" s="168"/>
      <c r="M218" s="168">
        <v>3.8235294117647101</v>
      </c>
    </row>
    <row r="219" spans="1:13" ht="13.2" x14ac:dyDescent="0.25">
      <c r="A219" s="117">
        <v>41684</v>
      </c>
      <c r="B219" s="173" t="s">
        <v>6</v>
      </c>
      <c r="C219" s="173">
        <v>2</v>
      </c>
      <c r="D219" s="173">
        <v>3</v>
      </c>
      <c r="E219" s="173">
        <v>1</v>
      </c>
      <c r="F219" s="173">
        <v>45</v>
      </c>
      <c r="G219" s="173">
        <v>0</v>
      </c>
      <c r="H219" s="70" t="s">
        <v>97</v>
      </c>
      <c r="I219" s="168">
        <f t="shared" si="15"/>
        <v>3</v>
      </c>
      <c r="J219" s="168"/>
      <c r="K219" s="168"/>
      <c r="L219" s="168"/>
      <c r="M219" s="168">
        <v>3.875</v>
      </c>
    </row>
    <row r="220" spans="1:13" ht="13.2" x14ac:dyDescent="0.25">
      <c r="A220" s="84">
        <v>41683</v>
      </c>
      <c r="B220" s="185" t="s">
        <v>1</v>
      </c>
      <c r="C220" s="185">
        <v>2</v>
      </c>
      <c r="D220" s="185">
        <v>3</v>
      </c>
      <c r="E220" s="185">
        <v>1</v>
      </c>
      <c r="F220" s="185">
        <v>0</v>
      </c>
      <c r="G220" s="185">
        <v>0</v>
      </c>
      <c r="H220" s="164" t="s">
        <v>167</v>
      </c>
      <c r="I220" s="168">
        <f t="shared" si="15"/>
        <v>3.3</v>
      </c>
      <c r="J220" s="168"/>
      <c r="K220" s="168"/>
      <c r="L220" s="168"/>
      <c r="M220" s="168">
        <v>4</v>
      </c>
    </row>
    <row r="221" spans="1:13" ht="13.2" x14ac:dyDescent="0.25">
      <c r="A221" s="158">
        <v>41682</v>
      </c>
      <c r="B221" s="170" t="s">
        <v>7</v>
      </c>
      <c r="C221" s="170">
        <v>4</v>
      </c>
      <c r="D221" s="170">
        <v>3</v>
      </c>
      <c r="E221" s="170">
        <v>1</v>
      </c>
      <c r="F221" s="170">
        <v>50</v>
      </c>
      <c r="G221" s="170">
        <v>20</v>
      </c>
      <c r="H221" s="228" t="s">
        <v>97</v>
      </c>
      <c r="I221" s="168">
        <f t="shared" si="15"/>
        <v>3.8</v>
      </c>
      <c r="J221" s="168"/>
      <c r="K221" s="168"/>
      <c r="L221" s="168"/>
      <c r="M221" s="168">
        <v>4.1428571428571397</v>
      </c>
    </row>
    <row r="222" spans="1:13" ht="13.2" x14ac:dyDescent="0.25">
      <c r="A222" s="139">
        <v>41681</v>
      </c>
      <c r="B222" s="204" t="s">
        <v>4</v>
      </c>
      <c r="C222" s="204">
        <v>1</v>
      </c>
      <c r="D222" s="204">
        <v>3</v>
      </c>
      <c r="E222" s="204">
        <v>1</v>
      </c>
      <c r="F222" s="204">
        <v>0</v>
      </c>
      <c r="G222" s="204">
        <v>0</v>
      </c>
      <c r="H222" s="203" t="s">
        <v>168</v>
      </c>
      <c r="I222" s="168">
        <f t="shared" si="15"/>
        <v>4.0999999999999996</v>
      </c>
      <c r="J222" s="168"/>
      <c r="K222" s="168"/>
      <c r="L222" s="168"/>
      <c r="M222" s="168">
        <v>4.1538461538461497</v>
      </c>
    </row>
    <row r="223" spans="1:13" ht="13.2" x14ac:dyDescent="0.25">
      <c r="A223" s="139">
        <v>41679</v>
      </c>
      <c r="B223" s="204" t="s">
        <v>4</v>
      </c>
      <c r="C223" s="204">
        <v>5</v>
      </c>
      <c r="D223" s="204">
        <v>3</v>
      </c>
      <c r="E223" s="204">
        <v>1</v>
      </c>
      <c r="F223" s="204">
        <v>60</v>
      </c>
      <c r="G223" s="204">
        <v>0</v>
      </c>
      <c r="H223" s="203" t="s">
        <v>169</v>
      </c>
      <c r="I223" s="168">
        <f t="shared" si="15"/>
        <v>4.5</v>
      </c>
      <c r="J223" s="168"/>
      <c r="K223" s="168"/>
      <c r="L223" s="168"/>
      <c r="M223" s="168">
        <v>4.4166666666666696</v>
      </c>
    </row>
    <row r="224" spans="1:13" ht="13.2" x14ac:dyDescent="0.25">
      <c r="A224" s="158">
        <v>41679</v>
      </c>
      <c r="B224" s="170" t="s">
        <v>7</v>
      </c>
      <c r="C224" s="170">
        <v>2</v>
      </c>
      <c r="D224" s="170">
        <v>3</v>
      </c>
      <c r="E224" s="170">
        <v>1</v>
      </c>
      <c r="F224" s="170">
        <v>40</v>
      </c>
      <c r="G224" s="170">
        <v>0</v>
      </c>
      <c r="H224" s="228" t="s">
        <v>97</v>
      </c>
      <c r="I224" s="168">
        <f t="shared" si="15"/>
        <v>4.4000000000000004</v>
      </c>
      <c r="J224" s="168"/>
      <c r="K224" s="168"/>
      <c r="L224" s="168"/>
      <c r="M224" s="168">
        <v>4.3636363636363598</v>
      </c>
    </row>
    <row r="225" spans="1:13" ht="13.2" x14ac:dyDescent="0.25">
      <c r="A225" s="176">
        <v>41677</v>
      </c>
      <c r="B225" s="126" t="s">
        <v>9</v>
      </c>
      <c r="C225" s="126">
        <v>3</v>
      </c>
      <c r="D225" s="126">
        <v>3</v>
      </c>
      <c r="E225" s="126">
        <v>1</v>
      </c>
      <c r="F225" s="126">
        <v>45</v>
      </c>
      <c r="G225" s="126">
        <v>0</v>
      </c>
      <c r="H225" s="90" t="s">
        <v>97</v>
      </c>
      <c r="I225" s="168">
        <f t="shared" si="15"/>
        <v>4.5999999999999996</v>
      </c>
      <c r="J225" s="168"/>
      <c r="K225" s="168"/>
      <c r="L225" s="168"/>
      <c r="M225" s="168">
        <v>4.5999999999999996</v>
      </c>
    </row>
    <row r="226" spans="1:13" ht="13.2" x14ac:dyDescent="0.25">
      <c r="A226" s="117">
        <v>41676</v>
      </c>
      <c r="B226" s="173" t="s">
        <v>6</v>
      </c>
      <c r="C226" s="173">
        <v>5</v>
      </c>
      <c r="D226" s="173">
        <v>3</v>
      </c>
      <c r="E226" s="173">
        <v>1</v>
      </c>
      <c r="F226" s="173">
        <v>50</v>
      </c>
      <c r="G226" s="173">
        <v>0</v>
      </c>
      <c r="H226" s="70" t="s">
        <v>145</v>
      </c>
      <c r="I226" s="168"/>
      <c r="J226" s="168"/>
      <c r="K226" s="168"/>
      <c r="L226" s="168"/>
      <c r="M226" s="168">
        <v>4.7777777777777803</v>
      </c>
    </row>
    <row r="227" spans="1:13" ht="13.2" x14ac:dyDescent="0.25">
      <c r="A227" s="140">
        <v>41676</v>
      </c>
      <c r="B227" s="68" t="s">
        <v>2</v>
      </c>
      <c r="C227" s="68">
        <v>4</v>
      </c>
      <c r="D227" s="68">
        <v>3</v>
      </c>
      <c r="E227" s="68">
        <v>1</v>
      </c>
      <c r="F227" s="68">
        <v>50</v>
      </c>
      <c r="G227" s="68">
        <v>0</v>
      </c>
      <c r="H227" s="54" t="s">
        <v>150</v>
      </c>
      <c r="I227" s="168"/>
      <c r="J227" s="168"/>
      <c r="K227" s="168"/>
      <c r="L227" s="168"/>
      <c r="M227" s="168">
        <v>4.75</v>
      </c>
    </row>
    <row r="228" spans="1:13" ht="13.2" x14ac:dyDescent="0.25">
      <c r="A228" s="62">
        <v>41674</v>
      </c>
      <c r="B228" s="216" t="s">
        <v>5</v>
      </c>
      <c r="C228" s="216">
        <v>2</v>
      </c>
      <c r="D228" s="216">
        <v>3</v>
      </c>
      <c r="E228" s="216">
        <v>1</v>
      </c>
      <c r="F228" s="216">
        <v>45</v>
      </c>
      <c r="G228" s="216">
        <v>0</v>
      </c>
      <c r="H228" s="73" t="s">
        <v>97</v>
      </c>
      <c r="I228" s="168"/>
      <c r="J228" s="168"/>
      <c r="K228" s="168"/>
      <c r="L228" s="168"/>
      <c r="M228" s="168">
        <v>4.8571428571428603</v>
      </c>
    </row>
    <row r="229" spans="1:13" ht="13.2" x14ac:dyDescent="0.25">
      <c r="A229" s="176">
        <v>41674</v>
      </c>
      <c r="B229" s="126" t="s">
        <v>9</v>
      </c>
      <c r="C229" s="126">
        <v>5</v>
      </c>
      <c r="D229" s="126">
        <v>3</v>
      </c>
      <c r="E229" s="126">
        <v>1</v>
      </c>
      <c r="F229" s="126">
        <v>55</v>
      </c>
      <c r="G229" s="126">
        <v>60</v>
      </c>
      <c r="H229" s="90" t="s">
        <v>97</v>
      </c>
      <c r="I229" s="168"/>
      <c r="J229" s="168"/>
      <c r="K229" s="168"/>
      <c r="L229" s="168"/>
      <c r="M229" s="168">
        <v>5.3333333333333304</v>
      </c>
    </row>
    <row r="230" spans="1:13" ht="13.2" x14ac:dyDescent="0.25">
      <c r="A230" s="62">
        <v>41673</v>
      </c>
      <c r="B230" s="216" t="s">
        <v>5</v>
      </c>
      <c r="C230" s="216">
        <v>7</v>
      </c>
      <c r="D230" s="216">
        <v>3</v>
      </c>
      <c r="E230" s="216">
        <v>1</v>
      </c>
      <c r="F230" s="216">
        <v>175</v>
      </c>
      <c r="G230" s="216">
        <v>0</v>
      </c>
      <c r="H230" s="73" t="s">
        <v>97</v>
      </c>
      <c r="I230" s="168"/>
      <c r="J230" s="168"/>
      <c r="K230" s="168"/>
      <c r="L230" s="168"/>
      <c r="M230" s="168">
        <v>5.4</v>
      </c>
    </row>
    <row r="231" spans="1:13" ht="13.2" x14ac:dyDescent="0.25">
      <c r="A231" s="117">
        <v>41672</v>
      </c>
      <c r="B231" s="173" t="s">
        <v>6</v>
      </c>
      <c r="C231" s="173">
        <v>7</v>
      </c>
      <c r="D231" s="173">
        <v>3</v>
      </c>
      <c r="E231" s="173">
        <v>1</v>
      </c>
      <c r="F231" s="173">
        <v>155</v>
      </c>
      <c r="G231" s="173">
        <v>20</v>
      </c>
      <c r="H231" s="70" t="s">
        <v>97</v>
      </c>
      <c r="I231" s="168"/>
      <c r="J231" s="168"/>
      <c r="K231" s="168"/>
      <c r="L231" s="168"/>
      <c r="M231" s="168">
        <v>5</v>
      </c>
    </row>
    <row r="232" spans="1:13" ht="13.2" x14ac:dyDescent="0.25">
      <c r="A232" s="84">
        <v>41672</v>
      </c>
      <c r="B232" s="185" t="s">
        <v>1</v>
      </c>
      <c r="C232" s="185">
        <v>5</v>
      </c>
      <c r="D232" s="185">
        <v>3</v>
      </c>
      <c r="E232" s="185">
        <v>1</v>
      </c>
      <c r="F232" s="185">
        <v>50</v>
      </c>
      <c r="G232" s="185">
        <v>0</v>
      </c>
      <c r="H232" s="164" t="s">
        <v>170</v>
      </c>
      <c r="I232" s="168"/>
      <c r="J232" s="168"/>
      <c r="K232" s="168"/>
      <c r="L232" s="168"/>
      <c r="M232" s="168">
        <v>4.3333333333333304</v>
      </c>
    </row>
    <row r="233" spans="1:13" ht="13.2" x14ac:dyDescent="0.25">
      <c r="A233" s="120">
        <v>41672</v>
      </c>
      <c r="B233" s="128" t="s">
        <v>3</v>
      </c>
      <c r="C233" s="128">
        <v>4</v>
      </c>
      <c r="D233" s="128">
        <v>3</v>
      </c>
      <c r="E233" s="128">
        <v>1</v>
      </c>
      <c r="F233" s="128">
        <v>80</v>
      </c>
      <c r="G233" s="128">
        <v>0</v>
      </c>
      <c r="H233" s="154" t="s">
        <v>97</v>
      </c>
      <c r="I233" s="168"/>
      <c r="J233" s="168"/>
      <c r="K233" s="168"/>
      <c r="L233" s="168"/>
      <c r="M233" s="168">
        <v>4</v>
      </c>
    </row>
    <row r="234" spans="1:13" ht="13.2" x14ac:dyDescent="0.25">
      <c r="A234" s="139">
        <v>41671</v>
      </c>
      <c r="B234" s="204" t="s">
        <v>4</v>
      </c>
      <c r="C234" s="204">
        <v>4</v>
      </c>
      <c r="D234" s="204">
        <v>3</v>
      </c>
      <c r="E234" s="204">
        <v>1</v>
      </c>
      <c r="F234" s="204">
        <v>80</v>
      </c>
      <c r="G234" s="204">
        <v>0</v>
      </c>
      <c r="H234" s="203" t="s">
        <v>97</v>
      </c>
      <c r="I234" s="168"/>
      <c r="J234" s="168"/>
      <c r="K234" s="168"/>
      <c r="L234" s="168"/>
      <c r="M234" s="168">
        <v>4</v>
      </c>
    </row>
    <row r="235" spans="1:13" ht="13.2" x14ac:dyDescent="0.25">
      <c r="A235" s="107"/>
      <c r="H235" s="230"/>
      <c r="I235" s="168"/>
      <c r="J235" s="168"/>
      <c r="K235" s="168"/>
      <c r="L235" s="168"/>
      <c r="M235" s="168"/>
    </row>
    <row r="236" spans="1:13" ht="13.2" x14ac:dyDescent="0.25">
      <c r="A236" s="107"/>
      <c r="H236" s="230"/>
      <c r="I236" s="168"/>
      <c r="J236" s="168"/>
      <c r="K236" s="168"/>
      <c r="L236" s="168"/>
      <c r="M236" s="168"/>
    </row>
    <row r="237" spans="1:13" ht="13.2" x14ac:dyDescent="0.25">
      <c r="A237" s="107"/>
      <c r="H237" s="230"/>
      <c r="I237" s="168"/>
      <c r="J237" s="168"/>
      <c r="K237" s="168"/>
      <c r="L237" s="168"/>
      <c r="M237" s="168"/>
    </row>
    <row r="238" spans="1:13" ht="13.2" x14ac:dyDescent="0.25">
      <c r="A238" s="107"/>
      <c r="H238" s="230"/>
      <c r="I238" s="168"/>
      <c r="J238" s="168"/>
      <c r="K238" s="168"/>
      <c r="L238" s="168"/>
      <c r="M238" s="168"/>
    </row>
    <row r="239" spans="1:13" ht="13.2" x14ac:dyDescent="0.25">
      <c r="A239" s="107"/>
      <c r="H239" s="230"/>
      <c r="I239" s="168"/>
      <c r="J239" s="168"/>
      <c r="K239" s="168"/>
      <c r="L239" s="168"/>
      <c r="M239" s="168"/>
    </row>
    <row r="240" spans="1:13" ht="13.2" x14ac:dyDescent="0.25">
      <c r="A240" s="107"/>
      <c r="H240" s="230"/>
      <c r="I240" s="168"/>
      <c r="J240" s="168"/>
      <c r="K240" s="168"/>
      <c r="L240" s="168"/>
      <c r="M240" s="168"/>
    </row>
    <row r="241" spans="1:13" ht="13.2" x14ac:dyDescent="0.25">
      <c r="A241" s="107"/>
      <c r="H241" s="230"/>
      <c r="I241" s="168"/>
      <c r="J241" s="168"/>
      <c r="K241" s="168"/>
      <c r="L241" s="168"/>
      <c r="M241" s="168"/>
    </row>
    <row r="242" spans="1:13" ht="13.2" x14ac:dyDescent="0.25">
      <c r="A242" s="107"/>
      <c r="H242" s="230"/>
      <c r="I242" s="168"/>
      <c r="J242" s="168"/>
      <c r="K242" s="168"/>
      <c r="L242" s="168"/>
      <c r="M242" s="168"/>
    </row>
    <row r="243" spans="1:13" ht="13.2" x14ac:dyDescent="0.25">
      <c r="A243" s="107"/>
      <c r="H243" s="230"/>
      <c r="I243" s="168"/>
      <c r="J243" s="168"/>
      <c r="K243" s="168"/>
      <c r="L243" s="168"/>
      <c r="M243" s="168"/>
    </row>
    <row r="244" spans="1:13" ht="13.2" x14ac:dyDescent="0.25">
      <c r="A244" s="107"/>
      <c r="H244" s="230"/>
      <c r="I244" s="168"/>
      <c r="J244" s="168"/>
      <c r="K244" s="168"/>
      <c r="L244" s="168"/>
      <c r="M244" s="168"/>
    </row>
    <row r="245" spans="1:13" ht="13.2" x14ac:dyDescent="0.25">
      <c r="A245" s="107"/>
      <c r="H245" s="230"/>
      <c r="I245" s="168"/>
      <c r="J245" s="168"/>
      <c r="K245" s="168"/>
      <c r="L245" s="168"/>
      <c r="M245" s="168"/>
    </row>
    <row r="246" spans="1:13" ht="13.2" x14ac:dyDescent="0.25">
      <c r="A246" s="107"/>
      <c r="H246" s="230"/>
      <c r="I246" s="168"/>
      <c r="J246" s="168"/>
      <c r="K246" s="168"/>
      <c r="L246" s="168"/>
      <c r="M246" s="168"/>
    </row>
    <row r="247" spans="1:13" ht="13.2" x14ac:dyDescent="0.25">
      <c r="A247" s="107"/>
      <c r="H247" s="230"/>
      <c r="I247" s="168"/>
      <c r="J247" s="168"/>
      <c r="K247" s="168"/>
      <c r="L247" s="168"/>
      <c r="M247" s="168"/>
    </row>
    <row r="248" spans="1:13" ht="13.2" x14ac:dyDescent="0.25">
      <c r="A248" s="107"/>
      <c r="H248" s="230"/>
      <c r="I248" s="168"/>
      <c r="J248" s="168"/>
      <c r="K248" s="168"/>
      <c r="L248" s="168"/>
      <c r="M248" s="168"/>
    </row>
    <row r="249" spans="1:13" ht="13.2" x14ac:dyDescent="0.25">
      <c r="A249" s="107"/>
      <c r="H249" s="230"/>
      <c r="I249" s="168"/>
      <c r="J249" s="168"/>
      <c r="K249" s="168"/>
      <c r="L249" s="168"/>
      <c r="M249" s="168"/>
    </row>
    <row r="250" spans="1:13" ht="13.2" x14ac:dyDescent="0.25">
      <c r="A250" s="107"/>
      <c r="H250" s="230"/>
      <c r="I250" s="168"/>
      <c r="J250" s="168"/>
      <c r="K250" s="168"/>
      <c r="L250" s="168"/>
      <c r="M250" s="168"/>
    </row>
    <row r="251" spans="1:13" ht="13.2" x14ac:dyDescent="0.25">
      <c r="A251" s="107"/>
      <c r="H251" s="230"/>
      <c r="I251" s="168"/>
      <c r="J251" s="168"/>
      <c r="K251" s="168"/>
      <c r="L251" s="168"/>
      <c r="M251" s="168"/>
    </row>
    <row r="252" spans="1:13" ht="13.2" x14ac:dyDescent="0.25">
      <c r="A252" s="107"/>
      <c r="H252" s="230"/>
      <c r="I252" s="168"/>
      <c r="J252" s="168"/>
      <c r="K252" s="168"/>
      <c r="L252" s="168"/>
      <c r="M252" s="168"/>
    </row>
    <row r="253" spans="1:13" ht="13.2" x14ac:dyDescent="0.25">
      <c r="A253" s="107"/>
      <c r="H253" s="230"/>
      <c r="I253" s="168"/>
      <c r="J253" s="168"/>
      <c r="K253" s="168"/>
      <c r="L253" s="168"/>
      <c r="M253" s="168"/>
    </row>
    <row r="254" spans="1:13" ht="13.2" x14ac:dyDescent="0.25">
      <c r="A254" s="107"/>
      <c r="H254" s="230"/>
      <c r="I254" s="168"/>
      <c r="J254" s="168"/>
      <c r="K254" s="168"/>
      <c r="L254" s="168"/>
      <c r="M254" s="168"/>
    </row>
    <row r="255" spans="1:13" ht="13.2" x14ac:dyDescent="0.25">
      <c r="A255" s="107"/>
      <c r="H255" s="230"/>
      <c r="I255" s="168"/>
      <c r="J255" s="168"/>
      <c r="K255" s="168"/>
      <c r="L255" s="168"/>
      <c r="M255" s="168"/>
    </row>
    <row r="256" spans="1:13" ht="13.2" x14ac:dyDescent="0.25">
      <c r="A256" s="107"/>
      <c r="H256" s="230"/>
      <c r="I256" s="168"/>
      <c r="J256" s="168"/>
      <c r="K256" s="168"/>
      <c r="L256" s="168"/>
      <c r="M256" s="168"/>
    </row>
    <row r="257" spans="1:13" ht="13.2" x14ac:dyDescent="0.25">
      <c r="A257" s="107"/>
      <c r="H257" s="230"/>
      <c r="I257" s="168"/>
      <c r="J257" s="168"/>
      <c r="K257" s="168"/>
      <c r="L257" s="168"/>
      <c r="M257" s="168"/>
    </row>
    <row r="258" spans="1:13" ht="13.2" x14ac:dyDescent="0.25">
      <c r="A258" s="107"/>
      <c r="H258" s="230"/>
      <c r="I258" s="168"/>
      <c r="J258" s="168"/>
      <c r="K258" s="168"/>
      <c r="L258" s="168"/>
      <c r="M258" s="168"/>
    </row>
    <row r="259" spans="1:13" ht="13.2" x14ac:dyDescent="0.25">
      <c r="A259" s="107"/>
      <c r="H259" s="230"/>
      <c r="I259" s="168"/>
      <c r="J259" s="168"/>
      <c r="K259" s="168"/>
      <c r="L259" s="168"/>
      <c r="M259" s="168"/>
    </row>
    <row r="260" spans="1:13" ht="13.2" x14ac:dyDescent="0.25">
      <c r="A260" s="107"/>
      <c r="H260" s="230"/>
      <c r="I260" s="168"/>
      <c r="J260" s="168"/>
      <c r="K260" s="168"/>
      <c r="L260" s="168"/>
      <c r="M260" s="168"/>
    </row>
    <row r="261" spans="1:13" ht="13.2" x14ac:dyDescent="0.25">
      <c r="A261" s="107"/>
      <c r="H261" s="230"/>
      <c r="I261" s="168"/>
      <c r="J261" s="168"/>
      <c r="K261" s="168"/>
      <c r="L261" s="168"/>
      <c r="M261" s="168"/>
    </row>
    <row r="262" spans="1:13" ht="13.2" x14ac:dyDescent="0.25">
      <c r="A262" s="107"/>
      <c r="H262" s="230"/>
      <c r="I262" s="168"/>
      <c r="J262" s="168"/>
      <c r="K262" s="168"/>
      <c r="L262" s="168"/>
      <c r="M262" s="168"/>
    </row>
    <row r="263" spans="1:13" ht="13.2" x14ac:dyDescent="0.25">
      <c r="A263" s="107"/>
      <c r="H263" s="230"/>
      <c r="I263" s="168"/>
      <c r="J263" s="168"/>
      <c r="K263" s="168"/>
      <c r="L263" s="168"/>
      <c r="M263" s="168"/>
    </row>
    <row r="264" spans="1:13" ht="13.2" x14ac:dyDescent="0.25">
      <c r="A264" s="107"/>
      <c r="H264" s="230"/>
      <c r="I264" s="168"/>
      <c r="J264" s="168"/>
      <c r="K264" s="168"/>
      <c r="L264" s="168"/>
      <c r="M264" s="168"/>
    </row>
    <row r="265" spans="1:13" ht="13.2" x14ac:dyDescent="0.25">
      <c r="A265" s="107"/>
      <c r="H265" s="230"/>
      <c r="I265" s="168"/>
      <c r="J265" s="168"/>
      <c r="K265" s="168"/>
      <c r="L265" s="168"/>
      <c r="M265" s="168"/>
    </row>
    <row r="266" spans="1:13" ht="13.2" x14ac:dyDescent="0.25">
      <c r="A266" s="107"/>
      <c r="H266" s="230"/>
      <c r="I266" s="168"/>
      <c r="J266" s="168"/>
      <c r="K266" s="168"/>
      <c r="L266" s="168"/>
      <c r="M266" s="168"/>
    </row>
    <row r="267" spans="1:13" ht="13.2" x14ac:dyDescent="0.25">
      <c r="A267" s="107"/>
      <c r="H267" s="230"/>
      <c r="I267" s="168"/>
      <c r="J267" s="168"/>
      <c r="K267" s="168"/>
      <c r="L267" s="168"/>
      <c r="M267" s="168"/>
    </row>
    <row r="268" spans="1:13" ht="13.2" x14ac:dyDescent="0.25">
      <c r="A268" s="107"/>
      <c r="H268" s="230"/>
      <c r="I268" s="168"/>
      <c r="J268" s="168"/>
      <c r="K268" s="168"/>
      <c r="L268" s="168"/>
      <c r="M268" s="168"/>
    </row>
    <row r="269" spans="1:13" ht="13.2" x14ac:dyDescent="0.25">
      <c r="A269" s="107"/>
      <c r="H269" s="230"/>
      <c r="I269" s="168"/>
      <c r="J269" s="168"/>
      <c r="K269" s="168"/>
      <c r="L269" s="168"/>
      <c r="M269" s="168"/>
    </row>
    <row r="270" spans="1:13" ht="13.2" x14ac:dyDescent="0.25">
      <c r="A270" s="107"/>
      <c r="H270" s="230"/>
      <c r="I270" s="168"/>
      <c r="J270" s="168"/>
      <c r="K270" s="168"/>
      <c r="L270" s="168"/>
      <c r="M270" s="168"/>
    </row>
    <row r="271" spans="1:13" ht="13.2" x14ac:dyDescent="0.25">
      <c r="A271" s="107"/>
      <c r="H271" s="230"/>
      <c r="I271" s="168"/>
      <c r="J271" s="168"/>
      <c r="K271" s="168"/>
      <c r="L271" s="168"/>
      <c r="M271" s="168"/>
    </row>
    <row r="272" spans="1:13" ht="13.2" x14ac:dyDescent="0.25">
      <c r="A272" s="107"/>
      <c r="H272" s="230"/>
      <c r="I272" s="168"/>
      <c r="J272" s="168"/>
      <c r="K272" s="168"/>
      <c r="L272" s="168"/>
      <c r="M272" s="168"/>
    </row>
    <row r="273" spans="1:13" ht="13.2" x14ac:dyDescent="0.25">
      <c r="A273" s="107"/>
      <c r="H273" s="230"/>
      <c r="I273" s="168"/>
      <c r="J273" s="168"/>
      <c r="K273" s="168"/>
      <c r="L273" s="168"/>
      <c r="M273" s="168"/>
    </row>
    <row r="274" spans="1:13" ht="13.2" x14ac:dyDescent="0.25">
      <c r="A274" s="107"/>
      <c r="H274" s="230"/>
      <c r="I274" s="168"/>
      <c r="J274" s="168"/>
      <c r="K274" s="168"/>
      <c r="L274" s="168"/>
      <c r="M274" s="168"/>
    </row>
    <row r="275" spans="1:13" ht="13.2" x14ac:dyDescent="0.25">
      <c r="A275" s="107"/>
      <c r="H275" s="230"/>
      <c r="I275" s="168"/>
      <c r="J275" s="168"/>
      <c r="K275" s="168"/>
      <c r="L275" s="168"/>
      <c r="M275" s="168"/>
    </row>
    <row r="276" spans="1:13" ht="13.2" x14ac:dyDescent="0.25">
      <c r="A276" s="107"/>
      <c r="H276" s="230"/>
      <c r="I276" s="168"/>
      <c r="J276" s="168"/>
      <c r="K276" s="168"/>
      <c r="L276" s="168"/>
      <c r="M276" s="168"/>
    </row>
    <row r="277" spans="1:13" ht="13.2" x14ac:dyDescent="0.25">
      <c r="A277" s="107"/>
      <c r="H277" s="230"/>
      <c r="I277" s="168"/>
      <c r="J277" s="168"/>
      <c r="K277" s="168"/>
      <c r="L277" s="168"/>
      <c r="M277" s="168"/>
    </row>
    <row r="278" spans="1:13" ht="13.2" x14ac:dyDescent="0.25">
      <c r="A278" s="107"/>
      <c r="H278" s="230"/>
      <c r="I278" s="168"/>
      <c r="J278" s="168"/>
      <c r="K278" s="168"/>
      <c r="L278" s="168"/>
      <c r="M278" s="168"/>
    </row>
    <row r="279" spans="1:13" ht="13.2" x14ac:dyDescent="0.25">
      <c r="A279" s="107"/>
      <c r="H279" s="230"/>
      <c r="I279" s="168"/>
      <c r="J279" s="168"/>
      <c r="K279" s="168"/>
      <c r="L279" s="168"/>
      <c r="M279" s="168"/>
    </row>
    <row r="280" spans="1:13" ht="13.2" x14ac:dyDescent="0.25">
      <c r="A280" s="107"/>
      <c r="H280" s="230"/>
      <c r="I280" s="168"/>
      <c r="J280" s="168"/>
      <c r="K280" s="168"/>
      <c r="L280" s="168"/>
      <c r="M280" s="168"/>
    </row>
    <row r="281" spans="1:13" ht="13.2" x14ac:dyDescent="0.25">
      <c r="A281" s="107"/>
      <c r="H281" s="230"/>
      <c r="I281" s="168"/>
      <c r="J281" s="168"/>
      <c r="K281" s="168"/>
      <c r="L281" s="168"/>
      <c r="M281" s="168"/>
    </row>
    <row r="282" spans="1:13" ht="13.2" x14ac:dyDescent="0.25">
      <c r="A282" s="107"/>
      <c r="H282" s="230"/>
      <c r="I282" s="168"/>
      <c r="J282" s="168"/>
      <c r="K282" s="168"/>
      <c r="L282" s="168"/>
      <c r="M282" s="168"/>
    </row>
    <row r="283" spans="1:13" ht="13.2" x14ac:dyDescent="0.25">
      <c r="A283" s="107"/>
      <c r="H283" s="230"/>
      <c r="I283" s="168"/>
      <c r="J283" s="168"/>
      <c r="K283" s="168"/>
      <c r="L283" s="168"/>
      <c r="M283" s="168"/>
    </row>
    <row r="284" spans="1:13" ht="13.2" x14ac:dyDescent="0.25">
      <c r="A284" s="107"/>
      <c r="H284" s="230"/>
      <c r="I284" s="168"/>
      <c r="J284" s="168"/>
      <c r="K284" s="168"/>
      <c r="L284" s="168"/>
      <c r="M284" s="168"/>
    </row>
    <row r="285" spans="1:13" ht="13.2" x14ac:dyDescent="0.25">
      <c r="A285" s="107"/>
      <c r="H285" s="230"/>
      <c r="I285" s="168"/>
      <c r="J285" s="168"/>
      <c r="K285" s="168"/>
      <c r="L285" s="168"/>
      <c r="M285" s="168"/>
    </row>
    <row r="286" spans="1:13" ht="13.2" x14ac:dyDescent="0.25">
      <c r="A286" s="107"/>
      <c r="H286" s="230"/>
      <c r="I286" s="168"/>
      <c r="J286" s="168"/>
      <c r="K286" s="168"/>
      <c r="L286" s="168"/>
      <c r="M286" s="168"/>
    </row>
    <row r="287" spans="1:13" ht="13.2" x14ac:dyDescent="0.25">
      <c r="A287" s="107"/>
      <c r="H287" s="230"/>
      <c r="I287" s="168"/>
      <c r="J287" s="168"/>
      <c r="K287" s="168"/>
      <c r="L287" s="168"/>
      <c r="M287" s="168"/>
    </row>
    <row r="288" spans="1:13" ht="13.2" x14ac:dyDescent="0.25">
      <c r="A288" s="107"/>
      <c r="H288" s="230"/>
      <c r="I288" s="168"/>
      <c r="J288" s="168"/>
      <c r="K288" s="168"/>
      <c r="L288" s="168"/>
      <c r="M288" s="168"/>
    </row>
    <row r="289" spans="1:13" ht="13.2" x14ac:dyDescent="0.25">
      <c r="A289" s="107"/>
      <c r="H289" s="230"/>
      <c r="I289" s="168"/>
      <c r="J289" s="168"/>
      <c r="K289" s="168"/>
      <c r="L289" s="168"/>
      <c r="M289" s="168"/>
    </row>
    <row r="290" spans="1:13" ht="13.2" x14ac:dyDescent="0.25">
      <c r="A290" s="107"/>
      <c r="H290" s="230"/>
      <c r="I290" s="168"/>
      <c r="J290" s="168"/>
      <c r="K290" s="168"/>
      <c r="L290" s="168"/>
      <c r="M290" s="168"/>
    </row>
    <row r="291" spans="1:13" ht="13.2" x14ac:dyDescent="0.25">
      <c r="A291" s="107"/>
      <c r="H291" s="230"/>
      <c r="I291" s="168"/>
      <c r="J291" s="168"/>
      <c r="K291" s="168"/>
      <c r="L291" s="168"/>
      <c r="M291" s="168"/>
    </row>
    <row r="292" spans="1:13" ht="13.2" x14ac:dyDescent="0.25">
      <c r="A292" s="107"/>
      <c r="H292" s="230"/>
      <c r="I292" s="168"/>
      <c r="J292" s="168"/>
      <c r="K292" s="168"/>
      <c r="L292" s="168"/>
      <c r="M292" s="168"/>
    </row>
    <row r="293" spans="1:13" ht="13.2" x14ac:dyDescent="0.25">
      <c r="A293" s="107"/>
      <c r="H293" s="230"/>
      <c r="I293" s="168"/>
      <c r="J293" s="168"/>
      <c r="K293" s="168"/>
      <c r="L293" s="168"/>
      <c r="M293" s="168"/>
    </row>
    <row r="294" spans="1:13" ht="13.2" x14ac:dyDescent="0.25">
      <c r="A294" s="107"/>
      <c r="H294" s="230"/>
      <c r="I294" s="168"/>
      <c r="J294" s="168"/>
      <c r="K294" s="168"/>
      <c r="L294" s="168"/>
      <c r="M294" s="168"/>
    </row>
    <row r="295" spans="1:13" ht="13.2" x14ac:dyDescent="0.25">
      <c r="A295" s="107"/>
      <c r="H295" s="230"/>
      <c r="I295" s="168"/>
      <c r="J295" s="168"/>
      <c r="K295" s="168"/>
      <c r="L295" s="168"/>
      <c r="M295" s="168"/>
    </row>
    <row r="296" spans="1:13" ht="13.2" x14ac:dyDescent="0.25">
      <c r="A296" s="107"/>
      <c r="H296" s="230"/>
      <c r="I296" s="168"/>
      <c r="J296" s="168"/>
      <c r="K296" s="168"/>
      <c r="L296" s="168"/>
      <c r="M296" s="168"/>
    </row>
    <row r="297" spans="1:13" ht="13.2" x14ac:dyDescent="0.25">
      <c r="A297" s="107"/>
      <c r="H297" s="230"/>
      <c r="I297" s="168"/>
      <c r="J297" s="168"/>
      <c r="K297" s="168"/>
      <c r="L297" s="168"/>
      <c r="M297" s="168"/>
    </row>
    <row r="298" spans="1:13" ht="13.2" x14ac:dyDescent="0.25">
      <c r="A298" s="107"/>
      <c r="H298" s="230"/>
      <c r="I298" s="168"/>
      <c r="J298" s="168"/>
      <c r="K298" s="168"/>
      <c r="L298" s="168"/>
      <c r="M298" s="168"/>
    </row>
    <row r="299" spans="1:13" ht="13.2" x14ac:dyDescent="0.25">
      <c r="A299" s="107"/>
      <c r="H299" s="230"/>
      <c r="I299" s="168"/>
      <c r="J299" s="168"/>
      <c r="K299" s="168"/>
      <c r="L299" s="168"/>
      <c r="M299" s="168"/>
    </row>
    <row r="300" spans="1:13" ht="13.2" x14ac:dyDescent="0.25">
      <c r="A300" s="107"/>
      <c r="H300" s="230"/>
      <c r="I300" s="168"/>
      <c r="J300" s="168"/>
      <c r="K300" s="168"/>
      <c r="L300" s="168"/>
      <c r="M300" s="168"/>
    </row>
    <row r="301" spans="1:13" ht="13.2" x14ac:dyDescent="0.25">
      <c r="A301" s="107"/>
      <c r="H301" s="230"/>
      <c r="I301" s="168"/>
      <c r="J301" s="168"/>
      <c r="K301" s="168"/>
      <c r="L301" s="168"/>
      <c r="M301" s="168"/>
    </row>
    <row r="302" spans="1:13" ht="13.2" x14ac:dyDescent="0.25">
      <c r="A302" s="107"/>
      <c r="H302" s="230"/>
      <c r="I302" s="168"/>
      <c r="J302" s="168"/>
      <c r="K302" s="168"/>
      <c r="L302" s="168"/>
      <c r="M302" s="168"/>
    </row>
    <row r="303" spans="1:13" ht="13.2" x14ac:dyDescent="0.25">
      <c r="A303" s="107"/>
      <c r="H303" s="230"/>
      <c r="I303" s="168"/>
      <c r="J303" s="168"/>
      <c r="K303" s="168"/>
      <c r="L303" s="168"/>
      <c r="M303" s="168"/>
    </row>
    <row r="304" spans="1:13" ht="13.2" x14ac:dyDescent="0.25">
      <c r="A304" s="107"/>
      <c r="H304" s="230"/>
      <c r="I304" s="168"/>
      <c r="J304" s="168"/>
      <c r="K304" s="168"/>
      <c r="L304" s="168"/>
      <c r="M304" s="168"/>
    </row>
    <row r="305" spans="1:13" ht="13.2" x14ac:dyDescent="0.25">
      <c r="A305" s="107"/>
      <c r="H305" s="230"/>
      <c r="I305" s="168"/>
      <c r="J305" s="168"/>
      <c r="K305" s="168"/>
      <c r="L305" s="168"/>
      <c r="M305" s="168"/>
    </row>
    <row r="306" spans="1:13" ht="13.2" x14ac:dyDescent="0.25">
      <c r="A306" s="107"/>
      <c r="H306" s="230"/>
      <c r="I306" s="168"/>
      <c r="J306" s="168"/>
      <c r="K306" s="168"/>
      <c r="L306" s="168"/>
      <c r="M306" s="168"/>
    </row>
    <row r="307" spans="1:13" ht="13.2" x14ac:dyDescent="0.25">
      <c r="A307" s="107"/>
      <c r="H307" s="230"/>
      <c r="I307" s="168"/>
      <c r="J307" s="168"/>
      <c r="K307" s="168"/>
      <c r="L307" s="168"/>
      <c r="M307" s="168"/>
    </row>
    <row r="308" spans="1:13" ht="13.2" x14ac:dyDescent="0.25">
      <c r="A308" s="107"/>
      <c r="H308" s="230"/>
      <c r="I308" s="168"/>
      <c r="J308" s="168"/>
      <c r="K308" s="168"/>
      <c r="L308" s="168"/>
      <c r="M308" s="168"/>
    </row>
    <row r="309" spans="1:13" ht="13.2" x14ac:dyDescent="0.25">
      <c r="A309" s="107"/>
      <c r="H309" s="230"/>
      <c r="I309" s="168"/>
      <c r="J309" s="168"/>
      <c r="K309" s="168"/>
      <c r="L309" s="168"/>
      <c r="M309" s="168"/>
    </row>
    <row r="310" spans="1:13" ht="13.2" x14ac:dyDescent="0.25">
      <c r="A310" s="107"/>
      <c r="H310" s="230"/>
      <c r="I310" s="168"/>
      <c r="J310" s="168"/>
      <c r="K310" s="168"/>
      <c r="L310" s="168"/>
      <c r="M310" s="168"/>
    </row>
    <row r="311" spans="1:13" ht="13.2" x14ac:dyDescent="0.25">
      <c r="A311" s="107"/>
      <c r="H311" s="230"/>
      <c r="I311" s="168"/>
      <c r="J311" s="168"/>
      <c r="K311" s="168"/>
      <c r="L311" s="168"/>
      <c r="M311" s="168"/>
    </row>
  </sheetData>
  <mergeCells count="2">
    <mergeCell ref="C1:D1"/>
    <mergeCell ref="E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7.109375" defaultRowHeight="12.75" customHeight="1"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35"/>
  <sheetViews>
    <sheetView workbookViewId="0">
      <pane ySplit="1" topLeftCell="A2" activePane="bottomLeft" state="frozen"/>
      <selection pane="bottomLeft" activeCell="A2" sqref="A2"/>
    </sheetView>
  </sheetViews>
  <sheetFormatPr defaultColWidth="17.109375" defaultRowHeight="12.75" customHeight="1" x14ac:dyDescent="0.25"/>
  <cols>
    <col min="1" max="9" width="22.109375" customWidth="1"/>
  </cols>
  <sheetData>
    <row r="1" spans="1:24" ht="12.75" customHeight="1" x14ac:dyDescent="0.25">
      <c r="A1" s="155" t="s">
        <v>11</v>
      </c>
      <c r="B1" s="155" t="s">
        <v>2</v>
      </c>
      <c r="C1" s="155" t="s">
        <v>3</v>
      </c>
      <c r="D1" s="155" t="s">
        <v>4</v>
      </c>
      <c r="E1" s="155" t="s">
        <v>5</v>
      </c>
      <c r="F1" s="155" t="s">
        <v>6</v>
      </c>
      <c r="G1" s="155" t="s">
        <v>7</v>
      </c>
      <c r="H1" s="155" t="s">
        <v>12</v>
      </c>
      <c r="I1" s="155" t="s">
        <v>13</v>
      </c>
      <c r="J1" s="155"/>
      <c r="K1" s="155"/>
      <c r="L1" s="155"/>
      <c r="M1" s="155"/>
      <c r="N1" s="155"/>
      <c r="O1" s="155"/>
      <c r="P1" s="155"/>
      <c r="Q1" s="155"/>
      <c r="R1" s="155"/>
      <c r="S1" s="155"/>
      <c r="T1" s="155"/>
      <c r="U1" s="155"/>
      <c r="V1" s="155"/>
      <c r="W1" s="155"/>
      <c r="X1" s="155"/>
    </row>
    <row r="2" spans="1:24" ht="12.75" customHeight="1" x14ac:dyDescent="0.25">
      <c r="A2" s="89" t="s">
        <v>171</v>
      </c>
      <c r="B2" s="38"/>
      <c r="C2" s="38"/>
      <c r="D2" s="38"/>
      <c r="E2" s="38"/>
      <c r="F2" s="38"/>
      <c r="G2" s="38"/>
      <c r="H2" s="159" t="s">
        <v>172</v>
      </c>
      <c r="I2" s="159" t="s">
        <v>173</v>
      </c>
    </row>
    <row r="3" spans="1:24" ht="12.75" customHeight="1" x14ac:dyDescent="0.25">
      <c r="A3" s="89" t="s">
        <v>171</v>
      </c>
      <c r="B3" s="38"/>
      <c r="C3" s="38"/>
      <c r="D3" s="38"/>
      <c r="E3" s="38"/>
      <c r="F3" s="38"/>
      <c r="G3" s="38"/>
      <c r="H3" s="159" t="s">
        <v>172</v>
      </c>
      <c r="I3" s="159" t="s">
        <v>173</v>
      </c>
    </row>
    <row r="4" spans="1:24" ht="12.75" customHeight="1" x14ac:dyDescent="0.25">
      <c r="A4" s="74" t="s">
        <v>174</v>
      </c>
      <c r="B4" s="38"/>
      <c r="C4" s="38"/>
      <c r="D4" s="38"/>
      <c r="E4" s="38"/>
      <c r="F4" s="38"/>
      <c r="G4" s="38"/>
      <c r="H4" s="89" t="s">
        <v>175</v>
      </c>
      <c r="I4" s="74" t="s">
        <v>176</v>
      </c>
    </row>
    <row r="5" spans="1:24" ht="12.75" customHeight="1" x14ac:dyDescent="0.25">
      <c r="A5" s="89" t="s">
        <v>177</v>
      </c>
      <c r="B5" s="38"/>
      <c r="C5" s="38"/>
      <c r="D5" s="38"/>
      <c r="E5" s="38"/>
      <c r="F5" s="38"/>
      <c r="G5" s="38"/>
      <c r="H5" s="74" t="s">
        <v>178</v>
      </c>
      <c r="I5" s="159" t="s">
        <v>179</v>
      </c>
    </row>
    <row r="6" spans="1:24" ht="12.75" customHeight="1" x14ac:dyDescent="0.25">
      <c r="A6" s="81" t="s">
        <v>180</v>
      </c>
      <c r="B6" s="38"/>
      <c r="C6" s="38"/>
      <c r="D6" s="38"/>
      <c r="E6" s="38"/>
      <c r="F6" s="38"/>
      <c r="G6" s="38"/>
      <c r="H6" s="74" t="s">
        <v>178</v>
      </c>
      <c r="I6" s="159" t="s">
        <v>179</v>
      </c>
    </row>
    <row r="7" spans="1:24" ht="12.75" customHeight="1" x14ac:dyDescent="0.25">
      <c r="A7" s="81" t="s">
        <v>181</v>
      </c>
      <c r="B7" s="38"/>
      <c r="C7" s="38"/>
      <c r="D7" s="38"/>
      <c r="E7" s="38"/>
      <c r="F7" s="38"/>
      <c r="G7" s="38"/>
      <c r="H7" s="74" t="s">
        <v>182</v>
      </c>
      <c r="I7" s="159" t="s">
        <v>183</v>
      </c>
    </row>
    <row r="8" spans="1:24" ht="12.75" customHeight="1" x14ac:dyDescent="0.25">
      <c r="A8" s="159" t="s">
        <v>184</v>
      </c>
      <c r="B8" s="38"/>
      <c r="C8" s="38"/>
      <c r="D8" s="38"/>
      <c r="E8" s="38"/>
      <c r="F8" s="38"/>
      <c r="G8" s="38"/>
      <c r="H8" s="81" t="s">
        <v>181</v>
      </c>
      <c r="I8" s="159" t="s">
        <v>183</v>
      </c>
    </row>
    <row r="9" spans="1:24" ht="12.75" customHeight="1" x14ac:dyDescent="0.25">
      <c r="A9" s="159" t="s">
        <v>184</v>
      </c>
      <c r="B9" s="38"/>
      <c r="C9" s="38"/>
      <c r="D9" s="38"/>
      <c r="E9" s="38"/>
      <c r="F9" s="38"/>
      <c r="G9" s="38"/>
      <c r="H9" s="159" t="s">
        <v>185</v>
      </c>
      <c r="I9" s="159" t="s">
        <v>186</v>
      </c>
    </row>
    <row r="10" spans="1:24" ht="12.75" customHeight="1" x14ac:dyDescent="0.25">
      <c r="A10" s="81" t="s">
        <v>187</v>
      </c>
      <c r="B10" s="38"/>
      <c r="C10" s="38"/>
      <c r="D10" s="38"/>
      <c r="E10" s="38"/>
      <c r="F10" s="38"/>
      <c r="G10" s="38"/>
      <c r="H10" s="159" t="s">
        <v>188</v>
      </c>
      <c r="I10" s="159" t="s">
        <v>186</v>
      </c>
    </row>
    <row r="11" spans="1:24" ht="12.75" customHeight="1" x14ac:dyDescent="0.25">
      <c r="A11" s="89" t="s">
        <v>189</v>
      </c>
      <c r="B11" s="38"/>
      <c r="C11" s="38"/>
      <c r="D11" s="38"/>
      <c r="E11" s="38"/>
      <c r="F11" s="38"/>
      <c r="G11" s="38"/>
      <c r="H11" s="159" t="s">
        <v>188</v>
      </c>
      <c r="I11" s="81" t="s">
        <v>181</v>
      </c>
    </row>
    <row r="12" spans="1:24" ht="12.75" customHeight="1" x14ac:dyDescent="0.25">
      <c r="A12" s="81" t="s">
        <v>190</v>
      </c>
      <c r="B12" s="38"/>
      <c r="C12" s="38"/>
      <c r="D12" s="38"/>
      <c r="E12" s="38"/>
      <c r="F12" s="38"/>
      <c r="G12" s="38"/>
      <c r="H12" s="159" t="s">
        <v>191</v>
      </c>
      <c r="I12" s="159" t="s">
        <v>192</v>
      </c>
    </row>
    <row r="13" spans="1:24" ht="12.75" customHeight="1" x14ac:dyDescent="0.25">
      <c r="A13" s="151" t="s">
        <v>193</v>
      </c>
      <c r="B13" s="38"/>
      <c r="C13" s="38"/>
      <c r="D13" s="38"/>
      <c r="E13" s="38"/>
      <c r="F13" s="38"/>
      <c r="G13" s="38"/>
      <c r="H13" s="159" t="s">
        <v>191</v>
      </c>
      <c r="I13" s="81" t="s">
        <v>187</v>
      </c>
    </row>
    <row r="14" spans="1:24" ht="12.75" customHeight="1" x14ac:dyDescent="0.25">
      <c r="A14" s="151" t="s">
        <v>193</v>
      </c>
      <c r="B14" s="38"/>
      <c r="C14" s="38"/>
      <c r="D14" s="38"/>
      <c r="E14" s="38"/>
      <c r="F14" s="38"/>
      <c r="G14" s="38"/>
      <c r="H14" s="74" t="s">
        <v>194</v>
      </c>
      <c r="I14" s="151" t="s">
        <v>195</v>
      </c>
    </row>
    <row r="15" spans="1:24" ht="12.75" customHeight="1" x14ac:dyDescent="0.25">
      <c r="A15" s="74" t="s">
        <v>196</v>
      </c>
      <c r="B15" s="38"/>
      <c r="C15" s="38"/>
      <c r="D15" s="38"/>
      <c r="E15" s="38"/>
      <c r="F15" s="38"/>
      <c r="G15" s="38"/>
      <c r="H15" s="74" t="s">
        <v>194</v>
      </c>
      <c r="I15" s="151" t="s">
        <v>195</v>
      </c>
    </row>
    <row r="16" spans="1:24" ht="12.75" customHeight="1" x14ac:dyDescent="0.25">
      <c r="A16" s="74" t="s">
        <v>196</v>
      </c>
      <c r="B16" s="38"/>
      <c r="C16" s="38"/>
      <c r="D16" s="38"/>
      <c r="E16" s="38"/>
      <c r="F16" s="38"/>
      <c r="G16" s="38"/>
      <c r="H16" s="159" t="s">
        <v>197</v>
      </c>
      <c r="I16" s="151" t="s">
        <v>198</v>
      </c>
    </row>
    <row r="17" spans="1:9" ht="12.75" customHeight="1" x14ac:dyDescent="0.25">
      <c r="A17" s="159" t="s">
        <v>199</v>
      </c>
      <c r="B17" s="38"/>
      <c r="C17" s="38"/>
      <c r="D17" s="38"/>
      <c r="E17" s="38"/>
      <c r="F17" s="38"/>
      <c r="G17" s="38"/>
      <c r="H17" s="74" t="s">
        <v>200</v>
      </c>
      <c r="I17" s="151" t="s">
        <v>198</v>
      </c>
    </row>
    <row r="18" spans="1:9" ht="12.75" customHeight="1" x14ac:dyDescent="0.25">
      <c r="A18" s="159" t="s">
        <v>199</v>
      </c>
      <c r="B18" s="38"/>
      <c r="C18" s="38"/>
      <c r="D18" s="38"/>
      <c r="E18" s="38"/>
      <c r="F18" s="38"/>
      <c r="G18" s="38"/>
      <c r="H18" s="74" t="s">
        <v>200</v>
      </c>
      <c r="I18" s="74" t="s">
        <v>201</v>
      </c>
    </row>
    <row r="19" spans="1:9" ht="12.75" customHeight="1" x14ac:dyDescent="0.25">
      <c r="A19" s="151" t="s">
        <v>202</v>
      </c>
      <c r="B19" s="38"/>
      <c r="C19" s="38"/>
      <c r="D19" s="38"/>
      <c r="E19" s="38"/>
      <c r="F19" s="38"/>
      <c r="G19" s="38"/>
      <c r="H19" s="81" t="s">
        <v>203</v>
      </c>
      <c r="I19" s="74" t="s">
        <v>201</v>
      </c>
    </row>
    <row r="20" spans="1:9" ht="12.75" customHeight="1" x14ac:dyDescent="0.25">
      <c r="A20" s="151" t="s">
        <v>202</v>
      </c>
      <c r="B20" s="38"/>
      <c r="C20" s="38"/>
      <c r="D20" s="38"/>
      <c r="E20" s="38"/>
      <c r="F20" s="38"/>
      <c r="G20" s="38"/>
      <c r="H20" s="74" t="s">
        <v>204</v>
      </c>
      <c r="I20" s="74" t="s">
        <v>205</v>
      </c>
    </row>
    <row r="21" spans="1:9" ht="12.75" customHeight="1" x14ac:dyDescent="0.25">
      <c r="A21" s="89" t="s">
        <v>206</v>
      </c>
      <c r="B21" s="38"/>
      <c r="C21" s="38"/>
      <c r="D21" s="38"/>
      <c r="E21" s="38"/>
      <c r="F21" s="38"/>
      <c r="G21" s="38"/>
      <c r="H21" s="74" t="s">
        <v>204</v>
      </c>
      <c r="I21" s="74" t="s">
        <v>205</v>
      </c>
    </row>
    <row r="22" spans="1:9" ht="12.75" customHeight="1" x14ac:dyDescent="0.25">
      <c r="A22" s="89" t="s">
        <v>206</v>
      </c>
      <c r="B22" s="38"/>
      <c r="C22" s="38"/>
      <c r="D22" s="38"/>
      <c r="E22" s="38"/>
      <c r="F22" s="38"/>
      <c r="G22" s="38"/>
      <c r="H22" s="159" t="s">
        <v>207</v>
      </c>
      <c r="I22" s="159" t="s">
        <v>199</v>
      </c>
    </row>
    <row r="23" spans="1:9" ht="12.75" customHeight="1" x14ac:dyDescent="0.25">
      <c r="A23" s="74" t="s">
        <v>208</v>
      </c>
      <c r="B23" s="38"/>
      <c r="C23" s="38"/>
      <c r="D23" s="38"/>
      <c r="E23" s="38"/>
      <c r="F23" s="38"/>
      <c r="G23" s="38"/>
      <c r="H23" s="159" t="s">
        <v>207</v>
      </c>
      <c r="I23" s="159" t="s">
        <v>209</v>
      </c>
    </row>
    <row r="24" spans="1:9" ht="12.75" customHeight="1" x14ac:dyDescent="0.25">
      <c r="A24" s="151" t="s">
        <v>210</v>
      </c>
      <c r="B24" s="38"/>
      <c r="C24" s="38"/>
      <c r="D24" s="38"/>
      <c r="E24" s="38"/>
      <c r="F24" s="38"/>
      <c r="G24" s="38"/>
      <c r="H24" s="89" t="s">
        <v>211</v>
      </c>
      <c r="I24" s="74" t="s">
        <v>208</v>
      </c>
    </row>
    <row r="25" spans="1:9" ht="12.75" customHeight="1" x14ac:dyDescent="0.25">
      <c r="A25" s="151" t="s">
        <v>210</v>
      </c>
      <c r="B25" s="38"/>
      <c r="C25" s="38"/>
      <c r="D25" s="38"/>
      <c r="E25" s="38"/>
      <c r="F25" s="38"/>
      <c r="G25" s="38"/>
      <c r="H25" s="81" t="s">
        <v>212</v>
      </c>
      <c r="I25" s="74" t="s">
        <v>208</v>
      </c>
    </row>
    <row r="26" spans="1:9" ht="12.75" customHeight="1" x14ac:dyDescent="0.25">
      <c r="A26" s="81" t="s">
        <v>212</v>
      </c>
      <c r="B26" s="38"/>
      <c r="C26" s="38"/>
      <c r="D26" s="38"/>
      <c r="E26" s="38"/>
      <c r="F26" s="38"/>
      <c r="G26" s="38"/>
      <c r="H26" s="74" t="s">
        <v>213</v>
      </c>
      <c r="I26" s="159" t="s">
        <v>214</v>
      </c>
    </row>
    <row r="27" spans="1:9" ht="12.75" customHeight="1" x14ac:dyDescent="0.25">
      <c r="A27" s="151" t="s">
        <v>215</v>
      </c>
      <c r="B27" s="38"/>
      <c r="C27" s="38"/>
      <c r="D27" s="38"/>
      <c r="E27" s="38"/>
      <c r="F27" s="38"/>
      <c r="G27" s="38"/>
      <c r="H27" s="74" t="s">
        <v>213</v>
      </c>
      <c r="I27" s="159" t="s">
        <v>214</v>
      </c>
    </row>
    <row r="28" spans="1:9" ht="12.75" customHeight="1" x14ac:dyDescent="0.25">
      <c r="A28" s="151" t="s">
        <v>215</v>
      </c>
      <c r="B28" s="38"/>
      <c r="C28" s="38"/>
      <c r="D28" s="38"/>
      <c r="E28" s="38"/>
      <c r="F28" s="38"/>
      <c r="G28" s="38"/>
      <c r="H28" s="159" t="s">
        <v>216</v>
      </c>
      <c r="I28" s="151" t="s">
        <v>217</v>
      </c>
    </row>
    <row r="29" spans="1:9" ht="12.75" customHeight="1" x14ac:dyDescent="0.25">
      <c r="A29" s="159" t="s">
        <v>218</v>
      </c>
      <c r="B29" s="38"/>
      <c r="C29" s="38"/>
      <c r="D29" s="38"/>
      <c r="E29" s="38"/>
      <c r="F29" s="38"/>
      <c r="G29" s="38"/>
      <c r="H29" s="159" t="s">
        <v>216</v>
      </c>
      <c r="I29" s="151" t="s">
        <v>217</v>
      </c>
    </row>
    <row r="30" spans="1:9" ht="12.75" customHeight="1" x14ac:dyDescent="0.25">
      <c r="A30" s="159" t="s">
        <v>218</v>
      </c>
      <c r="B30" s="38"/>
      <c r="C30" s="38"/>
      <c r="D30" s="38"/>
      <c r="E30" s="38"/>
      <c r="F30" s="38"/>
      <c r="G30" s="38"/>
      <c r="H30" s="151" t="s">
        <v>219</v>
      </c>
      <c r="I30" s="151" t="s">
        <v>220</v>
      </c>
    </row>
    <row r="31" spans="1:9" ht="12.75" customHeight="1" x14ac:dyDescent="0.25">
      <c r="A31" s="159" t="s">
        <v>221</v>
      </c>
      <c r="B31" s="38"/>
      <c r="C31" s="38"/>
      <c r="D31" s="38"/>
      <c r="E31" s="38"/>
      <c r="F31" s="38"/>
      <c r="G31" s="38"/>
      <c r="H31" s="151" t="s">
        <v>219</v>
      </c>
      <c r="I31" s="151" t="s">
        <v>220</v>
      </c>
    </row>
    <row r="32" spans="1:9" ht="12.75" customHeight="1" x14ac:dyDescent="0.25">
      <c r="A32" s="38"/>
      <c r="B32" s="38"/>
      <c r="C32" s="38"/>
      <c r="D32" s="38"/>
      <c r="E32" s="38"/>
      <c r="F32" s="38"/>
      <c r="G32" s="38"/>
      <c r="H32" s="38"/>
      <c r="I32" s="38"/>
    </row>
    <row r="33" spans="1:24" ht="12.75" customHeight="1" x14ac:dyDescent="0.25">
      <c r="A33" s="93" t="s">
        <v>222</v>
      </c>
      <c r="B33" s="93"/>
      <c r="C33" s="93"/>
      <c r="D33" s="93"/>
      <c r="E33" s="93"/>
      <c r="F33" s="93"/>
      <c r="G33" s="93"/>
      <c r="H33" s="93" t="s">
        <v>223</v>
      </c>
      <c r="I33" s="93" t="s">
        <v>224</v>
      </c>
      <c r="J33" s="224"/>
      <c r="K33" s="224"/>
      <c r="L33" s="224"/>
      <c r="M33" s="224"/>
      <c r="N33" s="224"/>
      <c r="O33" s="224"/>
      <c r="P33" s="224"/>
      <c r="Q33" s="224"/>
      <c r="R33" s="224"/>
      <c r="S33" s="224"/>
      <c r="T33" s="224"/>
      <c r="U33" s="224"/>
      <c r="V33" s="224"/>
      <c r="W33" s="224"/>
      <c r="X33" s="224"/>
    </row>
    <row r="34" spans="1:24" ht="12.75" customHeight="1" x14ac:dyDescent="0.25">
      <c r="A34" s="220" t="s">
        <v>225</v>
      </c>
      <c r="B34" s="220"/>
      <c r="C34" s="220"/>
      <c r="D34" s="220"/>
      <c r="E34" s="220"/>
      <c r="F34" s="220"/>
      <c r="G34" s="220"/>
      <c r="H34" s="220" t="s">
        <v>226</v>
      </c>
      <c r="I34" s="220" t="s">
        <v>227</v>
      </c>
      <c r="J34" s="157"/>
      <c r="K34" s="157"/>
      <c r="L34" s="157"/>
      <c r="M34" s="157"/>
      <c r="N34" s="157"/>
      <c r="O34" s="157"/>
      <c r="P34" s="157"/>
      <c r="Q34" s="157"/>
      <c r="R34" s="157"/>
      <c r="S34" s="157"/>
      <c r="T34" s="157"/>
      <c r="U34" s="157"/>
      <c r="V34" s="157"/>
      <c r="W34" s="157"/>
      <c r="X34" s="157"/>
    </row>
    <row r="35" spans="1:24" ht="12.75" customHeight="1" x14ac:dyDescent="0.25">
      <c r="A35" s="79"/>
      <c r="B35" s="79"/>
      <c r="C35" s="79"/>
      <c r="D35" s="79"/>
      <c r="E35" s="79"/>
      <c r="F35" s="79"/>
      <c r="G35" s="79"/>
      <c r="H35" s="79"/>
      <c r="I35" s="79"/>
      <c r="J35" s="75"/>
      <c r="K35" s="75"/>
      <c r="L35" s="75"/>
      <c r="M35" s="75"/>
      <c r="N35" s="75"/>
      <c r="O35" s="75"/>
      <c r="P35" s="75"/>
      <c r="Q35" s="75"/>
      <c r="R35" s="75"/>
      <c r="S35" s="75"/>
      <c r="T35" s="75"/>
      <c r="U35" s="75"/>
      <c r="V35" s="75"/>
      <c r="W35" s="75"/>
      <c r="X35" s="75"/>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8"/>
  <sheetViews>
    <sheetView workbookViewId="0">
      <pane ySplit="1" topLeftCell="A2" activePane="bottomLeft" state="frozen"/>
      <selection pane="bottomLeft" activeCell="E36" sqref="E36"/>
    </sheetView>
  </sheetViews>
  <sheetFormatPr defaultColWidth="17.109375" defaultRowHeight="12.75" customHeight="1" x14ac:dyDescent="0.25"/>
  <cols>
    <col min="1" max="16" width="20.6640625" customWidth="1"/>
  </cols>
  <sheetData>
    <row r="1" spans="1:26" ht="13.2" x14ac:dyDescent="0.25">
      <c r="A1" s="201" t="s">
        <v>1</v>
      </c>
      <c r="B1" s="201" t="s">
        <v>2</v>
      </c>
      <c r="C1" s="201" t="s">
        <v>3</v>
      </c>
      <c r="D1" s="201" t="s">
        <v>4</v>
      </c>
      <c r="E1" s="201" t="s">
        <v>5</v>
      </c>
      <c r="F1" s="201" t="s">
        <v>6</v>
      </c>
      <c r="G1" s="201" t="s">
        <v>7</v>
      </c>
      <c r="H1" s="201" t="s">
        <v>8</v>
      </c>
      <c r="I1" s="201" t="s">
        <v>9</v>
      </c>
      <c r="J1" s="201"/>
      <c r="K1" s="201"/>
      <c r="L1" s="201"/>
      <c r="M1" s="201"/>
      <c r="N1" s="201"/>
      <c r="O1" s="201"/>
      <c r="P1" s="201"/>
      <c r="Q1" s="201"/>
      <c r="R1" s="201"/>
      <c r="S1" s="201"/>
      <c r="T1" s="201"/>
      <c r="U1" s="201"/>
      <c r="V1" s="201"/>
      <c r="W1" s="201"/>
      <c r="X1" s="201"/>
      <c r="Y1" s="201"/>
      <c r="Z1" s="201"/>
    </row>
    <row r="2" spans="1:26" ht="13.2" x14ac:dyDescent="0.25">
      <c r="A2" s="101"/>
      <c r="B2" s="101"/>
      <c r="C2" s="101"/>
      <c r="D2" s="101"/>
      <c r="E2" s="101"/>
      <c r="F2" s="101"/>
      <c r="G2" s="101"/>
      <c r="H2" s="101"/>
      <c r="I2" s="101"/>
      <c r="J2" s="101"/>
      <c r="K2" s="101"/>
      <c r="L2" s="101"/>
      <c r="M2" s="101"/>
      <c r="N2" s="101"/>
      <c r="O2" s="101"/>
      <c r="P2" s="101"/>
      <c r="Q2" s="101"/>
      <c r="R2" s="101"/>
      <c r="S2" s="101"/>
      <c r="T2" s="101"/>
      <c r="U2" s="101"/>
      <c r="V2" s="101"/>
      <c r="W2" s="101"/>
      <c r="X2" s="101"/>
      <c r="Y2" s="101"/>
      <c r="Z2" s="101"/>
    </row>
    <row r="3" spans="1:26" ht="13.2" x14ac:dyDescent="0.25">
      <c r="A3" s="38"/>
      <c r="B3" s="38"/>
      <c r="C3" s="38"/>
      <c r="D3" s="38"/>
      <c r="E3" s="38"/>
      <c r="F3" s="38"/>
      <c r="G3" s="38"/>
      <c r="H3" s="38"/>
      <c r="I3" s="38"/>
    </row>
    <row r="4" spans="1:26" ht="13.2" x14ac:dyDescent="0.25">
      <c r="A4" s="38"/>
      <c r="B4" s="38"/>
      <c r="C4" s="38"/>
      <c r="D4" s="38"/>
      <c r="E4" s="38"/>
      <c r="F4" s="38"/>
      <c r="G4" s="38"/>
      <c r="H4" s="38"/>
      <c r="I4" s="38"/>
    </row>
    <row r="5" spans="1:26" ht="13.2" x14ac:dyDescent="0.25">
      <c r="A5" s="38"/>
      <c r="B5" s="38"/>
      <c r="C5" s="38"/>
      <c r="D5" s="38"/>
      <c r="E5" s="38"/>
      <c r="F5" s="38"/>
      <c r="G5" s="38"/>
      <c r="H5" s="38"/>
      <c r="I5" s="38"/>
    </row>
    <row r="6" spans="1:26" ht="13.2" x14ac:dyDescent="0.25">
      <c r="A6" s="38"/>
      <c r="B6" s="38"/>
      <c r="C6" s="38"/>
      <c r="D6" s="38"/>
      <c r="E6" s="38"/>
      <c r="F6" s="38"/>
      <c r="G6" s="38"/>
      <c r="H6" s="38"/>
      <c r="I6" s="38"/>
    </row>
    <row r="7" spans="1:26" ht="13.2" x14ac:dyDescent="0.25">
      <c r="A7" s="38"/>
      <c r="B7" s="38"/>
      <c r="C7" s="38"/>
      <c r="D7" s="38"/>
      <c r="E7" s="38"/>
      <c r="F7" s="38"/>
      <c r="G7" s="38"/>
      <c r="H7" s="38"/>
      <c r="I7" s="38"/>
    </row>
    <row r="8" spans="1:26" ht="13.2" x14ac:dyDescent="0.25">
      <c r="A8" s="38"/>
      <c r="B8" s="38"/>
      <c r="C8" s="38"/>
      <c r="D8" s="38"/>
      <c r="E8" s="38"/>
      <c r="F8" s="38"/>
      <c r="G8" s="38"/>
      <c r="H8" s="38"/>
      <c r="I8" s="38"/>
    </row>
    <row r="9" spans="1:26" ht="13.2" x14ac:dyDescent="0.25">
      <c r="A9" s="38"/>
      <c r="B9" s="38"/>
      <c r="C9" s="38"/>
      <c r="D9" s="38"/>
      <c r="E9" s="38"/>
      <c r="F9" s="38"/>
      <c r="G9" s="38"/>
      <c r="H9" s="38"/>
      <c r="I9" s="38"/>
    </row>
    <row r="10" spans="1:26" ht="13.2" x14ac:dyDescent="0.25">
      <c r="A10" s="38"/>
      <c r="B10" s="38"/>
      <c r="C10" s="38"/>
      <c r="D10" s="38"/>
      <c r="E10" s="38"/>
      <c r="F10" s="38"/>
      <c r="G10" s="38"/>
      <c r="H10" s="38"/>
      <c r="I10" s="38"/>
    </row>
    <row r="11" spans="1:26" ht="13.2" x14ac:dyDescent="0.25">
      <c r="A11" s="38"/>
      <c r="B11" s="38"/>
      <c r="C11" s="38"/>
      <c r="D11" s="38"/>
      <c r="E11" s="38"/>
      <c r="F11" s="38"/>
      <c r="G11" s="38"/>
      <c r="H11" s="38"/>
      <c r="I11" s="38"/>
    </row>
    <row r="12" spans="1:26" ht="13.2" x14ac:dyDescent="0.25">
      <c r="A12" s="38"/>
      <c r="B12" s="38"/>
      <c r="C12" s="38"/>
      <c r="D12" s="38"/>
      <c r="E12" s="38"/>
      <c r="F12" s="38"/>
      <c r="G12" s="38"/>
      <c r="H12" s="38"/>
      <c r="I12" s="38"/>
    </row>
    <row r="13" spans="1:26" ht="13.2" x14ac:dyDescent="0.25">
      <c r="A13" s="38"/>
      <c r="B13" s="38"/>
      <c r="C13" s="38"/>
      <c r="D13" s="38"/>
      <c r="E13" s="38"/>
      <c r="F13" s="38"/>
      <c r="G13" s="38"/>
      <c r="H13" s="38"/>
      <c r="I13" s="38"/>
    </row>
    <row r="14" spans="1:26" ht="13.2" x14ac:dyDescent="0.25">
      <c r="A14" s="38"/>
      <c r="B14" s="38"/>
      <c r="C14" s="38"/>
      <c r="D14" s="38"/>
      <c r="E14" s="38"/>
      <c r="F14" s="38"/>
      <c r="G14" s="38"/>
      <c r="H14" s="38"/>
      <c r="I14" s="38"/>
    </row>
    <row r="15" spans="1:26" ht="13.2" x14ac:dyDescent="0.25">
      <c r="A15" s="38"/>
      <c r="B15" s="38"/>
      <c r="C15" s="38"/>
      <c r="D15" s="38"/>
      <c r="E15" s="38"/>
      <c r="F15" s="38"/>
      <c r="G15" s="38"/>
      <c r="H15" s="38"/>
      <c r="I15" s="38"/>
    </row>
    <row r="16" spans="1:26" ht="13.2" x14ac:dyDescent="0.25">
      <c r="A16" s="38"/>
      <c r="B16" s="38"/>
      <c r="C16" s="38"/>
      <c r="D16" s="38"/>
      <c r="E16" s="38"/>
      <c r="F16" s="38"/>
      <c r="G16" s="38"/>
      <c r="H16" s="38"/>
      <c r="I16" s="38"/>
    </row>
    <row r="17" spans="1:9" ht="13.2" x14ac:dyDescent="0.25">
      <c r="A17" s="38"/>
      <c r="B17" s="38"/>
      <c r="C17" s="38"/>
      <c r="D17" s="38"/>
      <c r="E17" s="38"/>
      <c r="F17" s="38"/>
      <c r="G17" s="38"/>
      <c r="H17" s="38"/>
      <c r="I17" s="38"/>
    </row>
    <row r="18" spans="1:9" ht="13.2" x14ac:dyDescent="0.25">
      <c r="A18" s="38"/>
      <c r="B18" s="38"/>
      <c r="C18" s="38"/>
      <c r="D18" s="38"/>
      <c r="E18" s="38"/>
      <c r="F18" s="38"/>
      <c r="G18" s="38"/>
      <c r="H18" s="38"/>
      <c r="I18" s="38"/>
    </row>
    <row r="19" spans="1:9" ht="13.2" x14ac:dyDescent="0.25">
      <c r="A19" s="38"/>
      <c r="B19" s="38"/>
      <c r="C19" s="38"/>
      <c r="D19" s="38"/>
      <c r="E19" s="38"/>
      <c r="F19" s="38"/>
      <c r="G19" s="38"/>
      <c r="H19" s="38"/>
      <c r="I19" s="38"/>
    </row>
    <row r="20" spans="1:9" ht="13.2" x14ac:dyDescent="0.25">
      <c r="A20" s="38"/>
      <c r="B20" s="38"/>
      <c r="C20" s="38"/>
      <c r="D20" s="38"/>
      <c r="E20" s="38"/>
      <c r="F20" s="38"/>
      <c r="G20" s="38"/>
      <c r="H20" s="38"/>
      <c r="I20" s="38"/>
    </row>
    <row r="21" spans="1:9" ht="13.2" x14ac:dyDescent="0.25">
      <c r="A21" s="38"/>
      <c r="B21" s="38"/>
      <c r="C21" s="38"/>
      <c r="D21" s="38"/>
      <c r="E21" s="38"/>
      <c r="F21" s="38"/>
      <c r="G21" s="38"/>
      <c r="H21" s="38"/>
      <c r="I21" s="38"/>
    </row>
    <row r="22" spans="1:9" ht="13.2" x14ac:dyDescent="0.25">
      <c r="A22" s="38"/>
      <c r="B22" s="38"/>
      <c r="C22" s="38"/>
      <c r="D22" s="38"/>
      <c r="E22" s="38"/>
      <c r="F22" s="38"/>
      <c r="G22" s="38"/>
      <c r="H22" s="38"/>
      <c r="I22" s="38"/>
    </row>
    <row r="23" spans="1:9" ht="13.2" x14ac:dyDescent="0.25">
      <c r="A23" s="38"/>
      <c r="B23" s="38"/>
      <c r="C23" s="38"/>
      <c r="D23" s="38"/>
      <c r="E23" s="38"/>
      <c r="F23" s="38"/>
      <c r="G23" s="38"/>
      <c r="H23" s="38"/>
      <c r="I23" s="38"/>
    </row>
    <row r="24" spans="1:9" ht="13.2" x14ac:dyDescent="0.25">
      <c r="A24" s="38"/>
      <c r="B24" s="38"/>
      <c r="C24" s="38"/>
      <c r="D24" s="38"/>
      <c r="E24" s="38"/>
      <c r="F24" s="38"/>
      <c r="G24" s="38"/>
      <c r="H24" s="38"/>
      <c r="I24" s="38"/>
    </row>
    <row r="25" spans="1:9" ht="13.2" x14ac:dyDescent="0.25">
      <c r="A25" s="38"/>
      <c r="B25" s="38"/>
      <c r="C25" s="38"/>
      <c r="D25" s="38"/>
      <c r="E25" s="38"/>
      <c r="F25" s="38"/>
      <c r="G25" s="38"/>
      <c r="H25" s="38"/>
      <c r="I25" s="38"/>
    </row>
    <row r="26" spans="1:9" ht="13.2" x14ac:dyDescent="0.25">
      <c r="A26" s="38"/>
      <c r="B26" s="38"/>
      <c r="C26" s="38"/>
      <c r="D26" s="38"/>
      <c r="E26" s="38"/>
      <c r="F26" s="38"/>
      <c r="G26" s="38"/>
      <c r="H26" s="38"/>
      <c r="I26" s="38"/>
    </row>
    <row r="27" spans="1:9" ht="13.2" x14ac:dyDescent="0.25">
      <c r="A27" s="38"/>
      <c r="B27" s="38"/>
      <c r="C27" s="38"/>
      <c r="D27" s="38"/>
      <c r="E27" s="38"/>
      <c r="F27" s="38"/>
      <c r="G27" s="38"/>
      <c r="H27" s="38"/>
      <c r="I27" s="38"/>
    </row>
    <row r="28" spans="1:9" ht="13.2" x14ac:dyDescent="0.25">
      <c r="A28" s="38"/>
      <c r="B28" s="38"/>
      <c r="C28" s="38"/>
      <c r="D28" s="38"/>
      <c r="E28" s="38"/>
      <c r="F28" s="38"/>
      <c r="G28" s="38"/>
      <c r="H28" s="38"/>
      <c r="I28" s="38"/>
    </row>
    <row r="29" spans="1:9" ht="13.2" x14ac:dyDescent="0.25">
      <c r="A29" s="38"/>
      <c r="B29" s="38"/>
      <c r="C29" s="38"/>
      <c r="D29" s="38"/>
      <c r="E29" s="38"/>
      <c r="F29" s="38"/>
      <c r="G29" s="38"/>
      <c r="H29" s="38"/>
      <c r="I29" s="38"/>
    </row>
    <row r="30" spans="1:9" ht="13.2" x14ac:dyDescent="0.25">
      <c r="A30" s="38"/>
      <c r="B30" s="38"/>
      <c r="C30" s="38"/>
      <c r="D30" s="38"/>
      <c r="E30" s="38"/>
      <c r="F30" s="38"/>
      <c r="G30" s="38"/>
      <c r="H30" s="38"/>
      <c r="I30" s="38"/>
    </row>
    <row r="31" spans="1:9" ht="13.2" x14ac:dyDescent="0.25">
      <c r="A31" s="38"/>
      <c r="B31" s="38"/>
      <c r="C31" s="38"/>
      <c r="D31" s="38"/>
      <c r="E31" s="38"/>
      <c r="F31" s="38"/>
      <c r="G31" s="38"/>
      <c r="H31" s="38"/>
      <c r="I31" s="38"/>
    </row>
    <row r="32" spans="1:9" ht="13.2" x14ac:dyDescent="0.25">
      <c r="A32" s="38"/>
      <c r="B32" s="38"/>
      <c r="C32" s="38"/>
      <c r="D32" s="38"/>
      <c r="E32" s="38"/>
      <c r="F32" s="38"/>
      <c r="G32" s="38"/>
      <c r="H32" s="38"/>
      <c r="I32" s="38"/>
    </row>
    <row r="33" spans="1:26" ht="13.2" x14ac:dyDescent="0.25">
      <c r="A33" s="38"/>
      <c r="B33" s="38"/>
      <c r="C33" s="38"/>
      <c r="D33" s="38"/>
      <c r="E33" s="38"/>
      <c r="F33" s="38"/>
      <c r="G33" s="38"/>
      <c r="H33" s="38"/>
      <c r="I33" s="38"/>
    </row>
    <row r="34" spans="1:26" ht="13.2" x14ac:dyDescent="0.25">
      <c r="A34" s="93"/>
      <c r="B34" s="93"/>
      <c r="C34" s="93"/>
      <c r="D34" s="93"/>
      <c r="E34" s="93"/>
      <c r="F34" s="93"/>
      <c r="G34" s="93"/>
      <c r="H34" s="93"/>
      <c r="I34" s="93"/>
      <c r="J34" s="44"/>
      <c r="K34" s="44"/>
      <c r="L34" s="44"/>
      <c r="M34" s="44"/>
      <c r="N34" s="44"/>
      <c r="O34" s="44"/>
      <c r="P34" s="44"/>
      <c r="Q34" s="44"/>
      <c r="R34" s="44"/>
      <c r="S34" s="44"/>
      <c r="T34" s="44"/>
      <c r="U34" s="44"/>
      <c r="V34" s="44"/>
      <c r="W34" s="44"/>
      <c r="X34" s="44"/>
      <c r="Y34" s="44"/>
      <c r="Z34" s="44"/>
    </row>
    <row r="35" spans="1:26" ht="13.2" x14ac:dyDescent="0.25">
      <c r="A35" s="220"/>
      <c r="B35" s="220"/>
      <c r="C35" s="220"/>
      <c r="D35" s="220"/>
      <c r="E35" s="220"/>
      <c r="F35" s="220"/>
      <c r="G35" s="220"/>
      <c r="H35" s="220"/>
      <c r="I35" s="220"/>
      <c r="J35" s="157"/>
      <c r="K35" s="157"/>
      <c r="L35" s="157"/>
      <c r="M35" s="157"/>
      <c r="N35" s="157"/>
      <c r="O35" s="157"/>
      <c r="P35" s="157"/>
      <c r="Q35" s="157"/>
      <c r="R35" s="157"/>
      <c r="S35" s="157"/>
      <c r="T35" s="157"/>
      <c r="U35" s="157"/>
      <c r="V35" s="157"/>
      <c r="W35" s="157"/>
      <c r="X35" s="157"/>
      <c r="Y35" s="157"/>
      <c r="Z35" s="157"/>
    </row>
    <row r="36" spans="1:26" ht="13.2" x14ac:dyDescent="0.25">
      <c r="A36" s="79"/>
      <c r="B36" s="79"/>
      <c r="C36" s="79"/>
      <c r="D36" s="79"/>
      <c r="E36" s="79"/>
      <c r="F36" s="225"/>
      <c r="G36" s="79"/>
      <c r="H36" s="79"/>
      <c r="I36" s="79"/>
      <c r="J36" s="184"/>
      <c r="K36" s="184"/>
      <c r="L36" s="184"/>
      <c r="M36" s="184"/>
      <c r="N36" s="184"/>
      <c r="O36" s="184"/>
      <c r="P36" s="184"/>
      <c r="Q36" s="184"/>
      <c r="R36" s="184"/>
      <c r="S36" s="184"/>
      <c r="T36" s="184"/>
      <c r="U36" s="184"/>
      <c r="V36" s="184"/>
      <c r="W36" s="184"/>
      <c r="X36" s="184"/>
      <c r="Y36" s="184"/>
      <c r="Z36" s="184"/>
    </row>
    <row r="37" spans="1:26" ht="1.5" customHeight="1" x14ac:dyDescent="0.25">
      <c r="A37" s="100"/>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ht="13.2" x14ac:dyDescent="0.25">
      <c r="A38" s="101"/>
      <c r="B38" s="101"/>
      <c r="C38" s="101"/>
      <c r="D38" s="101"/>
      <c r="E38" s="101"/>
      <c r="F38" s="101"/>
      <c r="G38" s="101"/>
      <c r="H38" s="101"/>
      <c r="I38" s="101"/>
      <c r="J38" s="101"/>
      <c r="K38" s="101"/>
      <c r="L38" s="101"/>
      <c r="M38" s="101"/>
      <c r="N38" s="101"/>
      <c r="O38" s="101"/>
      <c r="P38" s="101"/>
      <c r="Q38" s="101"/>
      <c r="R38" s="101"/>
      <c r="S38" s="101"/>
      <c r="T38" s="101"/>
      <c r="U38" s="101"/>
      <c r="V38" s="101"/>
      <c r="W38" s="101"/>
      <c r="X38" s="101"/>
      <c r="Y38" s="101"/>
      <c r="Z38" s="101"/>
    </row>
    <row r="39" spans="1:26" ht="13.2" x14ac:dyDescent="0.25">
      <c r="A39" s="38"/>
      <c r="B39" s="38"/>
      <c r="C39" s="38"/>
      <c r="D39" s="38"/>
      <c r="E39" s="38"/>
      <c r="F39" s="38"/>
      <c r="G39" s="38"/>
      <c r="H39" s="38"/>
    </row>
    <row r="40" spans="1:26" ht="13.2" x14ac:dyDescent="0.25">
      <c r="A40" s="38"/>
      <c r="B40" s="38"/>
      <c r="C40" s="38"/>
      <c r="D40" s="38"/>
      <c r="E40" s="38"/>
      <c r="F40" s="38"/>
      <c r="G40" s="38"/>
      <c r="H40" s="38"/>
    </row>
    <row r="41" spans="1:26" ht="13.2" x14ac:dyDescent="0.25">
      <c r="A41" s="38"/>
      <c r="B41" s="38"/>
      <c r="C41" s="38"/>
      <c r="D41" s="38"/>
      <c r="E41" s="38"/>
      <c r="F41" s="38"/>
      <c r="G41" s="38"/>
      <c r="H41" s="38"/>
    </row>
    <row r="42" spans="1:26" ht="13.2" x14ac:dyDescent="0.25">
      <c r="A42" s="38"/>
      <c r="B42" s="38"/>
      <c r="C42" s="38"/>
      <c r="D42" s="38"/>
      <c r="E42" s="38"/>
      <c r="F42" s="38"/>
      <c r="G42" s="38"/>
      <c r="H42" s="38"/>
    </row>
    <row r="43" spans="1:26" ht="13.2" x14ac:dyDescent="0.25">
      <c r="A43" s="38"/>
      <c r="B43" s="38"/>
      <c r="C43" s="38"/>
      <c r="D43" s="38"/>
      <c r="E43" s="38"/>
      <c r="F43" s="38"/>
      <c r="G43" s="38"/>
      <c r="H43" s="38"/>
    </row>
    <row r="44" spans="1:26" ht="13.2" x14ac:dyDescent="0.25">
      <c r="A44" s="38"/>
      <c r="B44" s="38"/>
      <c r="C44" s="38"/>
      <c r="D44" s="38"/>
      <c r="E44" s="38"/>
      <c r="F44" s="38"/>
      <c r="G44" s="38"/>
      <c r="H44" s="38"/>
    </row>
    <row r="45" spans="1:26" ht="13.2" x14ac:dyDescent="0.25">
      <c r="A45" s="38"/>
      <c r="B45" s="38"/>
      <c r="C45" s="38"/>
      <c r="D45" s="38"/>
      <c r="E45" s="38"/>
      <c r="F45" s="38"/>
      <c r="G45" s="38"/>
      <c r="H45" s="38"/>
    </row>
    <row r="46" spans="1:26" ht="13.2" x14ac:dyDescent="0.25">
      <c r="A46" s="38"/>
      <c r="B46" s="38"/>
      <c r="C46" s="38"/>
      <c r="D46" s="38"/>
      <c r="E46" s="38"/>
      <c r="F46" s="38"/>
      <c r="G46" s="38"/>
      <c r="H46" s="38"/>
    </row>
    <row r="47" spans="1:26" ht="13.2" x14ac:dyDescent="0.25">
      <c r="A47" s="38"/>
      <c r="B47" s="38"/>
      <c r="C47" s="38"/>
      <c r="D47" s="38"/>
      <c r="E47" s="38"/>
      <c r="F47" s="38"/>
      <c r="G47" s="38"/>
      <c r="H47" s="38"/>
    </row>
    <row r="48" spans="1:26" ht="13.2" x14ac:dyDescent="0.25">
      <c r="A48" s="38"/>
      <c r="B48" s="38"/>
      <c r="C48" s="38"/>
      <c r="D48" s="38"/>
      <c r="E48" s="38"/>
      <c r="F48" s="38"/>
      <c r="G48" s="38"/>
      <c r="H48" s="38"/>
    </row>
    <row r="49" spans="1:8" ht="13.2" x14ac:dyDescent="0.25">
      <c r="A49" s="38"/>
      <c r="B49" s="38"/>
      <c r="C49" s="38"/>
      <c r="D49" s="38"/>
      <c r="E49" s="38"/>
      <c r="F49" s="38"/>
      <c r="G49" s="38"/>
      <c r="H49" s="38"/>
    </row>
    <row r="50" spans="1:8" ht="13.2" x14ac:dyDescent="0.25">
      <c r="A50" s="38"/>
      <c r="B50" s="38"/>
      <c r="C50" s="38"/>
      <c r="D50" s="38"/>
      <c r="E50" s="38"/>
      <c r="F50" s="38"/>
      <c r="G50" s="38"/>
      <c r="H50" s="38"/>
    </row>
    <row r="51" spans="1:8" ht="13.2" x14ac:dyDescent="0.25">
      <c r="A51" s="38"/>
      <c r="B51" s="38"/>
      <c r="C51" s="38"/>
      <c r="D51" s="38"/>
      <c r="E51" s="38"/>
      <c r="F51" s="38"/>
      <c r="G51" s="38"/>
      <c r="H51" s="38"/>
    </row>
    <row r="52" spans="1:8" ht="13.2" x14ac:dyDescent="0.25">
      <c r="A52" s="38"/>
      <c r="B52" s="38"/>
      <c r="C52" s="38"/>
      <c r="D52" s="38"/>
      <c r="E52" s="38"/>
      <c r="F52" s="38"/>
      <c r="G52" s="38"/>
      <c r="H52" s="38"/>
    </row>
    <row r="53" spans="1:8" ht="13.2" x14ac:dyDescent="0.25">
      <c r="A53" s="38"/>
      <c r="B53" s="38"/>
      <c r="C53" s="38"/>
      <c r="D53" s="38"/>
      <c r="E53" s="38"/>
      <c r="F53" s="38"/>
      <c r="G53" s="38"/>
      <c r="H53" s="38"/>
    </row>
    <row r="54" spans="1:8" ht="13.2" x14ac:dyDescent="0.25">
      <c r="A54" s="38"/>
      <c r="B54" s="38"/>
      <c r="C54" s="38"/>
      <c r="D54" s="38"/>
      <c r="E54" s="38"/>
      <c r="F54" s="38"/>
      <c r="G54" s="38"/>
      <c r="H54" s="38"/>
    </row>
    <row r="55" spans="1:8" ht="13.2" x14ac:dyDescent="0.25">
      <c r="A55" s="38"/>
      <c r="B55" s="38"/>
      <c r="C55" s="38"/>
      <c r="D55" s="38"/>
      <c r="E55" s="38"/>
      <c r="F55" s="38"/>
      <c r="G55" s="38"/>
      <c r="H55" s="38"/>
    </row>
    <row r="56" spans="1:8" ht="13.2" x14ac:dyDescent="0.25">
      <c r="A56" s="38"/>
      <c r="B56" s="38"/>
      <c r="C56" s="38"/>
      <c r="D56" s="38"/>
      <c r="E56" s="38"/>
      <c r="F56" s="38"/>
      <c r="G56" s="38"/>
      <c r="H56" s="38"/>
    </row>
    <row r="57" spans="1:8" ht="13.2" x14ac:dyDescent="0.25">
      <c r="A57" s="38"/>
      <c r="B57" s="38"/>
      <c r="C57" s="38"/>
      <c r="D57" s="38"/>
      <c r="E57" s="38"/>
      <c r="F57" s="38"/>
      <c r="G57" s="38"/>
      <c r="H57" s="38"/>
    </row>
    <row r="58" spans="1:8" ht="13.2" x14ac:dyDescent="0.25">
      <c r="A58" s="38"/>
      <c r="B58" s="38"/>
      <c r="C58" s="38"/>
      <c r="D58" s="38"/>
      <c r="E58" s="38"/>
      <c r="F58" s="38"/>
      <c r="G58" s="38"/>
      <c r="H58" s="38"/>
    </row>
    <row r="59" spans="1:8" ht="13.2" x14ac:dyDescent="0.25">
      <c r="A59" s="38"/>
      <c r="B59" s="38"/>
      <c r="C59" s="38"/>
      <c r="D59" s="38"/>
      <c r="E59" s="38"/>
      <c r="F59" s="38"/>
      <c r="G59" s="38"/>
      <c r="H59" s="38"/>
    </row>
    <row r="60" spans="1:8" ht="13.2" x14ac:dyDescent="0.25">
      <c r="A60" s="38"/>
      <c r="B60" s="38"/>
      <c r="C60" s="38"/>
      <c r="D60" s="38"/>
      <c r="E60" s="38"/>
      <c r="F60" s="38"/>
      <c r="G60" s="38"/>
      <c r="H60" s="38"/>
    </row>
    <row r="61" spans="1:8" ht="13.2" x14ac:dyDescent="0.25">
      <c r="A61" s="38"/>
      <c r="B61" s="38"/>
      <c r="C61" s="38"/>
      <c r="D61" s="38"/>
      <c r="E61" s="38"/>
      <c r="F61" s="38"/>
      <c r="G61" s="38"/>
      <c r="H61" s="38"/>
    </row>
    <row r="62" spans="1:8" ht="13.2" x14ac:dyDescent="0.25">
      <c r="A62" s="38"/>
      <c r="B62" s="38"/>
      <c r="C62" s="38"/>
      <c r="D62" s="38"/>
      <c r="E62" s="38"/>
      <c r="F62" s="38"/>
      <c r="G62" s="38"/>
      <c r="H62" s="38"/>
    </row>
    <row r="63" spans="1:8" ht="13.2" x14ac:dyDescent="0.25">
      <c r="A63" s="38"/>
      <c r="B63" s="38"/>
      <c r="C63" s="38"/>
      <c r="D63" s="38"/>
      <c r="E63" s="38"/>
      <c r="F63" s="38"/>
      <c r="G63" s="38"/>
      <c r="H63" s="38"/>
    </row>
    <row r="64" spans="1:8" ht="13.2" x14ac:dyDescent="0.25">
      <c r="A64" s="38"/>
      <c r="B64" s="38"/>
      <c r="C64" s="38"/>
      <c r="D64" s="38"/>
      <c r="E64" s="38"/>
      <c r="F64" s="38"/>
      <c r="G64" s="38"/>
      <c r="H64" s="38"/>
    </row>
    <row r="65" spans="1:26" ht="13.2" x14ac:dyDescent="0.25">
      <c r="A65" s="38"/>
      <c r="B65" s="38"/>
      <c r="C65" s="38"/>
      <c r="D65" s="38"/>
      <c r="E65" s="38"/>
      <c r="F65" s="38"/>
      <c r="G65" s="38"/>
      <c r="H65" s="38"/>
    </row>
    <row r="66" spans="1:26" ht="13.2" x14ac:dyDescent="0.25">
      <c r="A66" s="38"/>
      <c r="B66" s="38"/>
      <c r="C66" s="38"/>
      <c r="D66" s="38"/>
      <c r="E66" s="38"/>
      <c r="F66" s="38"/>
      <c r="G66" s="38"/>
      <c r="H66" s="38"/>
    </row>
    <row r="67" spans="1:26" ht="13.2" x14ac:dyDescent="0.25">
      <c r="A67" s="38"/>
      <c r="B67" s="38"/>
      <c r="C67" s="38"/>
      <c r="D67" s="38"/>
      <c r="E67" s="38"/>
      <c r="F67" s="38"/>
      <c r="G67" s="38"/>
      <c r="H67" s="38"/>
    </row>
    <row r="68" spans="1:26" ht="13.2" x14ac:dyDescent="0.25">
      <c r="A68" s="38"/>
      <c r="B68" s="38"/>
      <c r="C68" s="38"/>
      <c r="D68" s="38"/>
      <c r="E68" s="38"/>
      <c r="F68" s="38"/>
      <c r="G68" s="38"/>
      <c r="H68" s="38"/>
    </row>
    <row r="69" spans="1:26" ht="13.2" x14ac:dyDescent="0.25">
      <c r="A69" s="38"/>
      <c r="B69" s="38"/>
      <c r="C69" s="38"/>
      <c r="D69" s="38"/>
      <c r="E69" s="38"/>
      <c r="F69" s="38"/>
      <c r="G69" s="38"/>
      <c r="H69" s="38"/>
    </row>
    <row r="70" spans="1:26" ht="13.2" x14ac:dyDescent="0.25">
      <c r="A70" s="38"/>
      <c r="B70" s="93"/>
      <c r="C70" s="93"/>
      <c r="D70" s="93"/>
      <c r="E70" s="93"/>
      <c r="F70" s="93"/>
      <c r="G70" s="93"/>
      <c r="H70" s="93"/>
    </row>
    <row r="71" spans="1:26" ht="13.2" x14ac:dyDescent="0.25">
      <c r="A71" s="38"/>
      <c r="B71" s="220"/>
      <c r="C71" s="220"/>
      <c r="E71" s="220"/>
      <c r="G71" s="220"/>
      <c r="H71" s="220"/>
    </row>
    <row r="72" spans="1:26" ht="13.2" x14ac:dyDescent="0.25">
      <c r="A72" s="198"/>
      <c r="B72" s="79"/>
      <c r="C72" s="79"/>
      <c r="D72" s="75"/>
      <c r="E72" s="104"/>
      <c r="F72" s="75"/>
      <c r="G72" s="79"/>
      <c r="H72" s="79"/>
      <c r="I72" s="75"/>
      <c r="J72" s="75"/>
      <c r="K72" s="75"/>
      <c r="L72" s="75"/>
      <c r="M72" s="75"/>
      <c r="N72" s="75"/>
      <c r="O72" s="75"/>
      <c r="P72" s="75"/>
      <c r="Q72" s="75"/>
      <c r="R72" s="75"/>
      <c r="S72" s="75"/>
      <c r="T72" s="75"/>
      <c r="U72" s="75"/>
      <c r="V72" s="75"/>
      <c r="W72" s="75"/>
      <c r="X72" s="75"/>
      <c r="Y72" s="75"/>
      <c r="Z72" s="75"/>
    </row>
    <row r="73" spans="1:26" ht="1.5" customHeight="1" x14ac:dyDescent="0.25">
      <c r="A73" s="100"/>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row>
    <row r="74" spans="1:26" ht="13.2" x14ac:dyDescent="0.25">
      <c r="A74" s="101"/>
      <c r="B74" s="101"/>
      <c r="C74" s="101"/>
      <c r="D74" s="101"/>
      <c r="E74" s="101"/>
      <c r="F74" s="101"/>
      <c r="G74" s="101"/>
      <c r="H74" s="101"/>
      <c r="I74" s="101"/>
      <c r="J74" s="101"/>
      <c r="K74" s="101"/>
      <c r="L74" s="101"/>
      <c r="M74" s="101"/>
      <c r="N74" s="101"/>
      <c r="O74" s="101"/>
      <c r="P74" s="101"/>
      <c r="Q74" s="101"/>
      <c r="R74" s="101"/>
      <c r="S74" s="101"/>
      <c r="T74" s="101"/>
      <c r="U74" s="101"/>
      <c r="V74" s="101"/>
      <c r="W74" s="101"/>
      <c r="X74" s="101"/>
      <c r="Y74" s="101"/>
      <c r="Z74" s="101"/>
    </row>
    <row r="75" spans="1:26" ht="13.2" x14ac:dyDescent="0.25">
      <c r="A75" s="38"/>
      <c r="B75" s="38"/>
      <c r="C75" s="38"/>
      <c r="D75" s="38"/>
      <c r="E75" s="38"/>
      <c r="H75" s="38"/>
    </row>
    <row r="76" spans="1:26" ht="13.2" x14ac:dyDescent="0.25">
      <c r="A76" s="38"/>
      <c r="B76" s="38"/>
      <c r="C76" s="38"/>
      <c r="D76" s="38"/>
      <c r="E76" s="38"/>
      <c r="H76" s="38"/>
    </row>
    <row r="77" spans="1:26" ht="13.2" x14ac:dyDescent="0.25">
      <c r="A77" s="38"/>
      <c r="B77" s="38"/>
      <c r="C77" s="38"/>
      <c r="D77" s="38"/>
      <c r="E77" s="38"/>
      <c r="H77" s="38"/>
    </row>
    <row r="78" spans="1:26" ht="13.2" x14ac:dyDescent="0.25">
      <c r="A78" s="38"/>
      <c r="B78" s="38"/>
      <c r="C78" s="38"/>
      <c r="D78" s="38"/>
      <c r="E78" s="38"/>
      <c r="H78" s="38"/>
    </row>
    <row r="79" spans="1:26" ht="13.2" x14ac:dyDescent="0.25">
      <c r="A79" s="38"/>
      <c r="B79" s="38"/>
      <c r="C79" s="38"/>
      <c r="D79" s="38"/>
      <c r="E79" s="38"/>
      <c r="H79" s="38"/>
    </row>
    <row r="80" spans="1:26" ht="13.2" x14ac:dyDescent="0.25">
      <c r="A80" s="38"/>
      <c r="B80" s="38"/>
      <c r="C80" s="38"/>
      <c r="D80" s="38"/>
      <c r="E80" s="38"/>
      <c r="H80" s="38"/>
    </row>
    <row r="81" spans="1:8" ht="13.2" x14ac:dyDescent="0.25">
      <c r="A81" s="38"/>
      <c r="B81" s="38"/>
      <c r="C81" s="38"/>
      <c r="D81" s="38"/>
      <c r="E81" s="38"/>
      <c r="H81" s="38"/>
    </row>
    <row r="82" spans="1:8" ht="13.2" x14ac:dyDescent="0.25">
      <c r="A82" s="38"/>
      <c r="B82" s="38"/>
      <c r="C82" s="38"/>
      <c r="D82" s="38"/>
      <c r="E82" s="38"/>
      <c r="H82" s="38"/>
    </row>
    <row r="83" spans="1:8" ht="13.2" x14ac:dyDescent="0.25">
      <c r="A83" s="38"/>
      <c r="B83" s="38"/>
      <c r="C83" s="38"/>
      <c r="D83" s="38"/>
      <c r="E83" s="38"/>
      <c r="H83" s="38"/>
    </row>
    <row r="84" spans="1:8" ht="13.2" x14ac:dyDescent="0.25">
      <c r="A84" s="38"/>
      <c r="B84" s="38"/>
      <c r="C84" s="38"/>
      <c r="D84" s="38"/>
      <c r="E84" s="38"/>
      <c r="H84" s="38"/>
    </row>
    <row r="85" spans="1:8" ht="13.2" x14ac:dyDescent="0.25">
      <c r="A85" s="38"/>
      <c r="B85" s="38"/>
      <c r="C85" s="38"/>
      <c r="D85" s="38"/>
      <c r="E85" s="38"/>
      <c r="H85" s="38"/>
    </row>
    <row r="86" spans="1:8" ht="13.2" x14ac:dyDescent="0.25">
      <c r="A86" s="38"/>
      <c r="B86" s="38"/>
      <c r="C86" s="38"/>
      <c r="D86" s="38"/>
      <c r="E86" s="38"/>
      <c r="H86" s="38"/>
    </row>
    <row r="87" spans="1:8" ht="13.2" x14ac:dyDescent="0.25">
      <c r="A87" s="38"/>
      <c r="B87" s="38"/>
      <c r="C87" s="38"/>
      <c r="D87" s="38"/>
      <c r="E87" s="38"/>
      <c r="H87" s="38"/>
    </row>
    <row r="88" spans="1:8" ht="13.2" x14ac:dyDescent="0.25">
      <c r="A88" s="38"/>
      <c r="B88" s="38"/>
      <c r="C88" s="38"/>
      <c r="D88" s="38"/>
      <c r="E88" s="38"/>
      <c r="H88" s="38"/>
    </row>
    <row r="89" spans="1:8" ht="13.2" x14ac:dyDescent="0.25">
      <c r="A89" s="38"/>
      <c r="B89" s="38"/>
      <c r="C89" s="38"/>
      <c r="D89" s="38"/>
      <c r="E89" s="38"/>
      <c r="H89" s="38"/>
    </row>
    <row r="90" spans="1:8" ht="13.2" x14ac:dyDescent="0.25">
      <c r="A90" s="38"/>
      <c r="B90" s="38"/>
      <c r="C90" s="38"/>
      <c r="D90" s="38"/>
      <c r="E90" s="38"/>
      <c r="H90" s="38"/>
    </row>
    <row r="91" spans="1:8" ht="13.2" x14ac:dyDescent="0.25">
      <c r="A91" s="38"/>
      <c r="B91" s="38"/>
      <c r="C91" s="38"/>
      <c r="D91" s="38"/>
      <c r="E91" s="38"/>
      <c r="H91" s="38"/>
    </row>
    <row r="92" spans="1:8" ht="13.2" x14ac:dyDescent="0.25">
      <c r="A92" s="38"/>
      <c r="B92" s="38"/>
      <c r="C92" s="38"/>
      <c r="D92" s="38"/>
      <c r="E92" s="38"/>
      <c r="H92" s="38"/>
    </row>
    <row r="93" spans="1:8" ht="13.2" x14ac:dyDescent="0.25">
      <c r="A93" s="38"/>
      <c r="B93" s="38"/>
      <c r="C93" s="38"/>
      <c r="D93" s="38"/>
      <c r="E93" s="38"/>
      <c r="H93" s="38"/>
    </row>
    <row r="94" spans="1:8" ht="13.2" x14ac:dyDescent="0.25">
      <c r="A94" s="38"/>
      <c r="B94" s="38"/>
      <c r="C94" s="38"/>
      <c r="D94" s="38"/>
      <c r="E94" s="38"/>
      <c r="H94" s="38"/>
    </row>
    <row r="95" spans="1:8" ht="13.2" x14ac:dyDescent="0.25">
      <c r="A95" s="38"/>
      <c r="B95" s="38"/>
      <c r="C95" s="38"/>
      <c r="D95" s="38"/>
      <c r="E95" s="38"/>
      <c r="H95" s="38"/>
    </row>
    <row r="96" spans="1:8" ht="13.2" x14ac:dyDescent="0.25">
      <c r="A96" s="38"/>
      <c r="B96" s="38"/>
      <c r="C96" s="38"/>
      <c r="D96" s="38"/>
      <c r="E96" s="38"/>
      <c r="H96" s="38"/>
    </row>
    <row r="97" spans="1:8" ht="13.2" x14ac:dyDescent="0.25">
      <c r="A97" s="38"/>
      <c r="B97" s="38"/>
      <c r="C97" s="38"/>
      <c r="D97" s="38"/>
      <c r="E97" s="38"/>
      <c r="H97" s="38"/>
    </row>
    <row r="98" spans="1:8" ht="13.2" x14ac:dyDescent="0.25">
      <c r="A98" s="38"/>
      <c r="B98" s="38"/>
      <c r="C98" s="38"/>
      <c r="D98" s="38"/>
      <c r="E98" s="38"/>
      <c r="H98" s="38"/>
    </row>
    <row r="99" spans="1:8" ht="13.2" x14ac:dyDescent="0.25">
      <c r="A99" s="38"/>
      <c r="B99" s="38"/>
      <c r="C99" s="38"/>
      <c r="D99" s="38"/>
      <c r="E99" s="38"/>
      <c r="H99" s="38"/>
    </row>
    <row r="100" spans="1:8" ht="13.2" x14ac:dyDescent="0.25">
      <c r="A100" s="38"/>
      <c r="B100" s="38"/>
      <c r="C100" s="38"/>
      <c r="D100" s="38"/>
      <c r="E100" s="38"/>
      <c r="H100" s="38"/>
    </row>
    <row r="101" spans="1:8" ht="13.2" x14ac:dyDescent="0.25">
      <c r="A101" s="38"/>
      <c r="B101" s="38"/>
      <c r="C101" s="38"/>
      <c r="D101" s="38"/>
      <c r="E101" s="38"/>
      <c r="H101" s="38"/>
    </row>
    <row r="102" spans="1:8" ht="13.2" x14ac:dyDescent="0.25">
      <c r="A102" s="38"/>
      <c r="B102" s="38"/>
      <c r="C102" s="38"/>
      <c r="D102" s="38"/>
      <c r="E102" s="38"/>
      <c r="H102" s="38"/>
    </row>
    <row r="103" spans="1:8" ht="13.2" x14ac:dyDescent="0.25">
      <c r="A103" s="38"/>
      <c r="B103" s="38"/>
      <c r="C103" s="38"/>
      <c r="D103" s="38"/>
      <c r="E103" s="38"/>
      <c r="H103" s="38"/>
    </row>
    <row r="104" spans="1:8" ht="13.2" x14ac:dyDescent="0.25">
      <c r="A104" s="38"/>
      <c r="B104" s="38"/>
      <c r="C104" s="38"/>
      <c r="D104" s="38"/>
      <c r="E104" s="38"/>
      <c r="H104" s="38"/>
    </row>
    <row r="105" spans="1:8" ht="13.2" x14ac:dyDescent="0.25">
      <c r="A105" s="38"/>
      <c r="B105" s="38"/>
      <c r="C105" s="38"/>
      <c r="D105" s="38"/>
      <c r="E105" s="38"/>
      <c r="H105" s="38"/>
    </row>
    <row r="106" spans="1:8" ht="13.2" x14ac:dyDescent="0.25">
      <c r="A106" s="38"/>
      <c r="B106" s="38"/>
      <c r="C106" s="93"/>
      <c r="D106" s="93"/>
      <c r="E106" s="93"/>
      <c r="H106" s="93"/>
    </row>
    <row r="107" spans="1:8" ht="13.2" x14ac:dyDescent="0.25">
      <c r="A107" s="38"/>
      <c r="B107" s="38"/>
      <c r="C107" s="93"/>
      <c r="D107" s="93"/>
      <c r="E107" s="220"/>
      <c r="H107" s="220"/>
    </row>
    <row r="108" spans="1:8" ht="13.2" x14ac:dyDescent="0.25">
      <c r="A108" s="38"/>
      <c r="B108" s="38"/>
      <c r="C108" s="93"/>
      <c r="D108" s="93"/>
      <c r="E108" s="79"/>
      <c r="H108" s="7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ColWidth="17.109375" defaultRowHeight="12.75" customHeight="1" x14ac:dyDescent="0.25"/>
  <cols>
    <col min="1" max="4" width="10" customWidth="1"/>
  </cols>
  <sheetData>
    <row r="1" spans="1:4" ht="12.75" customHeight="1" x14ac:dyDescent="0.25">
      <c r="A1" t="str">
        <f>Constructed!B1</f>
        <v>Druid</v>
      </c>
      <c r="B1">
        <f>Constructed!B23</f>
        <v>423</v>
      </c>
      <c r="C1" t="str">
        <f>'Arena Stats'!B1</f>
        <v>Druid</v>
      </c>
      <c r="D1">
        <f>'Arena Stats'!B14</f>
        <v>205</v>
      </c>
    </row>
    <row r="2" spans="1:4" ht="12.75" customHeight="1" x14ac:dyDescent="0.25">
      <c r="A2" t="str">
        <f>Constructed!D1</f>
        <v>Hunter</v>
      </c>
      <c r="B2">
        <f>Constructed!D23</f>
        <v>558</v>
      </c>
      <c r="C2" t="str">
        <f>'Arena Stats'!D1</f>
        <v>Hunter</v>
      </c>
      <c r="D2">
        <f>'Arena Stats'!D14</f>
        <v>167</v>
      </c>
    </row>
    <row r="3" spans="1:4" ht="12.75" customHeight="1" x14ac:dyDescent="0.25">
      <c r="A3" t="str">
        <f>Constructed!F1</f>
        <v>Mage</v>
      </c>
      <c r="B3">
        <f>Constructed!F23</f>
        <v>573</v>
      </c>
      <c r="C3" t="str">
        <f>'Arena Stats'!F1</f>
        <v>Mage</v>
      </c>
      <c r="D3">
        <f>'Arena Stats'!F14</f>
        <v>341</v>
      </c>
    </row>
    <row r="4" spans="1:4" ht="12.75" customHeight="1" x14ac:dyDescent="0.25">
      <c r="A4" t="str">
        <f>Constructed!H1</f>
        <v>Paladin</v>
      </c>
      <c r="B4">
        <f>Constructed!H23</f>
        <v>414</v>
      </c>
      <c r="C4" t="str">
        <f>'Arena Stats'!H1</f>
        <v>Paladin</v>
      </c>
      <c r="D4">
        <f>'Arena Stats'!H14</f>
        <v>287</v>
      </c>
    </row>
    <row r="5" spans="1:4" ht="12.75" customHeight="1" x14ac:dyDescent="0.25">
      <c r="A5" t="str">
        <f>Constructed!J1</f>
        <v>Priest</v>
      </c>
      <c r="B5">
        <f>Constructed!J23</f>
        <v>505</v>
      </c>
      <c r="C5" t="str">
        <f>'Arena Stats'!J1</f>
        <v>Priest</v>
      </c>
      <c r="D5">
        <f>'Arena Stats'!J14</f>
        <v>172</v>
      </c>
    </row>
    <row r="6" spans="1:4" ht="12.75" customHeight="1" x14ac:dyDescent="0.25">
      <c r="A6" t="str">
        <f>Constructed!L1</f>
        <v>Rogue</v>
      </c>
      <c r="B6">
        <f>Constructed!L23</f>
        <v>377</v>
      </c>
      <c r="C6" t="str">
        <f>'Arena Stats'!L1</f>
        <v>Rogue</v>
      </c>
      <c r="D6">
        <f>'Arena Stats'!L14</f>
        <v>137</v>
      </c>
    </row>
    <row r="7" spans="1:4" ht="12.75" customHeight="1" x14ac:dyDescent="0.25">
      <c r="A7" t="str">
        <f>Constructed!N1</f>
        <v>Shaman</v>
      </c>
      <c r="B7">
        <f>Constructed!N23</f>
        <v>366</v>
      </c>
      <c r="C7" t="str">
        <f>'Arena Stats'!N1</f>
        <v>Shaman</v>
      </c>
      <c r="D7">
        <f>'Arena Stats'!N14</f>
        <v>157</v>
      </c>
    </row>
    <row r="8" spans="1:4" ht="12.75" customHeight="1" x14ac:dyDescent="0.25">
      <c r="A8" t="str">
        <f>Constructed!P1</f>
        <v>Warlock</v>
      </c>
      <c r="B8">
        <f>Constructed!P23</f>
        <v>656</v>
      </c>
      <c r="C8" t="str">
        <f>'Arena Stats'!P1</f>
        <v>Warlock</v>
      </c>
      <c r="D8">
        <f>'Arena Stats'!P14</f>
        <v>92</v>
      </c>
    </row>
    <row r="9" spans="1:4" ht="12.75" customHeight="1" x14ac:dyDescent="0.25">
      <c r="A9" t="str">
        <f>Constructed!R1</f>
        <v>Warrior</v>
      </c>
      <c r="B9">
        <f>Constructed!R23</f>
        <v>382</v>
      </c>
      <c r="C9" t="str">
        <f>'Arena Stats'!R1</f>
        <v>Warrior</v>
      </c>
      <c r="D9">
        <f>'Arena Stats'!R14</f>
        <v>107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567"/>
  <sheetViews>
    <sheetView tabSelected="1" workbookViewId="0">
      <pane ySplit="1" topLeftCell="A2" activePane="bottomLeft" state="frozen"/>
      <selection pane="bottomLeft" activeCell="F9" sqref="F9"/>
    </sheetView>
  </sheetViews>
  <sheetFormatPr defaultColWidth="17.109375" defaultRowHeight="12.75" customHeight="1" x14ac:dyDescent="0.25"/>
  <cols>
    <col min="1" max="2" width="5" customWidth="1"/>
    <col min="3" max="3" width="9.33203125" customWidth="1"/>
    <col min="4" max="4" width="20.6640625" customWidth="1"/>
    <col min="5" max="7" width="10" customWidth="1"/>
    <col min="8" max="8" width="7.88671875" customWidth="1"/>
    <col min="9" max="11" width="5" customWidth="1"/>
    <col min="12" max="12" width="85" customWidth="1"/>
  </cols>
  <sheetData>
    <row r="1" spans="1:115" ht="12.75" customHeight="1" x14ac:dyDescent="0.25">
      <c r="A1" s="40" t="s">
        <v>228</v>
      </c>
      <c r="B1" s="40" t="s">
        <v>89</v>
      </c>
      <c r="C1" s="9" t="s">
        <v>229</v>
      </c>
      <c r="D1" s="28" t="s">
        <v>230</v>
      </c>
      <c r="E1" s="28" t="s">
        <v>85</v>
      </c>
      <c r="F1" s="28" t="s">
        <v>231</v>
      </c>
      <c r="G1" s="28" t="s">
        <v>232</v>
      </c>
      <c r="H1" s="28" t="s">
        <v>233</v>
      </c>
      <c r="I1" s="28" t="s">
        <v>234</v>
      </c>
      <c r="J1" s="28" t="s">
        <v>235</v>
      </c>
      <c r="K1" s="28" t="s">
        <v>236</v>
      </c>
      <c r="L1" s="197" t="s">
        <v>237</v>
      </c>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c r="CN1" s="28"/>
      <c r="CO1" s="28"/>
      <c r="CP1" s="28"/>
      <c r="CQ1" s="28"/>
      <c r="CR1" s="28"/>
      <c r="CS1" s="28"/>
      <c r="CT1" s="28"/>
      <c r="CU1" s="28"/>
      <c r="CV1" s="28"/>
      <c r="CW1" s="28"/>
      <c r="CX1" s="28"/>
      <c r="CY1" s="28"/>
      <c r="CZ1" s="28"/>
      <c r="DA1" s="28"/>
      <c r="DB1" s="28"/>
      <c r="DC1" s="28"/>
      <c r="DD1" s="28"/>
      <c r="DE1" s="28"/>
      <c r="DF1" s="28"/>
      <c r="DG1" s="28"/>
      <c r="DH1" s="28"/>
      <c r="DI1" s="28"/>
      <c r="DJ1" s="28"/>
      <c r="DK1" s="28"/>
    </row>
    <row r="2" spans="1:115" ht="12.75" customHeight="1" x14ac:dyDescent="0.25">
      <c r="A2" s="144">
        <v>2</v>
      </c>
      <c r="B2" s="96"/>
      <c r="C2" s="48" t="s">
        <v>245</v>
      </c>
      <c r="D2" s="43" t="s">
        <v>518</v>
      </c>
      <c r="E2" s="226" t="s">
        <v>240</v>
      </c>
      <c r="F2" s="226" t="s">
        <v>241</v>
      </c>
      <c r="G2" s="226" t="s">
        <v>242</v>
      </c>
      <c r="H2" s="226"/>
      <c r="I2" s="226">
        <v>5</v>
      </c>
      <c r="J2" s="226">
        <v>4</v>
      </c>
      <c r="K2" s="226">
        <v>4</v>
      </c>
      <c r="L2" s="61" t="s">
        <v>519</v>
      </c>
      <c r="M2" s="105"/>
      <c r="N2" s="105"/>
      <c r="O2" s="105"/>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c r="CG2" s="105"/>
      <c r="CH2" s="105"/>
      <c r="CI2" s="105"/>
      <c r="CJ2" s="105"/>
      <c r="CK2" s="105"/>
      <c r="CL2" s="105"/>
      <c r="CM2" s="105"/>
      <c r="CN2" s="105"/>
      <c r="CO2" s="105"/>
      <c r="CP2" s="105"/>
      <c r="CQ2" s="105"/>
      <c r="CR2" s="105"/>
      <c r="CS2" s="105"/>
      <c r="CT2" s="105"/>
      <c r="CU2" s="105"/>
      <c r="CV2" s="105"/>
      <c r="CW2" s="105"/>
      <c r="CX2" s="105"/>
      <c r="CY2" s="105"/>
      <c r="CZ2" s="105"/>
      <c r="DA2" s="105"/>
      <c r="DB2" s="105"/>
      <c r="DC2" s="105"/>
      <c r="DD2" s="105"/>
      <c r="DE2" s="105"/>
      <c r="DF2" s="105"/>
      <c r="DG2" s="105"/>
      <c r="DH2" s="105"/>
      <c r="DI2" s="105"/>
      <c r="DJ2" s="105"/>
      <c r="DK2" s="105"/>
    </row>
    <row r="3" spans="1:115" ht="12.75" customHeight="1" x14ac:dyDescent="0.25">
      <c r="A3" s="144">
        <v>2</v>
      </c>
      <c r="B3" s="192">
        <v>1</v>
      </c>
      <c r="C3" s="48" t="s">
        <v>245</v>
      </c>
      <c r="D3" s="34" t="s">
        <v>172</v>
      </c>
      <c r="E3" s="149" t="s">
        <v>240</v>
      </c>
      <c r="F3" s="149" t="s">
        <v>247</v>
      </c>
      <c r="G3" s="149" t="s">
        <v>242</v>
      </c>
      <c r="H3" s="149"/>
      <c r="I3" s="149">
        <v>1</v>
      </c>
      <c r="J3" s="149">
        <v>2</v>
      </c>
      <c r="K3" s="149">
        <v>1</v>
      </c>
      <c r="L3" s="172" t="s">
        <v>248</v>
      </c>
      <c r="M3" s="105"/>
      <c r="N3" s="105"/>
      <c r="O3" s="105"/>
      <c r="P3" s="105"/>
      <c r="Q3" s="105"/>
      <c r="R3" s="105"/>
      <c r="S3" s="105"/>
      <c r="T3" s="105"/>
      <c r="U3" s="105"/>
      <c r="V3" s="105"/>
      <c r="W3" s="105"/>
      <c r="X3" s="105"/>
      <c r="Y3" s="105"/>
      <c r="Z3" s="105"/>
      <c r="AA3" s="105"/>
      <c r="AB3" s="105"/>
      <c r="AC3" s="105"/>
      <c r="AD3" s="105"/>
      <c r="AE3" s="105"/>
      <c r="AF3" s="105"/>
      <c r="AG3" s="105"/>
      <c r="AH3" s="105"/>
      <c r="AI3" s="105"/>
      <c r="AJ3" s="105"/>
      <c r="AK3" s="105"/>
      <c r="AL3" s="105"/>
      <c r="AM3" s="105"/>
      <c r="AN3" s="105"/>
      <c r="AO3" s="105"/>
      <c r="AP3" s="105"/>
      <c r="AQ3" s="105"/>
      <c r="AR3" s="105"/>
      <c r="AS3" s="105"/>
      <c r="AT3" s="105"/>
      <c r="AU3" s="105"/>
      <c r="AV3" s="105"/>
      <c r="AW3" s="105"/>
      <c r="AX3" s="105"/>
      <c r="AY3" s="105"/>
      <c r="AZ3" s="105"/>
      <c r="BA3" s="105"/>
      <c r="BB3" s="105"/>
      <c r="BC3" s="105"/>
      <c r="BD3" s="105"/>
      <c r="BE3" s="105"/>
      <c r="BF3" s="105"/>
      <c r="BG3" s="105"/>
      <c r="BH3" s="105"/>
      <c r="BI3" s="105"/>
      <c r="BJ3" s="105"/>
      <c r="BK3" s="105"/>
      <c r="BL3" s="105"/>
      <c r="BM3" s="105"/>
      <c r="BN3" s="105"/>
      <c r="BO3" s="105"/>
      <c r="BP3" s="105"/>
      <c r="BQ3" s="105"/>
      <c r="BR3" s="105"/>
      <c r="BS3" s="105"/>
      <c r="BT3" s="105"/>
      <c r="BU3" s="105"/>
      <c r="BV3" s="105"/>
      <c r="BW3" s="105"/>
      <c r="BX3" s="105"/>
      <c r="BY3" s="105"/>
      <c r="BZ3" s="105"/>
      <c r="CA3" s="105"/>
      <c r="CB3" s="105"/>
      <c r="CC3" s="105"/>
      <c r="CD3" s="105"/>
      <c r="CE3" s="105"/>
      <c r="CF3" s="105"/>
      <c r="CG3" s="105"/>
      <c r="CH3" s="105"/>
      <c r="CI3" s="105"/>
      <c r="CJ3" s="105"/>
      <c r="CK3" s="105"/>
      <c r="CL3" s="105"/>
      <c r="CM3" s="105"/>
      <c r="CN3" s="105"/>
      <c r="CO3" s="105"/>
      <c r="CP3" s="105"/>
      <c r="CQ3" s="105"/>
      <c r="CR3" s="105"/>
      <c r="CS3" s="105"/>
      <c r="CT3" s="105"/>
      <c r="CU3" s="105"/>
      <c r="CV3" s="105"/>
      <c r="CW3" s="105"/>
      <c r="CX3" s="105"/>
      <c r="CY3" s="105"/>
      <c r="CZ3" s="105"/>
      <c r="DA3" s="105"/>
      <c r="DB3" s="105"/>
      <c r="DC3" s="105"/>
      <c r="DD3" s="105"/>
      <c r="DE3" s="105"/>
      <c r="DF3" s="105"/>
      <c r="DG3" s="105"/>
      <c r="DH3" s="105"/>
      <c r="DI3" s="105"/>
      <c r="DJ3" s="105"/>
      <c r="DK3" s="105"/>
    </row>
    <row r="4" spans="1:115" ht="12.75" customHeight="1" x14ac:dyDescent="0.25">
      <c r="A4" s="144">
        <v>2</v>
      </c>
      <c r="B4" s="96"/>
      <c r="C4" s="48" t="s">
        <v>245</v>
      </c>
      <c r="D4" s="167" t="s">
        <v>300</v>
      </c>
      <c r="E4" s="135" t="s">
        <v>240</v>
      </c>
      <c r="F4" s="135" t="s">
        <v>265</v>
      </c>
      <c r="G4" s="135" t="s">
        <v>242</v>
      </c>
      <c r="H4" s="135"/>
      <c r="I4" s="135">
        <v>2</v>
      </c>
      <c r="J4" s="135">
        <v>3</v>
      </c>
      <c r="K4" s="135">
        <v>2</v>
      </c>
      <c r="L4" s="103" t="s">
        <v>301</v>
      </c>
      <c r="M4" s="105"/>
      <c r="N4" s="105"/>
      <c r="O4" s="105"/>
      <c r="P4" s="105"/>
      <c r="Q4" s="105"/>
      <c r="R4" s="105"/>
      <c r="S4" s="105"/>
      <c r="T4" s="105"/>
      <c r="U4" s="105"/>
      <c r="V4" s="105"/>
      <c r="W4" s="105"/>
      <c r="X4" s="105"/>
      <c r="Y4" s="105"/>
      <c r="Z4" s="105"/>
      <c r="AA4" s="105"/>
      <c r="AB4" s="105"/>
      <c r="AC4" s="105"/>
      <c r="AD4" s="105"/>
      <c r="AE4" s="105"/>
      <c r="AF4" s="105"/>
      <c r="AG4" s="105"/>
      <c r="AH4" s="105"/>
      <c r="AI4" s="105"/>
      <c r="AJ4" s="105"/>
      <c r="AK4" s="105"/>
      <c r="AL4" s="105"/>
      <c r="AM4" s="105"/>
      <c r="AN4" s="105"/>
      <c r="AO4" s="105"/>
      <c r="AP4" s="105"/>
      <c r="AQ4" s="105"/>
      <c r="AR4" s="105"/>
      <c r="AS4" s="105"/>
      <c r="AT4" s="105"/>
      <c r="AU4" s="105"/>
      <c r="AV4" s="105"/>
      <c r="AW4" s="105"/>
      <c r="AX4" s="105"/>
      <c r="AY4" s="105"/>
      <c r="AZ4" s="105"/>
      <c r="BA4" s="105"/>
      <c r="BB4" s="105"/>
      <c r="BC4" s="105"/>
      <c r="BD4" s="105"/>
      <c r="BE4" s="105"/>
      <c r="BF4" s="105"/>
      <c r="BG4" s="105"/>
      <c r="BH4" s="105"/>
      <c r="BI4" s="105"/>
      <c r="BJ4" s="105"/>
      <c r="BK4" s="105"/>
      <c r="BL4" s="105"/>
      <c r="BM4" s="105"/>
      <c r="BN4" s="105"/>
      <c r="BO4" s="105"/>
      <c r="BP4" s="105"/>
      <c r="BQ4" s="105"/>
      <c r="BR4" s="105"/>
      <c r="BS4" s="105"/>
      <c r="BT4" s="105"/>
      <c r="BU4" s="105"/>
      <c r="BV4" s="105"/>
      <c r="BW4" s="105"/>
      <c r="BX4" s="105"/>
      <c r="BY4" s="105"/>
      <c r="BZ4" s="105"/>
      <c r="CA4" s="105"/>
      <c r="CB4" s="105"/>
      <c r="CC4" s="105"/>
      <c r="CD4" s="105"/>
      <c r="CE4" s="105"/>
      <c r="CF4" s="105"/>
      <c r="CG4" s="105"/>
      <c r="CH4" s="105"/>
      <c r="CI4" s="105"/>
      <c r="CJ4" s="105"/>
      <c r="CK4" s="105"/>
      <c r="CL4" s="105"/>
      <c r="CM4" s="105"/>
      <c r="CN4" s="105"/>
      <c r="CO4" s="105"/>
      <c r="CP4" s="105"/>
      <c r="CQ4" s="105"/>
      <c r="CR4" s="105"/>
      <c r="CS4" s="105"/>
      <c r="CT4" s="105"/>
      <c r="CU4" s="105"/>
      <c r="CV4" s="105"/>
      <c r="CW4" s="105"/>
      <c r="CX4" s="105"/>
      <c r="CY4" s="105"/>
      <c r="CZ4" s="105"/>
      <c r="DA4" s="105"/>
      <c r="DB4" s="105"/>
      <c r="DC4" s="105"/>
      <c r="DD4" s="105"/>
      <c r="DE4" s="105"/>
      <c r="DF4" s="105"/>
      <c r="DG4" s="105"/>
      <c r="DH4" s="105"/>
      <c r="DI4" s="105"/>
      <c r="DJ4" s="105"/>
      <c r="DK4" s="105"/>
    </row>
    <row r="5" spans="1:115" ht="12.75" customHeight="1" x14ac:dyDescent="0.25">
      <c r="A5" s="144">
        <v>2</v>
      </c>
      <c r="B5" s="96"/>
      <c r="C5" s="48" t="s">
        <v>245</v>
      </c>
      <c r="D5" s="34" t="s">
        <v>173</v>
      </c>
      <c r="E5" s="149" t="s">
        <v>240</v>
      </c>
      <c r="F5" s="149" t="s">
        <v>247</v>
      </c>
      <c r="G5" s="149" t="s">
        <v>242</v>
      </c>
      <c r="H5" s="149"/>
      <c r="I5" s="149">
        <v>3</v>
      </c>
      <c r="J5" s="149">
        <v>1</v>
      </c>
      <c r="K5" s="149">
        <v>3</v>
      </c>
      <c r="L5" s="172" t="s">
        <v>384</v>
      </c>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5"/>
      <c r="BN5" s="105"/>
      <c r="BO5" s="105"/>
      <c r="BP5" s="105"/>
      <c r="BQ5" s="105"/>
      <c r="BR5" s="105"/>
      <c r="BS5" s="105"/>
      <c r="BT5" s="105"/>
      <c r="BU5" s="105"/>
      <c r="BV5" s="105"/>
      <c r="BW5" s="105"/>
      <c r="BX5" s="105"/>
      <c r="BY5" s="105"/>
      <c r="BZ5" s="105"/>
      <c r="CA5" s="105"/>
      <c r="CB5" s="105"/>
      <c r="CC5" s="105"/>
      <c r="CD5" s="105"/>
      <c r="CE5" s="105"/>
      <c r="CF5" s="105"/>
      <c r="CG5" s="105"/>
      <c r="CH5" s="105"/>
      <c r="CI5" s="105"/>
      <c r="CJ5" s="105"/>
      <c r="CK5" s="105"/>
      <c r="CL5" s="105"/>
      <c r="CM5" s="105"/>
      <c r="CN5" s="105"/>
      <c r="CO5" s="105"/>
      <c r="CP5" s="105"/>
      <c r="CQ5" s="105"/>
      <c r="CR5" s="105"/>
      <c r="CS5" s="105"/>
      <c r="CT5" s="105"/>
      <c r="CU5" s="105"/>
      <c r="CV5" s="105"/>
      <c r="CW5" s="105"/>
      <c r="CX5" s="105"/>
      <c r="CY5" s="105"/>
      <c r="CZ5" s="105"/>
      <c r="DA5" s="105"/>
      <c r="DB5" s="105"/>
      <c r="DC5" s="105"/>
      <c r="DD5" s="105"/>
      <c r="DE5" s="105"/>
      <c r="DF5" s="105"/>
      <c r="DG5" s="105"/>
      <c r="DH5" s="105"/>
      <c r="DI5" s="105"/>
      <c r="DJ5" s="105"/>
      <c r="DK5" s="105"/>
    </row>
    <row r="6" spans="1:115" ht="12.75" customHeight="1" x14ac:dyDescent="0.25">
      <c r="A6" s="144">
        <v>1</v>
      </c>
      <c r="B6" s="96"/>
      <c r="C6" s="48" t="s">
        <v>245</v>
      </c>
      <c r="D6" s="113" t="s">
        <v>1160</v>
      </c>
      <c r="E6" s="114" t="s">
        <v>7</v>
      </c>
      <c r="F6" s="114" t="s">
        <v>310</v>
      </c>
      <c r="G6" s="114" t="s">
        <v>242</v>
      </c>
      <c r="H6" s="114"/>
      <c r="I6" s="114">
        <v>8</v>
      </c>
      <c r="J6" s="114">
        <v>3</v>
      </c>
      <c r="K6" s="114">
        <v>5</v>
      </c>
      <c r="L6" s="23" t="s">
        <v>1161</v>
      </c>
      <c r="M6" s="105"/>
      <c r="N6" s="105"/>
      <c r="O6" s="105"/>
      <c r="P6" s="105"/>
      <c r="Q6" s="105"/>
      <c r="R6" s="105"/>
      <c r="S6" s="105"/>
      <c r="T6" s="105"/>
      <c r="U6" s="105"/>
      <c r="V6" s="105"/>
      <c r="W6" s="105"/>
      <c r="X6" s="105"/>
      <c r="Y6" s="105"/>
      <c r="Z6" s="105"/>
      <c r="AA6" s="105"/>
      <c r="AB6" s="105"/>
      <c r="AC6" s="105"/>
      <c r="AD6" s="105"/>
      <c r="AE6" s="105"/>
      <c r="AF6" s="105"/>
      <c r="AG6" s="105"/>
      <c r="AH6" s="105"/>
      <c r="AI6" s="105"/>
      <c r="AJ6" s="105"/>
      <c r="AK6" s="105"/>
      <c r="AL6" s="105"/>
      <c r="AM6" s="105"/>
      <c r="AN6" s="105"/>
      <c r="AO6" s="105"/>
      <c r="AP6" s="105"/>
      <c r="AQ6" s="105"/>
      <c r="AR6" s="105"/>
      <c r="AS6" s="105"/>
      <c r="AT6" s="105"/>
      <c r="AU6" s="105"/>
      <c r="AV6" s="105"/>
      <c r="AW6" s="105"/>
      <c r="AX6" s="105"/>
      <c r="AY6" s="105"/>
      <c r="AZ6" s="105"/>
      <c r="BA6" s="105"/>
      <c r="BB6" s="105"/>
      <c r="BC6" s="105"/>
      <c r="BD6" s="105"/>
      <c r="BE6" s="105"/>
      <c r="BF6" s="105"/>
      <c r="BG6" s="105"/>
      <c r="BH6" s="105"/>
      <c r="BI6" s="105"/>
      <c r="BJ6" s="105"/>
      <c r="BK6" s="105"/>
      <c r="BL6" s="105"/>
      <c r="BM6" s="105"/>
      <c r="BN6" s="105"/>
      <c r="BO6" s="105"/>
      <c r="BP6" s="105"/>
      <c r="BQ6" s="105"/>
      <c r="BR6" s="105"/>
      <c r="BS6" s="105"/>
      <c r="BT6" s="105"/>
      <c r="BU6" s="105"/>
      <c r="BV6" s="105"/>
      <c r="BW6" s="105"/>
      <c r="BX6" s="105"/>
      <c r="BY6" s="105"/>
      <c r="BZ6" s="105"/>
      <c r="CA6" s="105"/>
      <c r="CB6" s="105"/>
      <c r="CC6" s="105"/>
      <c r="CD6" s="105"/>
      <c r="CE6" s="105"/>
      <c r="CF6" s="105"/>
      <c r="CG6" s="105"/>
      <c r="CH6" s="105"/>
      <c r="CI6" s="105"/>
      <c r="CJ6" s="105"/>
      <c r="CK6" s="105"/>
      <c r="CL6" s="105"/>
      <c r="CM6" s="105"/>
      <c r="CN6" s="105"/>
      <c r="CO6" s="105"/>
      <c r="CP6" s="105"/>
      <c r="CQ6" s="105"/>
      <c r="CR6" s="105"/>
      <c r="CS6" s="105"/>
      <c r="CT6" s="105"/>
      <c r="CU6" s="105"/>
      <c r="CV6" s="105"/>
      <c r="CW6" s="105"/>
      <c r="CX6" s="105"/>
      <c r="CY6" s="105"/>
      <c r="CZ6" s="105"/>
      <c r="DA6" s="105"/>
      <c r="DB6" s="105"/>
      <c r="DC6" s="105"/>
      <c r="DD6" s="105"/>
      <c r="DE6" s="105"/>
      <c r="DF6" s="105"/>
      <c r="DG6" s="105"/>
      <c r="DH6" s="105"/>
      <c r="DI6" s="105"/>
      <c r="DJ6" s="105"/>
      <c r="DK6" s="105"/>
    </row>
    <row r="7" spans="1:115" ht="12.75" customHeight="1" x14ac:dyDescent="0.25">
      <c r="A7" s="144">
        <v>2</v>
      </c>
      <c r="B7" s="96"/>
      <c r="C7" s="48" t="s">
        <v>245</v>
      </c>
      <c r="D7" s="43" t="s">
        <v>385</v>
      </c>
      <c r="E7" s="226" t="s">
        <v>240</v>
      </c>
      <c r="F7" s="226" t="s">
        <v>241</v>
      </c>
      <c r="G7" s="226" t="s">
        <v>242</v>
      </c>
      <c r="H7" s="226" t="s">
        <v>243</v>
      </c>
      <c r="I7" s="226">
        <v>3</v>
      </c>
      <c r="J7" s="226">
        <v>0</v>
      </c>
      <c r="K7" s="226">
        <v>3</v>
      </c>
      <c r="L7" s="61" t="s">
        <v>386</v>
      </c>
      <c r="M7" s="105"/>
      <c r="N7" s="105"/>
      <c r="O7" s="105"/>
      <c r="P7" s="105"/>
      <c r="Q7" s="105"/>
      <c r="R7" s="105"/>
      <c r="S7" s="105"/>
      <c r="T7" s="105"/>
      <c r="U7" s="105"/>
      <c r="V7" s="105"/>
      <c r="W7" s="105"/>
      <c r="X7" s="105"/>
      <c r="Y7" s="105"/>
      <c r="Z7" s="105"/>
      <c r="AA7" s="105"/>
      <c r="AB7" s="105"/>
      <c r="AC7" s="105"/>
      <c r="AD7" s="105"/>
      <c r="AE7" s="105"/>
      <c r="AF7" s="105"/>
      <c r="AG7" s="105"/>
      <c r="AH7" s="105"/>
      <c r="AI7" s="105"/>
      <c r="AJ7" s="105"/>
      <c r="AK7" s="105"/>
      <c r="AL7" s="105"/>
      <c r="AM7" s="105"/>
      <c r="AN7" s="105"/>
      <c r="AO7" s="105"/>
      <c r="AP7" s="105"/>
      <c r="AQ7" s="105"/>
      <c r="AR7" s="105"/>
      <c r="AS7" s="105"/>
      <c r="AT7" s="105"/>
      <c r="AU7" s="105"/>
      <c r="AV7" s="105"/>
      <c r="AW7" s="105"/>
      <c r="AX7" s="105"/>
      <c r="AY7" s="105"/>
      <c r="AZ7" s="105"/>
      <c r="BA7" s="105"/>
      <c r="BB7" s="105"/>
      <c r="BC7" s="105"/>
      <c r="BD7" s="105"/>
      <c r="BE7" s="105"/>
      <c r="BF7" s="105"/>
      <c r="BG7" s="105"/>
      <c r="BH7" s="105"/>
      <c r="BI7" s="105"/>
      <c r="BJ7" s="105"/>
      <c r="BK7" s="105"/>
      <c r="BL7" s="105"/>
      <c r="BM7" s="105"/>
      <c r="BN7" s="105"/>
      <c r="BO7" s="105"/>
      <c r="BP7" s="105"/>
      <c r="BQ7" s="105"/>
      <c r="BR7" s="105"/>
      <c r="BS7" s="105"/>
      <c r="BT7" s="105"/>
      <c r="BU7" s="105"/>
      <c r="BV7" s="105"/>
      <c r="BW7" s="105"/>
      <c r="BX7" s="105"/>
      <c r="BY7" s="105"/>
      <c r="BZ7" s="105"/>
      <c r="CA7" s="105"/>
      <c r="CB7" s="105"/>
      <c r="CC7" s="105"/>
      <c r="CD7" s="105"/>
      <c r="CE7" s="105"/>
      <c r="CF7" s="105"/>
      <c r="CG7" s="105"/>
      <c r="CH7" s="105"/>
      <c r="CI7" s="105"/>
      <c r="CJ7" s="105"/>
      <c r="CK7" s="105"/>
      <c r="CL7" s="105"/>
      <c r="CM7" s="105"/>
      <c r="CN7" s="105"/>
      <c r="CO7" s="105"/>
      <c r="CP7" s="105"/>
      <c r="CQ7" s="105"/>
      <c r="CR7" s="105"/>
      <c r="CS7" s="105"/>
      <c r="CT7" s="105"/>
      <c r="CU7" s="105"/>
      <c r="CV7" s="105"/>
      <c r="CW7" s="105"/>
      <c r="CX7" s="105"/>
      <c r="CY7" s="105"/>
      <c r="CZ7" s="105"/>
      <c r="DA7" s="105"/>
      <c r="DB7" s="105"/>
      <c r="DC7" s="105"/>
      <c r="DD7" s="105"/>
      <c r="DE7" s="105"/>
      <c r="DF7" s="105"/>
      <c r="DG7" s="105"/>
      <c r="DH7" s="105"/>
      <c r="DI7" s="105"/>
      <c r="DJ7" s="105"/>
      <c r="DK7" s="105"/>
    </row>
    <row r="8" spans="1:115" ht="12.75" customHeight="1" x14ac:dyDescent="0.25">
      <c r="A8" s="144">
        <v>2</v>
      </c>
      <c r="B8" s="96"/>
      <c r="C8" s="48" t="s">
        <v>245</v>
      </c>
      <c r="D8" s="43" t="s">
        <v>907</v>
      </c>
      <c r="E8" s="226" t="s">
        <v>4</v>
      </c>
      <c r="F8" s="226" t="s">
        <v>241</v>
      </c>
      <c r="G8" s="226" t="s">
        <v>242</v>
      </c>
      <c r="H8" s="226"/>
      <c r="I8" s="226">
        <v>3</v>
      </c>
      <c r="J8" s="226">
        <v>3</v>
      </c>
      <c r="K8" s="226">
        <v>3</v>
      </c>
      <c r="L8" s="61" t="s">
        <v>908</v>
      </c>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c r="BO8" s="105"/>
      <c r="BP8" s="105"/>
      <c r="BQ8" s="105"/>
      <c r="BR8" s="105"/>
      <c r="BS8" s="105"/>
      <c r="BT8" s="105"/>
      <c r="BU8" s="105"/>
      <c r="BV8" s="105"/>
      <c r="BW8" s="105"/>
      <c r="BX8" s="105"/>
      <c r="BY8" s="105"/>
      <c r="BZ8" s="105"/>
      <c r="CA8" s="105"/>
      <c r="CB8" s="105"/>
      <c r="CC8" s="105"/>
      <c r="CD8" s="105"/>
      <c r="CE8" s="105"/>
      <c r="CF8" s="105"/>
      <c r="CG8" s="105"/>
      <c r="CH8" s="105"/>
      <c r="CI8" s="105"/>
      <c r="CJ8" s="105"/>
      <c r="CK8" s="105"/>
      <c r="CL8" s="105"/>
      <c r="CM8" s="105"/>
      <c r="CN8" s="105"/>
      <c r="CO8" s="105"/>
      <c r="CP8" s="105"/>
      <c r="CQ8" s="105"/>
      <c r="CR8" s="105"/>
      <c r="CS8" s="105"/>
      <c r="CT8" s="105"/>
      <c r="CU8" s="105"/>
      <c r="CV8" s="105"/>
      <c r="CW8" s="105"/>
      <c r="CX8" s="105"/>
      <c r="CY8" s="105"/>
      <c r="CZ8" s="105"/>
      <c r="DA8" s="105"/>
      <c r="DB8" s="105"/>
      <c r="DC8" s="105"/>
      <c r="DD8" s="105"/>
      <c r="DE8" s="105"/>
      <c r="DF8" s="105"/>
      <c r="DG8" s="105"/>
      <c r="DH8" s="105"/>
      <c r="DI8" s="105"/>
      <c r="DJ8" s="105"/>
      <c r="DK8" s="105"/>
    </row>
    <row r="9" spans="1:115" ht="12.75" customHeight="1" x14ac:dyDescent="0.25">
      <c r="A9" s="144">
        <v>1</v>
      </c>
      <c r="B9" s="96"/>
      <c r="C9" s="48" t="s">
        <v>245</v>
      </c>
      <c r="D9" s="113" t="s">
        <v>648</v>
      </c>
      <c r="E9" s="114" t="s">
        <v>240</v>
      </c>
      <c r="F9" s="114" t="s">
        <v>310</v>
      </c>
      <c r="G9" s="114" t="s">
        <v>242</v>
      </c>
      <c r="H9" s="114" t="s">
        <v>328</v>
      </c>
      <c r="I9" s="114">
        <v>9</v>
      </c>
      <c r="J9" s="114">
        <v>8</v>
      </c>
      <c r="K9" s="114">
        <v>8</v>
      </c>
      <c r="L9" s="23" t="s">
        <v>649</v>
      </c>
      <c r="M9" s="105"/>
      <c r="N9" s="105"/>
      <c r="O9" s="105"/>
      <c r="P9" s="105"/>
      <c r="Q9" s="105"/>
      <c r="R9" s="105"/>
      <c r="S9" s="105"/>
      <c r="T9" s="105"/>
      <c r="U9" s="105"/>
      <c r="V9" s="105"/>
      <c r="W9" s="105"/>
      <c r="X9" s="105"/>
      <c r="Y9" s="105"/>
      <c r="Z9" s="105"/>
      <c r="AA9" s="105"/>
      <c r="AB9" s="105"/>
      <c r="AC9" s="105"/>
      <c r="AD9" s="105"/>
      <c r="AE9" s="105"/>
      <c r="AF9" s="105"/>
      <c r="AG9" s="105"/>
      <c r="AH9" s="105"/>
      <c r="AI9" s="105"/>
      <c r="AJ9" s="105"/>
      <c r="AK9" s="105"/>
      <c r="AL9" s="105"/>
      <c r="AM9" s="105"/>
      <c r="AN9" s="105"/>
      <c r="AO9" s="105"/>
      <c r="AP9" s="105"/>
      <c r="AQ9" s="105"/>
      <c r="AR9" s="105"/>
      <c r="AS9" s="105"/>
      <c r="AT9" s="105"/>
      <c r="AU9" s="105"/>
      <c r="AV9" s="105"/>
      <c r="AW9" s="105"/>
      <c r="AX9" s="105"/>
      <c r="AY9" s="105"/>
      <c r="AZ9" s="105"/>
      <c r="BA9" s="105"/>
      <c r="BB9" s="105"/>
      <c r="BC9" s="105"/>
      <c r="BD9" s="105"/>
      <c r="BE9" s="105"/>
      <c r="BF9" s="105"/>
      <c r="BG9" s="105"/>
      <c r="BH9" s="105"/>
      <c r="BI9" s="105"/>
      <c r="BJ9" s="105"/>
      <c r="BK9" s="105"/>
      <c r="BL9" s="105"/>
      <c r="BM9" s="105"/>
      <c r="BN9" s="105"/>
      <c r="BO9" s="105"/>
      <c r="BP9" s="105"/>
      <c r="BQ9" s="105"/>
      <c r="BR9" s="105"/>
      <c r="BS9" s="105"/>
      <c r="BT9" s="105"/>
      <c r="BU9" s="105"/>
      <c r="BV9" s="105"/>
      <c r="BW9" s="105"/>
      <c r="BX9" s="105"/>
      <c r="BY9" s="105"/>
      <c r="BZ9" s="105"/>
      <c r="CA9" s="105"/>
      <c r="CB9" s="105"/>
      <c r="CC9" s="105"/>
      <c r="CD9" s="105"/>
      <c r="CE9" s="105"/>
      <c r="CF9" s="105"/>
      <c r="CG9" s="105"/>
      <c r="CH9" s="105"/>
      <c r="CI9" s="105"/>
      <c r="CJ9" s="105"/>
      <c r="CK9" s="105"/>
      <c r="CL9" s="105"/>
      <c r="CM9" s="105"/>
      <c r="CN9" s="105"/>
      <c r="CO9" s="105"/>
      <c r="CP9" s="105"/>
      <c r="CQ9" s="105"/>
      <c r="CR9" s="105"/>
      <c r="CS9" s="105"/>
      <c r="CT9" s="105"/>
      <c r="CU9" s="105"/>
      <c r="CV9" s="105"/>
      <c r="CW9" s="105"/>
      <c r="CX9" s="105"/>
      <c r="CY9" s="105"/>
      <c r="CZ9" s="105"/>
      <c r="DA9" s="105"/>
      <c r="DB9" s="105"/>
      <c r="DC9" s="105"/>
      <c r="DD9" s="105"/>
      <c r="DE9" s="105"/>
      <c r="DF9" s="105"/>
      <c r="DG9" s="105"/>
      <c r="DH9" s="105"/>
      <c r="DI9" s="105"/>
      <c r="DJ9" s="105"/>
      <c r="DK9" s="105"/>
    </row>
    <row r="10" spans="1:115" ht="12.75" customHeight="1" x14ac:dyDescent="0.25">
      <c r="A10" s="144">
        <v>2</v>
      </c>
      <c r="B10" s="192">
        <v>1</v>
      </c>
      <c r="C10" s="48" t="s">
        <v>245</v>
      </c>
      <c r="D10" s="34" t="s">
        <v>302</v>
      </c>
      <c r="E10" s="149" t="s">
        <v>240</v>
      </c>
      <c r="F10" s="149" t="s">
        <v>247</v>
      </c>
      <c r="G10" s="149" t="s">
        <v>242</v>
      </c>
      <c r="H10" s="149"/>
      <c r="I10" s="149">
        <v>2</v>
      </c>
      <c r="J10" s="149">
        <v>2</v>
      </c>
      <c r="K10" s="149">
        <v>3</v>
      </c>
      <c r="L10" s="172" t="s">
        <v>303</v>
      </c>
      <c r="M10" s="105"/>
      <c r="N10" s="105"/>
      <c r="O10" s="105"/>
      <c r="P10" s="105"/>
      <c r="Q10" s="105"/>
      <c r="R10" s="105"/>
      <c r="S10" s="105"/>
      <c r="T10" s="105"/>
      <c r="U10" s="105"/>
      <c r="V10" s="105"/>
      <c r="W10" s="105"/>
      <c r="X10" s="105"/>
      <c r="Y10" s="105"/>
      <c r="Z10" s="105"/>
      <c r="AA10" s="105"/>
      <c r="AB10" s="105"/>
      <c r="AC10" s="105"/>
      <c r="AD10" s="105"/>
      <c r="AE10" s="105"/>
      <c r="AF10" s="105"/>
      <c r="AG10" s="105"/>
      <c r="AH10" s="105"/>
      <c r="AI10" s="105"/>
      <c r="AJ10" s="105"/>
      <c r="AK10" s="105"/>
      <c r="AL10" s="105"/>
      <c r="AM10" s="105"/>
      <c r="AN10" s="105"/>
      <c r="AO10" s="105"/>
      <c r="AP10" s="105"/>
      <c r="AQ10" s="105"/>
      <c r="AR10" s="105"/>
      <c r="AS10" s="105"/>
      <c r="AT10" s="105"/>
      <c r="AU10" s="105"/>
      <c r="AV10" s="105"/>
      <c r="AW10" s="105"/>
      <c r="AX10" s="105"/>
      <c r="AY10" s="105"/>
      <c r="AZ10" s="105"/>
      <c r="BA10" s="105"/>
      <c r="BB10" s="105"/>
      <c r="BC10" s="105"/>
      <c r="BD10" s="105"/>
      <c r="BE10" s="105"/>
      <c r="BF10" s="105"/>
      <c r="BG10" s="105"/>
      <c r="BH10" s="105"/>
      <c r="BI10" s="105"/>
      <c r="BJ10" s="105"/>
      <c r="BK10" s="105"/>
      <c r="BL10" s="105"/>
      <c r="BM10" s="105"/>
      <c r="BN10" s="105"/>
      <c r="BO10" s="105"/>
      <c r="BP10" s="105"/>
      <c r="BQ10" s="105"/>
      <c r="BR10" s="105"/>
      <c r="BS10" s="105"/>
      <c r="BT10" s="105"/>
      <c r="BU10" s="105"/>
      <c r="BV10" s="105"/>
      <c r="BW10" s="105"/>
      <c r="BX10" s="105"/>
      <c r="BY10" s="105"/>
      <c r="BZ10" s="105"/>
      <c r="CA10" s="105"/>
      <c r="CB10" s="105"/>
      <c r="CC10" s="105"/>
      <c r="CD10" s="105"/>
      <c r="CE10" s="105"/>
      <c r="CF10" s="105"/>
      <c r="CG10" s="105"/>
      <c r="CH10" s="105"/>
      <c r="CI10" s="105"/>
      <c r="CJ10" s="105"/>
      <c r="CK10" s="105"/>
      <c r="CL10" s="105"/>
      <c r="CM10" s="105"/>
      <c r="CN10" s="105"/>
      <c r="CO10" s="105"/>
      <c r="CP10" s="105"/>
      <c r="CQ10" s="105"/>
      <c r="CR10" s="105"/>
      <c r="CS10" s="105"/>
      <c r="CT10" s="105"/>
      <c r="CU10" s="105"/>
      <c r="CV10" s="105"/>
      <c r="CW10" s="105"/>
      <c r="CX10" s="105"/>
      <c r="CY10" s="105"/>
      <c r="CZ10" s="105"/>
      <c r="DA10" s="105"/>
      <c r="DB10" s="105"/>
      <c r="DC10" s="105"/>
      <c r="DD10" s="105"/>
      <c r="DE10" s="105"/>
      <c r="DF10" s="105"/>
      <c r="DG10" s="105"/>
      <c r="DH10" s="105"/>
      <c r="DI10" s="105"/>
      <c r="DJ10" s="105"/>
      <c r="DK10" s="105"/>
    </row>
    <row r="11" spans="1:115" ht="12.75" customHeight="1" x14ac:dyDescent="0.25">
      <c r="A11" s="144">
        <v>2</v>
      </c>
      <c r="B11" s="96"/>
      <c r="C11" s="18" t="s">
        <v>238</v>
      </c>
      <c r="D11" s="202" t="s">
        <v>1140</v>
      </c>
      <c r="E11" s="131" t="s">
        <v>7</v>
      </c>
      <c r="F11" s="131" t="s">
        <v>272</v>
      </c>
      <c r="G11" s="131" t="s">
        <v>673</v>
      </c>
      <c r="H11" s="131"/>
      <c r="I11" s="131">
        <v>4</v>
      </c>
      <c r="J11" s="131"/>
      <c r="K11" s="131"/>
      <c r="L11" s="123" t="s">
        <v>1141</v>
      </c>
      <c r="M11" s="105"/>
      <c r="N11" s="105"/>
      <c r="O11" s="105"/>
      <c r="P11" s="105"/>
      <c r="Q11" s="105"/>
      <c r="R11" s="105"/>
      <c r="S11" s="105"/>
      <c r="T11" s="105"/>
      <c r="U11" s="105"/>
      <c r="V11" s="105"/>
      <c r="W11" s="105"/>
      <c r="X11" s="105"/>
      <c r="Y11" s="105"/>
      <c r="Z11" s="105"/>
      <c r="AA11" s="105"/>
      <c r="AB11" s="105"/>
      <c r="AC11" s="105"/>
      <c r="AD11" s="105"/>
      <c r="AE11" s="105"/>
      <c r="AF11" s="105"/>
      <c r="AG11" s="105"/>
      <c r="AH11" s="105"/>
      <c r="AI11" s="105"/>
      <c r="AJ11" s="105"/>
      <c r="AK11" s="105"/>
      <c r="AL11" s="105"/>
      <c r="AM11" s="105"/>
      <c r="AN11" s="105"/>
      <c r="AO11" s="105"/>
      <c r="AP11" s="105"/>
      <c r="AQ11" s="105"/>
      <c r="AR11" s="105"/>
      <c r="AS11" s="105"/>
      <c r="AT11" s="105"/>
      <c r="AU11" s="105"/>
      <c r="AV11" s="105"/>
      <c r="AW11" s="105"/>
      <c r="AX11" s="105"/>
      <c r="AY11" s="105"/>
      <c r="AZ11" s="105"/>
      <c r="BA11" s="105"/>
      <c r="BB11" s="105"/>
      <c r="BC11" s="105"/>
      <c r="BD11" s="105"/>
      <c r="BE11" s="105"/>
      <c r="BF11" s="105"/>
      <c r="BG11" s="105"/>
      <c r="BH11" s="105"/>
      <c r="BI11" s="105"/>
      <c r="BJ11" s="105"/>
      <c r="BK11" s="105"/>
      <c r="BL11" s="105"/>
      <c r="BM11" s="105"/>
      <c r="BN11" s="105"/>
      <c r="BO11" s="105"/>
      <c r="BP11" s="105"/>
      <c r="BQ11" s="105"/>
      <c r="BR11" s="105"/>
      <c r="BS11" s="105"/>
      <c r="BT11" s="105"/>
      <c r="BU11" s="105"/>
      <c r="BV11" s="105"/>
      <c r="BW11" s="105"/>
      <c r="BX11" s="105"/>
      <c r="BY11" s="105"/>
      <c r="BZ11" s="105"/>
      <c r="CA11" s="105"/>
      <c r="CB11" s="105"/>
      <c r="CC11" s="105"/>
      <c r="CD11" s="105"/>
      <c r="CE11" s="105"/>
      <c r="CF11" s="105"/>
      <c r="CG11" s="105"/>
      <c r="CH11" s="105"/>
      <c r="CI11" s="105"/>
      <c r="CJ11" s="105"/>
      <c r="CK11" s="105"/>
      <c r="CL11" s="105"/>
      <c r="CM11" s="105"/>
      <c r="CN11" s="105"/>
      <c r="CO11" s="105"/>
      <c r="CP11" s="105"/>
      <c r="CQ11" s="105"/>
      <c r="CR11" s="105"/>
      <c r="CS11" s="105"/>
      <c r="CT11" s="105"/>
      <c r="CU11" s="105"/>
      <c r="CV11" s="105"/>
      <c r="CW11" s="105"/>
      <c r="CX11" s="105"/>
      <c r="CY11" s="105"/>
      <c r="CZ11" s="105"/>
      <c r="DA11" s="105"/>
      <c r="DB11" s="105"/>
      <c r="DC11" s="105"/>
      <c r="DD11" s="105"/>
      <c r="DE11" s="105"/>
      <c r="DF11" s="105"/>
      <c r="DG11" s="105"/>
      <c r="DH11" s="105"/>
      <c r="DI11" s="105"/>
      <c r="DJ11" s="105"/>
      <c r="DK11" s="105"/>
    </row>
    <row r="12" spans="1:115" ht="12.75" customHeight="1" x14ac:dyDescent="0.25">
      <c r="A12" s="144">
        <v>2</v>
      </c>
      <c r="B12" s="144">
        <v>2</v>
      </c>
      <c r="C12" s="48" t="s">
        <v>245</v>
      </c>
      <c r="D12" s="167" t="s">
        <v>1090</v>
      </c>
      <c r="E12" s="135" t="s">
        <v>7</v>
      </c>
      <c r="F12" s="135" t="s">
        <v>265</v>
      </c>
      <c r="G12" s="135" t="s">
        <v>673</v>
      </c>
      <c r="H12" s="135"/>
      <c r="I12" s="135">
        <v>0</v>
      </c>
      <c r="J12" s="135"/>
      <c r="K12" s="135"/>
      <c r="L12" s="103" t="s">
        <v>1091</v>
      </c>
      <c r="M12" s="105"/>
      <c r="N12" s="105"/>
      <c r="O12" s="105"/>
      <c r="P12" s="105"/>
      <c r="Q12" s="105"/>
      <c r="R12" s="105"/>
      <c r="S12" s="105"/>
      <c r="T12" s="105"/>
      <c r="U12" s="105"/>
      <c r="V12" s="105"/>
      <c r="W12" s="105"/>
      <c r="X12" s="105"/>
      <c r="Y12" s="105"/>
      <c r="Z12" s="105"/>
      <c r="AA12" s="105"/>
      <c r="AB12" s="105"/>
      <c r="AC12" s="105"/>
      <c r="AD12" s="105"/>
      <c r="AE12" s="105"/>
      <c r="AF12" s="105"/>
      <c r="AG12" s="105"/>
      <c r="AH12" s="105"/>
      <c r="AI12" s="105"/>
      <c r="AJ12" s="105"/>
      <c r="AK12" s="105"/>
      <c r="AL12" s="105"/>
      <c r="AM12" s="105"/>
      <c r="AN12" s="105"/>
      <c r="AO12" s="105"/>
      <c r="AP12" s="105"/>
      <c r="AQ12" s="105"/>
      <c r="AR12" s="105"/>
      <c r="AS12" s="105"/>
      <c r="AT12" s="105"/>
      <c r="AU12" s="105"/>
      <c r="AV12" s="105"/>
      <c r="AW12" s="105"/>
      <c r="AX12" s="105"/>
      <c r="AY12" s="105"/>
      <c r="AZ12" s="105"/>
      <c r="BA12" s="105"/>
      <c r="BB12" s="105"/>
      <c r="BC12" s="105"/>
      <c r="BD12" s="105"/>
      <c r="BE12" s="105"/>
      <c r="BF12" s="105"/>
      <c r="BG12" s="105"/>
      <c r="BH12" s="105"/>
      <c r="BI12" s="105"/>
      <c r="BJ12" s="105"/>
      <c r="BK12" s="105"/>
      <c r="BL12" s="105"/>
      <c r="BM12" s="105"/>
      <c r="BN12" s="105"/>
      <c r="BO12" s="105"/>
      <c r="BP12" s="105"/>
      <c r="BQ12" s="105"/>
      <c r="BR12" s="105"/>
      <c r="BS12" s="105"/>
      <c r="BT12" s="105"/>
      <c r="BU12" s="105"/>
      <c r="BV12" s="105"/>
      <c r="BW12" s="105"/>
      <c r="BX12" s="105"/>
      <c r="BY12" s="105"/>
      <c r="BZ12" s="105"/>
      <c r="CA12" s="105"/>
      <c r="CB12" s="105"/>
      <c r="CC12" s="105"/>
      <c r="CD12" s="105"/>
      <c r="CE12" s="105"/>
      <c r="CF12" s="105"/>
      <c r="CG12" s="105"/>
      <c r="CH12" s="105"/>
      <c r="CI12" s="105"/>
      <c r="CJ12" s="105"/>
      <c r="CK12" s="105"/>
      <c r="CL12" s="105"/>
      <c r="CM12" s="105"/>
      <c r="CN12" s="105"/>
      <c r="CO12" s="105"/>
      <c r="CP12" s="105"/>
      <c r="CQ12" s="105"/>
      <c r="CR12" s="105"/>
      <c r="CS12" s="105"/>
      <c r="CT12" s="105"/>
      <c r="CU12" s="105"/>
      <c r="CV12" s="105"/>
      <c r="CW12" s="105"/>
      <c r="CX12" s="105"/>
      <c r="CY12" s="105"/>
      <c r="CZ12" s="105"/>
      <c r="DA12" s="105"/>
      <c r="DB12" s="105"/>
      <c r="DC12" s="105"/>
      <c r="DD12" s="105"/>
      <c r="DE12" s="105"/>
      <c r="DF12" s="105"/>
      <c r="DG12" s="105"/>
      <c r="DH12" s="105"/>
      <c r="DI12" s="105"/>
      <c r="DJ12" s="105"/>
      <c r="DK12" s="105"/>
    </row>
    <row r="13" spans="1:115" ht="12.75" customHeight="1" x14ac:dyDescent="0.25">
      <c r="A13" s="144">
        <v>2</v>
      </c>
      <c r="B13" s="96"/>
      <c r="C13" s="48" t="s">
        <v>245</v>
      </c>
      <c r="D13" s="43" t="s">
        <v>1106</v>
      </c>
      <c r="E13" s="226" t="s">
        <v>7</v>
      </c>
      <c r="F13" s="226" t="s">
        <v>241</v>
      </c>
      <c r="G13" s="226" t="s">
        <v>673</v>
      </c>
      <c r="H13" s="226"/>
      <c r="I13" s="226">
        <v>2</v>
      </c>
      <c r="J13" s="226"/>
      <c r="K13" s="226"/>
      <c r="L13" s="61" t="s">
        <v>1107</v>
      </c>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c r="AN13" s="105"/>
      <c r="AO13" s="105"/>
      <c r="AP13" s="105"/>
      <c r="AQ13" s="105"/>
      <c r="AR13" s="105"/>
      <c r="AS13" s="105"/>
      <c r="AT13" s="105"/>
      <c r="AU13" s="105"/>
      <c r="AV13" s="105"/>
      <c r="AW13" s="105"/>
      <c r="AX13" s="105"/>
      <c r="AY13" s="105"/>
      <c r="AZ13" s="105"/>
      <c r="BA13" s="105"/>
      <c r="BB13" s="105"/>
      <c r="BC13" s="105"/>
      <c r="BD13" s="105"/>
      <c r="BE13" s="105"/>
      <c r="BF13" s="105"/>
      <c r="BG13" s="105"/>
      <c r="BH13" s="105"/>
      <c r="BI13" s="105"/>
      <c r="BJ13" s="105"/>
      <c r="BK13" s="105"/>
      <c r="BL13" s="105"/>
      <c r="BM13" s="105"/>
      <c r="BN13" s="105"/>
      <c r="BO13" s="105"/>
      <c r="BP13" s="105"/>
      <c r="BQ13" s="105"/>
      <c r="BR13" s="105"/>
      <c r="BS13" s="105"/>
      <c r="BT13" s="105"/>
      <c r="BU13" s="105"/>
      <c r="BV13" s="105"/>
      <c r="BW13" s="105"/>
      <c r="BX13" s="105"/>
      <c r="BY13" s="105"/>
      <c r="BZ13" s="105"/>
      <c r="CA13" s="105"/>
      <c r="CB13" s="105"/>
      <c r="CC13" s="105"/>
      <c r="CD13" s="105"/>
      <c r="CE13" s="105"/>
      <c r="CF13" s="105"/>
      <c r="CG13" s="105"/>
      <c r="CH13" s="105"/>
      <c r="CI13" s="105"/>
      <c r="CJ13" s="105"/>
      <c r="CK13" s="105"/>
      <c r="CL13" s="105"/>
      <c r="CM13" s="105"/>
      <c r="CN13" s="105"/>
      <c r="CO13" s="105"/>
      <c r="CP13" s="105"/>
      <c r="CQ13" s="105"/>
      <c r="CR13" s="105"/>
      <c r="CS13" s="105"/>
      <c r="CT13" s="105"/>
      <c r="CU13" s="105"/>
      <c r="CV13" s="105"/>
      <c r="CW13" s="105"/>
      <c r="CX13" s="105"/>
      <c r="CY13" s="105"/>
      <c r="CZ13" s="105"/>
      <c r="DA13" s="105"/>
      <c r="DB13" s="105"/>
      <c r="DC13" s="105"/>
      <c r="DD13" s="105"/>
      <c r="DE13" s="105"/>
      <c r="DF13" s="105"/>
      <c r="DG13" s="105"/>
      <c r="DH13" s="105"/>
      <c r="DI13" s="105"/>
      <c r="DJ13" s="105"/>
      <c r="DK13" s="105"/>
    </row>
    <row r="14" spans="1:115" ht="12.75" customHeight="1" x14ac:dyDescent="0.25">
      <c r="A14" s="144">
        <v>2</v>
      </c>
      <c r="B14" s="192">
        <v>1</v>
      </c>
      <c r="C14" s="48" t="s">
        <v>245</v>
      </c>
      <c r="D14" s="34" t="s">
        <v>468</v>
      </c>
      <c r="E14" s="149" t="s">
        <v>240</v>
      </c>
      <c r="F14" s="149" t="s">
        <v>247</v>
      </c>
      <c r="G14" s="149" t="s">
        <v>242</v>
      </c>
      <c r="H14" s="149"/>
      <c r="I14" s="149">
        <v>4</v>
      </c>
      <c r="J14" s="149">
        <v>5</v>
      </c>
      <c r="K14" s="149">
        <v>4</v>
      </c>
      <c r="L14" s="172" t="s">
        <v>383</v>
      </c>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c r="AN14" s="105"/>
      <c r="AO14" s="105"/>
      <c r="AP14" s="105"/>
      <c r="AQ14" s="105"/>
      <c r="AR14" s="105"/>
      <c r="AS14" s="105"/>
      <c r="AT14" s="105"/>
      <c r="AU14" s="105"/>
      <c r="AV14" s="105"/>
      <c r="AW14" s="105"/>
      <c r="AX14" s="105"/>
      <c r="AY14" s="105"/>
      <c r="AZ14" s="105"/>
      <c r="BA14" s="105"/>
      <c r="BB14" s="105"/>
      <c r="BC14" s="105"/>
      <c r="BD14" s="105"/>
      <c r="BE14" s="105"/>
      <c r="BF14" s="105"/>
      <c r="BG14" s="105"/>
      <c r="BH14" s="105"/>
      <c r="BI14" s="105"/>
      <c r="BJ14" s="105"/>
      <c r="BK14" s="105"/>
      <c r="BL14" s="105"/>
      <c r="BM14" s="105"/>
      <c r="BN14" s="105"/>
      <c r="BO14" s="105"/>
      <c r="BP14" s="105"/>
      <c r="BQ14" s="105"/>
      <c r="BR14" s="105"/>
      <c r="BS14" s="105"/>
      <c r="BT14" s="105"/>
      <c r="BU14" s="105"/>
      <c r="BV14" s="105"/>
      <c r="BW14" s="105"/>
      <c r="BX14" s="105"/>
      <c r="BY14" s="105"/>
      <c r="BZ14" s="105"/>
      <c r="CA14" s="105"/>
      <c r="CB14" s="105"/>
      <c r="CC14" s="105"/>
      <c r="CD14" s="105"/>
      <c r="CE14" s="105"/>
      <c r="CF14" s="105"/>
      <c r="CG14" s="105"/>
      <c r="CH14" s="105"/>
      <c r="CI14" s="105"/>
      <c r="CJ14" s="105"/>
      <c r="CK14" s="105"/>
      <c r="CL14" s="105"/>
      <c r="CM14" s="105"/>
      <c r="CN14" s="105"/>
      <c r="CO14" s="105"/>
      <c r="CP14" s="105"/>
      <c r="CQ14" s="105"/>
      <c r="CR14" s="105"/>
      <c r="CS14" s="105"/>
      <c r="CT14" s="105"/>
      <c r="CU14" s="105"/>
      <c r="CV14" s="105"/>
      <c r="CW14" s="105"/>
      <c r="CX14" s="105"/>
      <c r="CY14" s="105"/>
      <c r="CZ14" s="105"/>
      <c r="DA14" s="105"/>
      <c r="DB14" s="105"/>
      <c r="DC14" s="105"/>
      <c r="DD14" s="105"/>
      <c r="DE14" s="105"/>
      <c r="DF14" s="105"/>
      <c r="DG14" s="105"/>
      <c r="DH14" s="105"/>
      <c r="DI14" s="105"/>
      <c r="DJ14" s="105"/>
      <c r="DK14" s="105"/>
    </row>
    <row r="15" spans="1:115" ht="12.75" customHeight="1" x14ac:dyDescent="0.25">
      <c r="A15" s="144">
        <v>2</v>
      </c>
      <c r="B15" s="96"/>
      <c r="C15" s="48" t="s">
        <v>245</v>
      </c>
      <c r="D15" s="43" t="s">
        <v>469</v>
      </c>
      <c r="E15" s="226" t="s">
        <v>240</v>
      </c>
      <c r="F15" s="226" t="s">
        <v>241</v>
      </c>
      <c r="G15" s="226" t="s">
        <v>242</v>
      </c>
      <c r="H15" s="226"/>
      <c r="I15" s="226">
        <v>4</v>
      </c>
      <c r="J15" s="226">
        <v>2</v>
      </c>
      <c r="K15" s="226">
        <v>5</v>
      </c>
      <c r="L15" s="61" t="s">
        <v>470</v>
      </c>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c r="AT15" s="105"/>
      <c r="AU15" s="105"/>
      <c r="AV15" s="105"/>
      <c r="AW15" s="105"/>
      <c r="AX15" s="105"/>
      <c r="AY15" s="105"/>
      <c r="AZ15" s="105"/>
      <c r="BA15" s="105"/>
      <c r="BB15" s="105"/>
      <c r="BC15" s="105"/>
      <c r="BD15" s="105"/>
      <c r="BE15" s="105"/>
      <c r="BF15" s="105"/>
      <c r="BG15" s="105"/>
      <c r="BH15" s="105"/>
      <c r="BI15" s="105"/>
      <c r="BJ15" s="105"/>
      <c r="BK15" s="105"/>
      <c r="BL15" s="105"/>
      <c r="BM15" s="105"/>
      <c r="BN15" s="105"/>
      <c r="BO15" s="105"/>
      <c r="BP15" s="105"/>
      <c r="BQ15" s="105"/>
      <c r="BR15" s="105"/>
      <c r="BS15" s="105"/>
      <c r="BT15" s="105"/>
      <c r="BU15" s="105"/>
      <c r="BV15" s="105"/>
      <c r="BW15" s="105"/>
      <c r="BX15" s="105"/>
      <c r="BY15" s="105"/>
      <c r="BZ15" s="105"/>
      <c r="CA15" s="105"/>
      <c r="CB15" s="105"/>
      <c r="CC15" s="105"/>
      <c r="CD15" s="105"/>
      <c r="CE15" s="105"/>
      <c r="CF15" s="105"/>
      <c r="CG15" s="105"/>
      <c r="CH15" s="105"/>
      <c r="CI15" s="105"/>
      <c r="CJ15" s="105"/>
      <c r="CK15" s="105"/>
      <c r="CL15" s="105"/>
      <c r="CM15" s="105"/>
      <c r="CN15" s="105"/>
      <c r="CO15" s="105"/>
      <c r="CP15" s="105"/>
      <c r="CQ15" s="105"/>
      <c r="CR15" s="105"/>
      <c r="CS15" s="105"/>
      <c r="CT15" s="105"/>
      <c r="CU15" s="105"/>
      <c r="CV15" s="105"/>
      <c r="CW15" s="105"/>
      <c r="CX15" s="105"/>
      <c r="CY15" s="105"/>
      <c r="CZ15" s="105"/>
      <c r="DA15" s="105"/>
      <c r="DB15" s="105"/>
      <c r="DC15" s="105"/>
      <c r="DD15" s="105"/>
      <c r="DE15" s="105"/>
      <c r="DF15" s="105"/>
      <c r="DG15" s="105"/>
      <c r="DH15" s="105"/>
      <c r="DI15" s="105"/>
      <c r="DJ15" s="105"/>
      <c r="DK15" s="105"/>
    </row>
    <row r="16" spans="1:115" ht="12.75" customHeight="1" x14ac:dyDescent="0.25">
      <c r="A16" s="144">
        <v>2</v>
      </c>
      <c r="B16" s="96"/>
      <c r="C16" s="48" t="s">
        <v>245</v>
      </c>
      <c r="D16" s="202" t="s">
        <v>171</v>
      </c>
      <c r="E16" s="131" t="s">
        <v>1</v>
      </c>
      <c r="F16" s="131" t="s">
        <v>272</v>
      </c>
      <c r="G16" s="131" t="s">
        <v>242</v>
      </c>
      <c r="H16" s="131"/>
      <c r="I16" s="131">
        <v>7</v>
      </c>
      <c r="J16" s="131">
        <v>5</v>
      </c>
      <c r="K16" s="131">
        <v>5</v>
      </c>
      <c r="L16" s="123" t="s">
        <v>723</v>
      </c>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c r="AV16" s="105"/>
      <c r="AW16" s="105"/>
      <c r="AX16" s="105"/>
      <c r="AY16" s="105"/>
      <c r="AZ16" s="105"/>
      <c r="BA16" s="105"/>
      <c r="BB16" s="105"/>
      <c r="BC16" s="105"/>
      <c r="BD16" s="105"/>
      <c r="BE16" s="105"/>
      <c r="BF16" s="105"/>
      <c r="BG16" s="105"/>
      <c r="BH16" s="105"/>
      <c r="BI16" s="105"/>
      <c r="BJ16" s="105"/>
      <c r="BK16" s="105"/>
      <c r="BL16" s="105"/>
      <c r="BM16" s="105"/>
      <c r="BN16" s="105"/>
      <c r="BO16" s="105"/>
      <c r="BP16" s="105"/>
      <c r="BQ16" s="105"/>
      <c r="BR16" s="105"/>
      <c r="BS16" s="105"/>
      <c r="BT16" s="105"/>
      <c r="BU16" s="105"/>
      <c r="BV16" s="105"/>
      <c r="BW16" s="105"/>
      <c r="BX16" s="105"/>
      <c r="BY16" s="105"/>
      <c r="BZ16" s="105"/>
      <c r="CA16" s="105"/>
      <c r="CB16" s="105"/>
      <c r="CC16" s="105"/>
      <c r="CD16" s="105"/>
      <c r="CE16" s="105"/>
      <c r="CF16" s="105"/>
      <c r="CG16" s="105"/>
      <c r="CH16" s="105"/>
      <c r="CI16" s="105"/>
      <c r="CJ16" s="105"/>
      <c r="CK16" s="105"/>
      <c r="CL16" s="105"/>
      <c r="CM16" s="105"/>
      <c r="CN16" s="105"/>
      <c r="CO16" s="105"/>
      <c r="CP16" s="105"/>
      <c r="CQ16" s="105"/>
      <c r="CR16" s="105"/>
      <c r="CS16" s="105"/>
      <c r="CT16" s="105"/>
      <c r="CU16" s="105"/>
      <c r="CV16" s="105"/>
      <c r="CW16" s="105"/>
      <c r="CX16" s="105"/>
      <c r="CY16" s="105"/>
      <c r="CZ16" s="105"/>
      <c r="DA16" s="105"/>
      <c r="DB16" s="105"/>
      <c r="DC16" s="105"/>
      <c r="DD16" s="105"/>
      <c r="DE16" s="105"/>
      <c r="DF16" s="105"/>
      <c r="DG16" s="105"/>
      <c r="DH16" s="105"/>
      <c r="DI16" s="105"/>
      <c r="DJ16" s="105"/>
      <c r="DK16" s="105"/>
    </row>
    <row r="17" spans="1:115" ht="12.75" customHeight="1" x14ac:dyDescent="0.25">
      <c r="A17" s="144">
        <v>2</v>
      </c>
      <c r="B17" s="96"/>
      <c r="C17" s="48" t="s">
        <v>245</v>
      </c>
      <c r="D17" s="202" t="s">
        <v>724</v>
      </c>
      <c r="E17" s="131" t="s">
        <v>1</v>
      </c>
      <c r="F17" s="131" t="s">
        <v>272</v>
      </c>
      <c r="G17" s="131" t="s">
        <v>242</v>
      </c>
      <c r="H17" s="131"/>
      <c r="I17" s="131">
        <v>7</v>
      </c>
      <c r="J17" s="131">
        <v>5</v>
      </c>
      <c r="K17" s="131">
        <v>5</v>
      </c>
      <c r="L17" s="123" t="s">
        <v>725</v>
      </c>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5"/>
      <c r="AZ17" s="105"/>
      <c r="BA17" s="105"/>
      <c r="BB17" s="105"/>
      <c r="BC17" s="105"/>
      <c r="BD17" s="105"/>
      <c r="BE17" s="105"/>
      <c r="BF17" s="105"/>
      <c r="BG17" s="105"/>
      <c r="BH17" s="105"/>
      <c r="BI17" s="105"/>
      <c r="BJ17" s="105"/>
      <c r="BK17" s="105"/>
      <c r="BL17" s="105"/>
      <c r="BM17" s="105"/>
      <c r="BN17" s="105"/>
      <c r="BO17" s="105"/>
      <c r="BP17" s="105"/>
      <c r="BQ17" s="105"/>
      <c r="BR17" s="105"/>
      <c r="BS17" s="105"/>
      <c r="BT17" s="105"/>
      <c r="BU17" s="105"/>
      <c r="BV17" s="105"/>
      <c r="BW17" s="105"/>
      <c r="BX17" s="105"/>
      <c r="BY17" s="105"/>
      <c r="BZ17" s="105"/>
      <c r="CA17" s="105"/>
      <c r="CB17" s="105"/>
      <c r="CC17" s="105"/>
      <c r="CD17" s="105"/>
      <c r="CE17" s="105"/>
      <c r="CF17" s="105"/>
      <c r="CG17" s="105"/>
      <c r="CH17" s="105"/>
      <c r="CI17" s="105"/>
      <c r="CJ17" s="105"/>
      <c r="CK17" s="105"/>
      <c r="CL17" s="105"/>
      <c r="CM17" s="105"/>
      <c r="CN17" s="105"/>
      <c r="CO17" s="105"/>
      <c r="CP17" s="105"/>
      <c r="CQ17" s="105"/>
      <c r="CR17" s="105"/>
      <c r="CS17" s="105"/>
      <c r="CT17" s="105"/>
      <c r="CU17" s="105"/>
      <c r="CV17" s="105"/>
      <c r="CW17" s="105"/>
      <c r="CX17" s="105"/>
      <c r="CY17" s="105"/>
      <c r="CZ17" s="105"/>
      <c r="DA17" s="105"/>
      <c r="DB17" s="105"/>
      <c r="DC17" s="105"/>
      <c r="DD17" s="105"/>
      <c r="DE17" s="105"/>
      <c r="DF17" s="105"/>
      <c r="DG17" s="105"/>
      <c r="DH17" s="105"/>
      <c r="DI17" s="105"/>
      <c r="DJ17" s="105"/>
      <c r="DK17" s="105"/>
    </row>
    <row r="18" spans="1:115" ht="12.75" customHeight="1" x14ac:dyDescent="0.25">
      <c r="A18" s="144">
        <v>2</v>
      </c>
      <c r="B18" s="96"/>
      <c r="C18" s="48" t="s">
        <v>245</v>
      </c>
      <c r="D18" s="43" t="s">
        <v>304</v>
      </c>
      <c r="E18" s="226" t="s">
        <v>240</v>
      </c>
      <c r="F18" s="226" t="s">
        <v>241</v>
      </c>
      <c r="G18" s="226" t="s">
        <v>242</v>
      </c>
      <c r="H18" s="226"/>
      <c r="I18" s="226">
        <v>2</v>
      </c>
      <c r="J18" s="226">
        <v>4</v>
      </c>
      <c r="K18" s="226">
        <v>5</v>
      </c>
      <c r="L18" s="61" t="s">
        <v>305</v>
      </c>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c r="BO18" s="105"/>
      <c r="BP18" s="105"/>
      <c r="BQ18" s="105"/>
      <c r="BR18" s="105"/>
      <c r="BS18" s="105"/>
      <c r="BT18" s="105"/>
      <c r="BU18" s="105"/>
      <c r="BV18" s="105"/>
      <c r="BW18" s="105"/>
      <c r="BX18" s="105"/>
      <c r="BY18" s="105"/>
      <c r="BZ18" s="105"/>
      <c r="CA18" s="105"/>
      <c r="CB18" s="105"/>
      <c r="CC18" s="105"/>
      <c r="CD18" s="105"/>
      <c r="CE18" s="105"/>
      <c r="CF18" s="105"/>
      <c r="CG18" s="105"/>
      <c r="CH18" s="105"/>
      <c r="CI18" s="105"/>
      <c r="CJ18" s="105"/>
      <c r="CK18" s="105"/>
      <c r="CL18" s="105"/>
      <c r="CM18" s="105"/>
      <c r="CN18" s="105"/>
      <c r="CO18" s="105"/>
      <c r="CP18" s="105"/>
      <c r="CQ18" s="105"/>
      <c r="CR18" s="105"/>
      <c r="CS18" s="105"/>
      <c r="CT18" s="105"/>
      <c r="CU18" s="105"/>
      <c r="CV18" s="105"/>
      <c r="CW18" s="105"/>
      <c r="CX18" s="105"/>
      <c r="CY18" s="105"/>
      <c r="CZ18" s="105"/>
      <c r="DA18" s="105"/>
      <c r="DB18" s="105"/>
      <c r="DC18" s="105"/>
      <c r="DD18" s="105"/>
      <c r="DE18" s="105"/>
      <c r="DF18" s="105"/>
      <c r="DG18" s="105"/>
      <c r="DH18" s="105"/>
      <c r="DI18" s="105"/>
      <c r="DJ18" s="105"/>
      <c r="DK18" s="105"/>
    </row>
    <row r="19" spans="1:115" ht="12.75" customHeight="1" x14ac:dyDescent="0.25">
      <c r="A19" s="144">
        <v>2</v>
      </c>
      <c r="B19" s="96"/>
      <c r="C19" s="48" t="s">
        <v>245</v>
      </c>
      <c r="D19" s="43" t="s">
        <v>249</v>
      </c>
      <c r="E19" s="226" t="s">
        <v>240</v>
      </c>
      <c r="F19" s="226" t="s">
        <v>241</v>
      </c>
      <c r="G19" s="226" t="s">
        <v>242</v>
      </c>
      <c r="H19" s="226" t="s">
        <v>250</v>
      </c>
      <c r="I19" s="226">
        <v>1</v>
      </c>
      <c r="J19" s="226">
        <v>1</v>
      </c>
      <c r="K19" s="226">
        <v>1</v>
      </c>
      <c r="L19" s="61" t="s">
        <v>251</v>
      </c>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c r="AN19" s="105"/>
      <c r="AO19" s="105"/>
      <c r="AP19" s="105"/>
      <c r="AQ19" s="105"/>
      <c r="AR19" s="105"/>
      <c r="AS19" s="105"/>
      <c r="AT19" s="105"/>
      <c r="AU19" s="105"/>
      <c r="AV19" s="105"/>
      <c r="AW19" s="105"/>
      <c r="AX19" s="105"/>
      <c r="AY19" s="105"/>
      <c r="AZ19" s="105"/>
      <c r="BA19" s="105"/>
      <c r="BB19" s="105"/>
      <c r="BC19" s="105"/>
      <c r="BD19" s="105"/>
      <c r="BE19" s="105"/>
      <c r="BF19" s="105"/>
      <c r="BG19" s="105"/>
      <c r="BH19" s="105"/>
      <c r="BI19" s="105"/>
      <c r="BJ19" s="105"/>
      <c r="BK19" s="105"/>
      <c r="BL19" s="105"/>
      <c r="BM19" s="105"/>
      <c r="BN19" s="105"/>
      <c r="BO19" s="105"/>
      <c r="BP19" s="105"/>
      <c r="BQ19" s="105"/>
      <c r="BR19" s="105"/>
      <c r="BS19" s="105"/>
      <c r="BT19" s="105"/>
      <c r="BU19" s="105"/>
      <c r="BV19" s="105"/>
      <c r="BW19" s="105"/>
      <c r="BX19" s="105"/>
      <c r="BY19" s="105"/>
      <c r="BZ19" s="105"/>
      <c r="CA19" s="105"/>
      <c r="CB19" s="105"/>
      <c r="CC19" s="105"/>
      <c r="CD19" s="105"/>
      <c r="CE19" s="105"/>
      <c r="CF19" s="105"/>
      <c r="CG19" s="105"/>
      <c r="CH19" s="105"/>
      <c r="CI19" s="105"/>
      <c r="CJ19" s="105"/>
      <c r="CK19" s="105"/>
      <c r="CL19" s="105"/>
      <c r="CM19" s="105"/>
      <c r="CN19" s="105"/>
      <c r="CO19" s="105"/>
      <c r="CP19" s="105"/>
      <c r="CQ19" s="105"/>
      <c r="CR19" s="105"/>
      <c r="CS19" s="105"/>
      <c r="CT19" s="105"/>
      <c r="CU19" s="105"/>
      <c r="CV19" s="105"/>
      <c r="CW19" s="105"/>
      <c r="CX19" s="105"/>
      <c r="CY19" s="105"/>
      <c r="CZ19" s="105"/>
      <c r="DA19" s="105"/>
      <c r="DB19" s="105"/>
      <c r="DC19" s="105"/>
      <c r="DD19" s="105"/>
      <c r="DE19" s="105"/>
      <c r="DF19" s="105"/>
      <c r="DG19" s="105"/>
      <c r="DH19" s="105"/>
      <c r="DI19" s="105"/>
      <c r="DJ19" s="105"/>
      <c r="DK19" s="105"/>
    </row>
    <row r="20" spans="1:115" ht="12.75" customHeight="1" x14ac:dyDescent="0.25">
      <c r="A20" s="192">
        <v>1</v>
      </c>
      <c r="B20" s="96"/>
      <c r="C20" s="18" t="s">
        <v>238</v>
      </c>
      <c r="D20" s="202" t="s">
        <v>1212</v>
      </c>
      <c r="E20" s="131" t="s">
        <v>8</v>
      </c>
      <c r="F20" s="131" t="s">
        <v>272</v>
      </c>
      <c r="G20" s="131" t="s">
        <v>242</v>
      </c>
      <c r="H20" s="131" t="s">
        <v>243</v>
      </c>
      <c r="I20" s="131">
        <v>6</v>
      </c>
      <c r="J20" s="131">
        <v>9</v>
      </c>
      <c r="K20" s="131">
        <v>9</v>
      </c>
      <c r="L20" s="123" t="s">
        <v>1213</v>
      </c>
      <c r="M20" s="105"/>
      <c r="N20" s="105"/>
      <c r="O20" s="105"/>
      <c r="P20" s="105"/>
      <c r="Q20" s="105"/>
      <c r="R20" s="105"/>
      <c r="S20" s="105"/>
      <c r="T20" s="105"/>
      <c r="U20" s="105"/>
      <c r="V20" s="105"/>
      <c r="W20" s="105"/>
      <c r="X20" s="105"/>
      <c r="Y20" s="105"/>
      <c r="Z20" s="105"/>
      <c r="AA20" s="105"/>
      <c r="AB20" s="105"/>
      <c r="AC20" s="105"/>
      <c r="AD20" s="105"/>
      <c r="AE20" s="105"/>
      <c r="AF20" s="105"/>
      <c r="AG20" s="105"/>
      <c r="AH20" s="105"/>
      <c r="AI20" s="105"/>
      <c r="AJ20" s="105"/>
      <c r="AK20" s="105"/>
      <c r="AL20" s="105"/>
      <c r="AM20" s="105"/>
      <c r="AN20" s="105"/>
      <c r="AO20" s="105"/>
      <c r="AP20" s="105"/>
      <c r="AQ20" s="105"/>
      <c r="AR20" s="105"/>
      <c r="AS20" s="105"/>
      <c r="AT20" s="105"/>
      <c r="AU20" s="105"/>
      <c r="AV20" s="105"/>
      <c r="AW20" s="105"/>
      <c r="AX20" s="105"/>
      <c r="AY20" s="105"/>
      <c r="AZ20" s="105"/>
      <c r="BA20" s="105"/>
      <c r="BB20" s="105"/>
      <c r="BC20" s="105"/>
      <c r="BD20" s="105"/>
      <c r="BE20" s="105"/>
      <c r="BF20" s="105"/>
      <c r="BG20" s="105"/>
      <c r="BH20" s="105"/>
      <c r="BI20" s="105"/>
      <c r="BJ20" s="105"/>
      <c r="BK20" s="105"/>
      <c r="BL20" s="105"/>
      <c r="BM20" s="105"/>
      <c r="BN20" s="105"/>
      <c r="BO20" s="105"/>
      <c r="BP20" s="105"/>
      <c r="BQ20" s="105"/>
      <c r="BR20" s="105"/>
      <c r="BS20" s="105"/>
      <c r="BT20" s="105"/>
      <c r="BU20" s="105"/>
      <c r="BV20" s="105"/>
      <c r="BW20" s="105"/>
      <c r="BX20" s="105"/>
      <c r="BY20" s="105"/>
      <c r="BZ20" s="105"/>
      <c r="CA20" s="105"/>
      <c r="CB20" s="105"/>
      <c r="CC20" s="105"/>
      <c r="CD20" s="105"/>
      <c r="CE20" s="105"/>
      <c r="CF20" s="105"/>
      <c r="CG20" s="105"/>
      <c r="CH20" s="105"/>
      <c r="CI20" s="105"/>
      <c r="CJ20" s="105"/>
      <c r="CK20" s="105"/>
      <c r="CL20" s="105"/>
      <c r="CM20" s="105"/>
      <c r="CN20" s="105"/>
      <c r="CO20" s="105"/>
      <c r="CP20" s="105"/>
      <c r="CQ20" s="105"/>
      <c r="CR20" s="105"/>
      <c r="CS20" s="105"/>
      <c r="CT20" s="105"/>
      <c r="CU20" s="105"/>
      <c r="CV20" s="105"/>
      <c r="CW20" s="105"/>
      <c r="CX20" s="105"/>
      <c r="CY20" s="105"/>
      <c r="CZ20" s="105"/>
      <c r="DA20" s="105"/>
      <c r="DB20" s="105"/>
      <c r="DC20" s="105"/>
      <c r="DD20" s="105"/>
      <c r="DE20" s="105"/>
      <c r="DF20" s="105"/>
      <c r="DG20" s="105"/>
      <c r="DH20" s="105"/>
      <c r="DI20" s="105"/>
      <c r="DJ20" s="105"/>
      <c r="DK20" s="105"/>
    </row>
    <row r="21" spans="1:115" ht="12.75" customHeight="1" x14ac:dyDescent="0.25">
      <c r="A21" s="144">
        <v>2</v>
      </c>
      <c r="B21" s="144">
        <v>2</v>
      </c>
      <c r="C21" s="48" t="s">
        <v>245</v>
      </c>
      <c r="D21" s="167" t="s">
        <v>772</v>
      </c>
      <c r="E21" s="135" t="s">
        <v>2</v>
      </c>
      <c r="F21" s="135" t="s">
        <v>265</v>
      </c>
      <c r="G21" s="135" t="s">
        <v>673</v>
      </c>
      <c r="H21" s="135"/>
      <c r="I21" s="135">
        <v>3</v>
      </c>
      <c r="J21" s="135"/>
      <c r="K21" s="135"/>
      <c r="L21" s="103" t="s">
        <v>773</v>
      </c>
      <c r="M21" s="105"/>
      <c r="N21" s="105"/>
      <c r="O21" s="105"/>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c r="AN21" s="105"/>
      <c r="AO21" s="105"/>
      <c r="AP21" s="105"/>
      <c r="AQ21" s="105"/>
      <c r="AR21" s="105"/>
      <c r="AS21" s="105"/>
      <c r="AT21" s="105"/>
      <c r="AU21" s="105"/>
      <c r="AV21" s="105"/>
      <c r="AW21" s="105"/>
      <c r="AX21" s="105"/>
      <c r="AY21" s="105"/>
      <c r="AZ21" s="105"/>
      <c r="BA21" s="105"/>
      <c r="BB21" s="105"/>
      <c r="BC21" s="105"/>
      <c r="BD21" s="105"/>
      <c r="BE21" s="105"/>
      <c r="BF21" s="105"/>
      <c r="BG21" s="105"/>
      <c r="BH21" s="105"/>
      <c r="BI21" s="105"/>
      <c r="BJ21" s="105"/>
      <c r="BK21" s="105"/>
      <c r="BL21" s="105"/>
      <c r="BM21" s="105"/>
      <c r="BN21" s="105"/>
      <c r="BO21" s="105"/>
      <c r="BP21" s="105"/>
      <c r="BQ21" s="105"/>
      <c r="BR21" s="105"/>
      <c r="BS21" s="105"/>
      <c r="BT21" s="105"/>
      <c r="BU21" s="105"/>
      <c r="BV21" s="105"/>
      <c r="BW21" s="105"/>
      <c r="BX21" s="105"/>
      <c r="BY21" s="105"/>
      <c r="BZ21" s="105"/>
      <c r="CA21" s="105"/>
      <c r="CB21" s="105"/>
      <c r="CC21" s="105"/>
      <c r="CD21" s="105"/>
      <c r="CE21" s="105"/>
      <c r="CF21" s="105"/>
      <c r="CG21" s="105"/>
      <c r="CH21" s="105"/>
      <c r="CI21" s="105"/>
      <c r="CJ21" s="105"/>
      <c r="CK21" s="105"/>
      <c r="CL21" s="105"/>
      <c r="CM21" s="105"/>
      <c r="CN21" s="105"/>
      <c r="CO21" s="105"/>
      <c r="CP21" s="105"/>
      <c r="CQ21" s="105"/>
      <c r="CR21" s="105"/>
      <c r="CS21" s="105"/>
      <c r="CT21" s="105"/>
      <c r="CU21" s="105"/>
      <c r="CV21" s="105"/>
      <c r="CW21" s="105"/>
      <c r="CX21" s="105"/>
      <c r="CY21" s="105"/>
      <c r="CZ21" s="105"/>
      <c r="DA21" s="105"/>
      <c r="DB21" s="105"/>
      <c r="DC21" s="105"/>
      <c r="DD21" s="105"/>
      <c r="DE21" s="105"/>
      <c r="DF21" s="105"/>
      <c r="DG21" s="105"/>
      <c r="DH21" s="105"/>
      <c r="DI21" s="105"/>
      <c r="DJ21" s="105"/>
      <c r="DK21" s="105"/>
    </row>
    <row r="22" spans="1:115" ht="12.75" customHeight="1" x14ac:dyDescent="0.25">
      <c r="A22" s="144">
        <v>2</v>
      </c>
      <c r="B22" s="144">
        <v>2</v>
      </c>
      <c r="C22" s="18" t="s">
        <v>238</v>
      </c>
      <c r="D22" s="34" t="s">
        <v>306</v>
      </c>
      <c r="E22" s="149" t="s">
        <v>240</v>
      </c>
      <c r="F22" s="149" t="s">
        <v>247</v>
      </c>
      <c r="G22" s="149" t="s">
        <v>242</v>
      </c>
      <c r="H22" s="149" t="s">
        <v>243</v>
      </c>
      <c r="I22" s="149">
        <v>2</v>
      </c>
      <c r="J22" s="149">
        <v>1</v>
      </c>
      <c r="K22" s="149">
        <v>2</v>
      </c>
      <c r="L22" s="172" t="s">
        <v>307</v>
      </c>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c r="AN22" s="105"/>
      <c r="AO22" s="105"/>
      <c r="AP22" s="105"/>
      <c r="AQ22" s="105"/>
      <c r="AR22" s="105"/>
      <c r="AS22" s="105"/>
      <c r="AT22" s="105"/>
      <c r="AU22" s="105"/>
      <c r="AV22" s="105"/>
      <c r="AW22" s="105"/>
      <c r="AX22" s="105"/>
      <c r="AY22" s="105"/>
      <c r="AZ22" s="105"/>
      <c r="BA22" s="105"/>
      <c r="BB22" s="105"/>
      <c r="BC22" s="105"/>
      <c r="BD22" s="105"/>
      <c r="BE22" s="105"/>
      <c r="BF22" s="105"/>
      <c r="BG22" s="105"/>
      <c r="BH22" s="105"/>
      <c r="BI22" s="105"/>
      <c r="BJ22" s="105"/>
      <c r="BK22" s="105"/>
      <c r="BL22" s="105"/>
      <c r="BM22" s="105"/>
      <c r="BN22" s="105"/>
      <c r="BO22" s="105"/>
      <c r="BP22" s="105"/>
      <c r="BQ22" s="105"/>
      <c r="BR22" s="105"/>
      <c r="BS22" s="105"/>
      <c r="BT22" s="105"/>
      <c r="BU22" s="105"/>
      <c r="BV22" s="105"/>
      <c r="BW22" s="105"/>
      <c r="BX22" s="105"/>
      <c r="BY22" s="105"/>
      <c r="BZ22" s="105"/>
      <c r="CA22" s="105"/>
      <c r="CB22" s="105"/>
      <c r="CC22" s="105"/>
      <c r="CD22" s="105"/>
      <c r="CE22" s="105"/>
      <c r="CF22" s="105"/>
      <c r="CG22" s="105"/>
      <c r="CH22" s="105"/>
      <c r="CI22" s="105"/>
      <c r="CJ22" s="105"/>
      <c r="CK22" s="105"/>
      <c r="CL22" s="105"/>
      <c r="CM22" s="105"/>
      <c r="CN22" s="105"/>
      <c r="CO22" s="105"/>
      <c r="CP22" s="105"/>
      <c r="CQ22" s="105"/>
      <c r="CR22" s="105"/>
      <c r="CS22" s="105"/>
      <c r="CT22" s="105"/>
      <c r="CU22" s="105"/>
      <c r="CV22" s="105"/>
      <c r="CW22" s="105"/>
      <c r="CX22" s="105"/>
      <c r="CY22" s="105"/>
      <c r="CZ22" s="105"/>
      <c r="DA22" s="105"/>
      <c r="DB22" s="105"/>
      <c r="DC22" s="105"/>
      <c r="DD22" s="105"/>
      <c r="DE22" s="105"/>
      <c r="DF22" s="105"/>
      <c r="DG22" s="105"/>
      <c r="DH22" s="105"/>
      <c r="DI22" s="105"/>
      <c r="DJ22" s="105"/>
      <c r="DK22" s="105"/>
    </row>
    <row r="23" spans="1:115" ht="12.75" customHeight="1" x14ac:dyDescent="0.25">
      <c r="A23" s="144">
        <v>2</v>
      </c>
      <c r="B23" s="192">
        <v>1</v>
      </c>
      <c r="C23" s="18" t="s">
        <v>238</v>
      </c>
      <c r="D23" s="34" t="s">
        <v>683</v>
      </c>
      <c r="E23" s="149" t="s">
        <v>1</v>
      </c>
      <c r="F23" s="149" t="s">
        <v>247</v>
      </c>
      <c r="G23" s="149" t="s">
        <v>242</v>
      </c>
      <c r="H23" s="149" t="s">
        <v>243</v>
      </c>
      <c r="I23" s="149">
        <v>2</v>
      </c>
      <c r="J23" s="149">
        <v>2</v>
      </c>
      <c r="K23" s="149">
        <v>2</v>
      </c>
      <c r="L23" s="172" t="s">
        <v>684</v>
      </c>
      <c r="M23" s="105"/>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row>
    <row r="24" spans="1:115" ht="12.75" customHeight="1" x14ac:dyDescent="0.25">
      <c r="A24" s="144">
        <v>2</v>
      </c>
      <c r="B24" s="192">
        <v>1</v>
      </c>
      <c r="C24" s="18" t="s">
        <v>238</v>
      </c>
      <c r="D24" s="34" t="s">
        <v>520</v>
      </c>
      <c r="E24" s="149" t="s">
        <v>240</v>
      </c>
      <c r="F24" s="149" t="s">
        <v>247</v>
      </c>
      <c r="G24" s="149" t="s">
        <v>242</v>
      </c>
      <c r="H24" s="149" t="s">
        <v>243</v>
      </c>
      <c r="I24" s="149">
        <v>5</v>
      </c>
      <c r="J24" s="149">
        <v>3</v>
      </c>
      <c r="K24" s="149">
        <v>3</v>
      </c>
      <c r="L24" s="172" t="s">
        <v>521</v>
      </c>
      <c r="M24" s="105"/>
      <c r="N24" s="105"/>
      <c r="O24" s="105"/>
      <c r="P24" s="105"/>
      <c r="Q24" s="105"/>
      <c r="R24" s="105"/>
      <c r="S24" s="105"/>
      <c r="T24" s="105"/>
      <c r="U24" s="105"/>
      <c r="V24" s="105"/>
      <c r="W24" s="105"/>
      <c r="X24" s="105"/>
      <c r="Y24" s="105"/>
      <c r="Z24" s="105"/>
      <c r="AA24" s="105"/>
      <c r="AB24" s="105"/>
      <c r="AC24" s="105"/>
      <c r="AD24" s="105"/>
      <c r="AE24" s="105"/>
      <c r="AF24" s="105"/>
      <c r="AG24" s="105"/>
      <c r="AH24" s="105"/>
      <c r="AI24" s="105"/>
      <c r="AJ24" s="105"/>
      <c r="AK24" s="105"/>
      <c r="AL24" s="105"/>
      <c r="AM24" s="105"/>
      <c r="AN24" s="105"/>
      <c r="AO24" s="105"/>
      <c r="AP24" s="105"/>
      <c r="AQ24" s="105"/>
      <c r="AR24" s="105"/>
      <c r="AS24" s="105"/>
      <c r="AT24" s="105"/>
      <c r="AU24" s="105"/>
      <c r="AV24" s="105"/>
      <c r="AW24" s="105"/>
      <c r="AX24" s="105"/>
      <c r="AY24" s="105"/>
      <c r="AZ24" s="105"/>
      <c r="BA24" s="105"/>
      <c r="BB24" s="105"/>
      <c r="BC24" s="105"/>
      <c r="BD24" s="105"/>
      <c r="BE24" s="105"/>
      <c r="BF24" s="105"/>
      <c r="BG24" s="105"/>
      <c r="BH24" s="105"/>
      <c r="BI24" s="105"/>
      <c r="BJ24" s="105"/>
      <c r="BK24" s="105"/>
      <c r="BL24" s="105"/>
      <c r="BM24" s="105"/>
      <c r="BN24" s="105"/>
      <c r="BO24" s="105"/>
      <c r="BP24" s="105"/>
      <c r="BQ24" s="105"/>
      <c r="BR24" s="105"/>
      <c r="BS24" s="105"/>
      <c r="BT24" s="105"/>
      <c r="BU24" s="105"/>
      <c r="BV24" s="105"/>
      <c r="BW24" s="105"/>
      <c r="BX24" s="105"/>
      <c r="BY24" s="105"/>
      <c r="BZ24" s="105"/>
      <c r="CA24" s="105"/>
      <c r="CB24" s="105"/>
      <c r="CC24" s="105"/>
      <c r="CD24" s="105"/>
      <c r="CE24" s="105"/>
      <c r="CF24" s="105"/>
      <c r="CG24" s="105"/>
      <c r="CH24" s="105"/>
      <c r="CI24" s="105"/>
      <c r="CJ24" s="105"/>
      <c r="CK24" s="105"/>
      <c r="CL24" s="105"/>
      <c r="CM24" s="105"/>
      <c r="CN24" s="105"/>
      <c r="CO24" s="105"/>
      <c r="CP24" s="105"/>
      <c r="CQ24" s="105"/>
      <c r="CR24" s="105"/>
      <c r="CS24" s="105"/>
      <c r="CT24" s="105"/>
      <c r="CU24" s="105"/>
      <c r="CV24" s="105"/>
      <c r="CW24" s="105"/>
      <c r="CX24" s="105"/>
      <c r="CY24" s="105"/>
      <c r="CZ24" s="105"/>
      <c r="DA24" s="105"/>
      <c r="DB24" s="105"/>
      <c r="DC24" s="105"/>
      <c r="DD24" s="105"/>
      <c r="DE24" s="105"/>
      <c r="DF24" s="105"/>
      <c r="DG24" s="105"/>
      <c r="DH24" s="105"/>
      <c r="DI24" s="105"/>
      <c r="DJ24" s="105"/>
      <c r="DK24" s="105"/>
    </row>
    <row r="25" spans="1:115" ht="12.75" customHeight="1" x14ac:dyDescent="0.25">
      <c r="A25" s="144">
        <v>2</v>
      </c>
      <c r="B25" s="96"/>
      <c r="C25" s="121" t="s">
        <v>288</v>
      </c>
      <c r="D25" s="34" t="s">
        <v>1067</v>
      </c>
      <c r="E25" s="149" t="s">
        <v>6</v>
      </c>
      <c r="F25" s="149" t="s">
        <v>247</v>
      </c>
      <c r="G25" s="149" t="s">
        <v>242</v>
      </c>
      <c r="H25" s="149"/>
      <c r="I25" s="149">
        <v>4</v>
      </c>
      <c r="J25" s="149">
        <v>5</v>
      </c>
      <c r="K25" s="149">
        <v>5</v>
      </c>
      <c r="L25" s="172" t="s">
        <v>1068</v>
      </c>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05"/>
      <c r="AQ25" s="105"/>
      <c r="AR25" s="105"/>
      <c r="AS25" s="105"/>
      <c r="AT25" s="105"/>
      <c r="AU25" s="105"/>
      <c r="AV25" s="105"/>
      <c r="AW25" s="105"/>
      <c r="AX25" s="105"/>
      <c r="AY25" s="105"/>
      <c r="AZ25" s="105"/>
      <c r="BA25" s="105"/>
      <c r="BB25" s="105"/>
      <c r="BC25" s="105"/>
      <c r="BD25" s="105"/>
      <c r="BE25" s="105"/>
      <c r="BF25" s="105"/>
      <c r="BG25" s="105"/>
      <c r="BH25" s="105"/>
      <c r="BI25" s="105"/>
      <c r="BJ25" s="105"/>
      <c r="BK25" s="105"/>
      <c r="BL25" s="105"/>
      <c r="BM25" s="105"/>
      <c r="BN25" s="105"/>
      <c r="BO25" s="105"/>
      <c r="BP25" s="105"/>
      <c r="BQ25" s="105"/>
      <c r="BR25" s="105"/>
      <c r="BS25" s="105"/>
      <c r="BT25" s="105"/>
      <c r="BU25" s="105"/>
      <c r="BV25" s="105"/>
      <c r="BW25" s="105"/>
      <c r="BX25" s="105"/>
      <c r="BY25" s="105"/>
      <c r="BZ25" s="105"/>
      <c r="CA25" s="105"/>
      <c r="CB25" s="105"/>
      <c r="CC25" s="105"/>
      <c r="CD25" s="105"/>
      <c r="CE25" s="105"/>
      <c r="CF25" s="105"/>
      <c r="CG25" s="105"/>
      <c r="CH25" s="105"/>
      <c r="CI25" s="105"/>
      <c r="CJ25" s="105"/>
      <c r="CK25" s="105"/>
      <c r="CL25" s="105"/>
      <c r="CM25" s="105"/>
      <c r="CN25" s="105"/>
      <c r="CO25" s="105"/>
      <c r="CP25" s="105"/>
      <c r="CQ25" s="105"/>
      <c r="CR25" s="105"/>
      <c r="CS25" s="105"/>
      <c r="CT25" s="105"/>
      <c r="CU25" s="105"/>
      <c r="CV25" s="105"/>
      <c r="CW25" s="105"/>
      <c r="CX25" s="105"/>
      <c r="CY25" s="105"/>
      <c r="CZ25" s="105"/>
      <c r="DA25" s="105"/>
      <c r="DB25" s="105"/>
      <c r="DC25" s="105"/>
      <c r="DD25" s="105"/>
      <c r="DE25" s="105"/>
      <c r="DF25" s="105"/>
      <c r="DG25" s="105"/>
      <c r="DH25" s="105"/>
      <c r="DI25" s="105"/>
      <c r="DJ25" s="105"/>
      <c r="DK25" s="105"/>
    </row>
    <row r="26" spans="1:115" ht="12.75" customHeight="1" x14ac:dyDescent="0.25">
      <c r="A26" s="144">
        <v>2</v>
      </c>
      <c r="B26" s="96"/>
      <c r="C26" s="48" t="s">
        <v>245</v>
      </c>
      <c r="D26" s="34" t="s">
        <v>1256</v>
      </c>
      <c r="E26" s="149" t="s">
        <v>9</v>
      </c>
      <c r="F26" s="149" t="s">
        <v>247</v>
      </c>
      <c r="G26" s="149" t="s">
        <v>242</v>
      </c>
      <c r="H26" s="149"/>
      <c r="I26" s="149">
        <v>4</v>
      </c>
      <c r="J26" s="149">
        <v>3</v>
      </c>
      <c r="K26" s="149">
        <v>3</v>
      </c>
      <c r="L26" s="172" t="s">
        <v>1257</v>
      </c>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c r="AN26" s="105"/>
      <c r="AO26" s="105"/>
      <c r="AP26" s="105"/>
      <c r="AQ26" s="105"/>
      <c r="AR26" s="105"/>
      <c r="AS26" s="105"/>
      <c r="AT26" s="105"/>
      <c r="AU26" s="105"/>
      <c r="AV26" s="105"/>
      <c r="AW26" s="105"/>
      <c r="AX26" s="105"/>
      <c r="AY26" s="105"/>
      <c r="AZ26" s="105"/>
      <c r="BA26" s="105"/>
      <c r="BB26" s="105"/>
      <c r="BC26" s="105"/>
      <c r="BD26" s="105"/>
      <c r="BE26" s="105"/>
      <c r="BF26" s="105"/>
      <c r="BG26" s="105"/>
      <c r="BH26" s="105"/>
      <c r="BI26" s="105"/>
      <c r="BJ26" s="105"/>
      <c r="BK26" s="105"/>
      <c r="BL26" s="105"/>
      <c r="BM26" s="105"/>
      <c r="BN26" s="105"/>
      <c r="BO26" s="105"/>
      <c r="BP26" s="105"/>
      <c r="BQ26" s="105"/>
      <c r="BR26" s="105"/>
      <c r="BS26" s="105"/>
      <c r="BT26" s="105"/>
      <c r="BU26" s="105"/>
      <c r="BV26" s="105"/>
      <c r="BW26" s="105"/>
      <c r="BX26" s="105"/>
      <c r="BY26" s="105"/>
      <c r="BZ26" s="105"/>
      <c r="CA26" s="105"/>
      <c r="CB26" s="105"/>
      <c r="CC26" s="105"/>
      <c r="CD26" s="105"/>
      <c r="CE26" s="105"/>
      <c r="CF26" s="105"/>
      <c r="CG26" s="105"/>
      <c r="CH26" s="105"/>
      <c r="CI26" s="105"/>
      <c r="CJ26" s="105"/>
      <c r="CK26" s="105"/>
      <c r="CL26" s="105"/>
      <c r="CM26" s="105"/>
      <c r="CN26" s="105"/>
      <c r="CO26" s="105"/>
      <c r="CP26" s="105"/>
      <c r="CQ26" s="105"/>
      <c r="CR26" s="105"/>
      <c r="CS26" s="105"/>
      <c r="CT26" s="105"/>
      <c r="CU26" s="105"/>
      <c r="CV26" s="105"/>
      <c r="CW26" s="105"/>
      <c r="CX26" s="105"/>
      <c r="CY26" s="105"/>
      <c r="CZ26" s="105"/>
      <c r="DA26" s="105"/>
      <c r="DB26" s="105"/>
      <c r="DC26" s="105"/>
      <c r="DD26" s="105"/>
      <c r="DE26" s="105"/>
      <c r="DF26" s="105"/>
      <c r="DG26" s="105"/>
      <c r="DH26" s="105"/>
      <c r="DI26" s="105"/>
      <c r="DJ26" s="105"/>
      <c r="DK26" s="105"/>
    </row>
    <row r="27" spans="1:115" ht="12.75" customHeight="1" x14ac:dyDescent="0.25">
      <c r="A27" s="144">
        <v>2</v>
      </c>
      <c r="B27" s="144">
        <v>2</v>
      </c>
      <c r="C27" s="48" t="s">
        <v>245</v>
      </c>
      <c r="D27" s="167" t="s">
        <v>815</v>
      </c>
      <c r="E27" s="135" t="s">
        <v>3</v>
      </c>
      <c r="F27" s="135" t="s">
        <v>265</v>
      </c>
      <c r="G27" s="135" t="s">
        <v>673</v>
      </c>
      <c r="H27" s="135"/>
      <c r="I27" s="135">
        <v>2</v>
      </c>
      <c r="J27" s="135"/>
      <c r="K27" s="135"/>
      <c r="L27" s="103" t="s">
        <v>816</v>
      </c>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c r="AN27" s="105"/>
      <c r="AO27" s="105"/>
      <c r="AP27" s="105"/>
      <c r="AQ27" s="105"/>
      <c r="AR27" s="105"/>
      <c r="AS27" s="105"/>
      <c r="AT27" s="105"/>
      <c r="AU27" s="105"/>
      <c r="AV27" s="105"/>
      <c r="AW27" s="105"/>
      <c r="AX27" s="105"/>
      <c r="AY27" s="105"/>
      <c r="AZ27" s="105"/>
      <c r="BA27" s="105"/>
      <c r="BB27" s="105"/>
      <c r="BC27" s="105"/>
      <c r="BD27" s="105"/>
      <c r="BE27" s="105"/>
      <c r="BF27" s="105"/>
      <c r="BG27" s="105"/>
      <c r="BH27" s="105"/>
      <c r="BI27" s="105"/>
      <c r="BJ27" s="105"/>
      <c r="BK27" s="105"/>
      <c r="BL27" s="105"/>
      <c r="BM27" s="105"/>
      <c r="BN27" s="105"/>
      <c r="BO27" s="105"/>
      <c r="BP27" s="105"/>
      <c r="BQ27" s="105"/>
      <c r="BR27" s="105"/>
      <c r="BS27" s="105"/>
      <c r="BT27" s="105"/>
      <c r="BU27" s="105"/>
      <c r="BV27" s="105"/>
      <c r="BW27" s="105"/>
      <c r="BX27" s="105"/>
      <c r="BY27" s="105"/>
      <c r="BZ27" s="105"/>
      <c r="CA27" s="105"/>
      <c r="CB27" s="105"/>
      <c r="CC27" s="105"/>
      <c r="CD27" s="105"/>
      <c r="CE27" s="105"/>
      <c r="CF27" s="105"/>
      <c r="CG27" s="105"/>
      <c r="CH27" s="105"/>
      <c r="CI27" s="105"/>
      <c r="CJ27" s="105"/>
      <c r="CK27" s="105"/>
      <c r="CL27" s="105"/>
      <c r="CM27" s="105"/>
      <c r="CN27" s="105"/>
      <c r="CO27" s="105"/>
      <c r="CP27" s="105"/>
      <c r="CQ27" s="105"/>
      <c r="CR27" s="105"/>
      <c r="CS27" s="105"/>
      <c r="CT27" s="105"/>
      <c r="CU27" s="105"/>
      <c r="CV27" s="105"/>
      <c r="CW27" s="105"/>
      <c r="CX27" s="105"/>
      <c r="CY27" s="105"/>
      <c r="CZ27" s="105"/>
      <c r="DA27" s="105"/>
      <c r="DB27" s="105"/>
      <c r="DC27" s="105"/>
      <c r="DD27" s="105"/>
      <c r="DE27" s="105"/>
      <c r="DF27" s="105"/>
      <c r="DG27" s="105"/>
      <c r="DH27" s="105"/>
      <c r="DI27" s="105"/>
      <c r="DJ27" s="105"/>
      <c r="DK27" s="105"/>
    </row>
    <row r="28" spans="1:115" ht="12.75" customHeight="1" x14ac:dyDescent="0.25">
      <c r="A28" s="144">
        <v>2</v>
      </c>
      <c r="B28" s="96"/>
      <c r="C28" s="48" t="s">
        <v>245</v>
      </c>
      <c r="D28" s="43" t="s">
        <v>387</v>
      </c>
      <c r="E28" s="226" t="s">
        <v>240</v>
      </c>
      <c r="F28" s="226" t="s">
        <v>241</v>
      </c>
      <c r="G28" s="226" t="s">
        <v>242</v>
      </c>
      <c r="H28" s="226"/>
      <c r="I28" s="226">
        <v>3</v>
      </c>
      <c r="J28" s="226">
        <v>4</v>
      </c>
      <c r="K28" s="226">
        <v>2</v>
      </c>
      <c r="L28" s="61" t="s">
        <v>388</v>
      </c>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c r="AP28" s="105"/>
      <c r="AQ28" s="105"/>
      <c r="AR28" s="105"/>
      <c r="AS28" s="105"/>
      <c r="AT28" s="105"/>
      <c r="AU28" s="105"/>
      <c r="AV28" s="105"/>
      <c r="AW28" s="105"/>
      <c r="AX28" s="105"/>
      <c r="AY28" s="105"/>
      <c r="AZ28" s="105"/>
      <c r="BA28" s="105"/>
      <c r="BB28" s="105"/>
      <c r="BC28" s="105"/>
      <c r="BD28" s="105"/>
      <c r="BE28" s="105"/>
      <c r="BF28" s="105"/>
      <c r="BG28" s="105"/>
      <c r="BH28" s="105"/>
      <c r="BI28" s="105"/>
      <c r="BJ28" s="105"/>
      <c r="BK28" s="105"/>
      <c r="BL28" s="105"/>
      <c r="BM28" s="105"/>
      <c r="BN28" s="105"/>
      <c r="BO28" s="105"/>
      <c r="BP28" s="105"/>
      <c r="BQ28" s="105"/>
      <c r="BR28" s="105"/>
      <c r="BS28" s="105"/>
      <c r="BT28" s="105"/>
      <c r="BU28" s="105"/>
      <c r="BV28" s="105"/>
      <c r="BW28" s="105"/>
      <c r="BX28" s="105"/>
      <c r="BY28" s="105"/>
      <c r="BZ28" s="105"/>
      <c r="CA28" s="105"/>
      <c r="CB28" s="105"/>
      <c r="CC28" s="105"/>
      <c r="CD28" s="105"/>
      <c r="CE28" s="105"/>
      <c r="CF28" s="105"/>
      <c r="CG28" s="105"/>
      <c r="CH28" s="105"/>
      <c r="CI28" s="105"/>
      <c r="CJ28" s="105"/>
      <c r="CK28" s="105"/>
      <c r="CL28" s="105"/>
      <c r="CM28" s="105"/>
      <c r="CN28" s="105"/>
      <c r="CO28" s="105"/>
      <c r="CP28" s="105"/>
      <c r="CQ28" s="105"/>
      <c r="CR28" s="105"/>
      <c r="CS28" s="105"/>
      <c r="CT28" s="105"/>
      <c r="CU28" s="105"/>
      <c r="CV28" s="105"/>
      <c r="CW28" s="105"/>
      <c r="CX28" s="105"/>
      <c r="CY28" s="105"/>
      <c r="CZ28" s="105"/>
      <c r="DA28" s="105"/>
      <c r="DB28" s="105"/>
      <c r="DC28" s="105"/>
      <c r="DD28" s="105"/>
      <c r="DE28" s="105"/>
      <c r="DF28" s="105"/>
      <c r="DG28" s="105"/>
      <c r="DH28" s="105"/>
      <c r="DI28" s="105"/>
      <c r="DJ28" s="105"/>
      <c r="DK28" s="105"/>
    </row>
    <row r="29" spans="1:115" ht="12.75" customHeight="1" x14ac:dyDescent="0.25">
      <c r="A29" s="144">
        <v>2</v>
      </c>
      <c r="B29" s="144">
        <v>2</v>
      </c>
      <c r="C29" s="48" t="s">
        <v>245</v>
      </c>
      <c r="D29" s="167" t="s">
        <v>827</v>
      </c>
      <c r="E29" s="135" t="s">
        <v>3</v>
      </c>
      <c r="F29" s="135" t="s">
        <v>265</v>
      </c>
      <c r="G29" s="135" t="s">
        <v>673</v>
      </c>
      <c r="H29" s="135"/>
      <c r="I29" s="135">
        <v>3</v>
      </c>
      <c r="J29" s="135"/>
      <c r="K29" s="135"/>
      <c r="L29" s="103" t="s">
        <v>828</v>
      </c>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105"/>
      <c r="AU29" s="105"/>
      <c r="AV29" s="105"/>
      <c r="AW29" s="105"/>
      <c r="AX29" s="105"/>
      <c r="AY29" s="105"/>
      <c r="AZ29" s="105"/>
      <c r="BA29" s="105"/>
      <c r="BB29" s="105"/>
      <c r="BC29" s="105"/>
      <c r="BD29" s="105"/>
      <c r="BE29" s="105"/>
      <c r="BF29" s="105"/>
      <c r="BG29" s="105"/>
      <c r="BH29" s="105"/>
      <c r="BI29" s="105"/>
      <c r="BJ29" s="105"/>
      <c r="BK29" s="105"/>
      <c r="BL29" s="105"/>
      <c r="BM29" s="105"/>
      <c r="BN29" s="105"/>
      <c r="BO29" s="105"/>
      <c r="BP29" s="105"/>
      <c r="BQ29" s="105"/>
      <c r="BR29" s="105"/>
      <c r="BS29" s="105"/>
      <c r="BT29" s="105"/>
      <c r="BU29" s="105"/>
      <c r="BV29" s="105"/>
      <c r="BW29" s="105"/>
      <c r="BX29" s="105"/>
      <c r="BY29" s="105"/>
      <c r="BZ29" s="105"/>
      <c r="CA29" s="105"/>
      <c r="CB29" s="105"/>
      <c r="CC29" s="105"/>
      <c r="CD29" s="105"/>
      <c r="CE29" s="105"/>
      <c r="CF29" s="105"/>
      <c r="CG29" s="105"/>
      <c r="CH29" s="105"/>
      <c r="CI29" s="105"/>
      <c r="CJ29" s="105"/>
      <c r="CK29" s="105"/>
      <c r="CL29" s="105"/>
      <c r="CM29" s="105"/>
      <c r="CN29" s="105"/>
      <c r="CO29" s="105"/>
      <c r="CP29" s="105"/>
      <c r="CQ29" s="105"/>
      <c r="CR29" s="105"/>
      <c r="CS29" s="105"/>
      <c r="CT29" s="105"/>
      <c r="CU29" s="105"/>
      <c r="CV29" s="105"/>
      <c r="CW29" s="105"/>
      <c r="CX29" s="105"/>
      <c r="CY29" s="105"/>
      <c r="CZ29" s="105"/>
      <c r="DA29" s="105"/>
      <c r="DB29" s="105"/>
      <c r="DC29" s="105"/>
      <c r="DD29" s="105"/>
      <c r="DE29" s="105"/>
      <c r="DF29" s="105"/>
      <c r="DG29" s="105"/>
      <c r="DH29" s="105"/>
      <c r="DI29" s="105"/>
      <c r="DJ29" s="105"/>
      <c r="DK29" s="105"/>
    </row>
    <row r="30" spans="1:115" ht="12.75" customHeight="1" x14ac:dyDescent="0.25">
      <c r="A30" s="144">
        <v>2</v>
      </c>
      <c r="B30" s="144">
        <v>2</v>
      </c>
      <c r="C30" s="48" t="s">
        <v>245</v>
      </c>
      <c r="D30" s="167" t="s">
        <v>807</v>
      </c>
      <c r="E30" s="135" t="s">
        <v>3</v>
      </c>
      <c r="F30" s="135" t="s">
        <v>265</v>
      </c>
      <c r="G30" s="135" t="s">
        <v>673</v>
      </c>
      <c r="H30" s="135"/>
      <c r="I30" s="135">
        <v>1</v>
      </c>
      <c r="J30" s="135"/>
      <c r="K30" s="135"/>
      <c r="L30" s="103" t="s">
        <v>808</v>
      </c>
      <c r="M30" s="105"/>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row>
    <row r="31" spans="1:115" ht="12.75" customHeight="1" x14ac:dyDescent="0.25">
      <c r="A31" s="144">
        <v>2</v>
      </c>
      <c r="B31" s="96"/>
      <c r="C31" s="18" t="s">
        <v>238</v>
      </c>
      <c r="D31" s="43" t="s">
        <v>471</v>
      </c>
      <c r="E31" s="226" t="s">
        <v>240</v>
      </c>
      <c r="F31" s="226" t="s">
        <v>241</v>
      </c>
      <c r="G31" s="226" t="s">
        <v>242</v>
      </c>
      <c r="H31" s="226" t="s">
        <v>243</v>
      </c>
      <c r="I31" s="226">
        <v>4</v>
      </c>
      <c r="J31" s="226">
        <v>2</v>
      </c>
      <c r="K31" s="226">
        <v>5</v>
      </c>
      <c r="L31" s="61" t="s">
        <v>472</v>
      </c>
      <c r="M31" s="105"/>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row>
    <row r="32" spans="1:115" ht="12.75" customHeight="1" x14ac:dyDescent="0.25">
      <c r="A32" s="144">
        <v>2</v>
      </c>
      <c r="B32" s="144">
        <v>2</v>
      </c>
      <c r="C32" s="48" t="s">
        <v>245</v>
      </c>
      <c r="D32" s="167" t="s">
        <v>736</v>
      </c>
      <c r="E32" s="135" t="s">
        <v>2</v>
      </c>
      <c r="F32" s="135" t="s">
        <v>265</v>
      </c>
      <c r="G32" s="135" t="s">
        <v>673</v>
      </c>
      <c r="H32" s="135"/>
      <c r="I32" s="135">
        <v>1</v>
      </c>
      <c r="J32" s="135"/>
      <c r="K32" s="135"/>
      <c r="L32" s="103" t="s">
        <v>737</v>
      </c>
      <c r="M32" s="105"/>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row>
    <row r="33" spans="1:115" ht="12.75" customHeight="1" x14ac:dyDescent="0.25">
      <c r="A33" s="144">
        <v>2</v>
      </c>
      <c r="B33" s="96"/>
      <c r="C33" s="48" t="s">
        <v>245</v>
      </c>
      <c r="D33" s="167" t="s">
        <v>1266</v>
      </c>
      <c r="E33" s="135" t="s">
        <v>9</v>
      </c>
      <c r="F33" s="135" t="s">
        <v>265</v>
      </c>
      <c r="G33" s="135" t="s">
        <v>758</v>
      </c>
      <c r="H33" s="135"/>
      <c r="I33" s="135">
        <v>5</v>
      </c>
      <c r="J33" s="135">
        <v>5</v>
      </c>
      <c r="K33" s="135">
        <v>2</v>
      </c>
      <c r="L33" s="103"/>
      <c r="M33" s="105"/>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row>
    <row r="34" spans="1:115" ht="12.75" customHeight="1" x14ac:dyDescent="0.25">
      <c r="A34" s="144">
        <v>2</v>
      </c>
      <c r="B34" s="144">
        <v>2</v>
      </c>
      <c r="C34" s="48" t="s">
        <v>245</v>
      </c>
      <c r="D34" s="167" t="s">
        <v>581</v>
      </c>
      <c r="E34" s="135" t="s">
        <v>240</v>
      </c>
      <c r="F34" s="135" t="s">
        <v>265</v>
      </c>
      <c r="G34" s="135" t="s">
        <v>242</v>
      </c>
      <c r="H34" s="135"/>
      <c r="I34" s="135">
        <v>6</v>
      </c>
      <c r="J34" s="135">
        <v>4</v>
      </c>
      <c r="K34" s="135">
        <v>7</v>
      </c>
      <c r="L34" s="103" t="s">
        <v>337</v>
      </c>
      <c r="M34" s="105"/>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row>
    <row r="35" spans="1:115" ht="12.75" customHeight="1" x14ac:dyDescent="0.25">
      <c r="A35" s="144">
        <v>1</v>
      </c>
      <c r="B35" s="96"/>
      <c r="C35" s="48" t="s">
        <v>245</v>
      </c>
      <c r="D35" s="113" t="s">
        <v>869</v>
      </c>
      <c r="E35" s="114" t="s">
        <v>3</v>
      </c>
      <c r="F35" s="114" t="s">
        <v>310</v>
      </c>
      <c r="G35" s="114" t="s">
        <v>242</v>
      </c>
      <c r="H35" s="114"/>
      <c r="I35" s="114">
        <v>7</v>
      </c>
      <c r="J35" s="114">
        <v>5</v>
      </c>
      <c r="K35" s="114">
        <v>7</v>
      </c>
      <c r="L35" s="23" t="s">
        <v>870</v>
      </c>
      <c r="M35" s="105"/>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row>
    <row r="36" spans="1:115" ht="12.75" customHeight="1" x14ac:dyDescent="0.25">
      <c r="A36" s="144">
        <v>2</v>
      </c>
      <c r="B36" s="96"/>
      <c r="C36" s="48" t="s">
        <v>245</v>
      </c>
      <c r="D36" s="43" t="s">
        <v>582</v>
      </c>
      <c r="E36" s="226" t="s">
        <v>240</v>
      </c>
      <c r="F36" s="226" t="s">
        <v>241</v>
      </c>
      <c r="G36" s="226" t="s">
        <v>242</v>
      </c>
      <c r="H36" s="226"/>
      <c r="I36" s="226">
        <v>6</v>
      </c>
      <c r="J36" s="226">
        <v>4</v>
      </c>
      <c r="K36" s="226">
        <v>2</v>
      </c>
      <c r="L36" s="61" t="s">
        <v>583</v>
      </c>
      <c r="M36" s="105"/>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row>
    <row r="37" spans="1:115" ht="12.75" customHeight="1" x14ac:dyDescent="0.25">
      <c r="A37" s="144">
        <v>2</v>
      </c>
      <c r="B37" s="96"/>
      <c r="C37" s="48" t="s">
        <v>245</v>
      </c>
      <c r="D37" s="34" t="s">
        <v>896</v>
      </c>
      <c r="E37" s="149" t="s">
        <v>4</v>
      </c>
      <c r="F37" s="149" t="s">
        <v>247</v>
      </c>
      <c r="G37" s="149" t="s">
        <v>242</v>
      </c>
      <c r="H37" s="149"/>
      <c r="I37" s="149">
        <v>2</v>
      </c>
      <c r="J37" s="149">
        <v>2</v>
      </c>
      <c r="K37" s="149">
        <v>2</v>
      </c>
      <c r="L37" s="172" t="s">
        <v>897</v>
      </c>
      <c r="M37" s="105"/>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row>
    <row r="38" spans="1:115" ht="12.75" customHeight="1" x14ac:dyDescent="0.25">
      <c r="A38" s="144">
        <v>2</v>
      </c>
      <c r="B38" s="96"/>
      <c r="C38" s="48" t="s">
        <v>245</v>
      </c>
      <c r="D38" s="34" t="s">
        <v>252</v>
      </c>
      <c r="E38" s="149" t="s">
        <v>240</v>
      </c>
      <c r="F38" s="149" t="s">
        <v>247</v>
      </c>
      <c r="G38" s="149" t="s">
        <v>242</v>
      </c>
      <c r="H38" s="149"/>
      <c r="I38" s="149">
        <v>1</v>
      </c>
      <c r="J38" s="149">
        <v>1</v>
      </c>
      <c r="K38" s="149">
        <v>1</v>
      </c>
      <c r="L38" s="172" t="s">
        <v>253</v>
      </c>
      <c r="M38" s="105"/>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row>
    <row r="39" spans="1:115" ht="12.75" customHeight="1" x14ac:dyDescent="0.25">
      <c r="A39" s="144">
        <v>2</v>
      </c>
      <c r="B39" s="96"/>
      <c r="C39" s="48" t="s">
        <v>245</v>
      </c>
      <c r="D39" s="43" t="s">
        <v>176</v>
      </c>
      <c r="E39" s="226" t="s">
        <v>9</v>
      </c>
      <c r="F39" s="226" t="s">
        <v>241</v>
      </c>
      <c r="G39" s="226" t="s">
        <v>242</v>
      </c>
      <c r="H39" s="226"/>
      <c r="I39" s="226">
        <v>2</v>
      </c>
      <c r="J39" s="226">
        <v>1</v>
      </c>
      <c r="K39" s="226">
        <v>4</v>
      </c>
      <c r="L39" s="61" t="s">
        <v>1233</v>
      </c>
      <c r="M39" s="105"/>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row>
    <row r="40" spans="1:115" ht="13.2" x14ac:dyDescent="0.25">
      <c r="A40" s="144">
        <v>2</v>
      </c>
      <c r="B40" s="144">
        <v>2</v>
      </c>
      <c r="C40" s="48" t="s">
        <v>245</v>
      </c>
      <c r="D40" s="167" t="s">
        <v>1076</v>
      </c>
      <c r="E40" s="135" t="s">
        <v>6</v>
      </c>
      <c r="F40" s="135" t="s">
        <v>265</v>
      </c>
      <c r="G40" s="135" t="s">
        <v>673</v>
      </c>
      <c r="H40" s="135"/>
      <c r="I40" s="135">
        <v>5</v>
      </c>
      <c r="J40" s="135"/>
      <c r="K40" s="135"/>
      <c r="L40" s="103" t="s">
        <v>1077</v>
      </c>
      <c r="M40" s="105"/>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row>
    <row r="41" spans="1:115" ht="13.2" x14ac:dyDescent="0.25">
      <c r="A41" s="144">
        <v>2</v>
      </c>
      <c r="B41" s="144">
        <v>2</v>
      </c>
      <c r="C41" s="48" t="s">
        <v>245</v>
      </c>
      <c r="D41" s="167" t="s">
        <v>1075</v>
      </c>
      <c r="E41" s="135" t="s">
        <v>6</v>
      </c>
      <c r="F41" s="135" t="s">
        <v>265</v>
      </c>
      <c r="G41" s="135" t="s">
        <v>758</v>
      </c>
      <c r="H41" s="135"/>
      <c r="I41" s="135">
        <v>5</v>
      </c>
      <c r="J41" s="135">
        <v>3</v>
      </c>
      <c r="K41" s="135">
        <v>4</v>
      </c>
      <c r="L41" s="103"/>
      <c r="M41" s="105"/>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row>
    <row r="42" spans="1:115" ht="13.2" x14ac:dyDescent="0.25">
      <c r="A42" s="144">
        <v>2</v>
      </c>
      <c r="B42" s="96"/>
      <c r="C42" s="48" t="s">
        <v>245</v>
      </c>
      <c r="D42" s="43" t="s">
        <v>990</v>
      </c>
      <c r="E42" s="226" t="s">
        <v>5</v>
      </c>
      <c r="F42" s="226" t="s">
        <v>241</v>
      </c>
      <c r="G42" s="226" t="s">
        <v>242</v>
      </c>
      <c r="H42" s="226"/>
      <c r="I42" s="226">
        <v>4</v>
      </c>
      <c r="J42" s="226">
        <v>3</v>
      </c>
      <c r="K42" s="226">
        <v>5</v>
      </c>
      <c r="L42" s="61" t="s">
        <v>991</v>
      </c>
      <c r="M42" s="105"/>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row>
    <row r="43" spans="1:115" ht="13.2" x14ac:dyDescent="0.25">
      <c r="A43" s="144">
        <v>2</v>
      </c>
      <c r="B43" s="96"/>
      <c r="C43" s="121" t="s">
        <v>288</v>
      </c>
      <c r="D43" s="34" t="s">
        <v>877</v>
      </c>
      <c r="E43" s="149" t="s">
        <v>4</v>
      </c>
      <c r="F43" s="149" t="s">
        <v>247</v>
      </c>
      <c r="G43" s="149" t="s">
        <v>673</v>
      </c>
      <c r="H43" s="149" t="s">
        <v>749</v>
      </c>
      <c r="I43" s="149">
        <v>1</v>
      </c>
      <c r="J43" s="149"/>
      <c r="K43" s="149"/>
      <c r="L43" s="172" t="s">
        <v>878</v>
      </c>
      <c r="M43" s="105"/>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row>
    <row r="44" spans="1:115" ht="13.2" x14ac:dyDescent="0.25">
      <c r="A44" s="144">
        <v>2</v>
      </c>
      <c r="B44" s="96"/>
      <c r="C44" s="48" t="s">
        <v>245</v>
      </c>
      <c r="D44" s="202" t="s">
        <v>939</v>
      </c>
      <c r="E44" s="131" t="s">
        <v>4</v>
      </c>
      <c r="F44" s="131" t="s">
        <v>272</v>
      </c>
      <c r="G44" s="131" t="s">
        <v>673</v>
      </c>
      <c r="H44" s="131"/>
      <c r="I44" s="131">
        <v>6</v>
      </c>
      <c r="J44" s="131"/>
      <c r="K44" s="131"/>
      <c r="L44" s="123" t="s">
        <v>940</v>
      </c>
      <c r="M44" s="105"/>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row>
    <row r="45" spans="1:115" ht="13.2" x14ac:dyDescent="0.25">
      <c r="A45" s="144">
        <v>2</v>
      </c>
      <c r="B45" s="96"/>
      <c r="C45" s="20" t="s">
        <v>261</v>
      </c>
      <c r="D45" s="34" t="s">
        <v>1258</v>
      </c>
      <c r="E45" s="149" t="s">
        <v>9</v>
      </c>
      <c r="F45" s="149" t="s">
        <v>247</v>
      </c>
      <c r="G45" s="149" t="s">
        <v>242</v>
      </c>
      <c r="H45" s="149"/>
      <c r="I45" s="149">
        <v>4</v>
      </c>
      <c r="J45" s="149">
        <v>2</v>
      </c>
      <c r="K45" s="149">
        <v>5</v>
      </c>
      <c r="L45" s="172" t="s">
        <v>1259</v>
      </c>
      <c r="M45" s="105"/>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row>
    <row r="46" spans="1:115" ht="13.2" x14ac:dyDescent="0.25">
      <c r="A46" s="144">
        <v>2</v>
      </c>
      <c r="B46" s="192">
        <v>1</v>
      </c>
      <c r="C46" s="48" t="s">
        <v>245</v>
      </c>
      <c r="D46" s="43" t="s">
        <v>174</v>
      </c>
      <c r="E46" s="226" t="s">
        <v>240</v>
      </c>
      <c r="F46" s="226" t="s">
        <v>241</v>
      </c>
      <c r="G46" s="226" t="s">
        <v>242</v>
      </c>
      <c r="H46" s="226" t="s">
        <v>328</v>
      </c>
      <c r="I46" s="226">
        <v>5</v>
      </c>
      <c r="J46" s="226">
        <v>4</v>
      </c>
      <c r="K46" s="226">
        <v>4</v>
      </c>
      <c r="L46" s="61" t="s">
        <v>522</v>
      </c>
      <c r="M46" s="105"/>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row>
    <row r="47" spans="1:115" ht="13.2" x14ac:dyDescent="0.25">
      <c r="A47" s="144">
        <v>2</v>
      </c>
      <c r="B47" s="144">
        <v>2</v>
      </c>
      <c r="C47" s="48" t="s">
        <v>245</v>
      </c>
      <c r="D47" s="167" t="s">
        <v>1019</v>
      </c>
      <c r="E47" s="135" t="s">
        <v>6</v>
      </c>
      <c r="F47" s="135" t="s">
        <v>265</v>
      </c>
      <c r="G47" s="135" t="s">
        <v>673</v>
      </c>
      <c r="H47" s="135"/>
      <c r="I47" s="135">
        <v>0</v>
      </c>
      <c r="J47" s="135"/>
      <c r="K47" s="135"/>
      <c r="L47" s="103" t="s">
        <v>1020</v>
      </c>
      <c r="M47" s="105"/>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row>
    <row r="48" spans="1:115" ht="13.2" x14ac:dyDescent="0.25">
      <c r="A48" s="144">
        <v>2</v>
      </c>
      <c r="B48" s="96"/>
      <c r="C48" s="48" t="s">
        <v>245</v>
      </c>
      <c r="D48" s="202" t="s">
        <v>175</v>
      </c>
      <c r="E48" s="131" t="s">
        <v>8</v>
      </c>
      <c r="F48" s="131" t="s">
        <v>272</v>
      </c>
      <c r="G48" s="131" t="s">
        <v>673</v>
      </c>
      <c r="H48" s="131"/>
      <c r="I48" s="131">
        <v>5</v>
      </c>
      <c r="J48" s="131"/>
      <c r="K48" s="131"/>
      <c r="L48" s="123" t="s">
        <v>1206</v>
      </c>
      <c r="M48" s="105"/>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row>
    <row r="49" spans="1:115" ht="13.2" x14ac:dyDescent="0.25">
      <c r="A49" s="144">
        <v>1</v>
      </c>
      <c r="B49" s="96"/>
      <c r="C49" s="48" t="s">
        <v>245</v>
      </c>
      <c r="D49" s="113" t="s">
        <v>623</v>
      </c>
      <c r="E49" s="114" t="s">
        <v>240</v>
      </c>
      <c r="F49" s="114" t="s">
        <v>310</v>
      </c>
      <c r="G49" s="114" t="s">
        <v>242</v>
      </c>
      <c r="H49" s="114"/>
      <c r="I49" s="114">
        <v>7</v>
      </c>
      <c r="J49" s="114">
        <v>7</v>
      </c>
      <c r="K49" s="114">
        <v>5</v>
      </c>
      <c r="L49" s="23" t="s">
        <v>624</v>
      </c>
      <c r="M49" s="105"/>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row>
    <row r="50" spans="1:115" ht="13.2" x14ac:dyDescent="0.25">
      <c r="A50" s="144">
        <v>1</v>
      </c>
      <c r="B50" s="96"/>
      <c r="C50" s="121" t="s">
        <v>288</v>
      </c>
      <c r="D50" s="113" t="s">
        <v>473</v>
      </c>
      <c r="E50" s="114" t="s">
        <v>240</v>
      </c>
      <c r="F50" s="114" t="s">
        <v>310</v>
      </c>
      <c r="G50" s="114" t="s">
        <v>242</v>
      </c>
      <c r="H50" s="114"/>
      <c r="I50" s="114">
        <v>4</v>
      </c>
      <c r="J50" s="114">
        <v>1</v>
      </c>
      <c r="K50" s="114">
        <v>7</v>
      </c>
      <c r="L50" s="23" t="s">
        <v>474</v>
      </c>
      <c r="M50" s="105"/>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row>
    <row r="51" spans="1:115" ht="13.2" x14ac:dyDescent="0.25">
      <c r="A51" s="144">
        <v>2</v>
      </c>
      <c r="B51" s="96"/>
      <c r="C51" s="48" t="s">
        <v>245</v>
      </c>
      <c r="D51" s="34" t="s">
        <v>179</v>
      </c>
      <c r="E51" s="149" t="s">
        <v>9</v>
      </c>
      <c r="F51" s="149" t="s">
        <v>247</v>
      </c>
      <c r="G51" s="149" t="s">
        <v>673</v>
      </c>
      <c r="H51" s="149"/>
      <c r="I51" s="149">
        <v>2</v>
      </c>
      <c r="J51" s="149"/>
      <c r="K51" s="149"/>
      <c r="L51" s="172" t="s">
        <v>1234</v>
      </c>
      <c r="M51" s="105"/>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row>
    <row r="52" spans="1:115" ht="13.2" x14ac:dyDescent="0.25">
      <c r="A52" s="144">
        <v>2</v>
      </c>
      <c r="B52" s="96"/>
      <c r="C52" s="48" t="s">
        <v>245</v>
      </c>
      <c r="D52" s="202" t="s">
        <v>738</v>
      </c>
      <c r="E52" s="131" t="s">
        <v>2</v>
      </c>
      <c r="F52" s="131" t="s">
        <v>272</v>
      </c>
      <c r="G52" s="131" t="s">
        <v>673</v>
      </c>
      <c r="H52" s="131"/>
      <c r="I52" s="131">
        <v>1</v>
      </c>
      <c r="J52" s="131"/>
      <c r="K52" s="131"/>
      <c r="L52" s="123" t="s">
        <v>739</v>
      </c>
      <c r="M52" s="105"/>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row>
    <row r="53" spans="1:115" ht="13.2" x14ac:dyDescent="0.25">
      <c r="A53" s="144">
        <v>2</v>
      </c>
      <c r="B53" s="192">
        <v>1</v>
      </c>
      <c r="C53" s="48" t="s">
        <v>245</v>
      </c>
      <c r="D53" s="34" t="s">
        <v>1033</v>
      </c>
      <c r="E53" s="149" t="s">
        <v>6</v>
      </c>
      <c r="F53" s="149" t="s">
        <v>247</v>
      </c>
      <c r="G53" s="149" t="s">
        <v>673</v>
      </c>
      <c r="H53" s="149"/>
      <c r="I53" s="149">
        <v>2</v>
      </c>
      <c r="J53" s="149"/>
      <c r="K53" s="149"/>
      <c r="L53" s="172" t="s">
        <v>1034</v>
      </c>
      <c r="M53" s="105"/>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row>
    <row r="54" spans="1:115" ht="13.2" x14ac:dyDescent="0.25">
      <c r="A54" s="144">
        <v>2</v>
      </c>
      <c r="B54" s="192">
        <v>1</v>
      </c>
      <c r="C54" s="48" t="s">
        <v>245</v>
      </c>
      <c r="D54" s="202" t="s">
        <v>177</v>
      </c>
      <c r="E54" s="131" t="s">
        <v>240</v>
      </c>
      <c r="F54" s="131" t="s">
        <v>272</v>
      </c>
      <c r="G54" s="131" t="s">
        <v>242</v>
      </c>
      <c r="H54" s="131"/>
      <c r="I54" s="131">
        <v>3</v>
      </c>
      <c r="J54" s="131">
        <v>4</v>
      </c>
      <c r="K54" s="131">
        <v>2</v>
      </c>
      <c r="L54" s="123" t="s">
        <v>389</v>
      </c>
      <c r="M54" s="105"/>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row>
    <row r="55" spans="1:115" ht="13.2" x14ac:dyDescent="0.25">
      <c r="A55" s="144">
        <v>2</v>
      </c>
      <c r="B55" s="96"/>
      <c r="C55" s="48" t="s">
        <v>245</v>
      </c>
      <c r="D55" s="43" t="s">
        <v>700</v>
      </c>
      <c r="E55" s="226" t="s">
        <v>1</v>
      </c>
      <c r="F55" s="226" t="s">
        <v>241</v>
      </c>
      <c r="G55" s="226" t="s">
        <v>673</v>
      </c>
      <c r="H55" s="226"/>
      <c r="I55" s="226">
        <v>4</v>
      </c>
      <c r="J55" s="226"/>
      <c r="K55" s="226"/>
      <c r="L55" s="61" t="s">
        <v>701</v>
      </c>
      <c r="M55" s="105"/>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row>
    <row r="56" spans="1:115" ht="13.2" x14ac:dyDescent="0.25">
      <c r="A56" s="144">
        <v>2</v>
      </c>
      <c r="B56" s="96"/>
      <c r="C56" s="20" t="s">
        <v>261</v>
      </c>
      <c r="D56" s="34" t="s">
        <v>523</v>
      </c>
      <c r="E56" s="149" t="s">
        <v>240</v>
      </c>
      <c r="F56" s="149" t="s">
        <v>247</v>
      </c>
      <c r="G56" s="149" t="s">
        <v>242</v>
      </c>
      <c r="H56" s="149"/>
      <c r="I56" s="149">
        <v>5</v>
      </c>
      <c r="J56" s="149">
        <v>5</v>
      </c>
      <c r="K56" s="149">
        <v>4</v>
      </c>
      <c r="L56" s="172" t="s">
        <v>524</v>
      </c>
      <c r="M56" s="105"/>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row>
    <row r="57" spans="1:115" ht="13.2" x14ac:dyDescent="0.25">
      <c r="A57" s="144">
        <v>2</v>
      </c>
      <c r="B57" s="96"/>
      <c r="C57" s="20" t="s">
        <v>261</v>
      </c>
      <c r="D57" s="34" t="s">
        <v>390</v>
      </c>
      <c r="E57" s="149" t="s">
        <v>240</v>
      </c>
      <c r="F57" s="149" t="s">
        <v>247</v>
      </c>
      <c r="G57" s="149" t="s">
        <v>242</v>
      </c>
      <c r="H57" s="149"/>
      <c r="I57" s="149">
        <v>3</v>
      </c>
      <c r="J57" s="149">
        <v>2</v>
      </c>
      <c r="K57" s="149">
        <v>4</v>
      </c>
      <c r="L57" s="172" t="s">
        <v>391</v>
      </c>
      <c r="M57" s="105"/>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row>
    <row r="58" spans="1:115" ht="13.2" x14ac:dyDescent="0.25">
      <c r="A58" s="144">
        <v>2</v>
      </c>
      <c r="B58" s="96"/>
      <c r="C58" s="48" t="s">
        <v>245</v>
      </c>
      <c r="D58" s="43" t="s">
        <v>1035</v>
      </c>
      <c r="E58" s="226" t="s">
        <v>6</v>
      </c>
      <c r="F58" s="226" t="s">
        <v>241</v>
      </c>
      <c r="G58" s="226" t="s">
        <v>673</v>
      </c>
      <c r="H58" s="226"/>
      <c r="I58" s="226">
        <v>2</v>
      </c>
      <c r="J58" s="226"/>
      <c r="K58" s="226"/>
      <c r="L58" s="61" t="s">
        <v>1036</v>
      </c>
      <c r="M58" s="105"/>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row>
    <row r="59" spans="1:115" ht="13.2" x14ac:dyDescent="0.25">
      <c r="A59" s="144">
        <v>2</v>
      </c>
      <c r="B59" s="96"/>
      <c r="C59" s="48" t="s">
        <v>245</v>
      </c>
      <c r="D59" s="43" t="s">
        <v>925</v>
      </c>
      <c r="E59" s="226" t="s">
        <v>4</v>
      </c>
      <c r="F59" s="226" t="s">
        <v>241</v>
      </c>
      <c r="G59" s="226" t="s">
        <v>673</v>
      </c>
      <c r="H59" s="226"/>
      <c r="I59" s="226">
        <v>5</v>
      </c>
      <c r="J59" s="226"/>
      <c r="K59" s="226"/>
      <c r="L59" s="61" t="s">
        <v>926</v>
      </c>
      <c r="M59" s="105"/>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row>
    <row r="60" spans="1:115" ht="13.2" x14ac:dyDescent="0.25">
      <c r="A60" s="144">
        <v>2</v>
      </c>
      <c r="B60" s="144">
        <v>2</v>
      </c>
      <c r="C60" s="48" t="s">
        <v>245</v>
      </c>
      <c r="D60" s="167" t="s">
        <v>917</v>
      </c>
      <c r="E60" s="135" t="s">
        <v>4</v>
      </c>
      <c r="F60" s="135" t="s">
        <v>265</v>
      </c>
      <c r="G60" s="135" t="s">
        <v>673</v>
      </c>
      <c r="H60" s="135"/>
      <c r="I60" s="135">
        <v>4</v>
      </c>
      <c r="J60" s="135"/>
      <c r="K60" s="135"/>
      <c r="L60" s="103" t="s">
        <v>918</v>
      </c>
      <c r="M60" s="105"/>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row>
    <row r="61" spans="1:115" ht="13.2" x14ac:dyDescent="0.25">
      <c r="A61" s="144">
        <v>2</v>
      </c>
      <c r="B61" s="144">
        <v>2</v>
      </c>
      <c r="C61" s="48" t="s">
        <v>245</v>
      </c>
      <c r="D61" s="167" t="s">
        <v>879</v>
      </c>
      <c r="E61" s="135" t="s">
        <v>4</v>
      </c>
      <c r="F61" s="135" t="s">
        <v>265</v>
      </c>
      <c r="G61" s="135" t="s">
        <v>673</v>
      </c>
      <c r="H61" s="135"/>
      <c r="I61" s="135">
        <v>1</v>
      </c>
      <c r="J61" s="135"/>
      <c r="K61" s="135"/>
      <c r="L61" s="103" t="s">
        <v>880</v>
      </c>
      <c r="M61" s="105"/>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row>
    <row r="62" spans="1:115" ht="13.2" x14ac:dyDescent="0.25">
      <c r="A62" s="144">
        <v>2</v>
      </c>
      <c r="B62" s="192">
        <v>1</v>
      </c>
      <c r="C62" s="48" t="s">
        <v>245</v>
      </c>
      <c r="D62" s="34" t="s">
        <v>881</v>
      </c>
      <c r="E62" s="149" t="s">
        <v>4</v>
      </c>
      <c r="F62" s="149" t="s">
        <v>247</v>
      </c>
      <c r="G62" s="149" t="s">
        <v>673</v>
      </c>
      <c r="H62" s="149"/>
      <c r="I62" s="149">
        <v>1</v>
      </c>
      <c r="J62" s="149"/>
      <c r="K62" s="149"/>
      <c r="L62" s="172" t="s">
        <v>882</v>
      </c>
      <c r="M62" s="105"/>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row>
    <row r="63" spans="1:115" ht="13.2" x14ac:dyDescent="0.25">
      <c r="A63" s="144">
        <v>1</v>
      </c>
      <c r="B63" s="96"/>
      <c r="C63" s="18" t="s">
        <v>238</v>
      </c>
      <c r="D63" s="113" t="s">
        <v>525</v>
      </c>
      <c r="E63" s="114" t="s">
        <v>240</v>
      </c>
      <c r="F63" s="114" t="s">
        <v>310</v>
      </c>
      <c r="G63" s="114" t="s">
        <v>242</v>
      </c>
      <c r="H63" s="114" t="s">
        <v>243</v>
      </c>
      <c r="I63" s="114">
        <v>5</v>
      </c>
      <c r="J63" s="114">
        <v>3</v>
      </c>
      <c r="K63" s="114">
        <v>4</v>
      </c>
      <c r="L63" s="23" t="s">
        <v>526</v>
      </c>
      <c r="M63" s="105"/>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row>
    <row r="64" spans="1:115" ht="13.2" x14ac:dyDescent="0.25">
      <c r="A64" s="144">
        <v>2</v>
      </c>
      <c r="B64" s="96"/>
      <c r="C64" s="48" t="s">
        <v>245</v>
      </c>
      <c r="D64" s="43" t="s">
        <v>867</v>
      </c>
      <c r="E64" s="226" t="s">
        <v>3</v>
      </c>
      <c r="F64" s="226" t="s">
        <v>241</v>
      </c>
      <c r="G64" s="226" t="s">
        <v>673</v>
      </c>
      <c r="H64" s="226"/>
      <c r="I64" s="226">
        <v>6</v>
      </c>
      <c r="J64" s="226"/>
      <c r="K64" s="226"/>
      <c r="L64" s="61" t="s">
        <v>868</v>
      </c>
      <c r="M64" s="105"/>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row>
    <row r="65" spans="1:115" ht="13.2" x14ac:dyDescent="0.25">
      <c r="A65" s="144">
        <v>2</v>
      </c>
      <c r="B65" s="96"/>
      <c r="C65" s="48" t="s">
        <v>245</v>
      </c>
      <c r="D65" s="34" t="s">
        <v>1164</v>
      </c>
      <c r="E65" s="149" t="s">
        <v>8</v>
      </c>
      <c r="F65" s="149" t="s">
        <v>247</v>
      </c>
      <c r="G65" s="149" t="s">
        <v>242</v>
      </c>
      <c r="H65" s="149" t="s">
        <v>601</v>
      </c>
      <c r="I65" s="149">
        <v>1</v>
      </c>
      <c r="J65" s="149">
        <v>0</v>
      </c>
      <c r="K65" s="149">
        <v>1</v>
      </c>
      <c r="L65" s="172" t="s">
        <v>1165</v>
      </c>
      <c r="M65" s="105"/>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row>
    <row r="66" spans="1:115" ht="13.2" x14ac:dyDescent="0.25">
      <c r="A66" s="144">
        <v>2</v>
      </c>
      <c r="B66" s="96"/>
      <c r="C66" s="48" t="s">
        <v>245</v>
      </c>
      <c r="D66" s="202" t="s">
        <v>392</v>
      </c>
      <c r="E66" s="131" t="s">
        <v>240</v>
      </c>
      <c r="F66" s="131" t="s">
        <v>272</v>
      </c>
      <c r="G66" s="131" t="s">
        <v>242</v>
      </c>
      <c r="H66" s="131"/>
      <c r="I66" s="131">
        <v>3</v>
      </c>
      <c r="J66" s="131">
        <v>3</v>
      </c>
      <c r="K66" s="131">
        <v>3</v>
      </c>
      <c r="L66" s="123" t="s">
        <v>393</v>
      </c>
      <c r="M66" s="105"/>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row>
    <row r="67" spans="1:115" ht="13.2" x14ac:dyDescent="0.25">
      <c r="A67" s="144">
        <v>2</v>
      </c>
      <c r="B67" s="144">
        <v>2</v>
      </c>
      <c r="C67" s="48" t="s">
        <v>245</v>
      </c>
      <c r="D67" s="167" t="s">
        <v>308</v>
      </c>
      <c r="E67" s="135" t="s">
        <v>240</v>
      </c>
      <c r="F67" s="135" t="s">
        <v>265</v>
      </c>
      <c r="G67" s="135" t="s">
        <v>242</v>
      </c>
      <c r="H67" s="135" t="s">
        <v>250</v>
      </c>
      <c r="I67" s="135">
        <v>2</v>
      </c>
      <c r="J67" s="135">
        <v>3</v>
      </c>
      <c r="K67" s="135">
        <v>2</v>
      </c>
      <c r="L67" s="103"/>
      <c r="M67" s="105"/>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row>
    <row r="68" spans="1:115" ht="13.2" x14ac:dyDescent="0.25">
      <c r="A68" s="144">
        <v>2</v>
      </c>
      <c r="B68" s="144">
        <v>2</v>
      </c>
      <c r="C68" s="48" t="s">
        <v>245</v>
      </c>
      <c r="D68" s="167" t="s">
        <v>1150</v>
      </c>
      <c r="E68" s="135" t="s">
        <v>7</v>
      </c>
      <c r="F68" s="135" t="s">
        <v>265</v>
      </c>
      <c r="G68" s="135" t="s">
        <v>673</v>
      </c>
      <c r="H68" s="135"/>
      <c r="I68" s="135">
        <v>5</v>
      </c>
      <c r="J68" s="135"/>
      <c r="K68" s="135"/>
      <c r="L68" s="103" t="s">
        <v>1151</v>
      </c>
      <c r="M68" s="105"/>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row>
    <row r="69" spans="1:115" ht="13.2" x14ac:dyDescent="0.25">
      <c r="A69" s="144">
        <v>1</v>
      </c>
      <c r="B69" s="96"/>
      <c r="C69" s="48" t="s">
        <v>245</v>
      </c>
      <c r="D69" s="113" t="s">
        <v>309</v>
      </c>
      <c r="E69" s="114" t="s">
        <v>240</v>
      </c>
      <c r="F69" s="114" t="s">
        <v>310</v>
      </c>
      <c r="G69" s="114" t="s">
        <v>242</v>
      </c>
      <c r="H69" s="114"/>
      <c r="I69" s="114">
        <v>2</v>
      </c>
      <c r="J69" s="114">
        <v>1</v>
      </c>
      <c r="K69" s="114">
        <v>1</v>
      </c>
      <c r="L69" s="23" t="s">
        <v>311</v>
      </c>
      <c r="M69" s="105"/>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row>
    <row r="70" spans="1:115" ht="13.2" x14ac:dyDescent="0.25">
      <c r="A70" s="144">
        <v>2</v>
      </c>
      <c r="B70" s="96"/>
      <c r="C70" s="48" t="s">
        <v>245</v>
      </c>
      <c r="D70" s="43" t="s">
        <v>254</v>
      </c>
      <c r="E70" s="226" t="s">
        <v>240</v>
      </c>
      <c r="F70" s="226" t="s">
        <v>241</v>
      </c>
      <c r="G70" s="226" t="s">
        <v>242</v>
      </c>
      <c r="H70" s="226" t="s">
        <v>255</v>
      </c>
      <c r="I70" s="226">
        <v>1</v>
      </c>
      <c r="J70" s="226">
        <v>1</v>
      </c>
      <c r="K70" s="226">
        <v>2</v>
      </c>
      <c r="L70" s="61" t="s">
        <v>256</v>
      </c>
      <c r="M70" s="105"/>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row>
    <row r="71" spans="1:115" ht="13.2" x14ac:dyDescent="0.25">
      <c r="A71" s="144">
        <v>2</v>
      </c>
      <c r="B71" s="96"/>
      <c r="C71" s="48" t="s">
        <v>245</v>
      </c>
      <c r="D71" s="34" t="s">
        <v>312</v>
      </c>
      <c r="E71" s="149" t="s">
        <v>240</v>
      </c>
      <c r="F71" s="149" t="s">
        <v>247</v>
      </c>
      <c r="G71" s="149" t="s">
        <v>242</v>
      </c>
      <c r="H71" s="149" t="s">
        <v>255</v>
      </c>
      <c r="I71" s="149">
        <v>2</v>
      </c>
      <c r="J71" s="149">
        <v>2</v>
      </c>
      <c r="K71" s="149">
        <v>3</v>
      </c>
      <c r="L71" s="172" t="s">
        <v>313</v>
      </c>
      <c r="M71" s="105"/>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row>
    <row r="72" spans="1:115" ht="13.2" x14ac:dyDescent="0.25">
      <c r="A72" s="144">
        <v>2</v>
      </c>
      <c r="B72" s="144">
        <v>2</v>
      </c>
      <c r="C72" s="48" t="s">
        <v>245</v>
      </c>
      <c r="D72" s="167" t="s">
        <v>314</v>
      </c>
      <c r="E72" s="135" t="s">
        <v>240</v>
      </c>
      <c r="F72" s="135" t="s">
        <v>265</v>
      </c>
      <c r="G72" s="135" t="s">
        <v>242</v>
      </c>
      <c r="H72" s="135" t="s">
        <v>269</v>
      </c>
      <c r="I72" s="135">
        <v>2</v>
      </c>
      <c r="J72" s="135">
        <v>2</v>
      </c>
      <c r="K72" s="135">
        <v>1</v>
      </c>
      <c r="L72" s="103" t="s">
        <v>287</v>
      </c>
      <c r="M72" s="105"/>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row>
    <row r="73" spans="1:115" ht="13.2" x14ac:dyDescent="0.25">
      <c r="A73" s="96"/>
      <c r="B73" s="96"/>
      <c r="C73" s="18" t="s">
        <v>238</v>
      </c>
      <c r="D73" s="113" t="s">
        <v>927</v>
      </c>
      <c r="E73" s="114" t="s">
        <v>4</v>
      </c>
      <c r="F73" s="114" t="s">
        <v>310</v>
      </c>
      <c r="G73" s="114" t="s">
        <v>242</v>
      </c>
      <c r="H73" s="114"/>
      <c r="I73" s="114">
        <v>5</v>
      </c>
      <c r="J73" s="114">
        <v>1</v>
      </c>
      <c r="K73" s="114">
        <v>7</v>
      </c>
      <c r="L73" s="23" t="s">
        <v>928</v>
      </c>
      <c r="M73" s="105"/>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row>
    <row r="74" spans="1:115" ht="13.2" x14ac:dyDescent="0.25">
      <c r="A74" s="144">
        <v>2</v>
      </c>
      <c r="B74" s="96"/>
      <c r="C74" s="18" t="s">
        <v>238</v>
      </c>
      <c r="D74" s="43" t="s">
        <v>527</v>
      </c>
      <c r="E74" s="226" t="s">
        <v>240</v>
      </c>
      <c r="F74" s="226" t="s">
        <v>241</v>
      </c>
      <c r="G74" s="226" t="s">
        <v>242</v>
      </c>
      <c r="H74" s="226"/>
      <c r="I74" s="226">
        <v>5</v>
      </c>
      <c r="J74" s="226">
        <v>3</v>
      </c>
      <c r="K74" s="226">
        <v>3</v>
      </c>
      <c r="L74" s="61" t="s">
        <v>528</v>
      </c>
      <c r="M74" s="105"/>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row>
    <row r="75" spans="1:115" ht="13.2" x14ac:dyDescent="0.25">
      <c r="A75" s="144">
        <v>2</v>
      </c>
      <c r="B75" s="96"/>
      <c r="C75" s="48" t="s">
        <v>245</v>
      </c>
      <c r="D75" s="167" t="s">
        <v>529</v>
      </c>
      <c r="E75" s="135" t="s">
        <v>240</v>
      </c>
      <c r="F75" s="135" t="s">
        <v>265</v>
      </c>
      <c r="G75" s="135" t="s">
        <v>242</v>
      </c>
      <c r="H75" s="135"/>
      <c r="I75" s="135">
        <v>5</v>
      </c>
      <c r="J75" s="135">
        <v>5</v>
      </c>
      <c r="K75" s="135">
        <v>4</v>
      </c>
      <c r="L75" s="103" t="s">
        <v>244</v>
      </c>
      <c r="M75" s="105"/>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row>
    <row r="76" spans="1:115" ht="13.2" x14ac:dyDescent="0.25">
      <c r="A76" s="144">
        <v>2</v>
      </c>
      <c r="B76" s="144">
        <v>2</v>
      </c>
      <c r="C76" s="48" t="s">
        <v>245</v>
      </c>
      <c r="D76" s="167" t="s">
        <v>584</v>
      </c>
      <c r="E76" s="135" t="s">
        <v>240</v>
      </c>
      <c r="F76" s="135" t="s">
        <v>265</v>
      </c>
      <c r="G76" s="135" t="s">
        <v>242</v>
      </c>
      <c r="H76" s="135"/>
      <c r="I76" s="135">
        <v>6</v>
      </c>
      <c r="J76" s="135">
        <v>6</v>
      </c>
      <c r="K76" s="135">
        <v>7</v>
      </c>
      <c r="L76" s="103"/>
      <c r="M76" s="105"/>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row>
    <row r="77" spans="1:115" ht="13.2" x14ac:dyDescent="0.25">
      <c r="A77" s="192">
        <v>1</v>
      </c>
      <c r="B77" s="96"/>
      <c r="C77" s="18" t="s">
        <v>238</v>
      </c>
      <c r="D77" s="202" t="s">
        <v>1247</v>
      </c>
      <c r="E77" s="131" t="s">
        <v>9</v>
      </c>
      <c r="F77" s="131" t="s">
        <v>272</v>
      </c>
      <c r="G77" s="131" t="s">
        <v>673</v>
      </c>
      <c r="H77" s="131"/>
      <c r="I77" s="131">
        <v>3</v>
      </c>
      <c r="J77" s="131"/>
      <c r="K77" s="131"/>
      <c r="L77" s="123" t="s">
        <v>1248</v>
      </c>
      <c r="M77" s="105"/>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row>
    <row r="78" spans="1:115" ht="13.2" x14ac:dyDescent="0.25">
      <c r="A78" s="144">
        <v>2</v>
      </c>
      <c r="B78" s="96"/>
      <c r="C78" s="48" t="s">
        <v>245</v>
      </c>
      <c r="D78" s="202" t="s">
        <v>1267</v>
      </c>
      <c r="E78" s="131" t="s">
        <v>9</v>
      </c>
      <c r="F78" s="131" t="s">
        <v>272</v>
      </c>
      <c r="G78" s="131" t="s">
        <v>673</v>
      </c>
      <c r="H78" s="131"/>
      <c r="I78" s="131">
        <v>5</v>
      </c>
      <c r="J78" s="131"/>
      <c r="K78" s="131"/>
      <c r="L78" s="123" t="s">
        <v>1268</v>
      </c>
      <c r="M78" s="105"/>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row>
    <row r="79" spans="1:115" ht="13.2" x14ac:dyDescent="0.25">
      <c r="A79" s="144">
        <v>2</v>
      </c>
      <c r="B79" s="96"/>
      <c r="C79" s="18" t="s">
        <v>238</v>
      </c>
      <c r="D79" s="34" t="s">
        <v>475</v>
      </c>
      <c r="E79" s="149" t="s">
        <v>240</v>
      </c>
      <c r="F79" s="149" t="s">
        <v>247</v>
      </c>
      <c r="G79" s="149" t="s">
        <v>242</v>
      </c>
      <c r="H79" s="149"/>
      <c r="I79" s="149">
        <v>4</v>
      </c>
      <c r="J79" s="149">
        <v>3</v>
      </c>
      <c r="K79" s="149">
        <v>5</v>
      </c>
      <c r="L79" s="172" t="s">
        <v>476</v>
      </c>
      <c r="M79" s="105"/>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row>
    <row r="80" spans="1:115" ht="13.2" x14ac:dyDescent="0.25">
      <c r="A80" s="144">
        <v>2</v>
      </c>
      <c r="B80" s="96"/>
      <c r="C80" s="48" t="s">
        <v>245</v>
      </c>
      <c r="D80" s="202" t="s">
        <v>1007</v>
      </c>
      <c r="E80" s="131" t="s">
        <v>5</v>
      </c>
      <c r="F80" s="131" t="s">
        <v>272</v>
      </c>
      <c r="G80" s="131" t="s">
        <v>242</v>
      </c>
      <c r="H80" s="131"/>
      <c r="I80" s="131">
        <v>6</v>
      </c>
      <c r="J80" s="131">
        <v>4</v>
      </c>
      <c r="K80" s="131">
        <v>5</v>
      </c>
      <c r="L80" s="123" t="s">
        <v>1008</v>
      </c>
      <c r="M80" s="105"/>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row>
    <row r="81" spans="1:115" ht="13.2" x14ac:dyDescent="0.25">
      <c r="A81" s="144">
        <v>1</v>
      </c>
      <c r="B81" s="96"/>
      <c r="C81" s="48" t="s">
        <v>245</v>
      </c>
      <c r="D81" s="113" t="s">
        <v>585</v>
      </c>
      <c r="E81" s="114" t="s">
        <v>240</v>
      </c>
      <c r="F81" s="114" t="s">
        <v>310</v>
      </c>
      <c r="G81" s="114" t="s">
        <v>242</v>
      </c>
      <c r="H81" s="114"/>
      <c r="I81" s="114">
        <v>6</v>
      </c>
      <c r="J81" s="114">
        <v>4</v>
      </c>
      <c r="K81" s="114">
        <v>5</v>
      </c>
      <c r="L81" s="23" t="s">
        <v>586</v>
      </c>
      <c r="M81" s="105"/>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row>
    <row r="82" spans="1:115" ht="13.2" x14ac:dyDescent="0.25">
      <c r="A82" s="144">
        <v>2</v>
      </c>
      <c r="B82" s="144">
        <v>2</v>
      </c>
      <c r="C82" s="18" t="s">
        <v>238</v>
      </c>
      <c r="D82" s="43" t="s">
        <v>746</v>
      </c>
      <c r="E82" s="226" t="s">
        <v>2</v>
      </c>
      <c r="F82" s="226" t="s">
        <v>241</v>
      </c>
      <c r="G82" s="226" t="s">
        <v>673</v>
      </c>
      <c r="H82" s="226"/>
      <c r="I82" s="226">
        <v>2</v>
      </c>
      <c r="J82" s="226"/>
      <c r="K82" s="226"/>
      <c r="L82" s="61" t="s">
        <v>747</v>
      </c>
      <c r="M82" s="105"/>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row>
    <row r="83" spans="1:115" ht="13.2" x14ac:dyDescent="0.25">
      <c r="A83" s="144">
        <v>1</v>
      </c>
      <c r="B83" s="96"/>
      <c r="C83" s="48" t="s">
        <v>245</v>
      </c>
      <c r="D83" s="113" t="s">
        <v>530</v>
      </c>
      <c r="E83" s="114" t="s">
        <v>240</v>
      </c>
      <c r="F83" s="114" t="s">
        <v>310</v>
      </c>
      <c r="G83" s="114" t="s">
        <v>242</v>
      </c>
      <c r="H83" s="114" t="s">
        <v>255</v>
      </c>
      <c r="I83" s="114">
        <v>5</v>
      </c>
      <c r="J83" s="114">
        <v>5</v>
      </c>
      <c r="K83" s="114">
        <v>4</v>
      </c>
      <c r="L83" s="23" t="s">
        <v>531</v>
      </c>
      <c r="M83" s="105"/>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row>
    <row r="84" spans="1:115" ht="13.2" x14ac:dyDescent="0.25">
      <c r="A84" s="144">
        <v>2</v>
      </c>
      <c r="B84" s="96"/>
      <c r="C84" s="48" t="s">
        <v>245</v>
      </c>
      <c r="D84" s="202" t="s">
        <v>315</v>
      </c>
      <c r="E84" s="131" t="s">
        <v>240</v>
      </c>
      <c r="F84" s="131" t="s">
        <v>272</v>
      </c>
      <c r="G84" s="131" t="s">
        <v>242</v>
      </c>
      <c r="H84" s="131" t="s">
        <v>250</v>
      </c>
      <c r="I84" s="131">
        <v>2</v>
      </c>
      <c r="J84" s="131">
        <v>1</v>
      </c>
      <c r="K84" s="131">
        <v>1</v>
      </c>
      <c r="L84" s="123" t="s">
        <v>316</v>
      </c>
      <c r="M84" s="105"/>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row>
    <row r="85" spans="1:115" ht="13.2" x14ac:dyDescent="0.25">
      <c r="A85" s="144">
        <v>1</v>
      </c>
      <c r="B85" s="96"/>
      <c r="C85" s="48" t="s">
        <v>245</v>
      </c>
      <c r="D85" s="113" t="s">
        <v>180</v>
      </c>
      <c r="E85" s="114" t="s">
        <v>1</v>
      </c>
      <c r="F85" s="114" t="s">
        <v>310</v>
      </c>
      <c r="G85" s="114" t="s">
        <v>242</v>
      </c>
      <c r="H85" s="114"/>
      <c r="I85" s="114">
        <v>9</v>
      </c>
      <c r="J85" s="114">
        <v>5</v>
      </c>
      <c r="K85" s="114">
        <v>8</v>
      </c>
      <c r="L85" s="23" t="s">
        <v>729</v>
      </c>
      <c r="M85" s="105"/>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row>
    <row r="86" spans="1:115" ht="13.2" x14ac:dyDescent="0.25">
      <c r="A86" s="144">
        <v>2</v>
      </c>
      <c r="B86" s="144">
        <v>2</v>
      </c>
      <c r="C86" s="48" t="s">
        <v>245</v>
      </c>
      <c r="D86" s="167" t="s">
        <v>1249</v>
      </c>
      <c r="E86" s="135" t="s">
        <v>9</v>
      </c>
      <c r="F86" s="135" t="s">
        <v>265</v>
      </c>
      <c r="G86" s="135" t="s">
        <v>673</v>
      </c>
      <c r="H86" s="135"/>
      <c r="I86" s="135">
        <v>3</v>
      </c>
      <c r="J86" s="135"/>
      <c r="K86" s="135"/>
      <c r="L86" s="103" t="s">
        <v>1250</v>
      </c>
      <c r="M86" s="105"/>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row>
    <row r="87" spans="1:115" ht="13.2" x14ac:dyDescent="0.25">
      <c r="A87" s="144">
        <v>2</v>
      </c>
      <c r="B87" s="96"/>
      <c r="C87" s="48" t="s">
        <v>245</v>
      </c>
      <c r="D87" s="167" t="s">
        <v>477</v>
      </c>
      <c r="E87" s="135" t="s">
        <v>240</v>
      </c>
      <c r="F87" s="135" t="s">
        <v>265</v>
      </c>
      <c r="G87" s="135" t="s">
        <v>242</v>
      </c>
      <c r="H87" s="135"/>
      <c r="I87" s="135">
        <v>4</v>
      </c>
      <c r="J87" s="135">
        <v>4</v>
      </c>
      <c r="K87" s="135">
        <v>5</v>
      </c>
      <c r="L87" s="103"/>
      <c r="M87" s="105"/>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row>
    <row r="88" spans="1:115" ht="13.2" x14ac:dyDescent="0.25">
      <c r="A88" s="144">
        <v>1</v>
      </c>
      <c r="B88" s="96"/>
      <c r="C88" s="20" t="s">
        <v>261</v>
      </c>
      <c r="D88" s="113" t="s">
        <v>635</v>
      </c>
      <c r="E88" s="114" t="s">
        <v>240</v>
      </c>
      <c r="F88" s="114" t="s">
        <v>310</v>
      </c>
      <c r="G88" s="114" t="s">
        <v>242</v>
      </c>
      <c r="H88" s="114" t="s">
        <v>328</v>
      </c>
      <c r="I88" s="114">
        <v>8</v>
      </c>
      <c r="J88" s="114">
        <v>6</v>
      </c>
      <c r="K88" s="114">
        <v>8</v>
      </c>
      <c r="L88" s="23" t="s">
        <v>636</v>
      </c>
      <c r="M88" s="105"/>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row>
    <row r="89" spans="1:115" ht="13.2" x14ac:dyDescent="0.25">
      <c r="A89" s="144">
        <v>2</v>
      </c>
      <c r="B89" s="96"/>
      <c r="C89" s="48" t="s">
        <v>245</v>
      </c>
      <c r="D89" s="34" t="s">
        <v>947</v>
      </c>
      <c r="E89" s="149" t="s">
        <v>5</v>
      </c>
      <c r="F89" s="149" t="s">
        <v>247</v>
      </c>
      <c r="G89" s="149" t="s">
        <v>673</v>
      </c>
      <c r="H89" s="149"/>
      <c r="I89" s="149">
        <v>0</v>
      </c>
      <c r="J89" s="149"/>
      <c r="K89" s="149"/>
      <c r="L89" s="172" t="s">
        <v>948</v>
      </c>
      <c r="M89" s="105"/>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row>
    <row r="90" spans="1:115" ht="13.2" x14ac:dyDescent="0.25">
      <c r="A90" s="144">
        <v>2</v>
      </c>
      <c r="B90" s="144">
        <v>2</v>
      </c>
      <c r="C90" s="48" t="s">
        <v>245</v>
      </c>
      <c r="D90" s="167" t="s">
        <v>677</v>
      </c>
      <c r="E90" s="135" t="s">
        <v>1</v>
      </c>
      <c r="F90" s="135" t="s">
        <v>265</v>
      </c>
      <c r="G90" s="135" t="s">
        <v>673</v>
      </c>
      <c r="H90" s="135"/>
      <c r="I90" s="135">
        <v>1</v>
      </c>
      <c r="J90" s="135"/>
      <c r="K90" s="135"/>
      <c r="L90" s="103" t="s">
        <v>678</v>
      </c>
      <c r="M90" s="105"/>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row>
    <row r="91" spans="1:115" ht="13.2" x14ac:dyDescent="0.25">
      <c r="A91" s="144">
        <v>2</v>
      </c>
      <c r="B91" s="144">
        <v>2</v>
      </c>
      <c r="C91" s="48" t="s">
        <v>245</v>
      </c>
      <c r="D91" s="167" t="s">
        <v>1235</v>
      </c>
      <c r="E91" s="135" t="s">
        <v>9</v>
      </c>
      <c r="F91" s="135" t="s">
        <v>265</v>
      </c>
      <c r="G91" s="135" t="s">
        <v>673</v>
      </c>
      <c r="H91" s="135"/>
      <c r="I91" s="135">
        <v>2</v>
      </c>
      <c r="J91" s="135"/>
      <c r="K91" s="135"/>
      <c r="L91" s="103" t="s">
        <v>1236</v>
      </c>
      <c r="M91" s="105"/>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row>
    <row r="92" spans="1:115" ht="13.2" x14ac:dyDescent="0.25">
      <c r="A92" s="192">
        <v>1</v>
      </c>
      <c r="B92" s="96"/>
      <c r="C92" s="18" t="s">
        <v>238</v>
      </c>
      <c r="D92" s="202" t="s">
        <v>667</v>
      </c>
      <c r="E92" s="131" t="s">
        <v>240</v>
      </c>
      <c r="F92" s="131" t="s">
        <v>272</v>
      </c>
      <c r="G92" s="131" t="s">
        <v>242</v>
      </c>
      <c r="H92" s="131" t="s">
        <v>243</v>
      </c>
      <c r="I92" s="131">
        <v>12</v>
      </c>
      <c r="J92" s="131">
        <v>8</v>
      </c>
      <c r="K92" s="131">
        <v>8</v>
      </c>
      <c r="L92" s="123" t="s">
        <v>668</v>
      </c>
      <c r="M92" s="105"/>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row>
    <row r="93" spans="1:115" ht="13.2" x14ac:dyDescent="0.25">
      <c r="A93" s="144">
        <v>2</v>
      </c>
      <c r="B93" s="192">
        <v>1</v>
      </c>
      <c r="C93" s="18" t="s">
        <v>238</v>
      </c>
      <c r="D93" s="34" t="s">
        <v>257</v>
      </c>
      <c r="E93" s="149" t="s">
        <v>240</v>
      </c>
      <c r="F93" s="149" t="s">
        <v>247</v>
      </c>
      <c r="G93" s="149" t="s">
        <v>242</v>
      </c>
      <c r="H93" s="149" t="s">
        <v>243</v>
      </c>
      <c r="I93" s="149">
        <v>1</v>
      </c>
      <c r="J93" s="149">
        <v>2</v>
      </c>
      <c r="K93" s="149">
        <v>1</v>
      </c>
      <c r="L93" s="172" t="s">
        <v>258</v>
      </c>
      <c r="M93" s="105"/>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row>
    <row r="94" spans="1:115" ht="13.2" x14ac:dyDescent="0.25">
      <c r="A94" s="144">
        <v>2</v>
      </c>
      <c r="B94" s="192">
        <v>1</v>
      </c>
      <c r="C94" s="18" t="s">
        <v>238</v>
      </c>
      <c r="D94" s="43" t="s">
        <v>929</v>
      </c>
      <c r="E94" s="226" t="s">
        <v>4</v>
      </c>
      <c r="F94" s="226" t="s">
        <v>241</v>
      </c>
      <c r="G94" s="226" t="s">
        <v>242</v>
      </c>
      <c r="H94" s="226" t="s">
        <v>243</v>
      </c>
      <c r="I94" s="226">
        <v>5</v>
      </c>
      <c r="J94" s="226">
        <v>6</v>
      </c>
      <c r="K94" s="226">
        <v>3</v>
      </c>
      <c r="L94" s="61" t="s">
        <v>930</v>
      </c>
      <c r="M94" s="105"/>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row>
    <row r="95" spans="1:115" ht="13.2" x14ac:dyDescent="0.25">
      <c r="A95" s="144">
        <v>2</v>
      </c>
      <c r="B95" s="96"/>
      <c r="C95" s="18" t="s">
        <v>238</v>
      </c>
      <c r="D95" s="34" t="s">
        <v>790</v>
      </c>
      <c r="E95" s="149" t="s">
        <v>2</v>
      </c>
      <c r="F95" s="149" t="s">
        <v>247</v>
      </c>
      <c r="G95" s="149" t="s">
        <v>673</v>
      </c>
      <c r="H95" s="149"/>
      <c r="I95" s="149">
        <v>5</v>
      </c>
      <c r="J95" s="149"/>
      <c r="K95" s="149"/>
      <c r="L95" s="172" t="s">
        <v>791</v>
      </c>
      <c r="M95" s="105"/>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row>
    <row r="96" spans="1:115" ht="13.2" x14ac:dyDescent="0.25">
      <c r="A96" s="144">
        <v>2</v>
      </c>
      <c r="B96" s="96"/>
      <c r="C96" s="18" t="s">
        <v>238</v>
      </c>
      <c r="D96" s="202" t="s">
        <v>909</v>
      </c>
      <c r="E96" s="131" t="s">
        <v>4</v>
      </c>
      <c r="F96" s="131" t="s">
        <v>272</v>
      </c>
      <c r="G96" s="131" t="s">
        <v>758</v>
      </c>
      <c r="H96" s="131"/>
      <c r="I96" s="131">
        <v>3</v>
      </c>
      <c r="J96" s="131">
        <v>2</v>
      </c>
      <c r="K96" s="131">
        <v>3</v>
      </c>
      <c r="L96" s="123" t="s">
        <v>910</v>
      </c>
      <c r="M96" s="105"/>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row>
    <row r="97" spans="1:115" ht="13.2" x14ac:dyDescent="0.25">
      <c r="A97" s="144">
        <v>2</v>
      </c>
      <c r="B97" s="144">
        <v>2</v>
      </c>
      <c r="C97" s="18" t="s">
        <v>238</v>
      </c>
      <c r="D97" s="34" t="s">
        <v>259</v>
      </c>
      <c r="E97" s="149" t="s">
        <v>240</v>
      </c>
      <c r="F97" s="149" t="s">
        <v>247</v>
      </c>
      <c r="G97" s="149" t="s">
        <v>242</v>
      </c>
      <c r="H97" s="149"/>
      <c r="I97" s="149">
        <v>1</v>
      </c>
      <c r="J97" s="149">
        <v>1</v>
      </c>
      <c r="K97" s="149">
        <v>2</v>
      </c>
      <c r="L97" s="172" t="s">
        <v>260</v>
      </c>
      <c r="M97" s="105"/>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row>
    <row r="98" spans="1:115" ht="13.2" x14ac:dyDescent="0.25">
      <c r="A98" s="144">
        <v>2</v>
      </c>
      <c r="B98" s="192">
        <v>1</v>
      </c>
      <c r="C98" s="18" t="s">
        <v>238</v>
      </c>
      <c r="D98" s="202" t="s">
        <v>1053</v>
      </c>
      <c r="E98" s="131" t="s">
        <v>6</v>
      </c>
      <c r="F98" s="131" t="s">
        <v>272</v>
      </c>
      <c r="G98" s="131" t="s">
        <v>758</v>
      </c>
      <c r="H98" s="131"/>
      <c r="I98" s="131">
        <v>3</v>
      </c>
      <c r="J98" s="131">
        <v>1</v>
      </c>
      <c r="K98" s="131">
        <v>3</v>
      </c>
      <c r="L98" s="123" t="s">
        <v>1054</v>
      </c>
      <c r="M98" s="105"/>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row>
    <row r="99" spans="1:115" ht="13.2" x14ac:dyDescent="0.25">
      <c r="A99" s="144">
        <v>2</v>
      </c>
      <c r="B99" s="96"/>
      <c r="C99" s="48" t="s">
        <v>245</v>
      </c>
      <c r="D99" s="34" t="s">
        <v>1025</v>
      </c>
      <c r="E99" s="149" t="s">
        <v>6</v>
      </c>
      <c r="F99" s="149" t="s">
        <v>247</v>
      </c>
      <c r="G99" s="149" t="s">
        <v>673</v>
      </c>
      <c r="H99" s="149"/>
      <c r="I99" s="149">
        <v>1</v>
      </c>
      <c r="J99" s="149"/>
      <c r="K99" s="149"/>
      <c r="L99" s="172" t="s">
        <v>1026</v>
      </c>
      <c r="M99" s="105"/>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row>
    <row r="100" spans="1:115" ht="13.2" x14ac:dyDescent="0.25">
      <c r="A100" s="144">
        <v>2</v>
      </c>
      <c r="B100" s="96"/>
      <c r="C100" s="48" t="s">
        <v>245</v>
      </c>
      <c r="D100" s="43" t="s">
        <v>394</v>
      </c>
      <c r="E100" s="226" t="s">
        <v>240</v>
      </c>
      <c r="F100" s="226" t="s">
        <v>241</v>
      </c>
      <c r="G100" s="226" t="s">
        <v>242</v>
      </c>
      <c r="H100" s="226" t="s">
        <v>269</v>
      </c>
      <c r="I100" s="226">
        <v>3</v>
      </c>
      <c r="J100" s="226">
        <v>2</v>
      </c>
      <c r="K100" s="226">
        <v>2</v>
      </c>
      <c r="L100" s="61" t="s">
        <v>395</v>
      </c>
      <c r="M100" s="105"/>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row>
    <row r="101" spans="1:115" ht="13.2" x14ac:dyDescent="0.25">
      <c r="A101" s="144">
        <v>2</v>
      </c>
      <c r="B101" s="192">
        <v>1</v>
      </c>
      <c r="C101" s="48" t="s">
        <v>245</v>
      </c>
      <c r="D101" s="43" t="s">
        <v>396</v>
      </c>
      <c r="E101" s="226" t="s">
        <v>240</v>
      </c>
      <c r="F101" s="226" t="s">
        <v>241</v>
      </c>
      <c r="G101" s="226" t="s">
        <v>242</v>
      </c>
      <c r="H101" s="226" t="s">
        <v>269</v>
      </c>
      <c r="I101" s="226">
        <v>3</v>
      </c>
      <c r="J101" s="226">
        <v>2</v>
      </c>
      <c r="K101" s="226">
        <v>3</v>
      </c>
      <c r="L101" s="61" t="s">
        <v>397</v>
      </c>
      <c r="M101" s="105"/>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row>
    <row r="102" spans="1:115" ht="13.2" x14ac:dyDescent="0.25">
      <c r="A102" s="144">
        <v>2</v>
      </c>
      <c r="B102" s="96"/>
      <c r="C102" s="48" t="s">
        <v>245</v>
      </c>
      <c r="D102" s="43" t="s">
        <v>1237</v>
      </c>
      <c r="E102" s="226" t="s">
        <v>9</v>
      </c>
      <c r="F102" s="226" t="s">
        <v>241</v>
      </c>
      <c r="G102" s="226" t="s">
        <v>673</v>
      </c>
      <c r="H102" s="226"/>
      <c r="I102" s="226">
        <v>2</v>
      </c>
      <c r="J102" s="226"/>
      <c r="K102" s="226"/>
      <c r="L102" s="61" t="s">
        <v>1238</v>
      </c>
      <c r="M102" s="105"/>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row>
    <row r="103" spans="1:115" ht="13.2" x14ac:dyDescent="0.25">
      <c r="A103" s="144">
        <v>2</v>
      </c>
      <c r="B103" s="96"/>
      <c r="C103" s="48" t="s">
        <v>245</v>
      </c>
      <c r="D103" s="34" t="s">
        <v>1027</v>
      </c>
      <c r="E103" s="149" t="s">
        <v>6</v>
      </c>
      <c r="F103" s="149" t="s">
        <v>247</v>
      </c>
      <c r="G103" s="149" t="s">
        <v>673</v>
      </c>
      <c r="H103" s="149"/>
      <c r="I103" s="149">
        <v>1</v>
      </c>
      <c r="J103" s="149"/>
      <c r="K103" s="149"/>
      <c r="L103" s="172" t="s">
        <v>1028</v>
      </c>
      <c r="M103" s="105"/>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row>
    <row r="104" spans="1:115" ht="13.2" x14ac:dyDescent="0.25">
      <c r="A104" s="144">
        <v>2</v>
      </c>
      <c r="B104" s="96"/>
      <c r="C104" s="48" t="s">
        <v>245</v>
      </c>
      <c r="D104" s="34" t="s">
        <v>850</v>
      </c>
      <c r="E104" s="149" t="s">
        <v>3</v>
      </c>
      <c r="F104" s="149" t="s">
        <v>247</v>
      </c>
      <c r="G104" s="149" t="s">
        <v>673</v>
      </c>
      <c r="H104" s="149"/>
      <c r="I104" s="149">
        <v>4</v>
      </c>
      <c r="J104" s="149"/>
      <c r="K104" s="149"/>
      <c r="L104" s="172" t="s">
        <v>851</v>
      </c>
      <c r="M104" s="105"/>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row>
    <row r="105" spans="1:115" ht="13.2" x14ac:dyDescent="0.25">
      <c r="A105" s="144">
        <v>2</v>
      </c>
      <c r="B105" s="144">
        <v>2</v>
      </c>
      <c r="C105" s="48" t="s">
        <v>245</v>
      </c>
      <c r="D105" s="167" t="s">
        <v>919</v>
      </c>
      <c r="E105" s="135" t="s">
        <v>4</v>
      </c>
      <c r="F105" s="135" t="s">
        <v>265</v>
      </c>
      <c r="G105" s="135" t="s">
        <v>673</v>
      </c>
      <c r="H105" s="135"/>
      <c r="I105" s="135">
        <v>4</v>
      </c>
      <c r="J105" s="135"/>
      <c r="K105" s="135"/>
      <c r="L105" s="103" t="s">
        <v>920</v>
      </c>
      <c r="M105" s="105"/>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row>
    <row r="106" spans="1:115" ht="13.2" x14ac:dyDescent="0.25">
      <c r="A106" s="144">
        <v>2</v>
      </c>
      <c r="B106" s="144">
        <v>2</v>
      </c>
      <c r="C106" s="48" t="s">
        <v>245</v>
      </c>
      <c r="D106" s="167" t="s">
        <v>625</v>
      </c>
      <c r="E106" s="135" t="s">
        <v>240</v>
      </c>
      <c r="F106" s="135" t="s">
        <v>265</v>
      </c>
      <c r="G106" s="135" t="s">
        <v>242</v>
      </c>
      <c r="H106" s="135" t="s">
        <v>250</v>
      </c>
      <c r="I106" s="135">
        <v>7</v>
      </c>
      <c r="J106" s="135">
        <v>9</v>
      </c>
      <c r="K106" s="135">
        <v>5</v>
      </c>
      <c r="L106" s="103"/>
      <c r="M106" s="105"/>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row>
    <row r="107" spans="1:115" ht="13.2" x14ac:dyDescent="0.25">
      <c r="A107" s="144">
        <v>2</v>
      </c>
      <c r="B107" s="96"/>
      <c r="C107" s="20" t="s">
        <v>261</v>
      </c>
      <c r="D107" s="43" t="s">
        <v>784</v>
      </c>
      <c r="E107" s="226" t="s">
        <v>2</v>
      </c>
      <c r="F107" s="226" t="s">
        <v>241</v>
      </c>
      <c r="G107" s="226" t="s">
        <v>242</v>
      </c>
      <c r="H107" s="226" t="s">
        <v>250</v>
      </c>
      <c r="I107" s="226">
        <v>4</v>
      </c>
      <c r="J107" s="226">
        <v>4</v>
      </c>
      <c r="K107" s="226">
        <v>4</v>
      </c>
      <c r="L107" s="61" t="s">
        <v>785</v>
      </c>
      <c r="M107" s="105"/>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row>
    <row r="108" spans="1:115" ht="13.2" x14ac:dyDescent="0.25">
      <c r="A108" s="144">
        <v>2</v>
      </c>
      <c r="B108" s="144">
        <v>2</v>
      </c>
      <c r="C108" s="48" t="s">
        <v>245</v>
      </c>
      <c r="D108" s="167" t="s">
        <v>1166</v>
      </c>
      <c r="E108" s="135" t="s">
        <v>8</v>
      </c>
      <c r="F108" s="135" t="s">
        <v>265</v>
      </c>
      <c r="G108" s="135" t="s">
        <v>673</v>
      </c>
      <c r="H108" s="135"/>
      <c r="I108" s="135">
        <v>1</v>
      </c>
      <c r="J108" s="135"/>
      <c r="K108" s="135"/>
      <c r="L108" s="103" t="s">
        <v>1167</v>
      </c>
      <c r="M108" s="105"/>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row>
    <row r="109" spans="1:115" ht="13.2" x14ac:dyDescent="0.25">
      <c r="A109" s="144">
        <v>2</v>
      </c>
      <c r="B109" s="96"/>
      <c r="C109" s="48" t="s">
        <v>245</v>
      </c>
      <c r="D109" s="43" t="s">
        <v>829</v>
      </c>
      <c r="E109" s="226" t="s">
        <v>3</v>
      </c>
      <c r="F109" s="226" t="s">
        <v>241</v>
      </c>
      <c r="G109" s="226" t="s">
        <v>673</v>
      </c>
      <c r="H109" s="226" t="s">
        <v>749</v>
      </c>
      <c r="I109" s="226">
        <v>3</v>
      </c>
      <c r="J109" s="226"/>
      <c r="K109" s="226"/>
      <c r="L109" s="61" t="s">
        <v>830</v>
      </c>
      <c r="M109" s="105"/>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row>
    <row r="110" spans="1:115" ht="13.2" x14ac:dyDescent="0.25">
      <c r="A110" s="144">
        <v>2</v>
      </c>
      <c r="B110" s="96"/>
      <c r="C110" s="18" t="s">
        <v>238</v>
      </c>
      <c r="D110" s="34" t="s">
        <v>1108</v>
      </c>
      <c r="E110" s="149" t="s">
        <v>7</v>
      </c>
      <c r="F110" s="149" t="s">
        <v>247</v>
      </c>
      <c r="G110" s="149" t="s">
        <v>673</v>
      </c>
      <c r="H110" s="149"/>
      <c r="I110" s="149">
        <v>2</v>
      </c>
      <c r="J110" s="149"/>
      <c r="K110" s="149"/>
      <c r="L110" s="172" t="s">
        <v>1109</v>
      </c>
      <c r="M110" s="105"/>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row>
    <row r="111" spans="1:115" ht="13.2" x14ac:dyDescent="0.25">
      <c r="A111" s="144">
        <v>2</v>
      </c>
      <c r="B111" s="192">
        <v>1</v>
      </c>
      <c r="C111" s="48" t="s">
        <v>245</v>
      </c>
      <c r="D111" s="43" t="s">
        <v>317</v>
      </c>
      <c r="E111" s="226" t="s">
        <v>240</v>
      </c>
      <c r="F111" s="226" t="s">
        <v>241</v>
      </c>
      <c r="G111" s="226" t="s">
        <v>242</v>
      </c>
      <c r="H111" s="226"/>
      <c r="I111" s="226">
        <v>2</v>
      </c>
      <c r="J111" s="226">
        <v>2</v>
      </c>
      <c r="K111" s="226">
        <v>2</v>
      </c>
      <c r="L111" s="61" t="s">
        <v>318</v>
      </c>
      <c r="M111" s="105"/>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row>
    <row r="112" spans="1:115" ht="13.2" x14ac:dyDescent="0.25">
      <c r="A112" s="144">
        <v>2</v>
      </c>
      <c r="B112" s="96"/>
      <c r="C112" s="48" t="s">
        <v>245</v>
      </c>
      <c r="D112" s="34" t="s">
        <v>183</v>
      </c>
      <c r="E112" s="149" t="s">
        <v>9</v>
      </c>
      <c r="F112" s="149" t="s">
        <v>247</v>
      </c>
      <c r="G112" s="149" t="s">
        <v>242</v>
      </c>
      <c r="H112" s="149"/>
      <c r="I112" s="149">
        <v>2</v>
      </c>
      <c r="J112" s="149">
        <v>2</v>
      </c>
      <c r="K112" s="149">
        <v>2</v>
      </c>
      <c r="L112" s="172" t="s">
        <v>1239</v>
      </c>
      <c r="M112" s="105"/>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row>
    <row r="113" spans="1:115" ht="13.2" x14ac:dyDescent="0.25">
      <c r="A113" s="96"/>
      <c r="B113" s="96"/>
      <c r="C113" s="18" t="s">
        <v>238</v>
      </c>
      <c r="D113" s="202" t="s">
        <v>1275</v>
      </c>
      <c r="E113" s="131" t="s">
        <v>9</v>
      </c>
      <c r="F113" s="131" t="s">
        <v>272</v>
      </c>
      <c r="G113" s="131" t="s">
        <v>673</v>
      </c>
      <c r="H113" s="131"/>
      <c r="I113" s="131">
        <v>7</v>
      </c>
      <c r="J113" s="131"/>
      <c r="K113" s="131"/>
      <c r="L113" s="123" t="s">
        <v>1276</v>
      </c>
      <c r="M113" s="105"/>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row>
    <row r="114" spans="1:115" ht="13.2" x14ac:dyDescent="0.25">
      <c r="A114" s="144">
        <v>2</v>
      </c>
      <c r="B114" s="96"/>
      <c r="C114" s="48" t="s">
        <v>245</v>
      </c>
      <c r="D114" s="34" t="s">
        <v>478</v>
      </c>
      <c r="E114" s="149" t="s">
        <v>240</v>
      </c>
      <c r="F114" s="149" t="s">
        <v>247</v>
      </c>
      <c r="G114" s="149" t="s">
        <v>242</v>
      </c>
      <c r="H114" s="149"/>
      <c r="I114" s="149">
        <v>4</v>
      </c>
      <c r="J114" s="149">
        <v>4</v>
      </c>
      <c r="K114" s="149">
        <v>2</v>
      </c>
      <c r="L114" s="172" t="s">
        <v>479</v>
      </c>
      <c r="M114" s="105"/>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row>
    <row r="115" spans="1:115" ht="13.2" x14ac:dyDescent="0.25">
      <c r="A115" s="144">
        <v>2</v>
      </c>
      <c r="B115" s="144">
        <v>2</v>
      </c>
      <c r="C115" s="48" t="s">
        <v>245</v>
      </c>
      <c r="D115" s="167" t="s">
        <v>398</v>
      </c>
      <c r="E115" s="135" t="s">
        <v>240</v>
      </c>
      <c r="F115" s="135" t="s">
        <v>265</v>
      </c>
      <c r="G115" s="135" t="s">
        <v>242</v>
      </c>
      <c r="H115" s="135"/>
      <c r="I115" s="135">
        <v>3</v>
      </c>
      <c r="J115" s="135">
        <v>1</v>
      </c>
      <c r="K115" s="135">
        <v>4</v>
      </c>
      <c r="L115" s="103" t="s">
        <v>337</v>
      </c>
      <c r="M115" s="105"/>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row>
    <row r="116" spans="1:115" ht="13.2" x14ac:dyDescent="0.25">
      <c r="A116" s="144">
        <v>2</v>
      </c>
      <c r="B116" s="96"/>
      <c r="C116" s="121" t="s">
        <v>288</v>
      </c>
      <c r="D116" s="34" t="s">
        <v>399</v>
      </c>
      <c r="E116" s="149" t="s">
        <v>240</v>
      </c>
      <c r="F116" s="149" t="s">
        <v>247</v>
      </c>
      <c r="G116" s="149" t="s">
        <v>242</v>
      </c>
      <c r="H116" s="149"/>
      <c r="I116" s="149">
        <v>3</v>
      </c>
      <c r="J116" s="149">
        <v>4</v>
      </c>
      <c r="K116" s="149">
        <v>4</v>
      </c>
      <c r="L116" s="172" t="s">
        <v>400</v>
      </c>
      <c r="M116" s="105"/>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row>
    <row r="117" spans="1:115" ht="13.2" x14ac:dyDescent="0.25">
      <c r="A117" s="144">
        <v>2</v>
      </c>
      <c r="B117" s="96"/>
      <c r="C117" s="121" t="s">
        <v>288</v>
      </c>
      <c r="D117" s="34" t="s">
        <v>980</v>
      </c>
      <c r="E117" s="149" t="s">
        <v>5</v>
      </c>
      <c r="F117" s="149" t="s">
        <v>247</v>
      </c>
      <c r="G117" s="149" t="s">
        <v>242</v>
      </c>
      <c r="H117" s="149"/>
      <c r="I117" s="149">
        <v>3</v>
      </c>
      <c r="J117" s="149">
        <v>3</v>
      </c>
      <c r="K117" s="149">
        <v>4</v>
      </c>
      <c r="L117" s="172" t="s">
        <v>981</v>
      </c>
      <c r="M117" s="105"/>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row>
    <row r="118" spans="1:115" ht="13.2" x14ac:dyDescent="0.25">
      <c r="A118" s="144">
        <v>2</v>
      </c>
      <c r="B118" s="96"/>
      <c r="C118" s="48" t="s">
        <v>245</v>
      </c>
      <c r="D118" s="34" t="s">
        <v>480</v>
      </c>
      <c r="E118" s="149" t="s">
        <v>240</v>
      </c>
      <c r="F118" s="149" t="s">
        <v>247</v>
      </c>
      <c r="G118" s="149" t="s">
        <v>242</v>
      </c>
      <c r="H118" s="149"/>
      <c r="I118" s="149">
        <v>4</v>
      </c>
      <c r="J118" s="149">
        <v>4</v>
      </c>
      <c r="K118" s="149">
        <v>4</v>
      </c>
      <c r="L118" s="172" t="s">
        <v>248</v>
      </c>
      <c r="M118" s="105"/>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row>
    <row r="119" spans="1:115" ht="13.2" x14ac:dyDescent="0.25">
      <c r="A119" s="144">
        <v>2</v>
      </c>
      <c r="B119" s="96"/>
      <c r="C119" s="20" t="s">
        <v>261</v>
      </c>
      <c r="D119" s="43" t="s">
        <v>1078</v>
      </c>
      <c r="E119" s="226" t="s">
        <v>6</v>
      </c>
      <c r="F119" s="226" t="s">
        <v>241</v>
      </c>
      <c r="G119" s="226" t="s">
        <v>242</v>
      </c>
      <c r="H119" s="226"/>
      <c r="I119" s="226">
        <v>5</v>
      </c>
      <c r="J119" s="226">
        <v>4</v>
      </c>
      <c r="K119" s="226">
        <v>3</v>
      </c>
      <c r="L119" s="61" t="s">
        <v>1079</v>
      </c>
      <c r="M119" s="105"/>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row>
    <row r="120" spans="1:115" ht="13.2" x14ac:dyDescent="0.25">
      <c r="A120" s="96"/>
      <c r="B120" s="96"/>
      <c r="C120" s="18" t="s">
        <v>238</v>
      </c>
      <c r="D120" s="202" t="s">
        <v>715</v>
      </c>
      <c r="E120" s="131" t="s">
        <v>1</v>
      </c>
      <c r="F120" s="131" t="s">
        <v>272</v>
      </c>
      <c r="G120" s="131" t="s">
        <v>673</v>
      </c>
      <c r="H120" s="131"/>
      <c r="I120" s="131">
        <v>6</v>
      </c>
      <c r="J120" s="131"/>
      <c r="K120" s="131"/>
      <c r="L120" s="123" t="s">
        <v>716</v>
      </c>
      <c r="M120" s="105"/>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row>
    <row r="121" spans="1:115" ht="13.2" x14ac:dyDescent="0.25">
      <c r="A121" s="144">
        <v>2</v>
      </c>
      <c r="B121" s="192">
        <v>1</v>
      </c>
      <c r="C121" s="18" t="s">
        <v>238</v>
      </c>
      <c r="D121" s="34" t="s">
        <v>1174</v>
      </c>
      <c r="E121" s="149" t="s">
        <v>8</v>
      </c>
      <c r="F121" s="149" t="s">
        <v>247</v>
      </c>
      <c r="G121" s="149" t="s">
        <v>673</v>
      </c>
      <c r="H121" s="149"/>
      <c r="I121" s="149">
        <v>2</v>
      </c>
      <c r="J121" s="149"/>
      <c r="K121" s="149"/>
      <c r="L121" s="172" t="s">
        <v>1175</v>
      </c>
      <c r="M121" s="105"/>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row>
    <row r="122" spans="1:115" ht="13.2" x14ac:dyDescent="0.25">
      <c r="A122" s="144">
        <v>2</v>
      </c>
      <c r="B122" s="144">
        <v>2</v>
      </c>
      <c r="C122" s="48" t="s">
        <v>245</v>
      </c>
      <c r="D122" s="167" t="s">
        <v>532</v>
      </c>
      <c r="E122" s="135" t="s">
        <v>240</v>
      </c>
      <c r="F122" s="135" t="s">
        <v>265</v>
      </c>
      <c r="G122" s="135" t="s">
        <v>242</v>
      </c>
      <c r="H122" s="135"/>
      <c r="I122" s="135">
        <v>5</v>
      </c>
      <c r="J122" s="135">
        <v>4</v>
      </c>
      <c r="K122" s="135">
        <v>5</v>
      </c>
      <c r="L122" s="103" t="s">
        <v>533</v>
      </c>
      <c r="M122" s="105"/>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row>
    <row r="123" spans="1:115" ht="13.2" x14ac:dyDescent="0.25">
      <c r="A123" s="144">
        <v>2</v>
      </c>
      <c r="B123" s="144">
        <v>2</v>
      </c>
      <c r="C123" s="48" t="s">
        <v>245</v>
      </c>
      <c r="D123" s="167" t="s">
        <v>1029</v>
      </c>
      <c r="E123" s="135" t="s">
        <v>6</v>
      </c>
      <c r="F123" s="135" t="s">
        <v>265</v>
      </c>
      <c r="G123" s="135" t="s">
        <v>673</v>
      </c>
      <c r="H123" s="135"/>
      <c r="I123" s="135">
        <v>1</v>
      </c>
      <c r="J123" s="135"/>
      <c r="K123" s="135"/>
      <c r="L123" s="103" t="s">
        <v>1030</v>
      </c>
      <c r="M123" s="105"/>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row>
    <row r="124" spans="1:115" ht="13.2" x14ac:dyDescent="0.25">
      <c r="A124" s="144">
        <v>2</v>
      </c>
      <c r="B124" s="192">
        <v>1</v>
      </c>
      <c r="C124" s="48" t="s">
        <v>245</v>
      </c>
      <c r="D124" s="34" t="s">
        <v>774</v>
      </c>
      <c r="E124" s="149" t="s">
        <v>2</v>
      </c>
      <c r="F124" s="149" t="s">
        <v>247</v>
      </c>
      <c r="G124" s="149" t="s">
        <v>673</v>
      </c>
      <c r="H124" s="149"/>
      <c r="I124" s="149">
        <v>3</v>
      </c>
      <c r="J124" s="149"/>
      <c r="K124" s="149"/>
      <c r="L124" s="172" t="s">
        <v>775</v>
      </c>
      <c r="M124" s="105"/>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row>
    <row r="125" spans="1:115" ht="13.2" x14ac:dyDescent="0.25">
      <c r="A125" s="144">
        <v>2</v>
      </c>
      <c r="B125" s="96"/>
      <c r="C125" s="121" t="s">
        <v>288</v>
      </c>
      <c r="D125" s="43" t="s">
        <v>401</v>
      </c>
      <c r="E125" s="226" t="s">
        <v>240</v>
      </c>
      <c r="F125" s="226" t="s">
        <v>241</v>
      </c>
      <c r="G125" s="226" t="s">
        <v>242</v>
      </c>
      <c r="H125" s="226"/>
      <c r="I125" s="226">
        <v>3</v>
      </c>
      <c r="J125" s="226">
        <v>2</v>
      </c>
      <c r="K125" s="226">
        <v>8</v>
      </c>
      <c r="L125" s="61" t="s">
        <v>402</v>
      </c>
      <c r="M125" s="105"/>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row>
    <row r="126" spans="1:115" ht="13.2" x14ac:dyDescent="0.25">
      <c r="A126" s="144">
        <v>2</v>
      </c>
      <c r="B126" s="96"/>
      <c r="C126" s="121" t="s">
        <v>288</v>
      </c>
      <c r="D126" s="34" t="s">
        <v>186</v>
      </c>
      <c r="E126" s="149" t="s">
        <v>9</v>
      </c>
      <c r="F126" s="149" t="s">
        <v>247</v>
      </c>
      <c r="G126" s="149" t="s">
        <v>758</v>
      </c>
      <c r="H126" s="149"/>
      <c r="I126" s="149">
        <v>4</v>
      </c>
      <c r="J126" s="149">
        <v>4</v>
      </c>
      <c r="K126" s="149">
        <v>2</v>
      </c>
      <c r="L126" s="172" t="s">
        <v>1260</v>
      </c>
      <c r="M126" s="105"/>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row>
    <row r="127" spans="1:115" ht="13.2" x14ac:dyDescent="0.25">
      <c r="A127" s="144">
        <v>1</v>
      </c>
      <c r="B127" s="96"/>
      <c r="C127" s="48" t="s">
        <v>245</v>
      </c>
      <c r="D127" s="113" t="s">
        <v>664</v>
      </c>
      <c r="E127" s="114" t="s">
        <v>240</v>
      </c>
      <c r="F127" s="114" t="s">
        <v>310</v>
      </c>
      <c r="G127" s="114" t="s">
        <v>242</v>
      </c>
      <c r="H127" s="114" t="s">
        <v>328</v>
      </c>
      <c r="I127" s="114">
        <v>10</v>
      </c>
      <c r="J127" s="114">
        <v>12</v>
      </c>
      <c r="K127" s="114">
        <v>12</v>
      </c>
      <c r="L127" s="23" t="s">
        <v>665</v>
      </c>
      <c r="M127" s="105"/>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row>
    <row r="128" spans="1:115" ht="13.2" x14ac:dyDescent="0.25">
      <c r="A128" s="144">
        <v>2</v>
      </c>
      <c r="B128" s="96"/>
      <c r="C128" s="48" t="s">
        <v>245</v>
      </c>
      <c r="D128" s="43" t="s">
        <v>178</v>
      </c>
      <c r="E128" s="226" t="s">
        <v>240</v>
      </c>
      <c r="F128" s="226" t="s">
        <v>241</v>
      </c>
      <c r="G128" s="226" t="s">
        <v>242</v>
      </c>
      <c r="H128" s="226"/>
      <c r="I128" s="226">
        <v>4</v>
      </c>
      <c r="J128" s="226">
        <v>2</v>
      </c>
      <c r="K128" s="226">
        <v>3</v>
      </c>
      <c r="L128" s="61" t="s">
        <v>481</v>
      </c>
      <c r="M128" s="105"/>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row>
    <row r="129" spans="1:115" ht="13.2" x14ac:dyDescent="0.25">
      <c r="A129" s="144">
        <v>2</v>
      </c>
      <c r="B129" s="96"/>
      <c r="C129" s="48" t="s">
        <v>245</v>
      </c>
      <c r="D129" s="34" t="s">
        <v>1037</v>
      </c>
      <c r="E129" s="149" t="s">
        <v>6</v>
      </c>
      <c r="F129" s="149" t="s">
        <v>247</v>
      </c>
      <c r="G129" s="149" t="s">
        <v>242</v>
      </c>
      <c r="H129" s="149"/>
      <c r="I129" s="149">
        <v>2</v>
      </c>
      <c r="J129" s="149">
        <v>2</v>
      </c>
      <c r="K129" s="149">
        <v>2</v>
      </c>
      <c r="L129" s="172" t="s">
        <v>1038</v>
      </c>
      <c r="M129" s="105"/>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row>
    <row r="130" spans="1:115" ht="13.2" x14ac:dyDescent="0.25">
      <c r="A130" s="144">
        <v>2</v>
      </c>
      <c r="B130" s="96"/>
      <c r="C130" s="48" t="s">
        <v>245</v>
      </c>
      <c r="D130" s="43" t="s">
        <v>403</v>
      </c>
      <c r="E130" s="226" t="s">
        <v>240</v>
      </c>
      <c r="F130" s="226" t="s">
        <v>241</v>
      </c>
      <c r="G130" s="226" t="s">
        <v>242</v>
      </c>
      <c r="H130" s="226" t="s">
        <v>243</v>
      </c>
      <c r="I130" s="226">
        <v>3</v>
      </c>
      <c r="J130" s="226">
        <v>1</v>
      </c>
      <c r="K130" s="226">
        <v>4</v>
      </c>
      <c r="L130" s="61" t="s">
        <v>404</v>
      </c>
      <c r="M130" s="105"/>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row>
    <row r="131" spans="1:115" ht="13.2" x14ac:dyDescent="0.25">
      <c r="A131" s="144">
        <v>2</v>
      </c>
      <c r="B131" s="96"/>
      <c r="C131" s="48" t="s">
        <v>245</v>
      </c>
      <c r="D131" s="34" t="s">
        <v>1176</v>
      </c>
      <c r="E131" s="149" t="s">
        <v>8</v>
      </c>
      <c r="F131" s="149" t="s">
        <v>247</v>
      </c>
      <c r="G131" s="149" t="s">
        <v>673</v>
      </c>
      <c r="H131" s="149"/>
      <c r="I131" s="149">
        <v>2</v>
      </c>
      <c r="J131" s="149"/>
      <c r="K131" s="149"/>
      <c r="L131" s="172" t="s">
        <v>1177</v>
      </c>
      <c r="M131" s="105"/>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row>
    <row r="132" spans="1:115" ht="13.2" x14ac:dyDescent="0.25">
      <c r="A132" s="144">
        <v>1</v>
      </c>
      <c r="B132" s="192">
        <v>1</v>
      </c>
      <c r="C132" s="18" t="s">
        <v>238</v>
      </c>
      <c r="D132" s="202" t="s">
        <v>1207</v>
      </c>
      <c r="E132" s="131" t="s">
        <v>8</v>
      </c>
      <c r="F132" s="131" t="s">
        <v>272</v>
      </c>
      <c r="G132" s="131" t="s">
        <v>673</v>
      </c>
      <c r="H132" s="131"/>
      <c r="I132" s="131">
        <v>5</v>
      </c>
      <c r="J132" s="131"/>
      <c r="K132" s="131"/>
      <c r="L132" s="123" t="s">
        <v>1208</v>
      </c>
      <c r="M132" s="105"/>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row>
    <row r="133" spans="1:115" ht="13.2" x14ac:dyDescent="0.25">
      <c r="A133" s="144">
        <v>2</v>
      </c>
      <c r="B133" s="96"/>
      <c r="C133" s="20" t="s">
        <v>261</v>
      </c>
      <c r="D133" s="43" t="s">
        <v>1182</v>
      </c>
      <c r="E133" s="226" t="s">
        <v>8</v>
      </c>
      <c r="F133" s="226" t="s">
        <v>241</v>
      </c>
      <c r="G133" s="226" t="s">
        <v>673</v>
      </c>
      <c r="H133" s="226"/>
      <c r="I133" s="226">
        <v>3</v>
      </c>
      <c r="J133" s="226"/>
      <c r="K133" s="226"/>
      <c r="L133" s="61" t="s">
        <v>1183</v>
      </c>
      <c r="M133" s="105"/>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row>
    <row r="134" spans="1:115" ht="13.2" x14ac:dyDescent="0.25">
      <c r="A134" s="144">
        <v>2</v>
      </c>
      <c r="B134" s="96"/>
      <c r="C134" s="48" t="s">
        <v>245</v>
      </c>
      <c r="D134" s="34" t="s">
        <v>319</v>
      </c>
      <c r="E134" s="149" t="s">
        <v>240</v>
      </c>
      <c r="F134" s="149" t="s">
        <v>247</v>
      </c>
      <c r="G134" s="149" t="s">
        <v>242</v>
      </c>
      <c r="H134" s="149" t="s">
        <v>250</v>
      </c>
      <c r="I134" s="149">
        <v>2</v>
      </c>
      <c r="J134" s="149">
        <v>2</v>
      </c>
      <c r="K134" s="149">
        <v>2</v>
      </c>
      <c r="L134" s="172" t="s">
        <v>320</v>
      </c>
      <c r="M134" s="105"/>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row>
    <row r="135" spans="1:115" ht="13.2" x14ac:dyDescent="0.25">
      <c r="A135" s="144">
        <v>2</v>
      </c>
      <c r="B135" s="96"/>
      <c r="C135" s="48" t="s">
        <v>245</v>
      </c>
      <c r="D135" s="43" t="s">
        <v>898</v>
      </c>
      <c r="E135" s="226" t="s">
        <v>4</v>
      </c>
      <c r="F135" s="226" t="s">
        <v>241</v>
      </c>
      <c r="G135" s="226" t="s">
        <v>673</v>
      </c>
      <c r="H135" s="226"/>
      <c r="I135" s="226">
        <v>2</v>
      </c>
      <c r="J135" s="226"/>
      <c r="K135" s="226"/>
      <c r="L135" s="61" t="s">
        <v>899</v>
      </c>
      <c r="M135" s="105"/>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row>
    <row r="136" spans="1:115" ht="13.2" x14ac:dyDescent="0.25">
      <c r="A136" s="144">
        <v>2</v>
      </c>
      <c r="B136" s="144">
        <v>2</v>
      </c>
      <c r="C136" s="48" t="s">
        <v>245</v>
      </c>
      <c r="D136" s="167" t="s">
        <v>966</v>
      </c>
      <c r="E136" s="135" t="s">
        <v>5</v>
      </c>
      <c r="F136" s="135" t="s">
        <v>265</v>
      </c>
      <c r="G136" s="135" t="s">
        <v>673</v>
      </c>
      <c r="H136" s="135"/>
      <c r="I136" s="135">
        <v>2</v>
      </c>
      <c r="J136" s="135"/>
      <c r="K136" s="135"/>
      <c r="L136" s="103" t="s">
        <v>967</v>
      </c>
      <c r="M136" s="105"/>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row>
    <row r="137" spans="1:115" ht="13.2" x14ac:dyDescent="0.25">
      <c r="A137" s="144">
        <v>2</v>
      </c>
      <c r="B137" s="96"/>
      <c r="C137" s="48" t="s">
        <v>245</v>
      </c>
      <c r="D137" s="43" t="s">
        <v>182</v>
      </c>
      <c r="E137" s="226" t="s">
        <v>8</v>
      </c>
      <c r="F137" s="226" t="s">
        <v>241</v>
      </c>
      <c r="G137" s="226" t="s">
        <v>242</v>
      </c>
      <c r="H137" s="226" t="s">
        <v>601</v>
      </c>
      <c r="I137" s="226">
        <v>5</v>
      </c>
      <c r="J137" s="226">
        <v>5</v>
      </c>
      <c r="K137" s="226">
        <v>7</v>
      </c>
      <c r="L137" s="61" t="s">
        <v>1209</v>
      </c>
      <c r="M137" s="105"/>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row>
    <row r="138" spans="1:115" ht="13.2" x14ac:dyDescent="0.25">
      <c r="A138" s="144">
        <v>2</v>
      </c>
      <c r="B138" s="96"/>
      <c r="C138" s="48" t="s">
        <v>245</v>
      </c>
      <c r="D138" s="202" t="s">
        <v>1152</v>
      </c>
      <c r="E138" s="131" t="s">
        <v>7</v>
      </c>
      <c r="F138" s="131" t="s">
        <v>272</v>
      </c>
      <c r="G138" s="131" t="s">
        <v>758</v>
      </c>
      <c r="H138" s="131"/>
      <c r="I138" s="131">
        <v>5</v>
      </c>
      <c r="J138" s="131">
        <v>2</v>
      </c>
      <c r="K138" s="131">
        <v>8</v>
      </c>
      <c r="L138" s="123" t="s">
        <v>1153</v>
      </c>
      <c r="M138" s="105"/>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row>
    <row r="139" spans="1:115" ht="13.2" x14ac:dyDescent="0.25">
      <c r="A139" s="144">
        <v>2</v>
      </c>
      <c r="B139" s="96"/>
      <c r="C139" s="48" t="s">
        <v>245</v>
      </c>
      <c r="D139" s="202" t="s">
        <v>321</v>
      </c>
      <c r="E139" s="131" t="s">
        <v>240</v>
      </c>
      <c r="F139" s="131" t="s">
        <v>272</v>
      </c>
      <c r="G139" s="131" t="s">
        <v>242</v>
      </c>
      <c r="H139" s="131"/>
      <c r="I139" s="131">
        <v>2</v>
      </c>
      <c r="J139" s="131">
        <v>0</v>
      </c>
      <c r="K139" s="131">
        <v>7</v>
      </c>
      <c r="L139" s="123" t="s">
        <v>322</v>
      </c>
      <c r="M139" s="105"/>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row>
    <row r="140" spans="1:115" ht="13.2" x14ac:dyDescent="0.25">
      <c r="A140" s="144">
        <v>1</v>
      </c>
      <c r="B140" s="96"/>
      <c r="C140" s="18" t="s">
        <v>238</v>
      </c>
      <c r="D140" s="113" t="s">
        <v>181</v>
      </c>
      <c r="E140" s="114" t="s">
        <v>240</v>
      </c>
      <c r="F140" s="114" t="s">
        <v>310</v>
      </c>
      <c r="G140" s="114" t="s">
        <v>242</v>
      </c>
      <c r="H140" s="114"/>
      <c r="I140" s="114">
        <v>7</v>
      </c>
      <c r="J140" s="114">
        <v>7</v>
      </c>
      <c r="K140" s="114">
        <v>7</v>
      </c>
      <c r="L140" s="23" t="s">
        <v>626</v>
      </c>
      <c r="M140" s="105"/>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row>
    <row r="141" spans="1:115" ht="13.2" x14ac:dyDescent="0.25">
      <c r="A141" s="144">
        <v>2</v>
      </c>
      <c r="B141" s="96"/>
      <c r="C141" s="20" t="s">
        <v>261</v>
      </c>
      <c r="D141" s="43" t="s">
        <v>931</v>
      </c>
      <c r="E141" s="226" t="s">
        <v>4</v>
      </c>
      <c r="F141" s="226" t="s">
        <v>241</v>
      </c>
      <c r="G141" s="226" t="s">
        <v>242</v>
      </c>
      <c r="H141" s="226" t="s">
        <v>328</v>
      </c>
      <c r="I141" s="226">
        <v>5</v>
      </c>
      <c r="J141" s="226">
        <v>5</v>
      </c>
      <c r="K141" s="226">
        <v>5</v>
      </c>
      <c r="L141" s="61" t="s">
        <v>932</v>
      </c>
      <c r="M141" s="105"/>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row>
    <row r="142" spans="1:115" ht="13.2" x14ac:dyDescent="0.25">
      <c r="A142" s="144">
        <v>2</v>
      </c>
      <c r="B142" s="96"/>
      <c r="C142" s="20" t="s">
        <v>261</v>
      </c>
      <c r="D142" s="43" t="s">
        <v>262</v>
      </c>
      <c r="E142" s="226" t="s">
        <v>240</v>
      </c>
      <c r="F142" s="226" t="s">
        <v>241</v>
      </c>
      <c r="G142" s="226" t="s">
        <v>242</v>
      </c>
      <c r="H142" s="226"/>
      <c r="I142" s="226">
        <v>1</v>
      </c>
      <c r="J142" s="226">
        <v>0</v>
      </c>
      <c r="K142" s="226">
        <v>2</v>
      </c>
      <c r="L142" s="61" t="s">
        <v>263</v>
      </c>
      <c r="M142" s="105"/>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row>
    <row r="143" spans="1:115" ht="13.2" x14ac:dyDescent="0.25">
      <c r="A143" s="144">
        <v>2</v>
      </c>
      <c r="B143" s="96"/>
      <c r="C143" s="20" t="s">
        <v>261</v>
      </c>
      <c r="D143" s="34" t="s">
        <v>482</v>
      </c>
      <c r="E143" s="149" t="s">
        <v>240</v>
      </c>
      <c r="F143" s="149" t="s">
        <v>247</v>
      </c>
      <c r="G143" s="149" t="s">
        <v>242</v>
      </c>
      <c r="H143" s="149" t="s">
        <v>328</v>
      </c>
      <c r="I143" s="149">
        <v>4</v>
      </c>
      <c r="J143" s="149">
        <v>3</v>
      </c>
      <c r="K143" s="149">
        <v>5</v>
      </c>
      <c r="L143" s="172" t="s">
        <v>483</v>
      </c>
      <c r="M143" s="105"/>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row>
    <row r="144" spans="1:115" ht="13.2" x14ac:dyDescent="0.25">
      <c r="A144" s="144">
        <v>2</v>
      </c>
      <c r="B144" s="144">
        <v>2</v>
      </c>
      <c r="C144" s="48" t="s">
        <v>245</v>
      </c>
      <c r="D144" s="167" t="s">
        <v>484</v>
      </c>
      <c r="E144" s="135" t="s">
        <v>240</v>
      </c>
      <c r="F144" s="135" t="s">
        <v>265</v>
      </c>
      <c r="G144" s="135" t="s">
        <v>242</v>
      </c>
      <c r="H144" s="135"/>
      <c r="I144" s="135">
        <v>4</v>
      </c>
      <c r="J144" s="135">
        <v>2</v>
      </c>
      <c r="K144" s="135">
        <v>4</v>
      </c>
      <c r="L144" s="103" t="s">
        <v>485</v>
      </c>
      <c r="M144" s="105"/>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row>
    <row r="145" spans="1:115" ht="13.2" x14ac:dyDescent="0.25">
      <c r="A145" s="144">
        <v>2</v>
      </c>
      <c r="B145" s="96"/>
      <c r="C145" s="20" t="s">
        <v>261</v>
      </c>
      <c r="D145" s="34" t="s">
        <v>865</v>
      </c>
      <c r="E145" s="149" t="s">
        <v>3</v>
      </c>
      <c r="F145" s="149" t="s">
        <v>247</v>
      </c>
      <c r="G145" s="149" t="s">
        <v>673</v>
      </c>
      <c r="H145" s="149"/>
      <c r="I145" s="149">
        <v>5</v>
      </c>
      <c r="J145" s="149"/>
      <c r="K145" s="149"/>
      <c r="L145" s="172" t="s">
        <v>866</v>
      </c>
      <c r="M145" s="105"/>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row>
    <row r="146" spans="1:115" ht="13.2" x14ac:dyDescent="0.25">
      <c r="A146" s="144">
        <v>2</v>
      </c>
      <c r="B146" s="144">
        <v>2</v>
      </c>
      <c r="C146" s="48" t="s">
        <v>245</v>
      </c>
      <c r="D146" s="167" t="s">
        <v>1184</v>
      </c>
      <c r="E146" s="135" t="s">
        <v>8</v>
      </c>
      <c r="F146" s="135" t="s">
        <v>265</v>
      </c>
      <c r="G146" s="135" t="s">
        <v>673</v>
      </c>
      <c r="H146" s="135"/>
      <c r="I146" s="135">
        <v>3</v>
      </c>
      <c r="J146" s="135"/>
      <c r="K146" s="135"/>
      <c r="L146" s="103" t="s">
        <v>1185</v>
      </c>
      <c r="M146" s="105"/>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row>
    <row r="147" spans="1:115" ht="13.2" x14ac:dyDescent="0.25">
      <c r="A147" s="144">
        <v>2</v>
      </c>
      <c r="B147" s="96"/>
      <c r="C147" s="20" t="s">
        <v>261</v>
      </c>
      <c r="D147" s="34" t="s">
        <v>587</v>
      </c>
      <c r="E147" s="149" t="s">
        <v>240</v>
      </c>
      <c r="F147" s="149" t="s">
        <v>247</v>
      </c>
      <c r="G147" s="149" t="s">
        <v>242</v>
      </c>
      <c r="H147" s="149" t="s">
        <v>328</v>
      </c>
      <c r="I147" s="149">
        <v>6</v>
      </c>
      <c r="J147" s="149">
        <v>6</v>
      </c>
      <c r="K147" s="149">
        <v>6</v>
      </c>
      <c r="L147" s="172" t="s">
        <v>588</v>
      </c>
      <c r="M147" s="105"/>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row>
    <row r="148" spans="1:115" ht="13.2" x14ac:dyDescent="0.25">
      <c r="A148" s="144">
        <v>2</v>
      </c>
      <c r="B148" s="96"/>
      <c r="C148" s="48" t="s">
        <v>245</v>
      </c>
      <c r="D148" s="34" t="s">
        <v>192</v>
      </c>
      <c r="E148" s="149" t="s">
        <v>240</v>
      </c>
      <c r="F148" s="149" t="s">
        <v>247</v>
      </c>
      <c r="G148" s="149" t="s">
        <v>242</v>
      </c>
      <c r="H148" s="149" t="s">
        <v>255</v>
      </c>
      <c r="I148" s="149">
        <v>4</v>
      </c>
      <c r="J148" s="149">
        <v>3</v>
      </c>
      <c r="K148" s="149">
        <v>3</v>
      </c>
      <c r="L148" s="172" t="s">
        <v>486</v>
      </c>
      <c r="M148" s="105"/>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row>
    <row r="149" spans="1:115" ht="13.2" x14ac:dyDescent="0.25">
      <c r="A149" s="144">
        <v>2</v>
      </c>
      <c r="B149" s="144">
        <v>2</v>
      </c>
      <c r="C149" s="48" t="s">
        <v>245</v>
      </c>
      <c r="D149" s="167" t="s">
        <v>1214</v>
      </c>
      <c r="E149" s="135" t="s">
        <v>8</v>
      </c>
      <c r="F149" s="135" t="s">
        <v>265</v>
      </c>
      <c r="G149" s="135" t="s">
        <v>242</v>
      </c>
      <c r="H149" s="135" t="s">
        <v>601</v>
      </c>
      <c r="I149" s="135">
        <v>6</v>
      </c>
      <c r="J149" s="135">
        <v>6</v>
      </c>
      <c r="K149" s="135">
        <v>6</v>
      </c>
      <c r="L149" s="103" t="s">
        <v>1215</v>
      </c>
      <c r="M149" s="105"/>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row>
    <row r="150" spans="1:115" ht="13.2" x14ac:dyDescent="0.25">
      <c r="A150" s="144">
        <v>2</v>
      </c>
      <c r="B150" s="96"/>
      <c r="C150" s="48" t="s">
        <v>245</v>
      </c>
      <c r="D150" s="34" t="s">
        <v>184</v>
      </c>
      <c r="E150" s="149" t="s">
        <v>1</v>
      </c>
      <c r="F150" s="149" t="s">
        <v>247</v>
      </c>
      <c r="G150" s="149" t="s">
        <v>242</v>
      </c>
      <c r="H150" s="149"/>
      <c r="I150" s="149">
        <v>5</v>
      </c>
      <c r="J150" s="149">
        <v>4</v>
      </c>
      <c r="K150" s="149">
        <v>4</v>
      </c>
      <c r="L150" s="172" t="s">
        <v>708</v>
      </c>
      <c r="M150" s="105"/>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row>
    <row r="151" spans="1:115" ht="13.2" x14ac:dyDescent="0.25">
      <c r="A151" s="144">
        <v>2</v>
      </c>
      <c r="B151" s="96"/>
      <c r="C151" s="18" t="s">
        <v>238</v>
      </c>
      <c r="D151" s="34" t="s">
        <v>709</v>
      </c>
      <c r="E151" s="149" t="s">
        <v>1</v>
      </c>
      <c r="F151" s="149" t="s">
        <v>247</v>
      </c>
      <c r="G151" s="149" t="s">
        <v>242</v>
      </c>
      <c r="H151" s="149"/>
      <c r="I151" s="149">
        <v>5</v>
      </c>
      <c r="J151" s="149">
        <v>4</v>
      </c>
      <c r="K151" s="149">
        <v>4</v>
      </c>
      <c r="L151" s="172" t="s">
        <v>710</v>
      </c>
      <c r="M151" s="105"/>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row>
    <row r="152" spans="1:115" ht="13.2" x14ac:dyDescent="0.25">
      <c r="A152" s="144">
        <v>2</v>
      </c>
      <c r="B152" s="96"/>
      <c r="C152" s="20" t="s">
        <v>261</v>
      </c>
      <c r="D152" s="34" t="s">
        <v>691</v>
      </c>
      <c r="E152" s="149" t="s">
        <v>1</v>
      </c>
      <c r="F152" s="149" t="s">
        <v>247</v>
      </c>
      <c r="G152" s="149" t="s">
        <v>242</v>
      </c>
      <c r="H152" s="149"/>
      <c r="I152" s="149">
        <v>3</v>
      </c>
      <c r="J152" s="149">
        <v>2</v>
      </c>
      <c r="K152" s="149">
        <v>2</v>
      </c>
      <c r="L152" s="172" t="s">
        <v>692</v>
      </c>
      <c r="M152" s="105"/>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row>
    <row r="153" spans="1:115" ht="13.2" x14ac:dyDescent="0.25">
      <c r="A153" s="144">
        <v>2</v>
      </c>
      <c r="B153" s="192">
        <v>1</v>
      </c>
      <c r="C153" s="18" t="s">
        <v>238</v>
      </c>
      <c r="D153" s="43" t="s">
        <v>1142</v>
      </c>
      <c r="E153" s="226" t="s">
        <v>7</v>
      </c>
      <c r="F153" s="226" t="s">
        <v>241</v>
      </c>
      <c r="G153" s="226" t="s">
        <v>242</v>
      </c>
      <c r="H153" s="226"/>
      <c r="I153" s="226">
        <v>4</v>
      </c>
      <c r="J153" s="226">
        <v>5</v>
      </c>
      <c r="K153" s="226">
        <v>4</v>
      </c>
      <c r="L153" s="61" t="s">
        <v>1143</v>
      </c>
      <c r="M153" s="105"/>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row>
    <row r="154" spans="1:115" ht="13.2" x14ac:dyDescent="0.25">
      <c r="A154" s="144">
        <v>2</v>
      </c>
      <c r="B154" s="96"/>
      <c r="C154" s="121" t="s">
        <v>288</v>
      </c>
      <c r="D154" s="34" t="s">
        <v>831</v>
      </c>
      <c r="E154" s="149" t="s">
        <v>3</v>
      </c>
      <c r="F154" s="149" t="s">
        <v>247</v>
      </c>
      <c r="G154" s="149" t="s">
        <v>673</v>
      </c>
      <c r="H154" s="149" t="s">
        <v>749</v>
      </c>
      <c r="I154" s="149">
        <v>3</v>
      </c>
      <c r="J154" s="149"/>
      <c r="K154" s="149"/>
      <c r="L154" s="172" t="s">
        <v>832</v>
      </c>
      <c r="M154" s="105"/>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row>
    <row r="155" spans="1:115" ht="13.2" x14ac:dyDescent="0.25">
      <c r="A155" s="144">
        <v>2</v>
      </c>
      <c r="B155" s="96"/>
      <c r="C155" s="48" t="s">
        <v>245</v>
      </c>
      <c r="D155" s="34" t="s">
        <v>1094</v>
      </c>
      <c r="E155" s="149" t="s">
        <v>7</v>
      </c>
      <c r="F155" s="149" t="s">
        <v>247</v>
      </c>
      <c r="G155" s="149" t="s">
        <v>242</v>
      </c>
      <c r="H155" s="149"/>
      <c r="I155" s="149">
        <v>1</v>
      </c>
      <c r="J155" s="149">
        <v>3</v>
      </c>
      <c r="K155" s="149">
        <v>1</v>
      </c>
      <c r="L155" s="172" t="s">
        <v>1095</v>
      </c>
      <c r="M155" s="105"/>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row>
    <row r="156" spans="1:115" ht="13.2" x14ac:dyDescent="0.25">
      <c r="A156" s="144">
        <v>2</v>
      </c>
      <c r="B156" s="96"/>
      <c r="C156" s="48" t="s">
        <v>245</v>
      </c>
      <c r="D156" s="43" t="s">
        <v>776</v>
      </c>
      <c r="E156" s="226" t="s">
        <v>2</v>
      </c>
      <c r="F156" s="226" t="s">
        <v>241</v>
      </c>
      <c r="G156" s="226" t="s">
        <v>758</v>
      </c>
      <c r="H156" s="226"/>
      <c r="I156" s="226">
        <v>3</v>
      </c>
      <c r="J156" s="226">
        <v>3</v>
      </c>
      <c r="K156" s="226">
        <v>2</v>
      </c>
      <c r="L156" s="61" t="s">
        <v>777</v>
      </c>
      <c r="M156" s="105"/>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row>
    <row r="157" spans="1:115" ht="13.2" x14ac:dyDescent="0.25">
      <c r="A157" s="144">
        <v>2</v>
      </c>
      <c r="B157" s="96"/>
      <c r="C157" s="48" t="s">
        <v>245</v>
      </c>
      <c r="D157" s="202" t="s">
        <v>1154</v>
      </c>
      <c r="E157" s="131" t="s">
        <v>7</v>
      </c>
      <c r="F157" s="131" t="s">
        <v>272</v>
      </c>
      <c r="G157" s="131" t="s">
        <v>242</v>
      </c>
      <c r="H157" s="131"/>
      <c r="I157" s="131">
        <v>5</v>
      </c>
      <c r="J157" s="131">
        <v>7</v>
      </c>
      <c r="K157" s="131">
        <v>8</v>
      </c>
      <c r="L157" s="123" t="s">
        <v>1155</v>
      </c>
      <c r="M157" s="105"/>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row>
    <row r="158" spans="1:115" ht="13.2" x14ac:dyDescent="0.25">
      <c r="A158" s="144">
        <v>2</v>
      </c>
      <c r="B158" s="96"/>
      <c r="C158" s="48" t="s">
        <v>245</v>
      </c>
      <c r="D158" s="34" t="s">
        <v>1096</v>
      </c>
      <c r="E158" s="149" t="s">
        <v>7</v>
      </c>
      <c r="F158" s="149" t="s">
        <v>247</v>
      </c>
      <c r="G158" s="149" t="s">
        <v>673</v>
      </c>
      <c r="H158" s="149"/>
      <c r="I158" s="149">
        <v>1</v>
      </c>
      <c r="J158" s="149"/>
      <c r="K158" s="149"/>
      <c r="L158" s="172" t="s">
        <v>1097</v>
      </c>
      <c r="M158" s="105"/>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row>
    <row r="159" spans="1:115" ht="13.2" x14ac:dyDescent="0.25">
      <c r="A159" s="144">
        <v>2</v>
      </c>
      <c r="B159" s="96"/>
      <c r="C159" s="48" t="s">
        <v>245</v>
      </c>
      <c r="D159" s="34" t="s">
        <v>405</v>
      </c>
      <c r="E159" s="149" t="s">
        <v>240</v>
      </c>
      <c r="F159" s="149" t="s">
        <v>247</v>
      </c>
      <c r="G159" s="149" t="s">
        <v>242</v>
      </c>
      <c r="H159" s="149"/>
      <c r="I159" s="149">
        <v>3</v>
      </c>
      <c r="J159" s="149">
        <v>3</v>
      </c>
      <c r="K159" s="149">
        <v>3</v>
      </c>
      <c r="L159" s="172" t="s">
        <v>406</v>
      </c>
      <c r="M159" s="105"/>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row>
    <row r="160" spans="1:115" ht="13.2" x14ac:dyDescent="0.25">
      <c r="A160" s="144">
        <v>2</v>
      </c>
      <c r="B160" s="96"/>
      <c r="C160" s="18" t="s">
        <v>238</v>
      </c>
      <c r="D160" s="202" t="s">
        <v>852</v>
      </c>
      <c r="E160" s="131" t="s">
        <v>3</v>
      </c>
      <c r="F160" s="131" t="s">
        <v>272</v>
      </c>
      <c r="G160" s="131" t="s">
        <v>673</v>
      </c>
      <c r="H160" s="131"/>
      <c r="I160" s="131">
        <v>4</v>
      </c>
      <c r="J160" s="131"/>
      <c r="K160" s="131"/>
      <c r="L160" s="123" t="s">
        <v>853</v>
      </c>
      <c r="M160" s="105"/>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row>
    <row r="161" spans="1:115" ht="13.2" x14ac:dyDescent="0.25">
      <c r="A161" s="144">
        <v>2</v>
      </c>
      <c r="B161" s="96"/>
      <c r="C161" s="121" t="s">
        <v>288</v>
      </c>
      <c r="D161" s="202" t="s">
        <v>323</v>
      </c>
      <c r="E161" s="131" t="s">
        <v>240</v>
      </c>
      <c r="F161" s="131" t="s">
        <v>272</v>
      </c>
      <c r="G161" s="131" t="s">
        <v>242</v>
      </c>
      <c r="H161" s="131"/>
      <c r="I161" s="131">
        <v>2</v>
      </c>
      <c r="J161" s="131">
        <v>1</v>
      </c>
      <c r="K161" s="131">
        <v>2</v>
      </c>
      <c r="L161" s="123" t="s">
        <v>324</v>
      </c>
      <c r="M161" s="105"/>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row>
    <row r="162" spans="1:115" ht="13.2" x14ac:dyDescent="0.25">
      <c r="A162" s="144">
        <v>1</v>
      </c>
      <c r="B162" s="96"/>
      <c r="C162" s="48" t="s">
        <v>245</v>
      </c>
      <c r="D162" s="113" t="s">
        <v>1055</v>
      </c>
      <c r="E162" s="114" t="s">
        <v>6</v>
      </c>
      <c r="F162" s="114" t="s">
        <v>310</v>
      </c>
      <c r="G162" s="114" t="s">
        <v>242</v>
      </c>
      <c r="H162" s="114"/>
      <c r="I162" s="114">
        <v>3</v>
      </c>
      <c r="J162" s="114">
        <v>2</v>
      </c>
      <c r="K162" s="114">
        <v>2</v>
      </c>
      <c r="L162" s="23" t="s">
        <v>1056</v>
      </c>
      <c r="M162" s="105"/>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row>
    <row r="163" spans="1:115" ht="13.2" x14ac:dyDescent="0.25">
      <c r="A163" s="144">
        <v>1</v>
      </c>
      <c r="B163" s="96"/>
      <c r="C163" s="177" t="s">
        <v>534</v>
      </c>
      <c r="D163" s="113" t="s">
        <v>535</v>
      </c>
      <c r="E163" s="114" t="s">
        <v>240</v>
      </c>
      <c r="F163" s="114" t="s">
        <v>310</v>
      </c>
      <c r="G163" s="114" t="s">
        <v>242</v>
      </c>
      <c r="H163" s="114"/>
      <c r="I163" s="114">
        <v>5</v>
      </c>
      <c r="J163" s="114">
        <v>5</v>
      </c>
      <c r="K163" s="114">
        <v>5</v>
      </c>
      <c r="L163" s="23" t="s">
        <v>536</v>
      </c>
      <c r="M163" s="105"/>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row>
    <row r="164" spans="1:115" ht="13.2" x14ac:dyDescent="0.25">
      <c r="A164" s="144">
        <v>2</v>
      </c>
      <c r="B164" s="192">
        <v>1</v>
      </c>
      <c r="C164" s="48" t="s">
        <v>245</v>
      </c>
      <c r="D164" s="167" t="s">
        <v>264</v>
      </c>
      <c r="E164" s="135" t="s">
        <v>240</v>
      </c>
      <c r="F164" s="135" t="s">
        <v>265</v>
      </c>
      <c r="G164" s="135" t="s">
        <v>242</v>
      </c>
      <c r="H164" s="135"/>
      <c r="I164" s="135">
        <v>1</v>
      </c>
      <c r="J164" s="135">
        <v>1</v>
      </c>
      <c r="K164" s="135">
        <v>1</v>
      </c>
      <c r="L164" s="103" t="s">
        <v>266</v>
      </c>
      <c r="M164" s="105"/>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c r="DK164" s="4"/>
    </row>
    <row r="165" spans="1:115" ht="13.2" x14ac:dyDescent="0.25">
      <c r="A165" s="144">
        <v>2</v>
      </c>
      <c r="B165" s="96"/>
      <c r="C165" s="48" t="s">
        <v>245</v>
      </c>
      <c r="D165" s="43" t="s">
        <v>407</v>
      </c>
      <c r="E165" s="226" t="s">
        <v>240</v>
      </c>
      <c r="F165" s="226" t="s">
        <v>241</v>
      </c>
      <c r="G165" s="226" t="s">
        <v>242</v>
      </c>
      <c r="H165" s="226" t="s">
        <v>250</v>
      </c>
      <c r="I165" s="226">
        <v>3</v>
      </c>
      <c r="J165" s="226">
        <v>2</v>
      </c>
      <c r="K165" s="226">
        <v>3</v>
      </c>
      <c r="L165" s="61" t="s">
        <v>408</v>
      </c>
      <c r="M165" s="105"/>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row>
    <row r="166" spans="1:115" ht="13.2" x14ac:dyDescent="0.25">
      <c r="A166" s="144">
        <v>1</v>
      </c>
      <c r="B166" s="96"/>
      <c r="C166" s="20" t="s">
        <v>261</v>
      </c>
      <c r="D166" s="113" t="s">
        <v>187</v>
      </c>
      <c r="E166" s="114" t="s">
        <v>240</v>
      </c>
      <c r="F166" s="114" t="s">
        <v>310</v>
      </c>
      <c r="G166" s="114" t="s">
        <v>242</v>
      </c>
      <c r="H166" s="114"/>
      <c r="I166" s="114">
        <v>6</v>
      </c>
      <c r="J166" s="114">
        <v>5</v>
      </c>
      <c r="K166" s="114">
        <v>5</v>
      </c>
      <c r="L166" s="23" t="s">
        <v>589</v>
      </c>
      <c r="M166" s="105"/>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row>
    <row r="167" spans="1:115" ht="13.2" x14ac:dyDescent="0.25">
      <c r="A167" s="144">
        <v>2</v>
      </c>
      <c r="B167" s="96"/>
      <c r="C167" s="18" t="s">
        <v>238</v>
      </c>
      <c r="D167" s="202" t="s">
        <v>487</v>
      </c>
      <c r="E167" s="131" t="s">
        <v>240</v>
      </c>
      <c r="F167" s="131" t="s">
        <v>272</v>
      </c>
      <c r="G167" s="131" t="s">
        <v>242</v>
      </c>
      <c r="H167" s="131" t="s">
        <v>243</v>
      </c>
      <c r="I167" s="131">
        <v>4</v>
      </c>
      <c r="J167" s="131">
        <v>3</v>
      </c>
      <c r="K167" s="131">
        <v>2</v>
      </c>
      <c r="L167" s="123" t="s">
        <v>488</v>
      </c>
      <c r="M167" s="105"/>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row>
    <row r="168" spans="1:115" ht="13.2" x14ac:dyDescent="0.25">
      <c r="A168" s="144">
        <v>2</v>
      </c>
      <c r="B168" s="96"/>
      <c r="C168" s="48" t="s">
        <v>245</v>
      </c>
      <c r="D168" s="43" t="s">
        <v>900</v>
      </c>
      <c r="E168" s="226" t="s">
        <v>4</v>
      </c>
      <c r="F168" s="226" t="s">
        <v>241</v>
      </c>
      <c r="G168" s="226" t="s">
        <v>673</v>
      </c>
      <c r="H168" s="226"/>
      <c r="I168" s="226">
        <v>2</v>
      </c>
      <c r="J168" s="226"/>
      <c r="K168" s="226"/>
      <c r="L168" s="61" t="s">
        <v>901</v>
      </c>
      <c r="M168" s="105"/>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row>
    <row r="169" spans="1:115" ht="13.2" x14ac:dyDescent="0.25">
      <c r="A169" s="144">
        <v>2</v>
      </c>
      <c r="B169" s="96"/>
      <c r="C169" s="48" t="s">
        <v>245</v>
      </c>
      <c r="D169" s="43" t="s">
        <v>854</v>
      </c>
      <c r="E169" s="226" t="s">
        <v>3</v>
      </c>
      <c r="F169" s="226" t="s">
        <v>241</v>
      </c>
      <c r="G169" s="226" t="s">
        <v>242</v>
      </c>
      <c r="H169" s="226"/>
      <c r="I169" s="226">
        <v>4</v>
      </c>
      <c r="J169" s="226">
        <v>3</v>
      </c>
      <c r="K169" s="226">
        <v>3</v>
      </c>
      <c r="L169" s="61" t="s">
        <v>855</v>
      </c>
      <c r="M169" s="105"/>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row>
    <row r="170" spans="1:115" ht="13.2" x14ac:dyDescent="0.25">
      <c r="A170" s="144">
        <v>2</v>
      </c>
      <c r="B170" s="96"/>
      <c r="C170" s="48" t="s">
        <v>245</v>
      </c>
      <c r="D170" s="34" t="s">
        <v>1039</v>
      </c>
      <c r="E170" s="149" t="s">
        <v>6</v>
      </c>
      <c r="F170" s="149" t="s">
        <v>247</v>
      </c>
      <c r="G170" s="149" t="s">
        <v>673</v>
      </c>
      <c r="H170" s="149"/>
      <c r="I170" s="149">
        <v>2</v>
      </c>
      <c r="J170" s="149"/>
      <c r="K170" s="149"/>
      <c r="L170" s="172" t="s">
        <v>1040</v>
      </c>
      <c r="M170" s="105"/>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row>
    <row r="171" spans="1:115" ht="13.2" x14ac:dyDescent="0.25">
      <c r="A171" s="144">
        <v>2</v>
      </c>
      <c r="B171" s="96"/>
      <c r="C171" s="48" t="s">
        <v>245</v>
      </c>
      <c r="D171" s="167" t="s">
        <v>195</v>
      </c>
      <c r="E171" s="135" t="s">
        <v>9</v>
      </c>
      <c r="F171" s="135" t="s">
        <v>265</v>
      </c>
      <c r="G171" s="135" t="s">
        <v>673</v>
      </c>
      <c r="H171" s="135"/>
      <c r="I171" s="135">
        <v>1</v>
      </c>
      <c r="J171" s="135"/>
      <c r="K171" s="135"/>
      <c r="L171" s="103" t="s">
        <v>1225</v>
      </c>
      <c r="M171" s="105"/>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row>
    <row r="172" spans="1:115" ht="13.2" x14ac:dyDescent="0.25">
      <c r="A172" s="144">
        <v>2</v>
      </c>
      <c r="B172" s="96"/>
      <c r="C172" s="18" t="s">
        <v>238</v>
      </c>
      <c r="D172" s="34" t="s">
        <v>325</v>
      </c>
      <c r="E172" s="149" t="s">
        <v>240</v>
      </c>
      <c r="F172" s="149" t="s">
        <v>247</v>
      </c>
      <c r="G172" s="149" t="s">
        <v>242</v>
      </c>
      <c r="H172" s="149" t="s">
        <v>243</v>
      </c>
      <c r="I172" s="149">
        <v>2</v>
      </c>
      <c r="J172" s="149">
        <v>1</v>
      </c>
      <c r="K172" s="149">
        <v>1</v>
      </c>
      <c r="L172" s="172" t="s">
        <v>326</v>
      </c>
      <c r="M172" s="105"/>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row>
    <row r="173" spans="1:115" ht="13.2" x14ac:dyDescent="0.25">
      <c r="A173" s="144">
        <v>2</v>
      </c>
      <c r="B173" s="96"/>
      <c r="C173" s="48" t="s">
        <v>245</v>
      </c>
      <c r="D173" s="43" t="s">
        <v>792</v>
      </c>
      <c r="E173" s="226" t="s">
        <v>2</v>
      </c>
      <c r="F173" s="226" t="s">
        <v>241</v>
      </c>
      <c r="G173" s="226" t="s">
        <v>673</v>
      </c>
      <c r="H173" s="226"/>
      <c r="I173" s="226">
        <v>5</v>
      </c>
      <c r="J173" s="226"/>
      <c r="K173" s="226"/>
      <c r="L173" s="61" t="s">
        <v>793</v>
      </c>
      <c r="M173" s="105"/>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row>
    <row r="174" spans="1:115" ht="13.2" x14ac:dyDescent="0.25">
      <c r="A174" s="144">
        <v>2</v>
      </c>
      <c r="B174" s="96"/>
      <c r="C174" s="48" t="s">
        <v>245</v>
      </c>
      <c r="D174" s="34" t="s">
        <v>748</v>
      </c>
      <c r="E174" s="149" t="s">
        <v>2</v>
      </c>
      <c r="F174" s="149" t="s">
        <v>247</v>
      </c>
      <c r="G174" s="149" t="s">
        <v>673</v>
      </c>
      <c r="H174" s="149" t="s">
        <v>749</v>
      </c>
      <c r="I174" s="149">
        <v>2</v>
      </c>
      <c r="J174" s="149"/>
      <c r="K174" s="149"/>
      <c r="L174" s="172" t="s">
        <v>750</v>
      </c>
      <c r="M174" s="105"/>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row>
    <row r="175" spans="1:115" ht="13.2" x14ac:dyDescent="0.25">
      <c r="A175" s="144">
        <v>2</v>
      </c>
      <c r="B175" s="96"/>
      <c r="C175" s="48" t="s">
        <v>245</v>
      </c>
      <c r="D175" s="34" t="s">
        <v>883</v>
      </c>
      <c r="E175" s="149" t="s">
        <v>4</v>
      </c>
      <c r="F175" s="149" t="s">
        <v>247</v>
      </c>
      <c r="G175" s="149" t="s">
        <v>673</v>
      </c>
      <c r="H175" s="149" t="s">
        <v>749</v>
      </c>
      <c r="I175" s="149">
        <v>1</v>
      </c>
      <c r="J175" s="149"/>
      <c r="K175" s="149"/>
      <c r="L175" s="172" t="s">
        <v>884</v>
      </c>
      <c r="M175" s="105"/>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row>
    <row r="176" spans="1:115" ht="13.2" x14ac:dyDescent="0.25">
      <c r="A176" s="144">
        <v>2</v>
      </c>
      <c r="B176" s="96"/>
      <c r="C176" s="48" t="s">
        <v>245</v>
      </c>
      <c r="D176" s="202" t="s">
        <v>537</v>
      </c>
      <c r="E176" s="131" t="s">
        <v>240</v>
      </c>
      <c r="F176" s="131" t="s">
        <v>272</v>
      </c>
      <c r="G176" s="131" t="s">
        <v>242</v>
      </c>
      <c r="H176" s="131"/>
      <c r="I176" s="131">
        <v>5</v>
      </c>
      <c r="J176" s="131">
        <v>3</v>
      </c>
      <c r="K176" s="131">
        <v>3</v>
      </c>
      <c r="L176" s="123" t="s">
        <v>538</v>
      </c>
      <c r="M176" s="105"/>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row>
    <row r="177" spans="1:115" ht="13.2" x14ac:dyDescent="0.25">
      <c r="A177" s="144">
        <v>2</v>
      </c>
      <c r="B177" s="96"/>
      <c r="C177" s="48" t="s">
        <v>245</v>
      </c>
      <c r="D177" s="34" t="s">
        <v>327</v>
      </c>
      <c r="E177" s="149" t="s">
        <v>240</v>
      </c>
      <c r="F177" s="149" t="s">
        <v>247</v>
      </c>
      <c r="G177" s="149" t="s">
        <v>242</v>
      </c>
      <c r="H177" s="149" t="s">
        <v>328</v>
      </c>
      <c r="I177" s="149">
        <v>2</v>
      </c>
      <c r="J177" s="149">
        <v>3</v>
      </c>
      <c r="K177" s="149">
        <v>2</v>
      </c>
      <c r="L177" s="172" t="s">
        <v>329</v>
      </c>
      <c r="M177" s="105"/>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row>
    <row r="178" spans="1:115" ht="13.2" x14ac:dyDescent="0.25">
      <c r="A178" s="144">
        <v>2</v>
      </c>
      <c r="B178" s="144">
        <v>2</v>
      </c>
      <c r="C178" s="48" t="s">
        <v>245</v>
      </c>
      <c r="D178" s="167" t="s">
        <v>1057</v>
      </c>
      <c r="E178" s="135" t="s">
        <v>6</v>
      </c>
      <c r="F178" s="135" t="s">
        <v>265</v>
      </c>
      <c r="G178" s="135" t="s">
        <v>673</v>
      </c>
      <c r="H178" s="135"/>
      <c r="I178" s="135">
        <v>3</v>
      </c>
      <c r="J178" s="135"/>
      <c r="K178" s="135"/>
      <c r="L178" s="103" t="s">
        <v>1058</v>
      </c>
      <c r="M178" s="105"/>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row>
    <row r="179" spans="1:115" ht="13.2" x14ac:dyDescent="0.25">
      <c r="A179" s="144">
        <v>2</v>
      </c>
      <c r="B179" s="96"/>
      <c r="C179" s="48" t="s">
        <v>245</v>
      </c>
      <c r="D179" s="202" t="s">
        <v>1124</v>
      </c>
      <c r="E179" s="131" t="s">
        <v>7</v>
      </c>
      <c r="F179" s="131" t="s">
        <v>272</v>
      </c>
      <c r="G179" s="131" t="s">
        <v>673</v>
      </c>
      <c r="H179" s="131"/>
      <c r="I179" s="131">
        <v>3</v>
      </c>
      <c r="J179" s="131"/>
      <c r="K179" s="131"/>
      <c r="L179" s="123" t="s">
        <v>1125</v>
      </c>
      <c r="M179" s="105"/>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row>
    <row r="180" spans="1:115" ht="13.2" x14ac:dyDescent="0.25">
      <c r="A180" s="144">
        <v>2</v>
      </c>
      <c r="B180" s="96"/>
      <c r="C180" s="18" t="s">
        <v>238</v>
      </c>
      <c r="D180" s="202" t="s">
        <v>751</v>
      </c>
      <c r="E180" s="131" t="s">
        <v>2</v>
      </c>
      <c r="F180" s="131" t="s">
        <v>272</v>
      </c>
      <c r="G180" s="131" t="s">
        <v>673</v>
      </c>
      <c r="H180" s="131"/>
      <c r="I180" s="131">
        <v>2</v>
      </c>
      <c r="J180" s="131"/>
      <c r="K180" s="131"/>
      <c r="L180" s="123" t="s">
        <v>752</v>
      </c>
      <c r="M180" s="105"/>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row>
    <row r="181" spans="1:115" ht="13.2" x14ac:dyDescent="0.25">
      <c r="A181" s="144">
        <v>2</v>
      </c>
      <c r="B181" s="192">
        <v>1</v>
      </c>
      <c r="C181" s="18" t="s">
        <v>238</v>
      </c>
      <c r="D181" s="43" t="s">
        <v>1194</v>
      </c>
      <c r="E181" s="226" t="s">
        <v>8</v>
      </c>
      <c r="F181" s="226" t="s">
        <v>241</v>
      </c>
      <c r="G181" s="226" t="s">
        <v>242</v>
      </c>
      <c r="H181" s="226" t="s">
        <v>243</v>
      </c>
      <c r="I181" s="226">
        <v>4</v>
      </c>
      <c r="J181" s="226">
        <v>3</v>
      </c>
      <c r="K181" s="226">
        <v>5</v>
      </c>
      <c r="L181" s="61" t="s">
        <v>1195</v>
      </c>
      <c r="M181" s="105"/>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row>
    <row r="182" spans="1:115" ht="13.2" x14ac:dyDescent="0.25">
      <c r="A182" s="144">
        <v>2</v>
      </c>
      <c r="B182" s="96"/>
      <c r="C182" s="18" t="s">
        <v>238</v>
      </c>
      <c r="D182" s="202" t="s">
        <v>539</v>
      </c>
      <c r="E182" s="131" t="s">
        <v>240</v>
      </c>
      <c r="F182" s="131" t="s">
        <v>272</v>
      </c>
      <c r="G182" s="131" t="s">
        <v>242</v>
      </c>
      <c r="H182" s="131" t="s">
        <v>243</v>
      </c>
      <c r="I182" s="131">
        <v>5</v>
      </c>
      <c r="J182" s="131">
        <v>8</v>
      </c>
      <c r="K182" s="131">
        <v>8</v>
      </c>
      <c r="L182" s="123" t="s">
        <v>540</v>
      </c>
      <c r="M182" s="105"/>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row>
    <row r="183" spans="1:115" ht="13.2" x14ac:dyDescent="0.25">
      <c r="A183" s="144">
        <v>2</v>
      </c>
      <c r="B183" s="96"/>
      <c r="C183" s="48" t="s">
        <v>245</v>
      </c>
      <c r="D183" s="43" t="s">
        <v>1186</v>
      </c>
      <c r="E183" s="226" t="s">
        <v>8</v>
      </c>
      <c r="F183" s="226" t="s">
        <v>241</v>
      </c>
      <c r="G183" s="226" t="s">
        <v>242</v>
      </c>
      <c r="H183" s="226" t="s">
        <v>601</v>
      </c>
      <c r="I183" s="226">
        <v>3</v>
      </c>
      <c r="J183" s="226">
        <v>3</v>
      </c>
      <c r="K183" s="226">
        <v>5</v>
      </c>
      <c r="L183" s="61" t="s">
        <v>1187</v>
      </c>
      <c r="M183" s="105"/>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row>
    <row r="184" spans="1:115" ht="13.2" x14ac:dyDescent="0.25">
      <c r="A184" s="144">
        <v>2</v>
      </c>
      <c r="B184" s="96"/>
      <c r="C184" s="48" t="s">
        <v>245</v>
      </c>
      <c r="D184" s="34" t="s">
        <v>541</v>
      </c>
      <c r="E184" s="149" t="s">
        <v>240</v>
      </c>
      <c r="F184" s="149" t="s">
        <v>247</v>
      </c>
      <c r="G184" s="149" t="s">
        <v>242</v>
      </c>
      <c r="H184" s="149"/>
      <c r="I184" s="149">
        <v>5</v>
      </c>
      <c r="J184" s="149">
        <v>3</v>
      </c>
      <c r="K184" s="149">
        <v>6</v>
      </c>
      <c r="L184" s="172" t="s">
        <v>244</v>
      </c>
      <c r="M184" s="105"/>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row>
    <row r="185" spans="1:115" ht="13.2" x14ac:dyDescent="0.25">
      <c r="A185" s="144">
        <v>2</v>
      </c>
      <c r="B185" s="96"/>
      <c r="C185" s="48" t="s">
        <v>245</v>
      </c>
      <c r="D185" s="43" t="s">
        <v>1126</v>
      </c>
      <c r="E185" s="226" t="s">
        <v>7</v>
      </c>
      <c r="F185" s="226" t="s">
        <v>241</v>
      </c>
      <c r="G185" s="226" t="s">
        <v>673</v>
      </c>
      <c r="H185" s="226"/>
      <c r="I185" s="226">
        <v>3</v>
      </c>
      <c r="J185" s="226"/>
      <c r="K185" s="226"/>
      <c r="L185" s="61" t="s">
        <v>1127</v>
      </c>
      <c r="M185" s="105"/>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row>
    <row r="186" spans="1:115" ht="13.2" x14ac:dyDescent="0.25">
      <c r="A186" s="144">
        <v>1</v>
      </c>
      <c r="B186" s="96"/>
      <c r="C186" s="121" t="s">
        <v>288</v>
      </c>
      <c r="D186" s="113" t="s">
        <v>542</v>
      </c>
      <c r="E186" s="114" t="s">
        <v>240</v>
      </c>
      <c r="F186" s="114" t="s">
        <v>310</v>
      </c>
      <c r="G186" s="114" t="s">
        <v>242</v>
      </c>
      <c r="H186" s="114"/>
      <c r="I186" s="114">
        <v>5</v>
      </c>
      <c r="J186" s="114">
        <v>4</v>
      </c>
      <c r="K186" s="114">
        <v>7</v>
      </c>
      <c r="L186" s="23" t="s">
        <v>543</v>
      </c>
      <c r="M186" s="105"/>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row>
    <row r="187" spans="1:115" ht="13.2" x14ac:dyDescent="0.25">
      <c r="A187" s="144">
        <v>2</v>
      </c>
      <c r="B187" s="96"/>
      <c r="C187" s="48" t="s">
        <v>245</v>
      </c>
      <c r="D187" s="167" t="s">
        <v>198</v>
      </c>
      <c r="E187" s="135" t="s">
        <v>9</v>
      </c>
      <c r="F187" s="135" t="s">
        <v>265</v>
      </c>
      <c r="G187" s="135" t="s">
        <v>758</v>
      </c>
      <c r="H187" s="135"/>
      <c r="I187" s="135">
        <v>2</v>
      </c>
      <c r="J187" s="135">
        <v>3</v>
      </c>
      <c r="K187" s="135">
        <v>2</v>
      </c>
      <c r="L187" s="103"/>
      <c r="M187" s="105"/>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row>
    <row r="188" spans="1:115" ht="13.2" x14ac:dyDescent="0.25">
      <c r="A188" s="144">
        <v>2</v>
      </c>
      <c r="B188" s="144">
        <v>2</v>
      </c>
      <c r="C188" s="48" t="s">
        <v>245</v>
      </c>
      <c r="D188" s="167" t="s">
        <v>1156</v>
      </c>
      <c r="E188" s="135" t="s">
        <v>7</v>
      </c>
      <c r="F188" s="135" t="s">
        <v>265</v>
      </c>
      <c r="G188" s="135" t="s">
        <v>242</v>
      </c>
      <c r="H188" s="135"/>
      <c r="I188" s="135">
        <v>6</v>
      </c>
      <c r="J188" s="135">
        <v>6</v>
      </c>
      <c r="K188" s="135">
        <v>5</v>
      </c>
      <c r="L188" s="103" t="s">
        <v>1157</v>
      </c>
      <c r="M188" s="105"/>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row>
    <row r="189" spans="1:115" ht="13.2" x14ac:dyDescent="0.25">
      <c r="A189" s="144">
        <v>2</v>
      </c>
      <c r="B189" s="144">
        <v>2</v>
      </c>
      <c r="C189" s="48" t="s">
        <v>245</v>
      </c>
      <c r="D189" s="167" t="s">
        <v>856</v>
      </c>
      <c r="E189" s="135" t="s">
        <v>3</v>
      </c>
      <c r="F189" s="135" t="s">
        <v>265</v>
      </c>
      <c r="G189" s="135" t="s">
        <v>673</v>
      </c>
      <c r="H189" s="135"/>
      <c r="I189" s="135">
        <v>4</v>
      </c>
      <c r="J189" s="135"/>
      <c r="K189" s="135"/>
      <c r="L189" s="103" t="s">
        <v>857</v>
      </c>
      <c r="M189" s="105"/>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row>
    <row r="190" spans="1:115" ht="13.2" x14ac:dyDescent="0.25">
      <c r="A190" s="144">
        <v>2</v>
      </c>
      <c r="B190" s="96"/>
      <c r="C190" s="20" t="s">
        <v>261</v>
      </c>
      <c r="D190" s="34" t="s">
        <v>1144</v>
      </c>
      <c r="E190" s="149" t="s">
        <v>7</v>
      </c>
      <c r="F190" s="149" t="s">
        <v>247</v>
      </c>
      <c r="G190" s="149" t="s">
        <v>242</v>
      </c>
      <c r="H190" s="149"/>
      <c r="I190" s="149">
        <v>4</v>
      </c>
      <c r="J190" s="149">
        <v>3</v>
      </c>
      <c r="K190" s="149">
        <v>6</v>
      </c>
      <c r="L190" s="172" t="s">
        <v>1145</v>
      </c>
      <c r="M190" s="105"/>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row>
    <row r="191" spans="1:115" ht="13.2" x14ac:dyDescent="0.25">
      <c r="A191" s="144">
        <v>2</v>
      </c>
      <c r="B191" s="96"/>
      <c r="C191" s="48" t="s">
        <v>245</v>
      </c>
      <c r="D191" s="34" t="s">
        <v>185</v>
      </c>
      <c r="E191" s="149" t="s">
        <v>8</v>
      </c>
      <c r="F191" s="149" t="s">
        <v>247</v>
      </c>
      <c r="G191" s="149" t="s">
        <v>242</v>
      </c>
      <c r="H191" s="149" t="s">
        <v>601</v>
      </c>
      <c r="I191" s="149">
        <v>1</v>
      </c>
      <c r="J191" s="149">
        <v>3</v>
      </c>
      <c r="K191" s="149">
        <v>2</v>
      </c>
      <c r="L191" s="172" t="s">
        <v>1168</v>
      </c>
      <c r="M191" s="105"/>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row>
    <row r="192" spans="1:115" ht="13.2" x14ac:dyDescent="0.25">
      <c r="A192" s="144">
        <v>1</v>
      </c>
      <c r="B192" s="96"/>
      <c r="C192" s="18" t="s">
        <v>238</v>
      </c>
      <c r="D192" s="113" t="s">
        <v>871</v>
      </c>
      <c r="E192" s="114" t="s">
        <v>3</v>
      </c>
      <c r="F192" s="114" t="s">
        <v>310</v>
      </c>
      <c r="G192" s="114" t="s">
        <v>242</v>
      </c>
      <c r="H192" s="114" t="s">
        <v>243</v>
      </c>
      <c r="I192" s="114">
        <v>7</v>
      </c>
      <c r="J192" s="114">
        <v>7</v>
      </c>
      <c r="K192" s="114">
        <v>7</v>
      </c>
      <c r="L192" s="23" t="s">
        <v>872</v>
      </c>
      <c r="M192" s="105"/>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row>
    <row r="193" spans="1:115" ht="13.2" x14ac:dyDescent="0.25">
      <c r="A193" s="144">
        <v>2</v>
      </c>
      <c r="B193" s="96"/>
      <c r="C193" s="18" t="s">
        <v>238</v>
      </c>
      <c r="D193" s="34" t="s">
        <v>817</v>
      </c>
      <c r="E193" s="149" t="s">
        <v>3</v>
      </c>
      <c r="F193" s="149" t="s">
        <v>247</v>
      </c>
      <c r="G193" s="149" t="s">
        <v>673</v>
      </c>
      <c r="H193" s="149"/>
      <c r="I193" s="149">
        <v>2</v>
      </c>
      <c r="J193" s="149"/>
      <c r="K193" s="149"/>
      <c r="L193" s="172" t="s">
        <v>818</v>
      </c>
      <c r="M193" s="105"/>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row>
    <row r="194" spans="1:115" ht="13.2" x14ac:dyDescent="0.25">
      <c r="A194" s="144">
        <v>2</v>
      </c>
      <c r="B194" s="144">
        <v>2</v>
      </c>
      <c r="C194" s="48" t="s">
        <v>245</v>
      </c>
      <c r="D194" s="167" t="s">
        <v>873</v>
      </c>
      <c r="E194" s="135" t="s">
        <v>3</v>
      </c>
      <c r="F194" s="135" t="s">
        <v>265</v>
      </c>
      <c r="G194" s="135" t="s">
        <v>673</v>
      </c>
      <c r="H194" s="135"/>
      <c r="I194" s="135">
        <v>7</v>
      </c>
      <c r="J194" s="135"/>
      <c r="K194" s="135"/>
      <c r="L194" s="103" t="s">
        <v>874</v>
      </c>
      <c r="M194" s="105"/>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row>
    <row r="195" spans="1:115" ht="13.2" x14ac:dyDescent="0.25">
      <c r="A195" s="144">
        <v>2</v>
      </c>
      <c r="B195" s="144">
        <v>2</v>
      </c>
      <c r="C195" s="48" t="s">
        <v>245</v>
      </c>
      <c r="D195" s="167" t="s">
        <v>1110</v>
      </c>
      <c r="E195" s="135" t="s">
        <v>7</v>
      </c>
      <c r="F195" s="135" t="s">
        <v>265</v>
      </c>
      <c r="G195" s="135" t="s">
        <v>242</v>
      </c>
      <c r="H195" s="135" t="s">
        <v>1111</v>
      </c>
      <c r="I195" s="135">
        <v>2</v>
      </c>
      <c r="J195" s="135">
        <v>0</v>
      </c>
      <c r="K195" s="135">
        <v>3</v>
      </c>
      <c r="L195" s="103" t="s">
        <v>1112</v>
      </c>
      <c r="M195" s="105"/>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row>
    <row r="196" spans="1:115" ht="13.2" x14ac:dyDescent="0.25">
      <c r="A196" s="144">
        <v>2</v>
      </c>
      <c r="B196" s="96"/>
      <c r="C196" s="20" t="s">
        <v>261</v>
      </c>
      <c r="D196" s="43" t="s">
        <v>833</v>
      </c>
      <c r="E196" s="226" t="s">
        <v>3</v>
      </c>
      <c r="F196" s="226" t="s">
        <v>241</v>
      </c>
      <c r="G196" s="226" t="s">
        <v>242</v>
      </c>
      <c r="H196" s="226"/>
      <c r="I196" s="226">
        <v>3</v>
      </c>
      <c r="J196" s="226">
        <v>2</v>
      </c>
      <c r="K196" s="226">
        <v>4</v>
      </c>
      <c r="L196" s="61" t="s">
        <v>834</v>
      </c>
      <c r="M196" s="105"/>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row>
    <row r="197" spans="1:115" ht="13.2" x14ac:dyDescent="0.25">
      <c r="A197" s="144">
        <v>2</v>
      </c>
      <c r="B197" s="96"/>
      <c r="C197" s="48" t="s">
        <v>245</v>
      </c>
      <c r="D197" s="43" t="s">
        <v>753</v>
      </c>
      <c r="E197" s="226" t="s">
        <v>2</v>
      </c>
      <c r="F197" s="226" t="s">
        <v>241</v>
      </c>
      <c r="G197" s="226" t="s">
        <v>673</v>
      </c>
      <c r="H197" s="226"/>
      <c r="I197" s="226">
        <v>2</v>
      </c>
      <c r="J197" s="226"/>
      <c r="K197" s="226"/>
      <c r="L197" s="61" t="s">
        <v>754</v>
      </c>
      <c r="M197" s="105"/>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row>
    <row r="198" spans="1:115" ht="13.2" x14ac:dyDescent="0.25">
      <c r="A198" s="144">
        <v>2</v>
      </c>
      <c r="B198" s="96"/>
      <c r="C198" s="48" t="s">
        <v>245</v>
      </c>
      <c r="D198" s="34" t="s">
        <v>409</v>
      </c>
      <c r="E198" s="149" t="s">
        <v>240</v>
      </c>
      <c r="F198" s="149" t="s">
        <v>247</v>
      </c>
      <c r="G198" s="149" t="s">
        <v>242</v>
      </c>
      <c r="H198" s="149"/>
      <c r="I198" s="149">
        <v>3</v>
      </c>
      <c r="J198" s="149">
        <v>2</v>
      </c>
      <c r="K198" s="149">
        <v>3</v>
      </c>
      <c r="L198" s="172" t="s">
        <v>410</v>
      </c>
      <c r="M198" s="105"/>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row>
    <row r="199" spans="1:115" ht="13.2" x14ac:dyDescent="0.25">
      <c r="A199" s="144">
        <v>2</v>
      </c>
      <c r="B199" s="96"/>
      <c r="C199" s="18" t="s">
        <v>238</v>
      </c>
      <c r="D199" s="34" t="s">
        <v>1210</v>
      </c>
      <c r="E199" s="149" t="s">
        <v>8</v>
      </c>
      <c r="F199" s="149" t="s">
        <v>247</v>
      </c>
      <c r="G199" s="149" t="s">
        <v>242</v>
      </c>
      <c r="H199" s="149" t="s">
        <v>601</v>
      </c>
      <c r="I199" s="149">
        <v>5</v>
      </c>
      <c r="J199" s="149">
        <v>4</v>
      </c>
      <c r="K199" s="149">
        <v>4</v>
      </c>
      <c r="L199" s="172" t="s">
        <v>1211</v>
      </c>
      <c r="M199" s="105"/>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row>
    <row r="200" spans="1:115" ht="13.2" x14ac:dyDescent="0.25">
      <c r="A200" s="144">
        <v>2</v>
      </c>
      <c r="B200" s="96"/>
      <c r="C200" s="18" t="s">
        <v>238</v>
      </c>
      <c r="D200" s="34" t="s">
        <v>411</v>
      </c>
      <c r="E200" s="149" t="s">
        <v>240</v>
      </c>
      <c r="F200" s="149" t="s">
        <v>247</v>
      </c>
      <c r="G200" s="149" t="s">
        <v>242</v>
      </c>
      <c r="H200" s="149" t="s">
        <v>243</v>
      </c>
      <c r="I200" s="149">
        <v>3</v>
      </c>
      <c r="J200" s="149">
        <v>1</v>
      </c>
      <c r="K200" s="149">
        <v>4</v>
      </c>
      <c r="L200" s="172" t="s">
        <v>296</v>
      </c>
      <c r="M200" s="105"/>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row>
    <row r="201" spans="1:115" ht="13.2" x14ac:dyDescent="0.25">
      <c r="A201" s="144">
        <v>1</v>
      </c>
      <c r="B201" s="96"/>
      <c r="C201" s="18" t="s">
        <v>238</v>
      </c>
      <c r="D201" s="113" t="s">
        <v>637</v>
      </c>
      <c r="E201" s="114" t="s">
        <v>240</v>
      </c>
      <c r="F201" s="114" t="s">
        <v>310</v>
      </c>
      <c r="G201" s="114" t="s">
        <v>242</v>
      </c>
      <c r="H201" s="114" t="s">
        <v>243</v>
      </c>
      <c r="I201" s="114">
        <v>8</v>
      </c>
      <c r="J201" s="114">
        <v>6</v>
      </c>
      <c r="K201" s="114">
        <v>9</v>
      </c>
      <c r="L201" s="23" t="s">
        <v>638</v>
      </c>
      <c r="M201" s="105"/>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row>
    <row r="202" spans="1:115" ht="13.2" x14ac:dyDescent="0.25">
      <c r="A202" s="144">
        <v>2</v>
      </c>
      <c r="B202" s="96"/>
      <c r="C202" s="48" t="s">
        <v>245</v>
      </c>
      <c r="D202" s="202" t="s">
        <v>189</v>
      </c>
      <c r="E202" s="131" t="s">
        <v>1</v>
      </c>
      <c r="F202" s="131" t="s">
        <v>272</v>
      </c>
      <c r="G202" s="131" t="s">
        <v>673</v>
      </c>
      <c r="H202" s="131"/>
      <c r="I202" s="131">
        <v>6</v>
      </c>
      <c r="J202" s="131"/>
      <c r="K202" s="131"/>
      <c r="L202" s="123" t="s">
        <v>717</v>
      </c>
      <c r="M202" s="105"/>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row>
    <row r="203" spans="1:115" ht="13.2" x14ac:dyDescent="0.25">
      <c r="A203" s="144">
        <v>2</v>
      </c>
      <c r="B203" s="192">
        <v>1</v>
      </c>
      <c r="C203" s="18" t="s">
        <v>238</v>
      </c>
      <c r="D203" s="34" t="s">
        <v>639</v>
      </c>
      <c r="E203" s="149" t="s">
        <v>240</v>
      </c>
      <c r="F203" s="149" t="s">
        <v>247</v>
      </c>
      <c r="G203" s="149" t="s">
        <v>242</v>
      </c>
      <c r="H203" s="149" t="s">
        <v>243</v>
      </c>
      <c r="I203" s="149">
        <v>8</v>
      </c>
      <c r="J203" s="149">
        <v>7</v>
      </c>
      <c r="K203" s="149">
        <v>7</v>
      </c>
      <c r="L203" s="172" t="s">
        <v>253</v>
      </c>
      <c r="M203" s="105"/>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row>
    <row r="204" spans="1:115" ht="13.2" x14ac:dyDescent="0.25">
      <c r="A204" s="144">
        <v>2</v>
      </c>
      <c r="B204" s="96"/>
      <c r="C204" s="48" t="s">
        <v>245</v>
      </c>
      <c r="D204" s="34" t="s">
        <v>1098</v>
      </c>
      <c r="E204" s="149" t="s">
        <v>7</v>
      </c>
      <c r="F204" s="149" t="s">
        <v>247</v>
      </c>
      <c r="G204" s="149" t="s">
        <v>673</v>
      </c>
      <c r="H204" s="149"/>
      <c r="I204" s="149">
        <v>1</v>
      </c>
      <c r="J204" s="149"/>
      <c r="K204" s="149"/>
      <c r="L204" s="172" t="s">
        <v>1099</v>
      </c>
      <c r="M204" s="105"/>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row>
    <row r="205" spans="1:115" ht="13.2" x14ac:dyDescent="0.25">
      <c r="A205" s="144">
        <v>2</v>
      </c>
      <c r="B205" s="96"/>
      <c r="C205" s="48" t="s">
        <v>245</v>
      </c>
      <c r="D205" s="34" t="s">
        <v>755</v>
      </c>
      <c r="E205" s="149" t="s">
        <v>2</v>
      </c>
      <c r="F205" s="149" t="s">
        <v>247</v>
      </c>
      <c r="G205" s="149" t="s">
        <v>673</v>
      </c>
      <c r="H205" s="149" t="s">
        <v>749</v>
      </c>
      <c r="I205" s="149">
        <v>2</v>
      </c>
      <c r="J205" s="149"/>
      <c r="K205" s="149"/>
      <c r="L205" s="172" t="s">
        <v>756</v>
      </c>
      <c r="M205" s="105"/>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row>
    <row r="206" spans="1:115" ht="13.2" x14ac:dyDescent="0.25">
      <c r="A206" s="144">
        <v>2</v>
      </c>
      <c r="B206" s="96"/>
      <c r="C206" s="48" t="s">
        <v>245</v>
      </c>
      <c r="D206" s="34" t="s">
        <v>590</v>
      </c>
      <c r="E206" s="149" t="s">
        <v>240</v>
      </c>
      <c r="F206" s="149" t="s">
        <v>247</v>
      </c>
      <c r="G206" s="149" t="s">
        <v>242</v>
      </c>
      <c r="H206" s="149"/>
      <c r="I206" s="149">
        <v>6</v>
      </c>
      <c r="J206" s="149">
        <v>5</v>
      </c>
      <c r="K206" s="149">
        <v>5</v>
      </c>
      <c r="L206" s="172" t="s">
        <v>591</v>
      </c>
      <c r="M206" s="105"/>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row>
    <row r="207" spans="1:115" ht="13.2" x14ac:dyDescent="0.25">
      <c r="A207" s="144">
        <v>2</v>
      </c>
      <c r="B207" s="144">
        <v>2</v>
      </c>
      <c r="C207" s="48" t="s">
        <v>245</v>
      </c>
      <c r="D207" s="167" t="s">
        <v>835</v>
      </c>
      <c r="E207" s="135" t="s">
        <v>3</v>
      </c>
      <c r="F207" s="135" t="s">
        <v>265</v>
      </c>
      <c r="G207" s="135" t="s">
        <v>673</v>
      </c>
      <c r="H207" s="135"/>
      <c r="I207" s="135">
        <v>3</v>
      </c>
      <c r="J207" s="135"/>
      <c r="K207" s="135"/>
      <c r="L207" s="103" t="s">
        <v>836</v>
      </c>
      <c r="M207" s="105"/>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row>
    <row r="208" spans="1:115" ht="13.2" x14ac:dyDescent="0.25">
      <c r="A208" s="144">
        <v>2</v>
      </c>
      <c r="B208" s="144">
        <v>2</v>
      </c>
      <c r="C208" s="48" t="s">
        <v>245</v>
      </c>
      <c r="D208" s="167" t="s">
        <v>1100</v>
      </c>
      <c r="E208" s="135" t="s">
        <v>7</v>
      </c>
      <c r="F208" s="135" t="s">
        <v>265</v>
      </c>
      <c r="G208" s="135" t="s">
        <v>673</v>
      </c>
      <c r="H208" s="135"/>
      <c r="I208" s="135">
        <v>1</v>
      </c>
      <c r="J208" s="135"/>
      <c r="K208" s="135"/>
      <c r="L208" s="103" t="s">
        <v>1101</v>
      </c>
      <c r="M208" s="105"/>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row>
    <row r="209" spans="1:115" ht="13.2" x14ac:dyDescent="0.25">
      <c r="A209" s="144">
        <v>2</v>
      </c>
      <c r="B209" s="144">
        <v>2</v>
      </c>
      <c r="C209" s="48" t="s">
        <v>245</v>
      </c>
      <c r="D209" s="167" t="s">
        <v>819</v>
      </c>
      <c r="E209" s="135" t="s">
        <v>3</v>
      </c>
      <c r="F209" s="135" t="s">
        <v>265</v>
      </c>
      <c r="G209" s="135" t="s">
        <v>673</v>
      </c>
      <c r="H209" s="135"/>
      <c r="I209" s="135">
        <v>2</v>
      </c>
      <c r="J209" s="135"/>
      <c r="K209" s="135"/>
      <c r="L209" s="103" t="s">
        <v>820</v>
      </c>
      <c r="M209" s="105"/>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row>
    <row r="210" spans="1:115" ht="13.2" x14ac:dyDescent="0.25">
      <c r="A210" s="144">
        <v>2</v>
      </c>
      <c r="B210" s="96"/>
      <c r="C210" s="48" t="s">
        <v>245</v>
      </c>
      <c r="D210" s="167" t="s">
        <v>330</v>
      </c>
      <c r="E210" s="135" t="s">
        <v>240</v>
      </c>
      <c r="F210" s="135" t="s">
        <v>265</v>
      </c>
      <c r="G210" s="135" t="s">
        <v>242</v>
      </c>
      <c r="H210" s="135"/>
      <c r="I210" s="135">
        <v>2</v>
      </c>
      <c r="J210" s="135">
        <v>2</v>
      </c>
      <c r="K210" s="135">
        <v>2</v>
      </c>
      <c r="L210" s="103" t="s">
        <v>244</v>
      </c>
      <c r="M210" s="105"/>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row>
    <row r="211" spans="1:115" ht="13.2" x14ac:dyDescent="0.25">
      <c r="A211" s="144">
        <v>2</v>
      </c>
      <c r="B211" s="144">
        <v>2</v>
      </c>
      <c r="C211" s="48" t="s">
        <v>245</v>
      </c>
      <c r="D211" s="167" t="s">
        <v>544</v>
      </c>
      <c r="E211" s="135" t="s">
        <v>240</v>
      </c>
      <c r="F211" s="135" t="s">
        <v>265</v>
      </c>
      <c r="G211" s="135" t="s">
        <v>242</v>
      </c>
      <c r="H211" s="135"/>
      <c r="I211" s="135">
        <v>5</v>
      </c>
      <c r="J211" s="135">
        <v>4</v>
      </c>
      <c r="K211" s="135">
        <v>4</v>
      </c>
      <c r="L211" s="103" t="s">
        <v>545</v>
      </c>
      <c r="M211" s="105"/>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row>
    <row r="212" spans="1:115" ht="13.2" x14ac:dyDescent="0.25">
      <c r="A212" s="144">
        <v>2</v>
      </c>
      <c r="B212" s="96"/>
      <c r="C212" s="48" t="s">
        <v>245</v>
      </c>
      <c r="D212" s="43" t="s">
        <v>201</v>
      </c>
      <c r="E212" s="226" t="s">
        <v>9</v>
      </c>
      <c r="F212" s="226" t="s">
        <v>241</v>
      </c>
      <c r="G212" s="226" t="s">
        <v>242</v>
      </c>
      <c r="H212" s="226"/>
      <c r="I212" s="226">
        <v>3</v>
      </c>
      <c r="J212" s="226">
        <v>2</v>
      </c>
      <c r="K212" s="226">
        <v>4</v>
      </c>
      <c r="L212" s="61" t="s">
        <v>1251</v>
      </c>
      <c r="M212" s="105"/>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row>
    <row r="213" spans="1:115" ht="13.2" x14ac:dyDescent="0.25">
      <c r="A213" s="144">
        <v>2</v>
      </c>
      <c r="B213" s="96"/>
      <c r="C213" s="48" t="s">
        <v>245</v>
      </c>
      <c r="D213" s="43" t="s">
        <v>592</v>
      </c>
      <c r="E213" s="226" t="s">
        <v>240</v>
      </c>
      <c r="F213" s="226" t="s">
        <v>241</v>
      </c>
      <c r="G213" s="226" t="s">
        <v>242</v>
      </c>
      <c r="H213" s="226"/>
      <c r="I213" s="226">
        <v>6</v>
      </c>
      <c r="J213" s="226">
        <v>4</v>
      </c>
      <c r="K213" s="226">
        <v>4</v>
      </c>
      <c r="L213" s="61" t="s">
        <v>593</v>
      </c>
      <c r="M213" s="105"/>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row>
    <row r="214" spans="1:115" ht="13.2" x14ac:dyDescent="0.25">
      <c r="A214" s="144">
        <v>1</v>
      </c>
      <c r="B214" s="96"/>
      <c r="C214" s="18" t="s">
        <v>238</v>
      </c>
      <c r="D214" s="113" t="s">
        <v>802</v>
      </c>
      <c r="E214" s="114" t="s">
        <v>2</v>
      </c>
      <c r="F214" s="114" t="s">
        <v>310</v>
      </c>
      <c r="G214" s="114" t="s">
        <v>242</v>
      </c>
      <c r="H214" s="114" t="s">
        <v>250</v>
      </c>
      <c r="I214" s="114">
        <v>7</v>
      </c>
      <c r="J214" s="114">
        <v>6</v>
      </c>
      <c r="K214" s="114">
        <v>9</v>
      </c>
      <c r="L214" s="23" t="s">
        <v>803</v>
      </c>
      <c r="M214" s="105"/>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row>
    <row r="215" spans="1:115" ht="13.2" x14ac:dyDescent="0.25">
      <c r="A215" s="144">
        <v>2</v>
      </c>
      <c r="B215" s="96"/>
      <c r="C215" s="20" t="s">
        <v>261</v>
      </c>
      <c r="D215" s="34" t="s">
        <v>1041</v>
      </c>
      <c r="E215" s="149" t="s">
        <v>6</v>
      </c>
      <c r="F215" s="149" t="s">
        <v>247</v>
      </c>
      <c r="G215" s="149" t="s">
        <v>673</v>
      </c>
      <c r="H215" s="149"/>
      <c r="I215" s="149">
        <v>2</v>
      </c>
      <c r="J215" s="149"/>
      <c r="K215" s="149"/>
      <c r="L215" s="172" t="s">
        <v>1042</v>
      </c>
      <c r="M215" s="105"/>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row>
    <row r="216" spans="1:115" ht="13.2" x14ac:dyDescent="0.25">
      <c r="A216" s="96"/>
      <c r="B216" s="96"/>
      <c r="C216" s="18" t="s">
        <v>238</v>
      </c>
      <c r="D216" s="113" t="s">
        <v>594</v>
      </c>
      <c r="E216" s="114" t="s">
        <v>240</v>
      </c>
      <c r="F216" s="114" t="s">
        <v>310</v>
      </c>
      <c r="G216" s="114" t="s">
        <v>242</v>
      </c>
      <c r="H216" s="114"/>
      <c r="I216" s="114">
        <v>6</v>
      </c>
      <c r="J216" s="114">
        <v>3</v>
      </c>
      <c r="K216" s="114">
        <v>6</v>
      </c>
      <c r="L216" s="23" t="s">
        <v>595</v>
      </c>
      <c r="M216" s="105"/>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row>
    <row r="217" spans="1:115" ht="13.2" x14ac:dyDescent="0.25">
      <c r="A217" s="144"/>
      <c r="B217" s="144">
        <v>1</v>
      </c>
      <c r="C217" s="177" t="s">
        <v>534</v>
      </c>
      <c r="D217" s="113" t="s">
        <v>596</v>
      </c>
      <c r="E217" s="114" t="s">
        <v>240</v>
      </c>
      <c r="F217" s="114" t="s">
        <v>310</v>
      </c>
      <c r="G217" s="114" t="s">
        <v>242</v>
      </c>
      <c r="H217" s="114"/>
      <c r="I217" s="114">
        <v>6</v>
      </c>
      <c r="J217" s="114">
        <v>6</v>
      </c>
      <c r="K217" s="114">
        <v>6</v>
      </c>
      <c r="L217" s="23" t="s">
        <v>597</v>
      </c>
      <c r="M217" s="105"/>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row>
    <row r="218" spans="1:115" ht="13.2" x14ac:dyDescent="0.25">
      <c r="A218" s="144">
        <v>2</v>
      </c>
      <c r="B218" s="192">
        <v>1</v>
      </c>
      <c r="C218" s="18" t="s">
        <v>238</v>
      </c>
      <c r="D218" s="34" t="s">
        <v>331</v>
      </c>
      <c r="E218" s="149" t="s">
        <v>240</v>
      </c>
      <c r="F218" s="149" t="s">
        <v>247</v>
      </c>
      <c r="G218" s="149" t="s">
        <v>242</v>
      </c>
      <c r="H218" s="149"/>
      <c r="I218" s="149">
        <v>2</v>
      </c>
      <c r="J218" s="149">
        <v>2</v>
      </c>
      <c r="K218" s="149">
        <v>3</v>
      </c>
      <c r="L218" s="172" t="s">
        <v>332</v>
      </c>
      <c r="M218" s="105"/>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row>
    <row r="219" spans="1:115" ht="13.2" x14ac:dyDescent="0.25">
      <c r="A219" s="144">
        <v>2</v>
      </c>
      <c r="B219" s="192">
        <v>1</v>
      </c>
      <c r="C219" s="48" t="s">
        <v>245</v>
      </c>
      <c r="D219" s="202" t="s">
        <v>804</v>
      </c>
      <c r="E219" s="131" t="s">
        <v>2</v>
      </c>
      <c r="F219" s="131" t="s">
        <v>272</v>
      </c>
      <c r="G219" s="131" t="s">
        <v>758</v>
      </c>
      <c r="H219" s="131"/>
      <c r="I219" s="131">
        <v>7</v>
      </c>
      <c r="J219" s="131">
        <v>5</v>
      </c>
      <c r="K219" s="131">
        <v>2</v>
      </c>
      <c r="L219" s="123" t="s">
        <v>805</v>
      </c>
      <c r="M219" s="105"/>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row>
    <row r="220" spans="1:115" ht="13.2" x14ac:dyDescent="0.25">
      <c r="A220" s="144">
        <v>2</v>
      </c>
      <c r="B220" s="192">
        <v>1</v>
      </c>
      <c r="C220" s="18" t="s">
        <v>238</v>
      </c>
      <c r="D220" s="34" t="s">
        <v>757</v>
      </c>
      <c r="E220" s="149" t="s">
        <v>2</v>
      </c>
      <c r="F220" s="149" t="s">
        <v>247</v>
      </c>
      <c r="G220" s="149" t="s">
        <v>758</v>
      </c>
      <c r="H220" s="149"/>
      <c r="I220" s="149">
        <v>2</v>
      </c>
      <c r="J220" s="149">
        <v>2</v>
      </c>
      <c r="K220" s="149">
        <v>2</v>
      </c>
      <c r="L220" s="172" t="s">
        <v>759</v>
      </c>
      <c r="M220" s="105"/>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c r="DK220" s="4"/>
    </row>
    <row r="221" spans="1:115" ht="13.2" x14ac:dyDescent="0.25">
      <c r="A221" s="144">
        <v>2</v>
      </c>
      <c r="B221" s="96"/>
      <c r="C221" s="18" t="s">
        <v>238</v>
      </c>
      <c r="D221" s="34" t="s">
        <v>412</v>
      </c>
      <c r="E221" s="149" t="s">
        <v>240</v>
      </c>
      <c r="F221" s="149" t="s">
        <v>247</v>
      </c>
      <c r="G221" s="149" t="s">
        <v>242</v>
      </c>
      <c r="H221" s="149"/>
      <c r="I221" s="149">
        <v>3</v>
      </c>
      <c r="J221" s="149">
        <v>1</v>
      </c>
      <c r="K221" s="149">
        <v>4</v>
      </c>
      <c r="L221" s="172" t="s">
        <v>413</v>
      </c>
      <c r="M221" s="105"/>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row>
    <row r="222" spans="1:115" ht="13.2" x14ac:dyDescent="0.25">
      <c r="A222" s="144">
        <v>2</v>
      </c>
      <c r="B222" s="96"/>
      <c r="C222" s="18" t="s">
        <v>238</v>
      </c>
      <c r="D222" s="43" t="s">
        <v>414</v>
      </c>
      <c r="E222" s="226" t="s">
        <v>240</v>
      </c>
      <c r="F222" s="226" t="s">
        <v>241</v>
      </c>
      <c r="G222" s="226" t="s">
        <v>242</v>
      </c>
      <c r="H222" s="226"/>
      <c r="I222" s="226">
        <v>3</v>
      </c>
      <c r="J222" s="226">
        <v>3</v>
      </c>
      <c r="K222" s="226">
        <v>2</v>
      </c>
      <c r="L222" s="61" t="s">
        <v>415</v>
      </c>
      <c r="M222" s="105"/>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row>
    <row r="223" spans="1:115" ht="13.2" x14ac:dyDescent="0.25">
      <c r="A223" s="144">
        <v>2</v>
      </c>
      <c r="B223" s="144">
        <v>2</v>
      </c>
      <c r="C223" s="48" t="s">
        <v>245</v>
      </c>
      <c r="D223" s="167" t="s">
        <v>489</v>
      </c>
      <c r="E223" s="135" t="s">
        <v>240</v>
      </c>
      <c r="F223" s="135" t="s">
        <v>265</v>
      </c>
      <c r="G223" s="135" t="s">
        <v>242</v>
      </c>
      <c r="H223" s="135"/>
      <c r="I223" s="135">
        <v>4</v>
      </c>
      <c r="J223" s="135">
        <v>2</v>
      </c>
      <c r="K223" s="135">
        <v>4</v>
      </c>
      <c r="L223" s="103" t="s">
        <v>366</v>
      </c>
      <c r="M223" s="105"/>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row>
    <row r="224" spans="1:115" ht="13.2" x14ac:dyDescent="0.25">
      <c r="A224" s="144">
        <v>2</v>
      </c>
      <c r="B224" s="192">
        <v>1</v>
      </c>
      <c r="C224" s="18" t="s">
        <v>238</v>
      </c>
      <c r="D224" s="34" t="s">
        <v>1043</v>
      </c>
      <c r="E224" s="149" t="s">
        <v>6</v>
      </c>
      <c r="F224" s="149" t="s">
        <v>247</v>
      </c>
      <c r="G224" s="149" t="s">
        <v>242</v>
      </c>
      <c r="H224" s="149" t="s">
        <v>243</v>
      </c>
      <c r="I224" s="149">
        <v>2</v>
      </c>
      <c r="J224" s="149">
        <v>3</v>
      </c>
      <c r="K224" s="149">
        <v>2</v>
      </c>
      <c r="L224" s="172" t="s">
        <v>1044</v>
      </c>
      <c r="M224" s="105"/>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row>
    <row r="225" spans="1:115" ht="13.2" x14ac:dyDescent="0.25">
      <c r="A225" s="144">
        <v>2</v>
      </c>
      <c r="B225" s="96"/>
      <c r="C225" s="18" t="s">
        <v>238</v>
      </c>
      <c r="D225" s="43" t="s">
        <v>858</v>
      </c>
      <c r="E225" s="226" t="s">
        <v>3</v>
      </c>
      <c r="F225" s="226" t="s">
        <v>241</v>
      </c>
      <c r="G225" s="226" t="s">
        <v>242</v>
      </c>
      <c r="H225" s="226"/>
      <c r="I225" s="226">
        <v>4</v>
      </c>
      <c r="J225" s="226">
        <v>5</v>
      </c>
      <c r="K225" s="226">
        <v>4</v>
      </c>
      <c r="L225" s="61" t="s">
        <v>859</v>
      </c>
      <c r="M225" s="105"/>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row>
    <row r="226" spans="1:115" ht="13.2" x14ac:dyDescent="0.25">
      <c r="A226" s="144">
        <v>2</v>
      </c>
      <c r="B226" s="192">
        <v>1</v>
      </c>
      <c r="C226" s="18" t="s">
        <v>238</v>
      </c>
      <c r="D226" s="43" t="s">
        <v>416</v>
      </c>
      <c r="E226" s="226" t="s">
        <v>240</v>
      </c>
      <c r="F226" s="226" t="s">
        <v>241</v>
      </c>
      <c r="G226" s="226" t="s">
        <v>242</v>
      </c>
      <c r="H226" s="226"/>
      <c r="I226" s="226">
        <v>3</v>
      </c>
      <c r="J226" s="226">
        <v>2</v>
      </c>
      <c r="K226" s="226">
        <v>4</v>
      </c>
      <c r="L226" s="61" t="s">
        <v>417</v>
      </c>
      <c r="M226" s="105"/>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row>
    <row r="227" spans="1:115" ht="13.2" x14ac:dyDescent="0.25">
      <c r="A227" s="144">
        <v>2</v>
      </c>
      <c r="B227" s="144">
        <v>2</v>
      </c>
      <c r="C227" s="48" t="s">
        <v>245</v>
      </c>
      <c r="D227" s="167" t="s">
        <v>267</v>
      </c>
      <c r="E227" s="135" t="s">
        <v>240</v>
      </c>
      <c r="F227" s="135" t="s">
        <v>265</v>
      </c>
      <c r="G227" s="135" t="s">
        <v>242</v>
      </c>
      <c r="H227" s="135"/>
      <c r="I227" s="135">
        <v>1</v>
      </c>
      <c r="J227" s="135">
        <v>1</v>
      </c>
      <c r="K227" s="135">
        <v>2</v>
      </c>
      <c r="L227" s="103" t="s">
        <v>244</v>
      </c>
      <c r="M227" s="105"/>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row>
    <row r="228" spans="1:115" ht="13.2" x14ac:dyDescent="0.25">
      <c r="A228" s="144">
        <v>2</v>
      </c>
      <c r="B228" s="96"/>
      <c r="C228" s="48" t="s">
        <v>245</v>
      </c>
      <c r="D228" s="202" t="s">
        <v>1277</v>
      </c>
      <c r="E228" s="131" t="s">
        <v>9</v>
      </c>
      <c r="F228" s="131" t="s">
        <v>272</v>
      </c>
      <c r="G228" s="131" t="s">
        <v>758</v>
      </c>
      <c r="H228" s="131"/>
      <c r="I228" s="131">
        <v>7</v>
      </c>
      <c r="J228" s="131">
        <v>7</v>
      </c>
      <c r="K228" s="131">
        <v>1</v>
      </c>
      <c r="L228" s="123" t="s">
        <v>1278</v>
      </c>
      <c r="M228" s="105"/>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row>
    <row r="229" spans="1:115" ht="13.2" x14ac:dyDescent="0.25">
      <c r="A229" s="144">
        <v>2</v>
      </c>
      <c r="B229" s="96"/>
      <c r="C229" s="20" t="s">
        <v>261</v>
      </c>
      <c r="D229" s="43" t="s">
        <v>205</v>
      </c>
      <c r="E229" s="226" t="s">
        <v>240</v>
      </c>
      <c r="F229" s="226" t="s">
        <v>241</v>
      </c>
      <c r="G229" s="226" t="s">
        <v>242</v>
      </c>
      <c r="H229" s="226"/>
      <c r="I229" s="226">
        <v>5</v>
      </c>
      <c r="J229" s="226">
        <v>3</v>
      </c>
      <c r="K229" s="226">
        <v>3</v>
      </c>
      <c r="L229" s="61" t="s">
        <v>546</v>
      </c>
      <c r="M229" s="105"/>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row>
    <row r="230" spans="1:115" ht="13.2" x14ac:dyDescent="0.25">
      <c r="A230" s="144">
        <v>2</v>
      </c>
      <c r="B230" s="144">
        <v>2</v>
      </c>
      <c r="C230" s="48" t="s">
        <v>245</v>
      </c>
      <c r="D230" s="167" t="s">
        <v>268</v>
      </c>
      <c r="E230" s="135" t="s">
        <v>240</v>
      </c>
      <c r="F230" s="135" t="s">
        <v>265</v>
      </c>
      <c r="G230" s="135" t="s">
        <v>242</v>
      </c>
      <c r="H230" s="135" t="s">
        <v>269</v>
      </c>
      <c r="I230" s="135">
        <v>1</v>
      </c>
      <c r="J230" s="135">
        <v>1</v>
      </c>
      <c r="K230" s="135">
        <v>1</v>
      </c>
      <c r="L230" s="103" t="s">
        <v>270</v>
      </c>
      <c r="M230" s="105"/>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row>
    <row r="231" spans="1:115" ht="13.2" x14ac:dyDescent="0.25">
      <c r="A231" s="144">
        <v>1</v>
      </c>
      <c r="B231" s="96"/>
      <c r="C231" s="48" t="s">
        <v>245</v>
      </c>
      <c r="D231" s="113" t="s">
        <v>1279</v>
      </c>
      <c r="E231" s="114" t="s">
        <v>9</v>
      </c>
      <c r="F231" s="114" t="s">
        <v>310</v>
      </c>
      <c r="G231" s="114" t="s">
        <v>242</v>
      </c>
      <c r="H231" s="114"/>
      <c r="I231" s="114">
        <v>8</v>
      </c>
      <c r="J231" s="114">
        <v>4</v>
      </c>
      <c r="K231" s="114">
        <v>9</v>
      </c>
      <c r="L231" s="23" t="s">
        <v>1280</v>
      </c>
      <c r="M231" s="105"/>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row>
    <row r="232" spans="1:115" ht="13.2" x14ac:dyDescent="0.25">
      <c r="A232" s="144">
        <v>2</v>
      </c>
      <c r="B232" s="192">
        <v>1</v>
      </c>
      <c r="C232" s="18" t="s">
        <v>238</v>
      </c>
      <c r="D232" s="43" t="s">
        <v>693</v>
      </c>
      <c r="E232" s="226" t="s">
        <v>1</v>
      </c>
      <c r="F232" s="226" t="s">
        <v>241</v>
      </c>
      <c r="G232" s="226" t="s">
        <v>242</v>
      </c>
      <c r="H232" s="226"/>
      <c r="I232" s="226">
        <v>3</v>
      </c>
      <c r="J232" s="226">
        <v>2</v>
      </c>
      <c r="K232" s="226">
        <v>4</v>
      </c>
      <c r="L232" s="61" t="s">
        <v>694</v>
      </c>
      <c r="M232" s="105"/>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row>
    <row r="233" spans="1:115" ht="13.2" x14ac:dyDescent="0.25">
      <c r="A233" s="144">
        <v>1</v>
      </c>
      <c r="B233" s="96"/>
      <c r="C233" s="48" t="s">
        <v>245</v>
      </c>
      <c r="D233" s="113" t="s">
        <v>640</v>
      </c>
      <c r="E233" s="114" t="s">
        <v>240</v>
      </c>
      <c r="F233" s="114" t="s">
        <v>310</v>
      </c>
      <c r="G233" s="114" t="s">
        <v>242</v>
      </c>
      <c r="H233" s="114"/>
      <c r="I233" s="114">
        <v>8</v>
      </c>
      <c r="J233" s="114">
        <v>7</v>
      </c>
      <c r="K233" s="114">
        <v>7</v>
      </c>
      <c r="L233" s="23" t="s">
        <v>641</v>
      </c>
      <c r="M233" s="105"/>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row>
    <row r="234" spans="1:115" ht="13.2" x14ac:dyDescent="0.25">
      <c r="A234" s="144">
        <v>2</v>
      </c>
      <c r="B234" s="144">
        <v>2</v>
      </c>
      <c r="C234" s="48" t="s">
        <v>245</v>
      </c>
      <c r="D234" s="167" t="s">
        <v>941</v>
      </c>
      <c r="E234" s="135" t="s">
        <v>4</v>
      </c>
      <c r="F234" s="135" t="s">
        <v>265</v>
      </c>
      <c r="G234" s="135" t="s">
        <v>242</v>
      </c>
      <c r="H234" s="135"/>
      <c r="I234" s="135">
        <v>7</v>
      </c>
      <c r="J234" s="135">
        <v>5</v>
      </c>
      <c r="K234" s="135">
        <v>6</v>
      </c>
      <c r="L234" s="103" t="s">
        <v>942</v>
      </c>
      <c r="M234" s="105"/>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c r="DH234" s="4"/>
      <c r="DI234" s="4"/>
      <c r="DJ234" s="4"/>
      <c r="DK234" s="4"/>
    </row>
    <row r="235" spans="1:115" ht="13.2" x14ac:dyDescent="0.25">
      <c r="A235" s="144">
        <v>2</v>
      </c>
      <c r="B235" s="144">
        <v>2</v>
      </c>
      <c r="C235" s="48" t="s">
        <v>245</v>
      </c>
      <c r="D235" s="167" t="s">
        <v>547</v>
      </c>
      <c r="E235" s="135" t="s">
        <v>240</v>
      </c>
      <c r="F235" s="135" t="s">
        <v>265</v>
      </c>
      <c r="G235" s="135" t="s">
        <v>242</v>
      </c>
      <c r="H235" s="135"/>
      <c r="I235" s="135">
        <v>5</v>
      </c>
      <c r="J235" s="135">
        <v>2</v>
      </c>
      <c r="K235" s="135">
        <v>7</v>
      </c>
      <c r="L235" s="103" t="s">
        <v>548</v>
      </c>
      <c r="M235" s="105"/>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row>
    <row r="236" spans="1:115" ht="13.2" x14ac:dyDescent="0.25">
      <c r="A236" s="144">
        <v>2</v>
      </c>
      <c r="B236" s="144">
        <v>2</v>
      </c>
      <c r="C236" s="48" t="s">
        <v>245</v>
      </c>
      <c r="D236" s="167" t="s">
        <v>921</v>
      </c>
      <c r="E236" s="135" t="s">
        <v>4</v>
      </c>
      <c r="F236" s="135" t="s">
        <v>265</v>
      </c>
      <c r="G236" s="135" t="s">
        <v>673</v>
      </c>
      <c r="H236" s="135"/>
      <c r="I236" s="135">
        <v>4</v>
      </c>
      <c r="J236" s="135"/>
      <c r="K236" s="135"/>
      <c r="L236" s="103" t="s">
        <v>922</v>
      </c>
      <c r="M236" s="105"/>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row>
    <row r="237" spans="1:115" ht="13.2" x14ac:dyDescent="0.25">
      <c r="A237" s="144">
        <v>2</v>
      </c>
      <c r="B237" s="144">
        <v>2</v>
      </c>
      <c r="C237" s="48" t="s">
        <v>245</v>
      </c>
      <c r="D237" s="167" t="s">
        <v>885</v>
      </c>
      <c r="E237" s="135" t="s">
        <v>4</v>
      </c>
      <c r="F237" s="135" t="s">
        <v>265</v>
      </c>
      <c r="G237" s="135" t="s">
        <v>673</v>
      </c>
      <c r="H237" s="135"/>
      <c r="I237" s="135">
        <v>1</v>
      </c>
      <c r="J237" s="135"/>
      <c r="K237" s="135"/>
      <c r="L237" s="103" t="s">
        <v>886</v>
      </c>
      <c r="M237" s="105"/>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row>
    <row r="238" spans="1:115" ht="13.2" x14ac:dyDescent="0.25">
      <c r="A238" s="144">
        <v>1</v>
      </c>
      <c r="B238" s="96"/>
      <c r="C238" s="48" t="s">
        <v>245</v>
      </c>
      <c r="D238" s="113" t="s">
        <v>190</v>
      </c>
      <c r="E238" s="114" t="s">
        <v>240</v>
      </c>
      <c r="F238" s="114" t="s">
        <v>310</v>
      </c>
      <c r="G238" s="114" t="s">
        <v>242</v>
      </c>
      <c r="H238" s="114"/>
      <c r="I238" s="114">
        <v>5</v>
      </c>
      <c r="J238" s="114">
        <v>5</v>
      </c>
      <c r="K238" s="114">
        <v>4</v>
      </c>
      <c r="L238" s="23" t="s">
        <v>549</v>
      </c>
      <c r="M238" s="105"/>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row>
    <row r="239" spans="1:115" ht="13.2" x14ac:dyDescent="0.25">
      <c r="A239" s="144">
        <v>2</v>
      </c>
      <c r="B239" s="96"/>
      <c r="C239" s="48" t="s">
        <v>245</v>
      </c>
      <c r="D239" s="34" t="s">
        <v>418</v>
      </c>
      <c r="E239" s="149" t="s">
        <v>240</v>
      </c>
      <c r="F239" s="149" t="s">
        <v>247</v>
      </c>
      <c r="G239" s="149" t="s">
        <v>242</v>
      </c>
      <c r="H239" s="149"/>
      <c r="I239" s="149">
        <v>3</v>
      </c>
      <c r="J239" s="149">
        <v>2</v>
      </c>
      <c r="K239" s="149">
        <v>3</v>
      </c>
      <c r="L239" s="172" t="s">
        <v>419</v>
      </c>
      <c r="M239" s="105"/>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row>
    <row r="240" spans="1:115" ht="13.2" x14ac:dyDescent="0.25">
      <c r="A240" s="144">
        <v>2</v>
      </c>
      <c r="B240" s="96"/>
      <c r="C240" s="121" t="s">
        <v>288</v>
      </c>
      <c r="D240" s="34" t="s">
        <v>188</v>
      </c>
      <c r="E240" s="149" t="s">
        <v>240</v>
      </c>
      <c r="F240" s="149" t="s">
        <v>247</v>
      </c>
      <c r="G240" s="149" t="s">
        <v>242</v>
      </c>
      <c r="H240" s="149" t="s">
        <v>250</v>
      </c>
      <c r="I240" s="149">
        <v>2</v>
      </c>
      <c r="J240" s="149">
        <v>1</v>
      </c>
      <c r="K240" s="149">
        <v>2</v>
      </c>
      <c r="L240" s="172" t="s">
        <v>333</v>
      </c>
      <c r="M240" s="105"/>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row>
    <row r="241" spans="1:115" ht="13.2" x14ac:dyDescent="0.25">
      <c r="A241" s="144">
        <v>2</v>
      </c>
      <c r="B241" s="96"/>
      <c r="C241" s="48" t="s">
        <v>245</v>
      </c>
      <c r="D241" s="43" t="s">
        <v>1059</v>
      </c>
      <c r="E241" s="226" t="s">
        <v>6</v>
      </c>
      <c r="F241" s="226" t="s">
        <v>241</v>
      </c>
      <c r="G241" s="226" t="s">
        <v>673</v>
      </c>
      <c r="H241" s="226"/>
      <c r="I241" s="226">
        <v>3</v>
      </c>
      <c r="J241" s="226"/>
      <c r="K241" s="226"/>
      <c r="L241" s="61" t="s">
        <v>1060</v>
      </c>
      <c r="M241" s="105"/>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row>
    <row r="242" spans="1:115" ht="13.2" x14ac:dyDescent="0.25">
      <c r="A242" s="144">
        <v>2</v>
      </c>
      <c r="B242" s="144">
        <v>2</v>
      </c>
      <c r="C242" s="48" t="s">
        <v>245</v>
      </c>
      <c r="D242" s="167" t="s">
        <v>695</v>
      </c>
      <c r="E242" s="135" t="s">
        <v>1</v>
      </c>
      <c r="F242" s="135" t="s">
        <v>265</v>
      </c>
      <c r="G242" s="135" t="s">
        <v>673</v>
      </c>
      <c r="H242" s="135"/>
      <c r="I242" s="135">
        <v>3</v>
      </c>
      <c r="J242" s="135"/>
      <c r="K242" s="135"/>
      <c r="L242" s="103" t="s">
        <v>696</v>
      </c>
      <c r="M242" s="105"/>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row>
    <row r="243" spans="1:115" ht="13.2" x14ac:dyDescent="0.25">
      <c r="A243" s="144">
        <v>2</v>
      </c>
      <c r="B243" s="144">
        <v>2</v>
      </c>
      <c r="C243" s="48" t="s">
        <v>245</v>
      </c>
      <c r="D243" s="167" t="s">
        <v>1196</v>
      </c>
      <c r="E243" s="135" t="s">
        <v>8</v>
      </c>
      <c r="F243" s="135" t="s">
        <v>265</v>
      </c>
      <c r="G243" s="135" t="s">
        <v>673</v>
      </c>
      <c r="H243" s="135"/>
      <c r="I243" s="135">
        <v>4</v>
      </c>
      <c r="J243" s="135"/>
      <c r="K243" s="135"/>
      <c r="L243" s="103" t="s">
        <v>1197</v>
      </c>
      <c r="M243" s="105"/>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row>
    <row r="244" spans="1:115" ht="13.2" x14ac:dyDescent="0.25">
      <c r="A244" s="96"/>
      <c r="B244" s="96"/>
      <c r="C244" s="18" t="s">
        <v>238</v>
      </c>
      <c r="D244" s="113" t="s">
        <v>550</v>
      </c>
      <c r="E244" s="114" t="s">
        <v>240</v>
      </c>
      <c r="F244" s="114" t="s">
        <v>310</v>
      </c>
      <c r="G244" s="114" t="s">
        <v>242</v>
      </c>
      <c r="H244" s="114"/>
      <c r="I244" s="114">
        <v>5</v>
      </c>
      <c r="J244" s="114">
        <v>6</v>
      </c>
      <c r="K244" s="114">
        <v>3</v>
      </c>
      <c r="L244" s="23" t="s">
        <v>551</v>
      </c>
      <c r="M244" s="105"/>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row>
    <row r="245" spans="1:115" ht="13.2" x14ac:dyDescent="0.25">
      <c r="A245" s="144">
        <v>2</v>
      </c>
      <c r="B245" s="144">
        <v>2</v>
      </c>
      <c r="C245" s="48" t="s">
        <v>245</v>
      </c>
      <c r="D245" s="167" t="s">
        <v>1240</v>
      </c>
      <c r="E245" s="135" t="s">
        <v>9</v>
      </c>
      <c r="F245" s="135" t="s">
        <v>265</v>
      </c>
      <c r="G245" s="135" t="s">
        <v>673</v>
      </c>
      <c r="H245" s="135"/>
      <c r="I245" s="135">
        <v>2</v>
      </c>
      <c r="J245" s="135"/>
      <c r="K245" s="135"/>
      <c r="L245" s="103" t="s">
        <v>1241</v>
      </c>
      <c r="M245" s="105"/>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row>
    <row r="246" spans="1:115" ht="13.2" x14ac:dyDescent="0.25">
      <c r="A246" s="144">
        <v>2</v>
      </c>
      <c r="B246" s="144">
        <v>2</v>
      </c>
      <c r="C246" s="48" t="s">
        <v>245</v>
      </c>
      <c r="D246" s="167" t="s">
        <v>1128</v>
      </c>
      <c r="E246" s="135" t="s">
        <v>7</v>
      </c>
      <c r="F246" s="135" t="s">
        <v>265</v>
      </c>
      <c r="G246" s="135" t="s">
        <v>673</v>
      </c>
      <c r="H246" s="135"/>
      <c r="I246" s="135">
        <v>3</v>
      </c>
      <c r="J246" s="135"/>
      <c r="K246" s="135"/>
      <c r="L246" s="103" t="s">
        <v>1129</v>
      </c>
      <c r="M246" s="105"/>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row>
    <row r="247" spans="1:115" ht="13.2" x14ac:dyDescent="0.25">
      <c r="A247" s="192">
        <v>1</v>
      </c>
      <c r="B247" s="96"/>
      <c r="C247" s="18" t="s">
        <v>238</v>
      </c>
      <c r="D247" s="202" t="s">
        <v>420</v>
      </c>
      <c r="E247" s="131" t="s">
        <v>240</v>
      </c>
      <c r="F247" s="131" t="s">
        <v>272</v>
      </c>
      <c r="G247" s="131" t="s">
        <v>242</v>
      </c>
      <c r="H247" s="131"/>
      <c r="I247" s="131">
        <v>3</v>
      </c>
      <c r="J247" s="131">
        <v>2</v>
      </c>
      <c r="K247" s="131">
        <v>3</v>
      </c>
      <c r="L247" s="123" t="s">
        <v>421</v>
      </c>
      <c r="M247" s="105"/>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row>
    <row r="248" spans="1:115" ht="13.2" x14ac:dyDescent="0.25">
      <c r="A248" s="144">
        <v>1</v>
      </c>
      <c r="B248" s="96"/>
      <c r="C248" s="48" t="s">
        <v>245</v>
      </c>
      <c r="D248" s="113" t="s">
        <v>598</v>
      </c>
      <c r="E248" s="114" t="s">
        <v>240</v>
      </c>
      <c r="F248" s="114" t="s">
        <v>310</v>
      </c>
      <c r="G248" s="114" t="s">
        <v>242</v>
      </c>
      <c r="H248" s="114"/>
      <c r="I248" s="114">
        <v>6</v>
      </c>
      <c r="J248" s="114">
        <v>4</v>
      </c>
      <c r="K248" s="114">
        <v>4</v>
      </c>
      <c r="L248" s="23" t="s">
        <v>599</v>
      </c>
      <c r="M248" s="105"/>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row>
    <row r="249" spans="1:115" ht="13.2" x14ac:dyDescent="0.25">
      <c r="A249" s="144">
        <v>2</v>
      </c>
      <c r="B249" s="192">
        <v>1</v>
      </c>
      <c r="C249" s="48" t="s">
        <v>245</v>
      </c>
      <c r="D249" s="43" t="s">
        <v>1009</v>
      </c>
      <c r="E249" s="226" t="s">
        <v>5</v>
      </c>
      <c r="F249" s="226" t="s">
        <v>241</v>
      </c>
      <c r="G249" s="226" t="s">
        <v>673</v>
      </c>
      <c r="H249" s="226"/>
      <c r="I249" s="226">
        <v>6</v>
      </c>
      <c r="J249" s="226"/>
      <c r="K249" s="226"/>
      <c r="L249" s="61" t="s">
        <v>1010</v>
      </c>
      <c r="M249" s="105"/>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row>
    <row r="250" spans="1:115" ht="13.2" x14ac:dyDescent="0.25">
      <c r="A250" s="144">
        <v>2</v>
      </c>
      <c r="B250" s="144">
        <v>2</v>
      </c>
      <c r="C250" s="48" t="s">
        <v>245</v>
      </c>
      <c r="D250" s="167" t="s">
        <v>902</v>
      </c>
      <c r="E250" s="135" t="s">
        <v>4</v>
      </c>
      <c r="F250" s="135" t="s">
        <v>265</v>
      </c>
      <c r="G250" s="135" t="s">
        <v>673</v>
      </c>
      <c r="H250" s="135"/>
      <c r="I250" s="135">
        <v>2</v>
      </c>
      <c r="J250" s="135"/>
      <c r="K250" s="135"/>
      <c r="L250" s="103" t="s">
        <v>903</v>
      </c>
      <c r="M250" s="105"/>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row>
    <row r="251" spans="1:115" ht="13.2" x14ac:dyDescent="0.25">
      <c r="A251" s="144">
        <v>2</v>
      </c>
      <c r="B251" s="144">
        <v>2</v>
      </c>
      <c r="C251" s="48" t="s">
        <v>245</v>
      </c>
      <c r="D251" s="167" t="s">
        <v>1001</v>
      </c>
      <c r="E251" s="135" t="s">
        <v>5</v>
      </c>
      <c r="F251" s="135" t="s">
        <v>265</v>
      </c>
      <c r="G251" s="135" t="s">
        <v>673</v>
      </c>
      <c r="H251" s="135"/>
      <c r="I251" s="135">
        <v>5</v>
      </c>
      <c r="J251" s="135"/>
      <c r="K251" s="135"/>
      <c r="L251" s="103" t="s">
        <v>1002</v>
      </c>
      <c r="M251" s="105"/>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row>
    <row r="252" spans="1:115" ht="13.2" x14ac:dyDescent="0.25">
      <c r="A252" s="144">
        <v>2</v>
      </c>
      <c r="B252" s="144">
        <v>2</v>
      </c>
      <c r="C252" s="48" t="s">
        <v>245</v>
      </c>
      <c r="D252" s="167" t="s">
        <v>951</v>
      </c>
      <c r="E252" s="135" t="s">
        <v>5</v>
      </c>
      <c r="F252" s="135" t="s">
        <v>265</v>
      </c>
      <c r="G252" s="135" t="s">
        <v>673</v>
      </c>
      <c r="H252" s="135"/>
      <c r="I252" s="135">
        <v>1</v>
      </c>
      <c r="J252" s="135"/>
      <c r="K252" s="135"/>
      <c r="L252" s="103" t="s">
        <v>737</v>
      </c>
      <c r="M252" s="105"/>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row>
    <row r="253" spans="1:115" ht="13.2" x14ac:dyDescent="0.25">
      <c r="A253" s="144">
        <v>2</v>
      </c>
      <c r="B253" s="96"/>
      <c r="C253" s="48" t="s">
        <v>245</v>
      </c>
      <c r="D253" s="43" t="s">
        <v>933</v>
      </c>
      <c r="E253" s="226" t="s">
        <v>4</v>
      </c>
      <c r="F253" s="226" t="s">
        <v>241</v>
      </c>
      <c r="G253" s="226" t="s">
        <v>673</v>
      </c>
      <c r="H253" s="226"/>
      <c r="I253" s="226">
        <v>5</v>
      </c>
      <c r="J253" s="226"/>
      <c r="K253" s="226"/>
      <c r="L253" s="61" t="s">
        <v>934</v>
      </c>
      <c r="M253" s="105"/>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row>
    <row r="254" spans="1:115" ht="13.2" x14ac:dyDescent="0.25">
      <c r="A254" s="144">
        <v>2</v>
      </c>
      <c r="B254" s="144">
        <v>2</v>
      </c>
      <c r="C254" s="48" t="s">
        <v>245</v>
      </c>
      <c r="D254" s="167" t="s">
        <v>786</v>
      </c>
      <c r="E254" s="135" t="s">
        <v>2</v>
      </c>
      <c r="F254" s="135" t="s">
        <v>265</v>
      </c>
      <c r="G254" s="135" t="s">
        <v>242</v>
      </c>
      <c r="H254" s="135"/>
      <c r="I254" s="135">
        <v>4</v>
      </c>
      <c r="J254" s="135">
        <v>4</v>
      </c>
      <c r="K254" s="135">
        <v>3</v>
      </c>
      <c r="L254" s="103" t="s">
        <v>787</v>
      </c>
      <c r="M254" s="105"/>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row>
    <row r="255" spans="1:115" ht="13.2" x14ac:dyDescent="0.25">
      <c r="A255" s="144">
        <v>2</v>
      </c>
      <c r="B255" s="144">
        <v>2</v>
      </c>
      <c r="C255" s="48" t="s">
        <v>245</v>
      </c>
      <c r="D255" s="167" t="s">
        <v>887</v>
      </c>
      <c r="E255" s="135" t="s">
        <v>4</v>
      </c>
      <c r="F255" s="135" t="s">
        <v>265</v>
      </c>
      <c r="G255" s="135" t="s">
        <v>673</v>
      </c>
      <c r="H255" s="135"/>
      <c r="I255" s="135">
        <v>1</v>
      </c>
      <c r="J255" s="135"/>
      <c r="K255" s="135"/>
      <c r="L255" s="103" t="s">
        <v>888</v>
      </c>
      <c r="M255" s="105"/>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row>
    <row r="256" spans="1:115" ht="13.2" x14ac:dyDescent="0.25">
      <c r="A256" s="144">
        <v>2</v>
      </c>
      <c r="B256" s="192">
        <v>1</v>
      </c>
      <c r="C256" s="48" t="s">
        <v>245</v>
      </c>
      <c r="D256" s="202" t="s">
        <v>271</v>
      </c>
      <c r="E256" s="131" t="s">
        <v>240</v>
      </c>
      <c r="F256" s="131" t="s">
        <v>272</v>
      </c>
      <c r="G256" s="131" t="s">
        <v>242</v>
      </c>
      <c r="H256" s="131" t="s">
        <v>250</v>
      </c>
      <c r="I256" s="131">
        <v>1</v>
      </c>
      <c r="J256" s="131">
        <v>1</v>
      </c>
      <c r="K256" s="131">
        <v>2</v>
      </c>
      <c r="L256" s="123" t="s">
        <v>273</v>
      </c>
      <c r="M256" s="105"/>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row>
    <row r="257" spans="1:115" ht="13.2" x14ac:dyDescent="0.25">
      <c r="A257" s="144">
        <v>2</v>
      </c>
      <c r="B257" s="96"/>
      <c r="C257" s="20" t="s">
        <v>261</v>
      </c>
      <c r="D257" s="34" t="s">
        <v>490</v>
      </c>
      <c r="E257" s="149" t="s">
        <v>240</v>
      </c>
      <c r="F257" s="149" t="s">
        <v>247</v>
      </c>
      <c r="G257" s="149" t="s">
        <v>242</v>
      </c>
      <c r="H257" s="149" t="s">
        <v>328</v>
      </c>
      <c r="I257" s="149">
        <v>4</v>
      </c>
      <c r="J257" s="149">
        <v>5</v>
      </c>
      <c r="K257" s="149">
        <v>6</v>
      </c>
      <c r="L257" s="172" t="s">
        <v>491</v>
      </c>
      <c r="M257" s="105"/>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row>
    <row r="258" spans="1:115" ht="13.2" x14ac:dyDescent="0.25">
      <c r="A258" s="144">
        <v>2</v>
      </c>
      <c r="B258" s="144">
        <v>2</v>
      </c>
      <c r="C258" s="48" t="s">
        <v>245</v>
      </c>
      <c r="D258" s="167" t="s">
        <v>734</v>
      </c>
      <c r="E258" s="135" t="s">
        <v>2</v>
      </c>
      <c r="F258" s="135" t="s">
        <v>265</v>
      </c>
      <c r="G258" s="135" t="s">
        <v>673</v>
      </c>
      <c r="H258" s="135"/>
      <c r="I258" s="135">
        <v>0</v>
      </c>
      <c r="J258" s="135"/>
      <c r="K258" s="135"/>
      <c r="L258" s="103" t="s">
        <v>735</v>
      </c>
      <c r="M258" s="105"/>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row>
    <row r="259" spans="1:115" ht="13.2" x14ac:dyDescent="0.25">
      <c r="A259" s="144">
        <v>2</v>
      </c>
      <c r="B259" s="192">
        <v>1</v>
      </c>
      <c r="C259" s="48" t="s">
        <v>245</v>
      </c>
      <c r="D259" s="34" t="s">
        <v>837</v>
      </c>
      <c r="E259" s="149" t="s">
        <v>3</v>
      </c>
      <c r="F259" s="149" t="s">
        <v>247</v>
      </c>
      <c r="G259" s="149" t="s">
        <v>673</v>
      </c>
      <c r="H259" s="149" t="s">
        <v>749</v>
      </c>
      <c r="I259" s="149">
        <v>3</v>
      </c>
      <c r="J259" s="149"/>
      <c r="K259" s="149"/>
      <c r="L259" s="172" t="s">
        <v>838</v>
      </c>
      <c r="M259" s="105"/>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row>
    <row r="260" spans="1:115" ht="13.2" x14ac:dyDescent="0.25">
      <c r="A260" s="144">
        <v>2</v>
      </c>
      <c r="B260" s="96"/>
      <c r="C260" s="48" t="s">
        <v>245</v>
      </c>
      <c r="D260" s="202" t="s">
        <v>839</v>
      </c>
      <c r="E260" s="131" t="s">
        <v>3</v>
      </c>
      <c r="F260" s="131" t="s">
        <v>272</v>
      </c>
      <c r="G260" s="131" t="s">
        <v>673</v>
      </c>
      <c r="H260" s="131" t="s">
        <v>749</v>
      </c>
      <c r="I260" s="131">
        <v>3</v>
      </c>
      <c r="J260" s="131"/>
      <c r="K260" s="131"/>
      <c r="L260" s="123" t="s">
        <v>840</v>
      </c>
      <c r="M260" s="105"/>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row>
    <row r="261" spans="1:115" ht="13.2" x14ac:dyDescent="0.25">
      <c r="A261" s="144">
        <v>2</v>
      </c>
      <c r="B261" s="96"/>
      <c r="C261" s="48" t="s">
        <v>245</v>
      </c>
      <c r="D261" s="34" t="s">
        <v>809</v>
      </c>
      <c r="E261" s="149" t="s">
        <v>3</v>
      </c>
      <c r="F261" s="149" t="s">
        <v>247</v>
      </c>
      <c r="G261" s="149" t="s">
        <v>673</v>
      </c>
      <c r="H261" s="149"/>
      <c r="I261" s="149">
        <v>1</v>
      </c>
      <c r="J261" s="149"/>
      <c r="K261" s="149"/>
      <c r="L261" s="172" t="s">
        <v>810</v>
      </c>
      <c r="M261" s="105"/>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row>
    <row r="262" spans="1:115" ht="13.2" x14ac:dyDescent="0.25">
      <c r="A262" s="144">
        <v>1</v>
      </c>
      <c r="B262" s="96"/>
      <c r="C262" s="48" t="s">
        <v>245</v>
      </c>
      <c r="D262" s="113" t="s">
        <v>600</v>
      </c>
      <c r="E262" s="114" t="s">
        <v>240</v>
      </c>
      <c r="F262" s="114" t="s">
        <v>310</v>
      </c>
      <c r="G262" s="114" t="s">
        <v>242</v>
      </c>
      <c r="H262" s="114" t="s">
        <v>601</v>
      </c>
      <c r="I262" s="114">
        <v>6</v>
      </c>
      <c r="J262" s="114">
        <v>7</v>
      </c>
      <c r="K262" s="114">
        <v>5</v>
      </c>
      <c r="L262" s="23" t="s">
        <v>602</v>
      </c>
      <c r="M262" s="105"/>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row>
    <row r="263" spans="1:115" ht="13.2" x14ac:dyDescent="0.25">
      <c r="A263" s="144">
        <v>2</v>
      </c>
      <c r="B263" s="96"/>
      <c r="C263" s="18" t="s">
        <v>238</v>
      </c>
      <c r="D263" s="43" t="s">
        <v>422</v>
      </c>
      <c r="E263" s="226" t="s">
        <v>240</v>
      </c>
      <c r="F263" s="226" t="s">
        <v>241</v>
      </c>
      <c r="G263" s="226" t="s">
        <v>242</v>
      </c>
      <c r="H263" s="226"/>
      <c r="I263" s="226">
        <v>3</v>
      </c>
      <c r="J263" s="226">
        <v>2</v>
      </c>
      <c r="K263" s="226">
        <v>4</v>
      </c>
      <c r="L263" s="61" t="s">
        <v>423</v>
      </c>
      <c r="M263" s="105"/>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row>
    <row r="264" spans="1:115" ht="13.2" x14ac:dyDescent="0.25">
      <c r="A264" s="144">
        <v>2</v>
      </c>
      <c r="B264" s="96"/>
      <c r="C264" s="20" t="s">
        <v>261</v>
      </c>
      <c r="D264" s="34" t="s">
        <v>191</v>
      </c>
      <c r="E264" s="149" t="s">
        <v>8</v>
      </c>
      <c r="F264" s="149" t="s">
        <v>247</v>
      </c>
      <c r="G264" s="149" t="s">
        <v>242</v>
      </c>
      <c r="H264" s="149" t="s">
        <v>601</v>
      </c>
      <c r="I264" s="149">
        <v>3</v>
      </c>
      <c r="J264" s="149">
        <v>2</v>
      </c>
      <c r="K264" s="149">
        <v>4</v>
      </c>
      <c r="L264" s="172" t="s">
        <v>1188</v>
      </c>
      <c r="M264" s="105"/>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row>
    <row r="265" spans="1:115" ht="13.2" x14ac:dyDescent="0.25">
      <c r="A265" s="144">
        <v>2</v>
      </c>
      <c r="B265" s="96"/>
      <c r="C265" s="48" t="s">
        <v>245</v>
      </c>
      <c r="D265" s="43" t="s">
        <v>424</v>
      </c>
      <c r="E265" s="226" t="s">
        <v>240</v>
      </c>
      <c r="F265" s="226" t="s">
        <v>241</v>
      </c>
      <c r="G265" s="226" t="s">
        <v>242</v>
      </c>
      <c r="H265" s="226"/>
      <c r="I265" s="226">
        <v>3</v>
      </c>
      <c r="J265" s="226">
        <v>1</v>
      </c>
      <c r="K265" s="226">
        <v>5</v>
      </c>
      <c r="L265" s="61" t="s">
        <v>425</v>
      </c>
      <c r="M265" s="105"/>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row>
    <row r="266" spans="1:115" ht="13.2" x14ac:dyDescent="0.25">
      <c r="A266" s="144">
        <v>2</v>
      </c>
      <c r="B266" s="96"/>
      <c r="C266" s="18" t="s">
        <v>238</v>
      </c>
      <c r="D266" s="43" t="s">
        <v>194</v>
      </c>
      <c r="E266" s="226" t="s">
        <v>8</v>
      </c>
      <c r="F266" s="226" t="s">
        <v>241</v>
      </c>
      <c r="G266" s="226" t="s">
        <v>673</v>
      </c>
      <c r="H266" s="226"/>
      <c r="I266" s="226">
        <v>4</v>
      </c>
      <c r="J266" s="226"/>
      <c r="K266" s="226"/>
      <c r="L266" s="61" t="s">
        <v>1198</v>
      </c>
      <c r="M266" s="105"/>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row>
    <row r="267" spans="1:115" ht="13.2" x14ac:dyDescent="0.25">
      <c r="A267" s="144">
        <v>2</v>
      </c>
      <c r="B267" s="96"/>
      <c r="C267" s="48" t="s">
        <v>245</v>
      </c>
      <c r="D267" s="43" t="s">
        <v>426</v>
      </c>
      <c r="E267" s="226" t="s">
        <v>240</v>
      </c>
      <c r="F267" s="226" t="s">
        <v>241</v>
      </c>
      <c r="G267" s="226" t="s">
        <v>242</v>
      </c>
      <c r="H267" s="226"/>
      <c r="I267" s="226">
        <v>3</v>
      </c>
      <c r="J267" s="226">
        <v>4</v>
      </c>
      <c r="K267" s="226">
        <v>7</v>
      </c>
      <c r="L267" s="61" t="s">
        <v>427</v>
      </c>
      <c r="M267" s="105"/>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row>
    <row r="268" spans="1:115" ht="13.2" x14ac:dyDescent="0.25">
      <c r="A268" s="144">
        <v>2</v>
      </c>
      <c r="B268" s="96"/>
      <c r="C268" s="48" t="s">
        <v>245</v>
      </c>
      <c r="D268" s="34" t="s">
        <v>952</v>
      </c>
      <c r="E268" s="149" t="s">
        <v>5</v>
      </c>
      <c r="F268" s="149" t="s">
        <v>247</v>
      </c>
      <c r="G268" s="149" t="s">
        <v>673</v>
      </c>
      <c r="H268" s="149"/>
      <c r="I268" s="149">
        <v>1</v>
      </c>
      <c r="J268" s="149"/>
      <c r="K268" s="149"/>
      <c r="L268" s="172" t="s">
        <v>953</v>
      </c>
      <c r="M268" s="105"/>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row>
    <row r="269" spans="1:115" ht="13.2" x14ac:dyDescent="0.25">
      <c r="A269" s="144">
        <v>2</v>
      </c>
      <c r="B269" s="96"/>
      <c r="C269" s="48" t="s">
        <v>245</v>
      </c>
      <c r="D269" s="34" t="s">
        <v>1223</v>
      </c>
      <c r="E269" s="149" t="s">
        <v>9</v>
      </c>
      <c r="F269" s="149" t="s">
        <v>247</v>
      </c>
      <c r="G269" s="149" t="s">
        <v>673</v>
      </c>
      <c r="H269" s="149"/>
      <c r="I269" s="149">
        <v>0</v>
      </c>
      <c r="J269" s="149"/>
      <c r="K269" s="149"/>
      <c r="L269" s="172" t="s">
        <v>1224</v>
      </c>
      <c r="M269" s="105"/>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row>
    <row r="270" spans="1:115" ht="13.2" x14ac:dyDescent="0.25">
      <c r="A270" s="144">
        <v>2</v>
      </c>
      <c r="B270" s="144">
        <v>2</v>
      </c>
      <c r="C270" s="48" t="s">
        <v>245</v>
      </c>
      <c r="D270" s="167" t="s">
        <v>193</v>
      </c>
      <c r="E270" s="135" t="s">
        <v>1</v>
      </c>
      <c r="F270" s="135" t="s">
        <v>265</v>
      </c>
      <c r="G270" s="135" t="s">
        <v>673</v>
      </c>
      <c r="H270" s="135"/>
      <c r="I270" s="135">
        <v>0</v>
      </c>
      <c r="J270" s="135"/>
      <c r="K270" s="135"/>
      <c r="L270" s="103" t="s">
        <v>674</v>
      </c>
      <c r="M270" s="105"/>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row>
    <row r="271" spans="1:115" ht="13.2" x14ac:dyDescent="0.25">
      <c r="A271" s="144">
        <v>1</v>
      </c>
      <c r="B271" s="96"/>
      <c r="C271" s="18" t="s">
        <v>238</v>
      </c>
      <c r="D271" s="113" t="s">
        <v>1271</v>
      </c>
      <c r="E271" s="114" t="s">
        <v>9</v>
      </c>
      <c r="F271" s="114" t="s">
        <v>310</v>
      </c>
      <c r="G271" s="114" t="s">
        <v>242</v>
      </c>
      <c r="H271" s="114" t="s">
        <v>243</v>
      </c>
      <c r="I271" s="114">
        <v>6</v>
      </c>
      <c r="J271" s="114">
        <v>6</v>
      </c>
      <c r="K271" s="114">
        <v>5</v>
      </c>
      <c r="L271" s="23" t="s">
        <v>1272</v>
      </c>
      <c r="M271" s="105"/>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row>
    <row r="272" spans="1:115" ht="13.2" x14ac:dyDescent="0.25">
      <c r="A272" s="144">
        <v>2</v>
      </c>
      <c r="B272" s="96"/>
      <c r="C272" s="18" t="s">
        <v>238</v>
      </c>
      <c r="D272" s="43" t="s">
        <v>1061</v>
      </c>
      <c r="E272" s="226" t="s">
        <v>6</v>
      </c>
      <c r="F272" s="226" t="s">
        <v>241</v>
      </c>
      <c r="G272" s="226" t="s">
        <v>242</v>
      </c>
      <c r="H272" s="226" t="s">
        <v>243</v>
      </c>
      <c r="I272" s="226">
        <v>3</v>
      </c>
      <c r="J272" s="226">
        <v>2</v>
      </c>
      <c r="K272" s="226">
        <v>2</v>
      </c>
      <c r="L272" s="61" t="s">
        <v>1062</v>
      </c>
      <c r="M272" s="105"/>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row>
    <row r="273" spans="1:115" ht="13.2" x14ac:dyDescent="0.25">
      <c r="A273" s="144">
        <v>2</v>
      </c>
      <c r="B273" s="144">
        <v>2</v>
      </c>
      <c r="C273" s="48" t="s">
        <v>245</v>
      </c>
      <c r="D273" s="167" t="s">
        <v>728</v>
      </c>
      <c r="E273" s="135" t="s">
        <v>1</v>
      </c>
      <c r="F273" s="135" t="s">
        <v>265</v>
      </c>
      <c r="G273" s="135" t="s">
        <v>242</v>
      </c>
      <c r="H273" s="135"/>
      <c r="I273" s="135">
        <v>8</v>
      </c>
      <c r="J273" s="135">
        <v>8</v>
      </c>
      <c r="K273" s="135">
        <v>8</v>
      </c>
      <c r="L273" s="103" t="s">
        <v>244</v>
      </c>
      <c r="M273" s="105"/>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row>
    <row r="274" spans="1:115" ht="13.2" x14ac:dyDescent="0.25">
      <c r="A274" s="144">
        <v>2</v>
      </c>
      <c r="B274" s="96"/>
      <c r="C274" s="48" t="s">
        <v>245</v>
      </c>
      <c r="D274" s="34" t="s">
        <v>197</v>
      </c>
      <c r="E274" s="149" t="s">
        <v>240</v>
      </c>
      <c r="F274" s="149" t="s">
        <v>247</v>
      </c>
      <c r="G274" s="149" t="s">
        <v>242</v>
      </c>
      <c r="H274" s="149" t="s">
        <v>250</v>
      </c>
      <c r="I274" s="149">
        <v>2</v>
      </c>
      <c r="J274" s="149">
        <v>2</v>
      </c>
      <c r="K274" s="149">
        <v>1</v>
      </c>
      <c r="L274" s="172" t="s">
        <v>334</v>
      </c>
      <c r="M274" s="105"/>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row>
    <row r="275" spans="1:115" ht="13.2" x14ac:dyDescent="0.25">
      <c r="A275" s="144">
        <v>2</v>
      </c>
      <c r="B275" s="144">
        <v>2</v>
      </c>
      <c r="C275" s="48" t="s">
        <v>245</v>
      </c>
      <c r="D275" s="167" t="s">
        <v>428</v>
      </c>
      <c r="E275" s="135" t="s">
        <v>240</v>
      </c>
      <c r="F275" s="135" t="s">
        <v>265</v>
      </c>
      <c r="G275" s="135" t="s">
        <v>242</v>
      </c>
      <c r="H275" s="135"/>
      <c r="I275" s="135">
        <v>3</v>
      </c>
      <c r="J275" s="135">
        <v>2</v>
      </c>
      <c r="K275" s="135">
        <v>2</v>
      </c>
      <c r="L275" s="103" t="s">
        <v>266</v>
      </c>
      <c r="M275" s="105"/>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row>
    <row r="276" spans="1:115" ht="13.2" x14ac:dyDescent="0.25">
      <c r="A276" s="144">
        <v>2</v>
      </c>
      <c r="B276" s="144">
        <v>2</v>
      </c>
      <c r="C276" s="48" t="s">
        <v>245</v>
      </c>
      <c r="D276" s="167" t="s">
        <v>429</v>
      </c>
      <c r="E276" s="135" t="s">
        <v>240</v>
      </c>
      <c r="F276" s="135" t="s">
        <v>265</v>
      </c>
      <c r="G276" s="135" t="s">
        <v>242</v>
      </c>
      <c r="H276" s="135" t="s">
        <v>250</v>
      </c>
      <c r="I276" s="135">
        <v>3</v>
      </c>
      <c r="J276" s="135">
        <v>3</v>
      </c>
      <c r="K276" s="135">
        <v>3</v>
      </c>
      <c r="L276" s="103" t="s">
        <v>244</v>
      </c>
      <c r="M276" s="105"/>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row>
    <row r="277" spans="1:115" ht="13.2" x14ac:dyDescent="0.25">
      <c r="A277" s="144">
        <v>2</v>
      </c>
      <c r="B277" s="96"/>
      <c r="C277" s="18" t="s">
        <v>238</v>
      </c>
      <c r="D277" s="43" t="s">
        <v>492</v>
      </c>
      <c r="E277" s="226" t="s">
        <v>240</v>
      </c>
      <c r="F277" s="226" t="s">
        <v>241</v>
      </c>
      <c r="G277" s="226" t="s">
        <v>242</v>
      </c>
      <c r="H277" s="226" t="s">
        <v>243</v>
      </c>
      <c r="I277" s="226">
        <v>4</v>
      </c>
      <c r="J277" s="226">
        <v>1</v>
      </c>
      <c r="K277" s="226">
        <v>4</v>
      </c>
      <c r="L277" s="61" t="s">
        <v>493</v>
      </c>
      <c r="M277" s="105"/>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row>
    <row r="278" spans="1:115" ht="13.2" x14ac:dyDescent="0.25">
      <c r="A278" s="144">
        <v>2</v>
      </c>
      <c r="B278" s="96"/>
      <c r="C278" s="48" t="s">
        <v>245</v>
      </c>
      <c r="D278" s="34" t="s">
        <v>430</v>
      </c>
      <c r="E278" s="149" t="s">
        <v>240</v>
      </c>
      <c r="F278" s="149" t="s">
        <v>247</v>
      </c>
      <c r="G278" s="149" t="s">
        <v>242</v>
      </c>
      <c r="H278" s="149" t="s">
        <v>250</v>
      </c>
      <c r="I278" s="149">
        <v>3</v>
      </c>
      <c r="J278" s="149">
        <v>4</v>
      </c>
      <c r="K278" s="149">
        <v>2</v>
      </c>
      <c r="L278" s="172" t="s">
        <v>294</v>
      </c>
      <c r="M278" s="105"/>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row>
    <row r="279" spans="1:115" ht="13.2" x14ac:dyDescent="0.25">
      <c r="A279" s="192">
        <v>1</v>
      </c>
      <c r="B279" s="96"/>
      <c r="C279" s="18" t="s">
        <v>238</v>
      </c>
      <c r="D279" s="202" t="s">
        <v>552</v>
      </c>
      <c r="E279" s="131" t="s">
        <v>240</v>
      </c>
      <c r="F279" s="131" t="s">
        <v>272</v>
      </c>
      <c r="G279" s="131" t="s">
        <v>242</v>
      </c>
      <c r="H279" s="131" t="s">
        <v>243</v>
      </c>
      <c r="I279" s="131">
        <v>5</v>
      </c>
      <c r="J279" s="131">
        <v>1</v>
      </c>
      <c r="K279" s="131">
        <v>5</v>
      </c>
      <c r="L279" s="123" t="s">
        <v>553</v>
      </c>
      <c r="M279" s="105"/>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row>
    <row r="280" spans="1:115" ht="13.2" x14ac:dyDescent="0.25">
      <c r="A280" s="144">
        <v>2</v>
      </c>
      <c r="B280" s="144">
        <v>2</v>
      </c>
      <c r="C280" s="48" t="s">
        <v>245</v>
      </c>
      <c r="D280" s="43" t="s">
        <v>196</v>
      </c>
      <c r="E280" s="226" t="s">
        <v>1</v>
      </c>
      <c r="F280" s="226" t="s">
        <v>241</v>
      </c>
      <c r="G280" s="226" t="s">
        <v>242</v>
      </c>
      <c r="H280" s="226"/>
      <c r="I280" s="226">
        <v>4</v>
      </c>
      <c r="J280" s="226">
        <v>2</v>
      </c>
      <c r="K280" s="226">
        <v>4</v>
      </c>
      <c r="L280" s="61" t="s">
        <v>702</v>
      </c>
      <c r="M280" s="105"/>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c r="DK280" s="4"/>
    </row>
    <row r="281" spans="1:115" ht="13.2" x14ac:dyDescent="0.25">
      <c r="A281" s="144">
        <v>1</v>
      </c>
      <c r="B281" s="96"/>
      <c r="C281" s="121" t="s">
        <v>288</v>
      </c>
      <c r="D281" s="113" t="s">
        <v>642</v>
      </c>
      <c r="E281" s="114" t="s">
        <v>240</v>
      </c>
      <c r="F281" s="114" t="s">
        <v>310</v>
      </c>
      <c r="G281" s="114" t="s">
        <v>242</v>
      </c>
      <c r="H281" s="114"/>
      <c r="I281" s="114">
        <v>8</v>
      </c>
      <c r="J281" s="114">
        <v>6</v>
      </c>
      <c r="K281" s="114">
        <v>8</v>
      </c>
      <c r="L281" s="23" t="s">
        <v>643</v>
      </c>
      <c r="M281" s="105"/>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c r="DK281" s="4"/>
    </row>
    <row r="282" spans="1:115" ht="13.2" x14ac:dyDescent="0.25">
      <c r="A282" s="144">
        <v>2</v>
      </c>
      <c r="B282" s="96"/>
      <c r="C282" s="18" t="s">
        <v>238</v>
      </c>
      <c r="D282" s="43" t="s">
        <v>494</v>
      </c>
      <c r="E282" s="226" t="s">
        <v>240</v>
      </c>
      <c r="F282" s="226" t="s">
        <v>241</v>
      </c>
      <c r="G282" s="226" t="s">
        <v>242</v>
      </c>
      <c r="H282" s="226"/>
      <c r="I282" s="226">
        <v>4</v>
      </c>
      <c r="J282" s="226">
        <v>4</v>
      </c>
      <c r="K282" s="226">
        <v>3</v>
      </c>
      <c r="L282" s="61" t="s">
        <v>495</v>
      </c>
      <c r="M282" s="105"/>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row>
    <row r="283" spans="1:115" ht="13.2" x14ac:dyDescent="0.25">
      <c r="A283" s="144">
        <v>2</v>
      </c>
      <c r="B283" s="96"/>
      <c r="C283" s="48" t="s">
        <v>245</v>
      </c>
      <c r="D283" s="202" t="s">
        <v>1082</v>
      </c>
      <c r="E283" s="131" t="s">
        <v>6</v>
      </c>
      <c r="F283" s="131" t="s">
        <v>272</v>
      </c>
      <c r="G283" s="131" t="s">
        <v>242</v>
      </c>
      <c r="H283" s="131"/>
      <c r="I283" s="131">
        <v>6</v>
      </c>
      <c r="J283" s="131">
        <v>5</v>
      </c>
      <c r="K283" s="131">
        <v>3</v>
      </c>
      <c r="L283" s="123" t="s">
        <v>1083</v>
      </c>
      <c r="M283" s="105"/>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row>
    <row r="284" spans="1:115" ht="13.2" x14ac:dyDescent="0.25">
      <c r="A284" s="144">
        <v>2</v>
      </c>
      <c r="B284" s="144">
        <v>2</v>
      </c>
      <c r="C284" s="48" t="s">
        <v>245</v>
      </c>
      <c r="D284" s="167" t="s">
        <v>778</v>
      </c>
      <c r="E284" s="135" t="s">
        <v>2</v>
      </c>
      <c r="F284" s="135" t="s">
        <v>265</v>
      </c>
      <c r="G284" s="135" t="s">
        <v>673</v>
      </c>
      <c r="H284" s="135"/>
      <c r="I284" s="135">
        <v>3</v>
      </c>
      <c r="J284" s="135"/>
      <c r="K284" s="135"/>
      <c r="L284" s="103" t="s">
        <v>779</v>
      </c>
      <c r="M284" s="105"/>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c r="DK284" s="4"/>
    </row>
    <row r="285" spans="1:115" ht="13.2" x14ac:dyDescent="0.25">
      <c r="A285" s="144">
        <v>1</v>
      </c>
      <c r="B285" s="96"/>
      <c r="C285" s="48" t="s">
        <v>245</v>
      </c>
      <c r="D285" s="113" t="s">
        <v>806</v>
      </c>
      <c r="E285" s="114" t="s">
        <v>2</v>
      </c>
      <c r="F285" s="114" t="s">
        <v>310</v>
      </c>
      <c r="G285" s="114" t="s">
        <v>242</v>
      </c>
      <c r="H285" s="114" t="s">
        <v>250</v>
      </c>
      <c r="I285" s="114">
        <v>9</v>
      </c>
      <c r="J285" s="114">
        <v>8</v>
      </c>
      <c r="K285" s="114">
        <v>8</v>
      </c>
      <c r="L285" s="23" t="s">
        <v>287</v>
      </c>
      <c r="M285" s="105"/>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c r="DK285" s="4"/>
    </row>
    <row r="286" spans="1:115" ht="13.2" x14ac:dyDescent="0.25">
      <c r="A286" s="144">
        <v>1</v>
      </c>
      <c r="B286" s="96"/>
      <c r="C286" s="48" t="s">
        <v>245</v>
      </c>
      <c r="D286" s="113" t="s">
        <v>431</v>
      </c>
      <c r="E286" s="114" t="s">
        <v>240</v>
      </c>
      <c r="F286" s="114" t="s">
        <v>310</v>
      </c>
      <c r="G286" s="114" t="s">
        <v>242</v>
      </c>
      <c r="H286" s="114" t="s">
        <v>250</v>
      </c>
      <c r="I286" s="114">
        <v>3</v>
      </c>
      <c r="J286" s="114">
        <v>5</v>
      </c>
      <c r="K286" s="114">
        <v>5</v>
      </c>
      <c r="L286" s="23" t="s">
        <v>432</v>
      </c>
      <c r="M286" s="105"/>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row>
    <row r="287" spans="1:115" ht="13.2" x14ac:dyDescent="0.25">
      <c r="A287" s="144">
        <v>2</v>
      </c>
      <c r="B287" s="96"/>
      <c r="C287" s="18" t="s">
        <v>238</v>
      </c>
      <c r="D287" s="202" t="s">
        <v>794</v>
      </c>
      <c r="E287" s="131" t="s">
        <v>2</v>
      </c>
      <c r="F287" s="131" t="s">
        <v>272</v>
      </c>
      <c r="G287" s="131" t="s">
        <v>242</v>
      </c>
      <c r="H287" s="131" t="s">
        <v>250</v>
      </c>
      <c r="I287" s="131">
        <v>5</v>
      </c>
      <c r="J287" s="131">
        <v>2</v>
      </c>
      <c r="K287" s="131">
        <v>6</v>
      </c>
      <c r="L287" s="123" t="s">
        <v>795</v>
      </c>
      <c r="M287" s="105"/>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row>
    <row r="288" spans="1:115" ht="13.2" x14ac:dyDescent="0.25">
      <c r="A288" s="144">
        <v>2</v>
      </c>
      <c r="B288" s="96"/>
      <c r="C288" s="48" t="s">
        <v>245</v>
      </c>
      <c r="D288" s="43" t="s">
        <v>841</v>
      </c>
      <c r="E288" s="226" t="s">
        <v>3</v>
      </c>
      <c r="F288" s="226" t="s">
        <v>241</v>
      </c>
      <c r="G288" s="226" t="s">
        <v>242</v>
      </c>
      <c r="H288" s="226"/>
      <c r="I288" s="226">
        <v>3</v>
      </c>
      <c r="J288" s="226">
        <v>4</v>
      </c>
      <c r="K288" s="226">
        <v>3</v>
      </c>
      <c r="L288" s="61" t="s">
        <v>842</v>
      </c>
      <c r="M288" s="105"/>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row>
    <row r="289" spans="1:115" ht="13.2" x14ac:dyDescent="0.25">
      <c r="A289" s="144">
        <v>2</v>
      </c>
      <c r="B289" s="96"/>
      <c r="C289" s="48" t="s">
        <v>245</v>
      </c>
      <c r="D289" s="43" t="s">
        <v>200</v>
      </c>
      <c r="E289" s="226" t="s">
        <v>240</v>
      </c>
      <c r="F289" s="226" t="s">
        <v>241</v>
      </c>
      <c r="G289" s="226" t="s">
        <v>242</v>
      </c>
      <c r="H289" s="226"/>
      <c r="I289" s="226">
        <v>2</v>
      </c>
      <c r="J289" s="226">
        <v>3</v>
      </c>
      <c r="K289" s="226">
        <v>2</v>
      </c>
      <c r="L289" s="61" t="s">
        <v>335</v>
      </c>
      <c r="M289" s="105"/>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c r="DK289" s="4"/>
    </row>
    <row r="290" spans="1:115" ht="13.2" x14ac:dyDescent="0.25">
      <c r="A290" s="144">
        <v>2</v>
      </c>
      <c r="B290" s="144">
        <v>2</v>
      </c>
      <c r="C290" s="48" t="s">
        <v>245</v>
      </c>
      <c r="D290" s="167" t="s">
        <v>336</v>
      </c>
      <c r="E290" s="135" t="s">
        <v>240</v>
      </c>
      <c r="F290" s="135" t="s">
        <v>265</v>
      </c>
      <c r="G290" s="135" t="s">
        <v>242</v>
      </c>
      <c r="H290" s="135"/>
      <c r="I290" s="135">
        <v>2</v>
      </c>
      <c r="J290" s="135">
        <v>2</v>
      </c>
      <c r="K290" s="135">
        <v>2</v>
      </c>
      <c r="L290" s="103" t="s">
        <v>337</v>
      </c>
      <c r="M290" s="105"/>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row>
    <row r="291" spans="1:115" ht="13.2" x14ac:dyDescent="0.25">
      <c r="A291" s="144">
        <v>2</v>
      </c>
      <c r="B291" s="144">
        <v>2</v>
      </c>
      <c r="C291" s="48" t="s">
        <v>245</v>
      </c>
      <c r="D291" s="167" t="s">
        <v>1261</v>
      </c>
      <c r="E291" s="135" t="s">
        <v>9</v>
      </c>
      <c r="F291" s="135" t="s">
        <v>265</v>
      </c>
      <c r="G291" s="135" t="s">
        <v>242</v>
      </c>
      <c r="H291" s="135"/>
      <c r="I291" s="135">
        <v>4</v>
      </c>
      <c r="J291" s="135">
        <v>4</v>
      </c>
      <c r="K291" s="135">
        <v>3</v>
      </c>
      <c r="L291" s="103" t="s">
        <v>287</v>
      </c>
      <c r="M291" s="105"/>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row>
    <row r="292" spans="1:115" ht="13.2" x14ac:dyDescent="0.25">
      <c r="A292" s="144">
        <v>2</v>
      </c>
      <c r="B292" s="96"/>
      <c r="C292" s="48" t="s">
        <v>245</v>
      </c>
      <c r="D292" s="43" t="s">
        <v>1130</v>
      </c>
      <c r="E292" s="226" t="s">
        <v>7</v>
      </c>
      <c r="F292" s="226" t="s">
        <v>241</v>
      </c>
      <c r="G292" s="226" t="s">
        <v>673</v>
      </c>
      <c r="H292" s="226"/>
      <c r="I292" s="226">
        <v>3</v>
      </c>
      <c r="J292" s="226"/>
      <c r="K292" s="226"/>
      <c r="L292" s="61" t="s">
        <v>1131</v>
      </c>
      <c r="M292" s="105"/>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row>
    <row r="293" spans="1:115" ht="13.2" x14ac:dyDescent="0.25">
      <c r="A293" s="144">
        <v>2</v>
      </c>
      <c r="B293" s="96"/>
      <c r="C293" s="20" t="s">
        <v>261</v>
      </c>
      <c r="D293" s="43" t="s">
        <v>1113</v>
      </c>
      <c r="E293" s="226" t="s">
        <v>7</v>
      </c>
      <c r="F293" s="226" t="s">
        <v>241</v>
      </c>
      <c r="G293" s="226" t="s">
        <v>673</v>
      </c>
      <c r="H293" s="226"/>
      <c r="I293" s="226">
        <v>2</v>
      </c>
      <c r="J293" s="226"/>
      <c r="K293" s="226"/>
      <c r="L293" s="61" t="s">
        <v>1114</v>
      </c>
      <c r="M293" s="105"/>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row>
    <row r="294" spans="1:115" ht="13.2" x14ac:dyDescent="0.25">
      <c r="A294" s="144">
        <v>2</v>
      </c>
      <c r="B294" s="96"/>
      <c r="C294" s="48" t="s">
        <v>245</v>
      </c>
      <c r="D294" s="202" t="s">
        <v>943</v>
      </c>
      <c r="E294" s="131" t="s">
        <v>4</v>
      </c>
      <c r="F294" s="131" t="s">
        <v>272</v>
      </c>
      <c r="G294" s="131" t="s">
        <v>673</v>
      </c>
      <c r="H294" s="131"/>
      <c r="I294" s="131">
        <v>8</v>
      </c>
      <c r="J294" s="131"/>
      <c r="K294" s="131"/>
      <c r="L294" s="123" t="s">
        <v>944</v>
      </c>
      <c r="M294" s="105"/>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row>
    <row r="295" spans="1:115" ht="13.2" x14ac:dyDescent="0.25">
      <c r="A295" s="144">
        <v>1</v>
      </c>
      <c r="B295" s="96"/>
      <c r="C295" s="48" t="s">
        <v>245</v>
      </c>
      <c r="D295" s="113" t="s">
        <v>554</v>
      </c>
      <c r="E295" s="114" t="s">
        <v>240</v>
      </c>
      <c r="F295" s="114" t="s">
        <v>310</v>
      </c>
      <c r="G295" s="114" t="s">
        <v>242</v>
      </c>
      <c r="H295" s="114"/>
      <c r="I295" s="114">
        <v>5</v>
      </c>
      <c r="J295" s="114">
        <v>6</v>
      </c>
      <c r="K295" s="114">
        <v>2</v>
      </c>
      <c r="L295" s="23" t="s">
        <v>555</v>
      </c>
      <c r="M295" s="105"/>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row>
    <row r="296" spans="1:115" ht="13.2" x14ac:dyDescent="0.25">
      <c r="A296" s="144">
        <v>2</v>
      </c>
      <c r="B296" s="96"/>
      <c r="C296" s="48" t="s">
        <v>245</v>
      </c>
      <c r="D296" s="34" t="s">
        <v>274</v>
      </c>
      <c r="E296" s="149" t="s">
        <v>240</v>
      </c>
      <c r="F296" s="149" t="s">
        <v>247</v>
      </c>
      <c r="G296" s="149" t="s">
        <v>242</v>
      </c>
      <c r="H296" s="149"/>
      <c r="I296" s="149">
        <v>1</v>
      </c>
      <c r="J296" s="149">
        <v>2</v>
      </c>
      <c r="K296" s="149">
        <v>1</v>
      </c>
      <c r="L296" s="172" t="s">
        <v>275</v>
      </c>
      <c r="M296" s="105"/>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c r="DK296" s="4"/>
    </row>
    <row r="297" spans="1:115" ht="13.2" x14ac:dyDescent="0.25">
      <c r="A297" s="144">
        <v>2</v>
      </c>
      <c r="B297" s="96"/>
      <c r="C297" s="18" t="s">
        <v>238</v>
      </c>
      <c r="D297" s="43" t="s">
        <v>954</v>
      </c>
      <c r="E297" s="226" t="s">
        <v>5</v>
      </c>
      <c r="F297" s="226" t="s">
        <v>241</v>
      </c>
      <c r="G297" s="226" t="s">
        <v>673</v>
      </c>
      <c r="H297" s="226"/>
      <c r="I297" s="226">
        <v>1</v>
      </c>
      <c r="J297" s="226"/>
      <c r="K297" s="226"/>
      <c r="L297" s="61" t="s">
        <v>955</v>
      </c>
      <c r="M297" s="105"/>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row>
    <row r="298" spans="1:115" ht="13.2" x14ac:dyDescent="0.25">
      <c r="A298" s="144">
        <v>2</v>
      </c>
      <c r="B298" s="96"/>
      <c r="C298" s="18" t="s">
        <v>238</v>
      </c>
      <c r="D298" s="202" t="s">
        <v>1011</v>
      </c>
      <c r="E298" s="131" t="s">
        <v>5</v>
      </c>
      <c r="F298" s="131" t="s">
        <v>272</v>
      </c>
      <c r="G298" s="131" t="s">
        <v>673</v>
      </c>
      <c r="H298" s="131"/>
      <c r="I298" s="131">
        <v>6</v>
      </c>
      <c r="J298" s="131"/>
      <c r="K298" s="131"/>
      <c r="L298" s="123" t="s">
        <v>1012</v>
      </c>
      <c r="M298" s="105"/>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row>
    <row r="299" spans="1:115" ht="13.2" x14ac:dyDescent="0.25">
      <c r="A299" s="144">
        <v>2</v>
      </c>
      <c r="B299" s="96"/>
      <c r="C299" s="48" t="s">
        <v>245</v>
      </c>
      <c r="D299" s="34" t="s">
        <v>1102</v>
      </c>
      <c r="E299" s="149" t="s">
        <v>7</v>
      </c>
      <c r="F299" s="149" t="s">
        <v>247</v>
      </c>
      <c r="G299" s="149" t="s">
        <v>673</v>
      </c>
      <c r="H299" s="149"/>
      <c r="I299" s="149">
        <v>1</v>
      </c>
      <c r="J299" s="149"/>
      <c r="K299" s="149"/>
      <c r="L299" s="172" t="s">
        <v>1103</v>
      </c>
      <c r="M299" s="105"/>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row>
    <row r="300" spans="1:115" ht="13.2" x14ac:dyDescent="0.25">
      <c r="A300" s="144">
        <v>2</v>
      </c>
      <c r="B300" s="96"/>
      <c r="C300" s="48" t="s">
        <v>245</v>
      </c>
      <c r="D300" s="43" t="s">
        <v>1132</v>
      </c>
      <c r="E300" s="226" t="s">
        <v>7</v>
      </c>
      <c r="F300" s="226" t="s">
        <v>241</v>
      </c>
      <c r="G300" s="226" t="s">
        <v>673</v>
      </c>
      <c r="H300" s="226"/>
      <c r="I300" s="226">
        <v>3</v>
      </c>
      <c r="J300" s="226"/>
      <c r="K300" s="226"/>
      <c r="L300" s="61" t="s">
        <v>1133</v>
      </c>
      <c r="M300" s="105"/>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c r="DK300" s="4"/>
    </row>
    <row r="301" spans="1:115" ht="13.2" x14ac:dyDescent="0.25">
      <c r="A301" s="144">
        <v>2</v>
      </c>
      <c r="B301" s="144">
        <v>2</v>
      </c>
      <c r="C301" s="48" t="s">
        <v>245</v>
      </c>
      <c r="D301" s="167" t="s">
        <v>889</v>
      </c>
      <c r="E301" s="135" t="s">
        <v>4</v>
      </c>
      <c r="F301" s="135" t="s">
        <v>265</v>
      </c>
      <c r="G301" s="135" t="s">
        <v>758</v>
      </c>
      <c r="H301" s="135"/>
      <c r="I301" s="135">
        <v>1</v>
      </c>
      <c r="J301" s="135">
        <v>1</v>
      </c>
      <c r="K301" s="135">
        <v>4</v>
      </c>
      <c r="L301" s="103"/>
      <c r="M301" s="105"/>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c r="DK301" s="4"/>
    </row>
    <row r="302" spans="1:115" ht="13.2" x14ac:dyDescent="0.25">
      <c r="A302" s="144">
        <v>2</v>
      </c>
      <c r="B302" s="192">
        <v>1</v>
      </c>
      <c r="C302" s="48" t="s">
        <v>245</v>
      </c>
      <c r="D302" s="34" t="s">
        <v>992</v>
      </c>
      <c r="E302" s="149" t="s">
        <v>5</v>
      </c>
      <c r="F302" s="149" t="s">
        <v>247</v>
      </c>
      <c r="G302" s="149" t="s">
        <v>242</v>
      </c>
      <c r="H302" s="149"/>
      <c r="I302" s="149">
        <v>4</v>
      </c>
      <c r="J302" s="149" t="s">
        <v>993</v>
      </c>
      <c r="K302" s="149">
        <v>5</v>
      </c>
      <c r="L302" s="172" t="s">
        <v>994</v>
      </c>
      <c r="M302" s="105"/>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row>
    <row r="303" spans="1:115" ht="13.2" x14ac:dyDescent="0.25">
      <c r="A303" s="144">
        <v>2</v>
      </c>
      <c r="B303" s="96"/>
      <c r="C303" s="48" t="s">
        <v>245</v>
      </c>
      <c r="D303" s="43" t="s">
        <v>276</v>
      </c>
      <c r="E303" s="226" t="s">
        <v>240</v>
      </c>
      <c r="F303" s="226" t="s">
        <v>241</v>
      </c>
      <c r="G303" s="226" t="s">
        <v>242</v>
      </c>
      <c r="H303" s="226"/>
      <c r="I303" s="226">
        <v>1</v>
      </c>
      <c r="J303" s="226">
        <v>1</v>
      </c>
      <c r="K303" s="226">
        <v>2</v>
      </c>
      <c r="L303" s="61" t="s">
        <v>277</v>
      </c>
      <c r="M303" s="105"/>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row>
    <row r="304" spans="1:115" ht="13.2" x14ac:dyDescent="0.25">
      <c r="A304" s="144">
        <v>2</v>
      </c>
      <c r="B304" s="96"/>
      <c r="C304" s="48" t="s">
        <v>245</v>
      </c>
      <c r="D304" s="43" t="s">
        <v>968</v>
      </c>
      <c r="E304" s="226" t="s">
        <v>5</v>
      </c>
      <c r="F304" s="226" t="s">
        <v>241</v>
      </c>
      <c r="G304" s="226" t="s">
        <v>242</v>
      </c>
      <c r="H304" s="226"/>
      <c r="I304" s="226">
        <v>2</v>
      </c>
      <c r="J304" s="226">
        <v>0</v>
      </c>
      <c r="K304" s="226">
        <v>5</v>
      </c>
      <c r="L304" s="61" t="s">
        <v>969</v>
      </c>
      <c r="M304" s="105"/>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row>
    <row r="305" spans="1:115" ht="13.2" x14ac:dyDescent="0.25">
      <c r="A305" s="144">
        <v>2</v>
      </c>
      <c r="B305" s="96"/>
      <c r="C305" s="18" t="s">
        <v>238</v>
      </c>
      <c r="D305" s="43" t="s">
        <v>433</v>
      </c>
      <c r="E305" s="226" t="s">
        <v>240</v>
      </c>
      <c r="F305" s="226" t="s">
        <v>241</v>
      </c>
      <c r="G305" s="226" t="s">
        <v>242</v>
      </c>
      <c r="H305" s="226"/>
      <c r="I305" s="226">
        <v>3</v>
      </c>
      <c r="J305" s="226">
        <v>2</v>
      </c>
      <c r="K305" s="226">
        <v>3</v>
      </c>
      <c r="L305" s="61" t="s">
        <v>434</v>
      </c>
      <c r="M305" s="105"/>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row>
    <row r="306" spans="1:115" ht="13.2" x14ac:dyDescent="0.25">
      <c r="A306" s="144">
        <v>1</v>
      </c>
      <c r="B306" s="96"/>
      <c r="C306" s="121" t="s">
        <v>288</v>
      </c>
      <c r="D306" s="113" t="s">
        <v>556</v>
      </c>
      <c r="E306" s="114" t="s">
        <v>240</v>
      </c>
      <c r="F306" s="114" t="s">
        <v>310</v>
      </c>
      <c r="G306" s="114" t="s">
        <v>242</v>
      </c>
      <c r="H306" s="114"/>
      <c r="I306" s="114">
        <v>5</v>
      </c>
      <c r="J306" s="114">
        <v>5</v>
      </c>
      <c r="K306" s="114">
        <v>5</v>
      </c>
      <c r="L306" s="23" t="s">
        <v>557</v>
      </c>
      <c r="M306" s="105"/>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row>
    <row r="307" spans="1:115" ht="13.2" x14ac:dyDescent="0.25">
      <c r="A307" s="144">
        <v>2</v>
      </c>
      <c r="B307" s="96"/>
      <c r="C307" s="48" t="s">
        <v>245</v>
      </c>
      <c r="D307" s="34" t="s">
        <v>338</v>
      </c>
      <c r="E307" s="149" t="s">
        <v>240</v>
      </c>
      <c r="F307" s="149" t="s">
        <v>247</v>
      </c>
      <c r="G307" s="149" t="s">
        <v>242</v>
      </c>
      <c r="H307" s="149"/>
      <c r="I307" s="149">
        <v>2</v>
      </c>
      <c r="J307" s="149">
        <v>2</v>
      </c>
      <c r="K307" s="149">
        <v>1</v>
      </c>
      <c r="L307" s="172" t="s">
        <v>339</v>
      </c>
      <c r="M307" s="105"/>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row>
    <row r="308" spans="1:115" ht="13.2" x14ac:dyDescent="0.25">
      <c r="A308" s="144">
        <v>1</v>
      </c>
      <c r="B308" s="96"/>
      <c r="C308" s="48" t="s">
        <v>245</v>
      </c>
      <c r="D308" s="113" t="s">
        <v>1220</v>
      </c>
      <c r="E308" s="114" t="s">
        <v>8</v>
      </c>
      <c r="F308" s="114" t="s">
        <v>310</v>
      </c>
      <c r="G308" s="114" t="s">
        <v>242</v>
      </c>
      <c r="H308" s="114" t="s">
        <v>601</v>
      </c>
      <c r="I308" s="114">
        <v>9</v>
      </c>
      <c r="J308" s="114">
        <v>3</v>
      </c>
      <c r="K308" s="114">
        <v>15</v>
      </c>
      <c r="L308" s="23" t="s">
        <v>1221</v>
      </c>
      <c r="M308" s="105"/>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c r="DK308" s="4"/>
    </row>
    <row r="309" spans="1:115" ht="13.2" x14ac:dyDescent="0.25">
      <c r="A309" s="144">
        <v>2</v>
      </c>
      <c r="B309" s="144">
        <v>2</v>
      </c>
      <c r="C309" s="48" t="s">
        <v>245</v>
      </c>
      <c r="D309" s="167" t="s">
        <v>603</v>
      </c>
      <c r="E309" s="135" t="s">
        <v>240</v>
      </c>
      <c r="F309" s="135" t="s">
        <v>265</v>
      </c>
      <c r="G309" s="135" t="s">
        <v>242</v>
      </c>
      <c r="H309" s="135"/>
      <c r="I309" s="135">
        <v>6</v>
      </c>
      <c r="J309" s="135">
        <v>6</v>
      </c>
      <c r="K309" s="135">
        <v>5</v>
      </c>
      <c r="L309" s="103" t="s">
        <v>244</v>
      </c>
      <c r="M309" s="105"/>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row>
    <row r="310" spans="1:115" ht="13.2" x14ac:dyDescent="0.25">
      <c r="A310" s="144">
        <v>1</v>
      </c>
      <c r="B310" s="96"/>
      <c r="C310" s="48" t="s">
        <v>245</v>
      </c>
      <c r="D310" s="113" t="s">
        <v>340</v>
      </c>
      <c r="E310" s="114" t="s">
        <v>240</v>
      </c>
      <c r="F310" s="114" t="s">
        <v>310</v>
      </c>
      <c r="G310" s="114" t="s">
        <v>242</v>
      </c>
      <c r="H310" s="114"/>
      <c r="I310" s="114">
        <v>2</v>
      </c>
      <c r="J310" s="114">
        <v>0</v>
      </c>
      <c r="K310" s="114">
        <v>4</v>
      </c>
      <c r="L310" s="23" t="s">
        <v>341</v>
      </c>
      <c r="M310" s="105"/>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row>
    <row r="311" spans="1:115" ht="13.2" x14ac:dyDescent="0.25">
      <c r="A311" s="144">
        <v>2</v>
      </c>
      <c r="B311" s="96"/>
      <c r="C311" s="18" t="s">
        <v>238</v>
      </c>
      <c r="D311" s="34" t="s">
        <v>496</v>
      </c>
      <c r="E311" s="149" t="s">
        <v>240</v>
      </c>
      <c r="F311" s="149" t="s">
        <v>247</v>
      </c>
      <c r="G311" s="149" t="s">
        <v>242</v>
      </c>
      <c r="H311" s="149" t="s">
        <v>250</v>
      </c>
      <c r="I311" s="149">
        <v>4</v>
      </c>
      <c r="J311" s="149">
        <v>5</v>
      </c>
      <c r="K311" s="149">
        <v>4</v>
      </c>
      <c r="L311" s="172"/>
      <c r="M311" s="105"/>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row>
    <row r="312" spans="1:115" ht="13.2" x14ac:dyDescent="0.25">
      <c r="A312" s="144">
        <v>2</v>
      </c>
      <c r="B312" s="96"/>
      <c r="C312" s="48" t="s">
        <v>245</v>
      </c>
      <c r="D312" s="34" t="s">
        <v>342</v>
      </c>
      <c r="E312" s="149" t="s">
        <v>240</v>
      </c>
      <c r="F312" s="149" t="s">
        <v>247</v>
      </c>
      <c r="G312" s="149" t="s">
        <v>242</v>
      </c>
      <c r="H312" s="149"/>
      <c r="I312" s="149">
        <v>2</v>
      </c>
      <c r="J312" s="149">
        <v>3</v>
      </c>
      <c r="K312" s="149">
        <v>2</v>
      </c>
      <c r="L312" s="172" t="s">
        <v>343</v>
      </c>
      <c r="M312" s="105"/>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c r="DH312" s="4"/>
      <c r="DI312" s="4"/>
      <c r="DJ312" s="4"/>
      <c r="DK312" s="4"/>
    </row>
    <row r="313" spans="1:115" ht="13.2" x14ac:dyDescent="0.25">
      <c r="A313" s="144">
        <v>2</v>
      </c>
      <c r="B313" s="96"/>
      <c r="C313" s="121" t="s">
        <v>288</v>
      </c>
      <c r="D313" s="34" t="s">
        <v>344</v>
      </c>
      <c r="E313" s="149" t="s">
        <v>240</v>
      </c>
      <c r="F313" s="149" t="s">
        <v>247</v>
      </c>
      <c r="G313" s="149" t="s">
        <v>242</v>
      </c>
      <c r="H313" s="149"/>
      <c r="I313" s="149">
        <v>2</v>
      </c>
      <c r="J313" s="149">
        <v>2</v>
      </c>
      <c r="K313" s="149">
        <v>2</v>
      </c>
      <c r="L313" s="172" t="s">
        <v>345</v>
      </c>
      <c r="M313" s="105"/>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c r="DH313" s="4"/>
      <c r="DI313" s="4"/>
      <c r="DJ313" s="4"/>
      <c r="DK313" s="4"/>
    </row>
    <row r="314" spans="1:115" ht="13.2" x14ac:dyDescent="0.25">
      <c r="A314" s="144">
        <v>2</v>
      </c>
      <c r="B314" s="96"/>
      <c r="C314" s="18" t="s">
        <v>238</v>
      </c>
      <c r="D314" s="43" t="s">
        <v>558</v>
      </c>
      <c r="E314" s="226" t="s">
        <v>240</v>
      </c>
      <c r="F314" s="226" t="s">
        <v>241</v>
      </c>
      <c r="G314" s="226" t="s">
        <v>242</v>
      </c>
      <c r="H314" s="226"/>
      <c r="I314" s="226">
        <v>5</v>
      </c>
      <c r="J314" s="226">
        <v>5</v>
      </c>
      <c r="K314" s="226">
        <v>4</v>
      </c>
      <c r="L314" s="61" t="s">
        <v>559</v>
      </c>
      <c r="M314" s="105"/>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c r="DK314" s="4"/>
    </row>
    <row r="315" spans="1:115" ht="13.2" x14ac:dyDescent="0.25">
      <c r="A315" s="144">
        <v>1</v>
      </c>
      <c r="B315" s="96"/>
      <c r="C315" s="121" t="s">
        <v>288</v>
      </c>
      <c r="D315" s="113" t="s">
        <v>604</v>
      </c>
      <c r="E315" s="114" t="s">
        <v>240</v>
      </c>
      <c r="F315" s="114" t="s">
        <v>310</v>
      </c>
      <c r="G315" s="114" t="s">
        <v>242</v>
      </c>
      <c r="H315" s="114"/>
      <c r="I315" s="114">
        <v>6</v>
      </c>
      <c r="J315" s="114">
        <v>2</v>
      </c>
      <c r="K315" s="114">
        <v>8</v>
      </c>
      <c r="L315" s="23" t="s">
        <v>408</v>
      </c>
      <c r="M315" s="105"/>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c r="DK315" s="4"/>
    </row>
    <row r="316" spans="1:115" ht="13.2" x14ac:dyDescent="0.25">
      <c r="A316" s="144">
        <v>2</v>
      </c>
      <c r="B316" s="144">
        <v>2</v>
      </c>
      <c r="C316" s="48" t="s">
        <v>245</v>
      </c>
      <c r="D316" s="167" t="s">
        <v>435</v>
      </c>
      <c r="E316" s="135" t="s">
        <v>240</v>
      </c>
      <c r="F316" s="135" t="s">
        <v>265</v>
      </c>
      <c r="G316" s="135" t="s">
        <v>242</v>
      </c>
      <c r="H316" s="135"/>
      <c r="I316" s="135">
        <v>3</v>
      </c>
      <c r="J316" s="135">
        <v>5</v>
      </c>
      <c r="K316" s="135">
        <v>1</v>
      </c>
      <c r="L316" s="103"/>
      <c r="M316" s="105"/>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c r="DH316" s="4"/>
      <c r="DI316" s="4"/>
      <c r="DJ316" s="4"/>
      <c r="DK316" s="4"/>
    </row>
    <row r="317" spans="1:115" ht="13.2" x14ac:dyDescent="0.25">
      <c r="A317" s="144">
        <v>1</v>
      </c>
      <c r="B317" s="96"/>
      <c r="C317" s="20" t="s">
        <v>261</v>
      </c>
      <c r="D317" s="113" t="s">
        <v>650</v>
      </c>
      <c r="E317" s="114" t="s">
        <v>240</v>
      </c>
      <c r="F317" s="114" t="s">
        <v>310</v>
      </c>
      <c r="G317" s="114" t="s">
        <v>242</v>
      </c>
      <c r="H317" s="114"/>
      <c r="I317" s="114">
        <v>9</v>
      </c>
      <c r="J317" s="114">
        <v>9</v>
      </c>
      <c r="K317" s="114">
        <v>7</v>
      </c>
      <c r="L317" s="23" t="s">
        <v>651</v>
      </c>
      <c r="M317" s="105"/>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c r="DH317" s="4"/>
      <c r="DI317" s="4"/>
      <c r="DJ317" s="4"/>
      <c r="DK317" s="4"/>
    </row>
    <row r="318" spans="1:115" ht="13.2" x14ac:dyDescent="0.25">
      <c r="A318" s="144">
        <v>1</v>
      </c>
      <c r="B318" s="96"/>
      <c r="C318" s="18" t="s">
        <v>238</v>
      </c>
      <c r="D318" s="113" t="s">
        <v>203</v>
      </c>
      <c r="E318" s="114" t="s">
        <v>8</v>
      </c>
      <c r="F318" s="114" t="s">
        <v>310</v>
      </c>
      <c r="G318" s="114" t="s">
        <v>242</v>
      </c>
      <c r="H318" s="114" t="s">
        <v>601</v>
      </c>
      <c r="I318" s="114">
        <v>9</v>
      </c>
      <c r="J318" s="114">
        <v>9</v>
      </c>
      <c r="K318" s="114">
        <v>7</v>
      </c>
      <c r="L318" s="23" t="s">
        <v>1222</v>
      </c>
      <c r="M318" s="105"/>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c r="DK318" s="4"/>
    </row>
    <row r="319" spans="1:115" ht="13.2" x14ac:dyDescent="0.25">
      <c r="A319" s="96"/>
      <c r="B319" s="96"/>
      <c r="C319" s="18" t="s">
        <v>238</v>
      </c>
      <c r="D319" s="113" t="s">
        <v>726</v>
      </c>
      <c r="E319" s="114" t="s">
        <v>1</v>
      </c>
      <c r="F319" s="114" t="s">
        <v>310</v>
      </c>
      <c r="G319" s="114" t="s">
        <v>242</v>
      </c>
      <c r="H319" s="114" t="s">
        <v>250</v>
      </c>
      <c r="I319" s="114">
        <v>7</v>
      </c>
      <c r="J319" s="114">
        <v>9</v>
      </c>
      <c r="K319" s="114">
        <v>7</v>
      </c>
      <c r="L319" s="23" t="s">
        <v>727</v>
      </c>
      <c r="M319" s="105"/>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c r="DH319" s="4"/>
      <c r="DI319" s="4"/>
      <c r="DJ319" s="4"/>
      <c r="DK319" s="4"/>
    </row>
    <row r="320" spans="1:115" ht="13.2" x14ac:dyDescent="0.25">
      <c r="A320" s="144">
        <v>1</v>
      </c>
      <c r="B320" s="96"/>
      <c r="C320" s="48" t="s">
        <v>245</v>
      </c>
      <c r="D320" s="113" t="s">
        <v>652</v>
      </c>
      <c r="E320" s="114" t="s">
        <v>240</v>
      </c>
      <c r="F320" s="114" t="s">
        <v>310</v>
      </c>
      <c r="G320" s="114" t="s">
        <v>242</v>
      </c>
      <c r="H320" s="114" t="s">
        <v>328</v>
      </c>
      <c r="I320" s="114">
        <v>9</v>
      </c>
      <c r="J320" s="114">
        <v>4</v>
      </c>
      <c r="K320" s="114">
        <v>12</v>
      </c>
      <c r="L320" s="23" t="s">
        <v>653</v>
      </c>
      <c r="M320" s="105"/>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c r="DK320" s="4"/>
    </row>
    <row r="321" spans="1:115" ht="13.2" x14ac:dyDescent="0.25">
      <c r="A321" s="144">
        <v>2</v>
      </c>
      <c r="B321" s="96"/>
      <c r="C321" s="48" t="s">
        <v>245</v>
      </c>
      <c r="D321" s="43" t="s">
        <v>346</v>
      </c>
      <c r="E321" s="226" t="s">
        <v>240</v>
      </c>
      <c r="F321" s="226" t="s">
        <v>241</v>
      </c>
      <c r="G321" s="226" t="s">
        <v>242</v>
      </c>
      <c r="H321" s="226"/>
      <c r="I321" s="226">
        <v>2</v>
      </c>
      <c r="J321" s="226">
        <v>1</v>
      </c>
      <c r="K321" s="226">
        <v>3</v>
      </c>
      <c r="L321" s="61" t="s">
        <v>347</v>
      </c>
      <c r="M321" s="105"/>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c r="DK321" s="4"/>
    </row>
    <row r="322" spans="1:115" ht="13.2" x14ac:dyDescent="0.25">
      <c r="A322" s="144">
        <v>2</v>
      </c>
      <c r="B322" s="96"/>
      <c r="C322" s="48" t="s">
        <v>245</v>
      </c>
      <c r="D322" s="43" t="s">
        <v>1134</v>
      </c>
      <c r="E322" s="226" t="s">
        <v>7</v>
      </c>
      <c r="F322" s="226" t="s">
        <v>241</v>
      </c>
      <c r="G322" s="226" t="s">
        <v>242</v>
      </c>
      <c r="H322" s="226" t="s">
        <v>1111</v>
      </c>
      <c r="I322" s="226">
        <v>3</v>
      </c>
      <c r="J322" s="226">
        <v>0</v>
      </c>
      <c r="K322" s="226">
        <v>3</v>
      </c>
      <c r="L322" s="61" t="s">
        <v>1135</v>
      </c>
      <c r="M322" s="105"/>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row>
    <row r="323" spans="1:115" ht="13.2" x14ac:dyDescent="0.25">
      <c r="A323" s="144">
        <v>2</v>
      </c>
      <c r="B323" s="96"/>
      <c r="C323" s="48" t="s">
        <v>245</v>
      </c>
      <c r="D323" s="43" t="s">
        <v>348</v>
      </c>
      <c r="E323" s="226" t="s">
        <v>240</v>
      </c>
      <c r="F323" s="226" t="s">
        <v>241</v>
      </c>
      <c r="G323" s="226" t="s">
        <v>242</v>
      </c>
      <c r="H323" s="226"/>
      <c r="I323" s="226">
        <v>2</v>
      </c>
      <c r="J323" s="226">
        <v>2</v>
      </c>
      <c r="K323" s="226">
        <v>2</v>
      </c>
      <c r="L323" s="61" t="s">
        <v>349</v>
      </c>
      <c r="M323" s="105"/>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row>
    <row r="324" spans="1:115" ht="13.2" x14ac:dyDescent="0.25">
      <c r="A324" s="144">
        <v>2</v>
      </c>
      <c r="B324" s="96"/>
      <c r="C324" s="48" t="s">
        <v>245</v>
      </c>
      <c r="D324" s="34" t="s">
        <v>811</v>
      </c>
      <c r="E324" s="149" t="s">
        <v>3</v>
      </c>
      <c r="F324" s="149" t="s">
        <v>247</v>
      </c>
      <c r="G324" s="149" t="s">
        <v>242</v>
      </c>
      <c r="H324" s="149"/>
      <c r="I324" s="149">
        <v>1</v>
      </c>
      <c r="J324" s="149">
        <v>1</v>
      </c>
      <c r="K324" s="149">
        <v>3</v>
      </c>
      <c r="L324" s="172" t="s">
        <v>812</v>
      </c>
      <c r="M324" s="105"/>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c r="DK324" s="4"/>
    </row>
    <row r="325" spans="1:115" ht="13.2" x14ac:dyDescent="0.25">
      <c r="A325" s="144">
        <v>2</v>
      </c>
      <c r="B325" s="96"/>
      <c r="C325" s="48" t="s">
        <v>245</v>
      </c>
      <c r="D325" s="34" t="s">
        <v>697</v>
      </c>
      <c r="E325" s="149" t="s">
        <v>1</v>
      </c>
      <c r="F325" s="149" t="s">
        <v>247</v>
      </c>
      <c r="G325" s="149" t="s">
        <v>673</v>
      </c>
      <c r="H325" s="149"/>
      <c r="I325" s="149">
        <v>3</v>
      </c>
      <c r="J325" s="149"/>
      <c r="K325" s="149"/>
      <c r="L325" s="172" t="s">
        <v>698</v>
      </c>
      <c r="M325" s="105"/>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c r="DK325" s="4"/>
    </row>
    <row r="326" spans="1:115" ht="13.2" x14ac:dyDescent="0.25">
      <c r="A326" s="144">
        <v>2</v>
      </c>
      <c r="B326" s="144">
        <v>2</v>
      </c>
      <c r="C326" s="48" t="s">
        <v>245</v>
      </c>
      <c r="D326" s="167" t="s">
        <v>685</v>
      </c>
      <c r="E326" s="135" t="s">
        <v>1</v>
      </c>
      <c r="F326" s="135" t="s">
        <v>265</v>
      </c>
      <c r="G326" s="135" t="s">
        <v>673</v>
      </c>
      <c r="H326" s="135"/>
      <c r="I326" s="135">
        <v>2</v>
      </c>
      <c r="J326" s="135"/>
      <c r="K326" s="135"/>
      <c r="L326" s="103" t="s">
        <v>686</v>
      </c>
      <c r="M326" s="105"/>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c r="DK326" s="4"/>
    </row>
    <row r="327" spans="1:115" ht="13.2" x14ac:dyDescent="0.25">
      <c r="A327" s="144">
        <v>2</v>
      </c>
      <c r="B327" s="96"/>
      <c r="C327" s="48" t="s">
        <v>245</v>
      </c>
      <c r="D327" s="43" t="s">
        <v>995</v>
      </c>
      <c r="E327" s="226" t="s">
        <v>5</v>
      </c>
      <c r="F327" s="226" t="s">
        <v>241</v>
      </c>
      <c r="G327" s="226" t="s">
        <v>673</v>
      </c>
      <c r="H327" s="226"/>
      <c r="I327" s="226">
        <v>4</v>
      </c>
      <c r="J327" s="226"/>
      <c r="K327" s="226"/>
      <c r="L327" s="61" t="s">
        <v>996</v>
      </c>
      <c r="M327" s="105"/>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c r="DK327" s="4"/>
    </row>
    <row r="328" spans="1:115" ht="13.2" x14ac:dyDescent="0.25">
      <c r="A328" s="144">
        <v>2</v>
      </c>
      <c r="B328" s="96"/>
      <c r="C328" s="48" t="s">
        <v>245</v>
      </c>
      <c r="D328" s="43" t="s">
        <v>1069</v>
      </c>
      <c r="E328" s="226" t="s">
        <v>6</v>
      </c>
      <c r="F328" s="226" t="s">
        <v>241</v>
      </c>
      <c r="G328" s="226" t="s">
        <v>242</v>
      </c>
      <c r="H328" s="226"/>
      <c r="I328" s="226">
        <v>4</v>
      </c>
      <c r="J328" s="226">
        <v>4</v>
      </c>
      <c r="K328" s="226">
        <v>4</v>
      </c>
      <c r="L328" s="61" t="s">
        <v>1070</v>
      </c>
      <c r="M328" s="105"/>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row>
    <row r="329" spans="1:115" ht="13.2" x14ac:dyDescent="0.25">
      <c r="A329" s="144">
        <v>2</v>
      </c>
      <c r="B329" s="96"/>
      <c r="C329" s="48" t="s">
        <v>245</v>
      </c>
      <c r="D329" s="43" t="s">
        <v>350</v>
      </c>
      <c r="E329" s="226" t="s">
        <v>240</v>
      </c>
      <c r="F329" s="226" t="s">
        <v>241</v>
      </c>
      <c r="G329" s="226" t="s">
        <v>242</v>
      </c>
      <c r="H329" s="226"/>
      <c r="I329" s="226">
        <v>2</v>
      </c>
      <c r="J329" s="226">
        <v>1</v>
      </c>
      <c r="K329" s="226">
        <v>3</v>
      </c>
      <c r="L329" s="61" t="s">
        <v>351</v>
      </c>
      <c r="M329" s="105"/>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row>
    <row r="330" spans="1:115" ht="13.2" x14ac:dyDescent="0.25">
      <c r="A330" s="144">
        <v>2</v>
      </c>
      <c r="B330" s="192">
        <v>1</v>
      </c>
      <c r="C330" s="18" t="s">
        <v>238</v>
      </c>
      <c r="D330" s="34" t="s">
        <v>497</v>
      </c>
      <c r="E330" s="149" t="s">
        <v>240</v>
      </c>
      <c r="F330" s="149" t="s">
        <v>247</v>
      </c>
      <c r="G330" s="149" t="s">
        <v>242</v>
      </c>
      <c r="H330" s="149" t="s">
        <v>243</v>
      </c>
      <c r="I330" s="149">
        <v>4</v>
      </c>
      <c r="J330" s="149">
        <v>4</v>
      </c>
      <c r="K330" s="149">
        <v>5</v>
      </c>
      <c r="L330" s="172" t="s">
        <v>498</v>
      </c>
      <c r="M330" s="105"/>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c r="DK330" s="4"/>
    </row>
    <row r="331" spans="1:115" ht="13.2" x14ac:dyDescent="0.25">
      <c r="A331" s="144">
        <v>2</v>
      </c>
      <c r="B331" s="96"/>
      <c r="C331" s="18" t="s">
        <v>238</v>
      </c>
      <c r="D331" s="43" t="s">
        <v>718</v>
      </c>
      <c r="E331" s="226" t="s">
        <v>1</v>
      </c>
      <c r="F331" s="226" t="s">
        <v>241</v>
      </c>
      <c r="G331" s="226" t="s">
        <v>242</v>
      </c>
      <c r="H331" s="226" t="s">
        <v>243</v>
      </c>
      <c r="I331" s="226">
        <v>6</v>
      </c>
      <c r="J331" s="226">
        <v>7</v>
      </c>
      <c r="K331" s="226">
        <v>6</v>
      </c>
      <c r="L331" s="61"/>
      <c r="M331" s="105"/>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c r="DK331" s="4"/>
    </row>
    <row r="332" spans="1:115" ht="13.2" x14ac:dyDescent="0.25">
      <c r="A332" s="144">
        <v>2</v>
      </c>
      <c r="B332" s="96"/>
      <c r="C332" s="18" t="s">
        <v>238</v>
      </c>
      <c r="D332" s="34" t="s">
        <v>352</v>
      </c>
      <c r="E332" s="149" t="s">
        <v>240</v>
      </c>
      <c r="F332" s="149" t="s">
        <v>247</v>
      </c>
      <c r="G332" s="149" t="s">
        <v>242</v>
      </c>
      <c r="H332" s="149" t="s">
        <v>243</v>
      </c>
      <c r="I332" s="149">
        <v>2</v>
      </c>
      <c r="J332" s="149">
        <v>2</v>
      </c>
      <c r="K332" s="149">
        <v>3</v>
      </c>
      <c r="L332" s="172" t="s">
        <v>353</v>
      </c>
      <c r="M332" s="105"/>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row>
    <row r="333" spans="1:115" ht="13.2" x14ac:dyDescent="0.25">
      <c r="A333" s="96"/>
      <c r="B333" s="96"/>
      <c r="C333" s="18" t="s">
        <v>238</v>
      </c>
      <c r="D333" s="113" t="s">
        <v>654</v>
      </c>
      <c r="E333" s="114" t="s">
        <v>240</v>
      </c>
      <c r="F333" s="114" t="s">
        <v>310</v>
      </c>
      <c r="G333" s="114" t="s">
        <v>242</v>
      </c>
      <c r="H333" s="114" t="s">
        <v>243</v>
      </c>
      <c r="I333" s="114">
        <v>9</v>
      </c>
      <c r="J333" s="114">
        <v>9</v>
      </c>
      <c r="K333" s="114">
        <v>7</v>
      </c>
      <c r="L333" s="23" t="s">
        <v>655</v>
      </c>
      <c r="M333" s="105"/>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row>
    <row r="334" spans="1:115" ht="13.2" x14ac:dyDescent="0.25">
      <c r="A334" s="144">
        <v>2</v>
      </c>
      <c r="B334" s="144">
        <v>2</v>
      </c>
      <c r="C334" s="18" t="s">
        <v>238</v>
      </c>
      <c r="D334" s="43" t="s">
        <v>780</v>
      </c>
      <c r="E334" s="226" t="s">
        <v>2</v>
      </c>
      <c r="F334" s="226" t="s">
        <v>241</v>
      </c>
      <c r="G334" s="226" t="s">
        <v>242</v>
      </c>
      <c r="H334" s="226" t="s">
        <v>243</v>
      </c>
      <c r="I334" s="226">
        <v>3</v>
      </c>
      <c r="J334" s="226">
        <v>3</v>
      </c>
      <c r="K334" s="226">
        <v>3</v>
      </c>
      <c r="L334" s="61" t="s">
        <v>781</v>
      </c>
      <c r="M334" s="105"/>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row>
    <row r="335" spans="1:115" ht="13.2" x14ac:dyDescent="0.25">
      <c r="A335" s="144">
        <v>2</v>
      </c>
      <c r="B335" s="96"/>
      <c r="C335" s="18" t="s">
        <v>238</v>
      </c>
      <c r="D335" s="34" t="s">
        <v>354</v>
      </c>
      <c r="E335" s="149" t="s">
        <v>240</v>
      </c>
      <c r="F335" s="149" t="s">
        <v>247</v>
      </c>
      <c r="G335" s="149" t="s">
        <v>242</v>
      </c>
      <c r="H335" s="149" t="s">
        <v>243</v>
      </c>
      <c r="I335" s="149">
        <v>2</v>
      </c>
      <c r="J335" s="149">
        <v>1</v>
      </c>
      <c r="K335" s="149">
        <v>2</v>
      </c>
      <c r="L335" s="172" t="s">
        <v>355</v>
      </c>
      <c r="M335" s="105"/>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c r="DH335" s="4"/>
      <c r="DI335" s="4"/>
      <c r="DJ335" s="4"/>
      <c r="DK335" s="4"/>
    </row>
    <row r="336" spans="1:115" ht="13.2" x14ac:dyDescent="0.25">
      <c r="A336" s="144">
        <v>1</v>
      </c>
      <c r="B336" s="96"/>
      <c r="C336" s="48" t="s">
        <v>245</v>
      </c>
      <c r="D336" s="113" t="s">
        <v>356</v>
      </c>
      <c r="E336" s="114" t="s">
        <v>240</v>
      </c>
      <c r="F336" s="114" t="s">
        <v>310</v>
      </c>
      <c r="G336" s="114" t="s">
        <v>242</v>
      </c>
      <c r="H336" s="114"/>
      <c r="I336" s="114">
        <v>2</v>
      </c>
      <c r="J336" s="114">
        <v>4</v>
      </c>
      <c r="K336" s="114">
        <v>4</v>
      </c>
      <c r="L336" s="23" t="s">
        <v>357</v>
      </c>
      <c r="M336" s="105"/>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c r="DK336" s="4"/>
    </row>
    <row r="337" spans="1:115" ht="13.2" x14ac:dyDescent="0.25">
      <c r="A337" s="144">
        <v>1</v>
      </c>
      <c r="B337" s="96"/>
      <c r="C337" s="18" t="s">
        <v>238</v>
      </c>
      <c r="D337" s="113" t="s">
        <v>560</v>
      </c>
      <c r="E337" s="114" t="s">
        <v>240</v>
      </c>
      <c r="F337" s="114" t="s">
        <v>310</v>
      </c>
      <c r="G337" s="114" t="s">
        <v>242</v>
      </c>
      <c r="H337" s="114" t="s">
        <v>243</v>
      </c>
      <c r="I337" s="114">
        <v>5</v>
      </c>
      <c r="J337" s="114">
        <v>4</v>
      </c>
      <c r="K337" s="114">
        <v>5</v>
      </c>
      <c r="L337" s="23" t="s">
        <v>561</v>
      </c>
      <c r="M337" s="105"/>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row>
    <row r="338" spans="1:115" ht="13.2" x14ac:dyDescent="0.25">
      <c r="A338" s="144">
        <v>2</v>
      </c>
      <c r="B338" s="144">
        <v>2</v>
      </c>
      <c r="C338" s="48" t="s">
        <v>245</v>
      </c>
      <c r="D338" s="167" t="s">
        <v>970</v>
      </c>
      <c r="E338" s="135" t="s">
        <v>5</v>
      </c>
      <c r="F338" s="135" t="s">
        <v>265</v>
      </c>
      <c r="G338" s="135" t="s">
        <v>673</v>
      </c>
      <c r="H338" s="135"/>
      <c r="I338" s="135">
        <v>2</v>
      </c>
      <c r="J338" s="135"/>
      <c r="K338" s="135"/>
      <c r="L338" s="103" t="s">
        <v>971</v>
      </c>
      <c r="M338" s="105"/>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row>
    <row r="339" spans="1:115" ht="13.2" x14ac:dyDescent="0.25">
      <c r="A339" s="144">
        <v>2</v>
      </c>
      <c r="B339" s="144">
        <v>2</v>
      </c>
      <c r="C339" s="48" t="s">
        <v>245</v>
      </c>
      <c r="D339" s="167" t="s">
        <v>1017</v>
      </c>
      <c r="E339" s="135" t="s">
        <v>5</v>
      </c>
      <c r="F339" s="135" t="s">
        <v>265</v>
      </c>
      <c r="G339" s="135" t="s">
        <v>673</v>
      </c>
      <c r="H339" s="135"/>
      <c r="I339" s="135">
        <v>10</v>
      </c>
      <c r="J339" s="135"/>
      <c r="K339" s="135"/>
      <c r="L339" s="103" t="s">
        <v>1018</v>
      </c>
      <c r="M339" s="105"/>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row>
    <row r="340" spans="1:115" ht="13.2" x14ac:dyDescent="0.25">
      <c r="A340" s="144">
        <v>2</v>
      </c>
      <c r="B340" s="96"/>
      <c r="C340" s="48" t="s">
        <v>245</v>
      </c>
      <c r="D340" s="43" t="s">
        <v>436</v>
      </c>
      <c r="E340" s="226" t="s">
        <v>240</v>
      </c>
      <c r="F340" s="226" t="s">
        <v>241</v>
      </c>
      <c r="G340" s="226" t="s">
        <v>242</v>
      </c>
      <c r="H340" s="226"/>
      <c r="I340" s="226">
        <v>3</v>
      </c>
      <c r="J340" s="226">
        <v>3</v>
      </c>
      <c r="K340" s="226">
        <v>3</v>
      </c>
      <c r="L340" s="61" t="s">
        <v>437</v>
      </c>
      <c r="M340" s="105"/>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row>
    <row r="341" spans="1:115" ht="13.2" x14ac:dyDescent="0.25">
      <c r="A341" s="144">
        <v>2</v>
      </c>
      <c r="B341" s="144">
        <v>2</v>
      </c>
      <c r="C341" s="48" t="s">
        <v>245</v>
      </c>
      <c r="D341" s="167" t="s">
        <v>956</v>
      </c>
      <c r="E341" s="135" t="s">
        <v>5</v>
      </c>
      <c r="F341" s="135" t="s">
        <v>265</v>
      </c>
      <c r="G341" s="135" t="s">
        <v>673</v>
      </c>
      <c r="H341" s="135"/>
      <c r="I341" s="135">
        <v>1</v>
      </c>
      <c r="J341" s="135"/>
      <c r="K341" s="135"/>
      <c r="L341" s="103" t="s">
        <v>957</v>
      </c>
      <c r="M341" s="105"/>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row>
    <row r="342" spans="1:115" ht="13.2" x14ac:dyDescent="0.25">
      <c r="A342" s="144">
        <v>2</v>
      </c>
      <c r="B342" s="96"/>
      <c r="C342" s="48" t="s">
        <v>245</v>
      </c>
      <c r="D342" s="202" t="s">
        <v>997</v>
      </c>
      <c r="E342" s="131" t="s">
        <v>5</v>
      </c>
      <c r="F342" s="131" t="s">
        <v>272</v>
      </c>
      <c r="G342" s="131" t="s">
        <v>673</v>
      </c>
      <c r="H342" s="131"/>
      <c r="I342" s="131">
        <v>4</v>
      </c>
      <c r="J342" s="131"/>
      <c r="K342" s="131"/>
      <c r="L342" s="123" t="s">
        <v>998</v>
      </c>
      <c r="M342" s="105"/>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row>
    <row r="343" spans="1:115" ht="13.2" x14ac:dyDescent="0.25">
      <c r="A343" s="192">
        <v>1</v>
      </c>
      <c r="B343" s="96"/>
      <c r="C343" s="18" t="s">
        <v>238</v>
      </c>
      <c r="D343" s="202" t="s">
        <v>499</v>
      </c>
      <c r="E343" s="131" t="s">
        <v>240</v>
      </c>
      <c r="F343" s="131" t="s">
        <v>272</v>
      </c>
      <c r="G343" s="131" t="s">
        <v>242</v>
      </c>
      <c r="H343" s="131"/>
      <c r="I343" s="131">
        <v>4</v>
      </c>
      <c r="J343" s="131">
        <v>4</v>
      </c>
      <c r="K343" s="131">
        <v>1</v>
      </c>
      <c r="L343" s="123" t="s">
        <v>500</v>
      </c>
      <c r="M343" s="105"/>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row>
    <row r="344" spans="1:115" ht="13.2" x14ac:dyDescent="0.25">
      <c r="A344" s="144">
        <v>2</v>
      </c>
      <c r="B344" s="96"/>
      <c r="C344" s="48" t="s">
        <v>245</v>
      </c>
      <c r="D344" s="34" t="s">
        <v>843</v>
      </c>
      <c r="E344" s="149" t="s">
        <v>3</v>
      </c>
      <c r="F344" s="149" t="s">
        <v>247</v>
      </c>
      <c r="G344" s="149" t="s">
        <v>673</v>
      </c>
      <c r="H344" s="149" t="s">
        <v>749</v>
      </c>
      <c r="I344" s="149">
        <v>3</v>
      </c>
      <c r="J344" s="149"/>
      <c r="K344" s="149"/>
      <c r="L344" s="172" t="s">
        <v>844</v>
      </c>
      <c r="M344" s="105"/>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row>
    <row r="345" spans="1:115" ht="13.2" x14ac:dyDescent="0.25">
      <c r="A345" s="144">
        <v>2</v>
      </c>
      <c r="B345" s="144">
        <v>2</v>
      </c>
      <c r="C345" s="48" t="s">
        <v>245</v>
      </c>
      <c r="D345" s="167" t="s">
        <v>813</v>
      </c>
      <c r="E345" s="135" t="s">
        <v>3</v>
      </c>
      <c r="F345" s="135" t="s">
        <v>265</v>
      </c>
      <c r="G345" s="135" t="s">
        <v>673</v>
      </c>
      <c r="H345" s="135"/>
      <c r="I345" s="135">
        <v>1</v>
      </c>
      <c r="J345" s="135"/>
      <c r="K345" s="135"/>
      <c r="L345" s="103" t="s">
        <v>814</v>
      </c>
      <c r="M345" s="105"/>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row>
    <row r="346" spans="1:115" ht="13.2" x14ac:dyDescent="0.25">
      <c r="A346" s="144">
        <v>2</v>
      </c>
      <c r="B346" s="96"/>
      <c r="C346" s="48" t="s">
        <v>245</v>
      </c>
      <c r="D346" s="43" t="s">
        <v>760</v>
      </c>
      <c r="E346" s="226" t="s">
        <v>2</v>
      </c>
      <c r="F346" s="226" t="s">
        <v>241</v>
      </c>
      <c r="G346" s="226" t="s">
        <v>673</v>
      </c>
      <c r="H346" s="226" t="s">
        <v>749</v>
      </c>
      <c r="I346" s="226">
        <v>2</v>
      </c>
      <c r="J346" s="226"/>
      <c r="K346" s="226"/>
      <c r="L346" s="61" t="s">
        <v>761</v>
      </c>
      <c r="M346" s="105"/>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c r="DK346" s="4"/>
    </row>
    <row r="347" spans="1:115" ht="13.2" x14ac:dyDescent="0.25">
      <c r="A347" s="144">
        <v>2</v>
      </c>
      <c r="B347" s="96"/>
      <c r="C347" s="18" t="s">
        <v>238</v>
      </c>
      <c r="D347" s="43" t="s">
        <v>1178</v>
      </c>
      <c r="E347" s="226" t="s">
        <v>8</v>
      </c>
      <c r="F347" s="226" t="s">
        <v>241</v>
      </c>
      <c r="G347" s="226" t="s">
        <v>242</v>
      </c>
      <c r="H347" s="226" t="s">
        <v>601</v>
      </c>
      <c r="I347" s="226">
        <v>2</v>
      </c>
      <c r="J347" s="226">
        <v>1</v>
      </c>
      <c r="K347" s="226">
        <v>4</v>
      </c>
      <c r="L347" s="61" t="s">
        <v>1179</v>
      </c>
      <c r="M347" s="105"/>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row>
    <row r="348" spans="1:115" ht="13.2" x14ac:dyDescent="0.25">
      <c r="A348" s="144">
        <v>1</v>
      </c>
      <c r="B348" s="96"/>
      <c r="C348" s="18" t="s">
        <v>238</v>
      </c>
      <c r="D348" s="113" t="s">
        <v>605</v>
      </c>
      <c r="E348" s="114" t="s">
        <v>240</v>
      </c>
      <c r="F348" s="114" t="s">
        <v>310</v>
      </c>
      <c r="G348" s="114" t="s">
        <v>242</v>
      </c>
      <c r="H348" s="114"/>
      <c r="I348" s="114">
        <v>6</v>
      </c>
      <c r="J348" s="114">
        <v>7</v>
      </c>
      <c r="K348" s="114">
        <v>6</v>
      </c>
      <c r="L348" s="23" t="s">
        <v>606</v>
      </c>
      <c r="M348" s="105"/>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row>
    <row r="349" spans="1:115" ht="13.2" x14ac:dyDescent="0.25">
      <c r="A349" s="144">
        <v>2</v>
      </c>
      <c r="B349" s="96"/>
      <c r="C349" s="48" t="s">
        <v>245</v>
      </c>
      <c r="D349" s="34" t="s">
        <v>501</v>
      </c>
      <c r="E349" s="149" t="s">
        <v>240</v>
      </c>
      <c r="F349" s="149" t="s">
        <v>247</v>
      </c>
      <c r="G349" s="149" t="s">
        <v>242</v>
      </c>
      <c r="H349" s="149"/>
      <c r="I349" s="149">
        <v>4</v>
      </c>
      <c r="J349" s="149">
        <v>1</v>
      </c>
      <c r="K349" s="149">
        <v>7</v>
      </c>
      <c r="L349" s="172" t="s">
        <v>244</v>
      </c>
      <c r="M349" s="105"/>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row>
    <row r="350" spans="1:115" ht="13.2" x14ac:dyDescent="0.25">
      <c r="A350" s="144">
        <v>2</v>
      </c>
      <c r="B350" s="96"/>
      <c r="C350" s="48" t="s">
        <v>245</v>
      </c>
      <c r="D350" s="202" t="s">
        <v>671</v>
      </c>
      <c r="E350" s="131" t="s">
        <v>240</v>
      </c>
      <c r="F350" s="131" t="s">
        <v>272</v>
      </c>
      <c r="G350" s="131" t="s">
        <v>242</v>
      </c>
      <c r="H350" s="131"/>
      <c r="I350" s="131">
        <v>20</v>
      </c>
      <c r="J350" s="131">
        <v>8</v>
      </c>
      <c r="K350" s="131">
        <v>8</v>
      </c>
      <c r="L350" s="123" t="s">
        <v>672</v>
      </c>
      <c r="M350" s="105"/>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row>
    <row r="351" spans="1:115" ht="13.2" x14ac:dyDescent="0.25">
      <c r="A351" s="144">
        <v>2</v>
      </c>
      <c r="B351" s="144">
        <v>2</v>
      </c>
      <c r="C351" s="48" t="s">
        <v>245</v>
      </c>
      <c r="D351" s="167" t="s">
        <v>675</v>
      </c>
      <c r="E351" s="135" t="s">
        <v>1</v>
      </c>
      <c r="F351" s="135" t="s">
        <v>265</v>
      </c>
      <c r="G351" s="135" t="s">
        <v>673</v>
      </c>
      <c r="H351" s="135"/>
      <c r="I351" s="135">
        <v>0</v>
      </c>
      <c r="J351" s="135"/>
      <c r="K351" s="135"/>
      <c r="L351" s="103" t="s">
        <v>676</v>
      </c>
      <c r="M351" s="105"/>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c r="DK351" s="4"/>
    </row>
    <row r="352" spans="1:115" ht="13.2" x14ac:dyDescent="0.25">
      <c r="A352" s="144">
        <v>2</v>
      </c>
      <c r="B352" s="144">
        <v>2</v>
      </c>
      <c r="C352" s="48" t="s">
        <v>245</v>
      </c>
      <c r="D352" s="167" t="s">
        <v>1169</v>
      </c>
      <c r="E352" s="135" t="s">
        <v>8</v>
      </c>
      <c r="F352" s="135" t="s">
        <v>265</v>
      </c>
      <c r="G352" s="135" t="s">
        <v>673</v>
      </c>
      <c r="H352" s="135"/>
      <c r="I352" s="135">
        <v>1</v>
      </c>
      <c r="J352" s="135"/>
      <c r="K352" s="135"/>
      <c r="L352" s="103" t="s">
        <v>1170</v>
      </c>
      <c r="M352" s="105"/>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c r="DK352" s="4"/>
    </row>
    <row r="353" spans="1:115" ht="13.2" x14ac:dyDescent="0.25">
      <c r="A353" s="144">
        <v>2</v>
      </c>
      <c r="B353" s="96"/>
      <c r="C353" s="48" t="s">
        <v>245</v>
      </c>
      <c r="D353" s="43" t="s">
        <v>1262</v>
      </c>
      <c r="E353" s="226" t="s">
        <v>9</v>
      </c>
      <c r="F353" s="226" t="s">
        <v>241</v>
      </c>
      <c r="G353" s="226" t="s">
        <v>673</v>
      </c>
      <c r="H353" s="226"/>
      <c r="I353" s="226">
        <v>4</v>
      </c>
      <c r="J353" s="226"/>
      <c r="K353" s="226"/>
      <c r="L353" s="61" t="s">
        <v>1263</v>
      </c>
      <c r="M353" s="105"/>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row>
    <row r="354" spans="1:115" ht="13.2" x14ac:dyDescent="0.25">
      <c r="A354" s="144">
        <v>2</v>
      </c>
      <c r="B354" s="96"/>
      <c r="C354" s="48" t="s">
        <v>245</v>
      </c>
      <c r="D354" s="202" t="s">
        <v>669</v>
      </c>
      <c r="E354" s="131" t="s">
        <v>240</v>
      </c>
      <c r="F354" s="131" t="s">
        <v>272</v>
      </c>
      <c r="G354" s="131" t="s">
        <v>242</v>
      </c>
      <c r="H354" s="131"/>
      <c r="I354" s="131">
        <v>12</v>
      </c>
      <c r="J354" s="131">
        <v>8</v>
      </c>
      <c r="K354" s="131">
        <v>8</v>
      </c>
      <c r="L354" s="123" t="s">
        <v>670</v>
      </c>
      <c r="M354" s="105"/>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c r="DK354" s="4"/>
    </row>
    <row r="355" spans="1:115" ht="13.2" x14ac:dyDescent="0.25">
      <c r="A355" s="144">
        <v>2</v>
      </c>
      <c r="B355" s="144">
        <v>2</v>
      </c>
      <c r="C355" s="48" t="s">
        <v>245</v>
      </c>
      <c r="D355" s="167" t="s">
        <v>788</v>
      </c>
      <c r="E355" s="135" t="s">
        <v>2</v>
      </c>
      <c r="F355" s="135" t="s">
        <v>265</v>
      </c>
      <c r="G355" s="135" t="s">
        <v>673</v>
      </c>
      <c r="H355" s="135"/>
      <c r="I355" s="135">
        <v>4</v>
      </c>
      <c r="J355" s="135"/>
      <c r="K355" s="135"/>
      <c r="L355" s="103" t="s">
        <v>789</v>
      </c>
      <c r="M355" s="105"/>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c r="DH355" s="4"/>
      <c r="DI355" s="4"/>
      <c r="DJ355" s="4"/>
      <c r="DK355" s="4"/>
    </row>
    <row r="356" spans="1:115" ht="13.2" x14ac:dyDescent="0.25">
      <c r="A356" s="144">
        <v>2</v>
      </c>
      <c r="B356" s="144">
        <v>2</v>
      </c>
      <c r="C356" s="48" t="s">
        <v>245</v>
      </c>
      <c r="D356" s="167" t="s">
        <v>278</v>
      </c>
      <c r="E356" s="135" t="s">
        <v>240</v>
      </c>
      <c r="F356" s="135" t="s">
        <v>265</v>
      </c>
      <c r="G356" s="135" t="s">
        <v>242</v>
      </c>
      <c r="H356" s="135" t="s">
        <v>269</v>
      </c>
      <c r="I356" s="135">
        <v>1</v>
      </c>
      <c r="J356" s="135">
        <v>2</v>
      </c>
      <c r="K356" s="135">
        <v>1</v>
      </c>
      <c r="L356" s="103"/>
      <c r="M356" s="105"/>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c r="DK356" s="4"/>
    </row>
    <row r="357" spans="1:115" ht="13.2" x14ac:dyDescent="0.25">
      <c r="A357" s="144">
        <v>2</v>
      </c>
      <c r="B357" s="96"/>
      <c r="C357" s="48" t="s">
        <v>245</v>
      </c>
      <c r="D357" s="43" t="s">
        <v>279</v>
      </c>
      <c r="E357" s="226" t="s">
        <v>240</v>
      </c>
      <c r="F357" s="226" t="s">
        <v>241</v>
      </c>
      <c r="G357" s="226" t="s">
        <v>242</v>
      </c>
      <c r="H357" s="226" t="s">
        <v>269</v>
      </c>
      <c r="I357" s="226">
        <v>1</v>
      </c>
      <c r="J357" s="226">
        <v>1</v>
      </c>
      <c r="K357" s="226">
        <v>2</v>
      </c>
      <c r="L357" s="61" t="s">
        <v>280</v>
      </c>
      <c r="M357" s="105"/>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c r="DK357" s="4"/>
    </row>
    <row r="358" spans="1:115" ht="13.2" x14ac:dyDescent="0.25">
      <c r="A358" s="144">
        <v>2</v>
      </c>
      <c r="B358" s="96"/>
      <c r="C358" s="48" t="s">
        <v>245</v>
      </c>
      <c r="D358" s="167" t="s">
        <v>358</v>
      </c>
      <c r="E358" s="135" t="s">
        <v>240</v>
      </c>
      <c r="F358" s="135" t="s">
        <v>265</v>
      </c>
      <c r="G358" s="135" t="s">
        <v>242</v>
      </c>
      <c r="H358" s="135" t="s">
        <v>269</v>
      </c>
      <c r="I358" s="135">
        <v>2</v>
      </c>
      <c r="J358" s="135">
        <v>2</v>
      </c>
      <c r="K358" s="135">
        <v>1</v>
      </c>
      <c r="L358" s="103" t="s">
        <v>359</v>
      </c>
      <c r="M358" s="105"/>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c r="DH358" s="4"/>
      <c r="DI358" s="4"/>
      <c r="DJ358" s="4"/>
      <c r="DK358" s="4"/>
    </row>
    <row r="359" spans="1:115" ht="13.2" x14ac:dyDescent="0.25">
      <c r="A359" s="144">
        <v>2</v>
      </c>
      <c r="B359" s="96"/>
      <c r="C359" s="48" t="s">
        <v>245</v>
      </c>
      <c r="D359" s="202" t="s">
        <v>438</v>
      </c>
      <c r="E359" s="131" t="s">
        <v>240</v>
      </c>
      <c r="F359" s="131" t="s">
        <v>272</v>
      </c>
      <c r="G359" s="131" t="s">
        <v>242</v>
      </c>
      <c r="H359" s="131" t="s">
        <v>269</v>
      </c>
      <c r="I359" s="131">
        <v>3</v>
      </c>
      <c r="J359" s="131">
        <v>3</v>
      </c>
      <c r="K359" s="131">
        <v>3</v>
      </c>
      <c r="L359" s="123" t="s">
        <v>439</v>
      </c>
      <c r="M359" s="105"/>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c r="DH359" s="4"/>
      <c r="DI359" s="4"/>
      <c r="DJ359" s="4"/>
      <c r="DK359" s="4"/>
    </row>
    <row r="360" spans="1:115" ht="13.2" x14ac:dyDescent="0.25">
      <c r="A360" s="144">
        <v>2</v>
      </c>
      <c r="B360" s="192">
        <v>1</v>
      </c>
      <c r="C360" s="18" t="s">
        <v>238</v>
      </c>
      <c r="D360" s="43" t="s">
        <v>911</v>
      </c>
      <c r="E360" s="226" t="s">
        <v>4</v>
      </c>
      <c r="F360" s="226" t="s">
        <v>241</v>
      </c>
      <c r="G360" s="226" t="s">
        <v>673</v>
      </c>
      <c r="H360" s="226"/>
      <c r="I360" s="226">
        <v>3</v>
      </c>
      <c r="J360" s="226"/>
      <c r="K360" s="226"/>
      <c r="L360" s="61" t="s">
        <v>912</v>
      </c>
      <c r="M360" s="105"/>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c r="DH360" s="4"/>
      <c r="DI360" s="4"/>
      <c r="DJ360" s="4"/>
      <c r="DK360" s="4"/>
    </row>
    <row r="361" spans="1:115" ht="13.2" x14ac:dyDescent="0.25">
      <c r="A361" s="144">
        <v>1</v>
      </c>
      <c r="B361" s="96"/>
      <c r="C361" s="48" t="s">
        <v>245</v>
      </c>
      <c r="D361" s="113" t="s">
        <v>360</v>
      </c>
      <c r="E361" s="114" t="s">
        <v>240</v>
      </c>
      <c r="F361" s="114" t="s">
        <v>310</v>
      </c>
      <c r="G361" s="114" t="s">
        <v>242</v>
      </c>
      <c r="H361" s="114"/>
      <c r="I361" s="114">
        <v>2</v>
      </c>
      <c r="J361" s="114">
        <v>0</v>
      </c>
      <c r="K361" s="114">
        <v>4</v>
      </c>
      <c r="L361" s="23" t="s">
        <v>361</v>
      </c>
      <c r="M361" s="105"/>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c r="DI361" s="4"/>
      <c r="DJ361" s="4"/>
      <c r="DK361" s="4"/>
    </row>
    <row r="362" spans="1:115" ht="13.2" x14ac:dyDescent="0.25">
      <c r="A362" s="144">
        <v>2</v>
      </c>
      <c r="B362" s="96"/>
      <c r="C362" s="48" t="s">
        <v>245</v>
      </c>
      <c r="D362" s="34" t="s">
        <v>679</v>
      </c>
      <c r="E362" s="149" t="s">
        <v>1</v>
      </c>
      <c r="F362" s="149" t="s">
        <v>247</v>
      </c>
      <c r="G362" s="149" t="s">
        <v>673</v>
      </c>
      <c r="H362" s="149"/>
      <c r="I362" s="149">
        <v>1</v>
      </c>
      <c r="J362" s="149"/>
      <c r="K362" s="149"/>
      <c r="L362" s="172" t="s">
        <v>680</v>
      </c>
      <c r="M362" s="105"/>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c r="DK362" s="4"/>
    </row>
    <row r="363" spans="1:115" ht="13.2" x14ac:dyDescent="0.25">
      <c r="A363" s="144">
        <v>1</v>
      </c>
      <c r="B363" s="96"/>
      <c r="C363" s="20" t="s">
        <v>261</v>
      </c>
      <c r="D363" s="113" t="s">
        <v>656</v>
      </c>
      <c r="E363" s="114" t="s">
        <v>240</v>
      </c>
      <c r="F363" s="114" t="s">
        <v>310</v>
      </c>
      <c r="G363" s="114" t="s">
        <v>242</v>
      </c>
      <c r="H363" s="114" t="s">
        <v>328</v>
      </c>
      <c r="I363" s="114">
        <v>9</v>
      </c>
      <c r="J363" s="114">
        <v>8</v>
      </c>
      <c r="K363" s="114">
        <v>8</v>
      </c>
      <c r="L363" s="23" t="s">
        <v>657</v>
      </c>
      <c r="M363" s="105"/>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c r="DH363" s="4"/>
      <c r="DI363" s="4"/>
      <c r="DJ363" s="4"/>
      <c r="DK363" s="4"/>
    </row>
    <row r="364" spans="1:115" ht="13.2" x14ac:dyDescent="0.25">
      <c r="A364" s="144">
        <v>1</v>
      </c>
      <c r="B364" s="96"/>
      <c r="C364" s="18" t="s">
        <v>238</v>
      </c>
      <c r="D364" s="113" t="s">
        <v>1158</v>
      </c>
      <c r="E364" s="114" t="s">
        <v>7</v>
      </c>
      <c r="F364" s="114" t="s">
        <v>310</v>
      </c>
      <c r="G364" s="114" t="s">
        <v>242</v>
      </c>
      <c r="H364" s="114"/>
      <c r="I364" s="114">
        <v>7</v>
      </c>
      <c r="J364" s="114">
        <v>7</v>
      </c>
      <c r="K364" s="114">
        <v>7</v>
      </c>
      <c r="L364" s="23" t="s">
        <v>1159</v>
      </c>
      <c r="M364" s="105"/>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c r="DH364" s="4"/>
      <c r="DI364" s="4"/>
      <c r="DJ364" s="4"/>
      <c r="DK364" s="4"/>
    </row>
    <row r="365" spans="1:115" ht="13.2" x14ac:dyDescent="0.25">
      <c r="A365" s="144">
        <v>2</v>
      </c>
      <c r="B365" s="96"/>
      <c r="C365" s="121" t="s">
        <v>288</v>
      </c>
      <c r="D365" s="34" t="s">
        <v>362</v>
      </c>
      <c r="E365" s="149" t="s">
        <v>240</v>
      </c>
      <c r="F365" s="149" t="s">
        <v>247</v>
      </c>
      <c r="G365" s="149" t="s">
        <v>242</v>
      </c>
      <c r="H365" s="149"/>
      <c r="I365" s="149">
        <v>2</v>
      </c>
      <c r="J365" s="149">
        <v>1</v>
      </c>
      <c r="K365" s="149">
        <v>4</v>
      </c>
      <c r="L365" s="172" t="s">
        <v>363</v>
      </c>
      <c r="M365" s="105"/>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c r="DH365" s="4"/>
      <c r="DI365" s="4"/>
      <c r="DJ365" s="4"/>
      <c r="DK365" s="4"/>
    </row>
    <row r="366" spans="1:115" ht="13.2" x14ac:dyDescent="0.25">
      <c r="A366" s="144">
        <v>2</v>
      </c>
      <c r="B366" s="96"/>
      <c r="C366" s="121" t="s">
        <v>288</v>
      </c>
      <c r="D366" s="43" t="s">
        <v>204</v>
      </c>
      <c r="E366" s="226" t="s">
        <v>240</v>
      </c>
      <c r="F366" s="226" t="s">
        <v>241</v>
      </c>
      <c r="G366" s="226" t="s">
        <v>242</v>
      </c>
      <c r="H366" s="226"/>
      <c r="I366" s="226">
        <v>2</v>
      </c>
      <c r="J366" s="226">
        <v>0</v>
      </c>
      <c r="K366" s="226">
        <v>2</v>
      </c>
      <c r="L366" s="61" t="s">
        <v>364</v>
      </c>
      <c r="M366" s="105"/>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c r="DH366" s="4"/>
      <c r="DI366" s="4"/>
      <c r="DJ366" s="4"/>
      <c r="DK366" s="4"/>
    </row>
    <row r="367" spans="1:115" ht="13.2" x14ac:dyDescent="0.25">
      <c r="A367" s="144">
        <v>2</v>
      </c>
      <c r="B367" s="144">
        <v>2</v>
      </c>
      <c r="C367" s="48" t="s">
        <v>245</v>
      </c>
      <c r="D367" s="167" t="s">
        <v>562</v>
      </c>
      <c r="E367" s="135" t="s">
        <v>240</v>
      </c>
      <c r="F367" s="135" t="s">
        <v>265</v>
      </c>
      <c r="G367" s="135" t="s">
        <v>242</v>
      </c>
      <c r="H367" s="135"/>
      <c r="I367" s="135">
        <v>5</v>
      </c>
      <c r="J367" s="135">
        <v>4</v>
      </c>
      <c r="K367" s="135">
        <v>4</v>
      </c>
      <c r="L367" s="103" t="s">
        <v>563</v>
      </c>
      <c r="M367" s="105"/>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c r="DH367" s="4"/>
      <c r="DI367" s="4"/>
      <c r="DJ367" s="4"/>
      <c r="DK367" s="4"/>
    </row>
    <row r="368" spans="1:115" ht="13.2" x14ac:dyDescent="0.25">
      <c r="A368" s="144">
        <v>2</v>
      </c>
      <c r="B368" s="192">
        <v>1</v>
      </c>
      <c r="C368" s="48" t="s">
        <v>245</v>
      </c>
      <c r="D368" s="34" t="s">
        <v>890</v>
      </c>
      <c r="E368" s="149" t="s">
        <v>4</v>
      </c>
      <c r="F368" s="149" t="s">
        <v>247</v>
      </c>
      <c r="G368" s="149" t="s">
        <v>673</v>
      </c>
      <c r="H368" s="149" t="s">
        <v>749</v>
      </c>
      <c r="I368" s="149">
        <v>1</v>
      </c>
      <c r="J368" s="149"/>
      <c r="K368" s="149"/>
      <c r="L368" s="172" t="s">
        <v>891</v>
      </c>
      <c r="M368" s="105"/>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c r="DH368" s="4"/>
      <c r="DI368" s="4"/>
      <c r="DJ368" s="4"/>
      <c r="DK368" s="4"/>
    </row>
    <row r="369" spans="1:115" ht="13.2" x14ac:dyDescent="0.25">
      <c r="A369" s="144">
        <v>2</v>
      </c>
      <c r="B369" s="144">
        <v>2</v>
      </c>
      <c r="C369" s="48" t="s">
        <v>245</v>
      </c>
      <c r="D369" s="167" t="s">
        <v>958</v>
      </c>
      <c r="E369" s="135" t="s">
        <v>5</v>
      </c>
      <c r="F369" s="135" t="s">
        <v>265</v>
      </c>
      <c r="G369" s="135" t="s">
        <v>242</v>
      </c>
      <c r="H369" s="135"/>
      <c r="I369" s="135">
        <v>1</v>
      </c>
      <c r="J369" s="135">
        <v>1</v>
      </c>
      <c r="K369" s="135">
        <v>3</v>
      </c>
      <c r="L369" s="103" t="s">
        <v>959</v>
      </c>
      <c r="M369" s="105"/>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c r="DH369" s="4"/>
      <c r="DI369" s="4"/>
      <c r="DJ369" s="4"/>
      <c r="DK369" s="4"/>
    </row>
    <row r="370" spans="1:115" ht="13.2" x14ac:dyDescent="0.25">
      <c r="A370" s="144">
        <v>2</v>
      </c>
      <c r="B370" s="96"/>
      <c r="C370" s="48" t="s">
        <v>245</v>
      </c>
      <c r="D370" s="43" t="s">
        <v>711</v>
      </c>
      <c r="E370" s="226" t="s">
        <v>1</v>
      </c>
      <c r="F370" s="226" t="s">
        <v>241</v>
      </c>
      <c r="G370" s="226" t="s">
        <v>673</v>
      </c>
      <c r="H370" s="226"/>
      <c r="I370" s="226">
        <v>5</v>
      </c>
      <c r="J370" s="226"/>
      <c r="K370" s="226"/>
      <c r="L370" s="61" t="s">
        <v>712</v>
      </c>
      <c r="M370" s="105"/>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c r="DH370" s="4"/>
      <c r="DI370" s="4"/>
      <c r="DJ370" s="4"/>
      <c r="DK370" s="4"/>
    </row>
    <row r="371" spans="1:115" ht="13.2" x14ac:dyDescent="0.25">
      <c r="A371" s="144">
        <v>2</v>
      </c>
      <c r="B371" s="96"/>
      <c r="C371" s="48" t="s">
        <v>245</v>
      </c>
      <c r="D371" s="167" t="s">
        <v>365</v>
      </c>
      <c r="E371" s="135" t="s">
        <v>240</v>
      </c>
      <c r="F371" s="135" t="s">
        <v>265</v>
      </c>
      <c r="G371" s="135" t="s">
        <v>242</v>
      </c>
      <c r="H371" s="135"/>
      <c r="I371" s="135">
        <v>2</v>
      </c>
      <c r="J371" s="135">
        <v>1</v>
      </c>
      <c r="K371" s="135">
        <v>1</v>
      </c>
      <c r="L371" s="103" t="s">
        <v>366</v>
      </c>
      <c r="M371" s="105"/>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c r="DH371" s="4"/>
      <c r="DI371" s="4"/>
      <c r="DJ371" s="4"/>
      <c r="DK371" s="4"/>
    </row>
    <row r="372" spans="1:115" ht="13.2" x14ac:dyDescent="0.25">
      <c r="A372" s="144">
        <v>1</v>
      </c>
      <c r="B372" s="96"/>
      <c r="C372" s="48" t="s">
        <v>245</v>
      </c>
      <c r="D372" s="113" t="s">
        <v>658</v>
      </c>
      <c r="E372" s="114" t="s">
        <v>240</v>
      </c>
      <c r="F372" s="114" t="s">
        <v>310</v>
      </c>
      <c r="G372" s="114" t="s">
        <v>242</v>
      </c>
      <c r="H372" s="114" t="s">
        <v>328</v>
      </c>
      <c r="I372" s="114">
        <v>9</v>
      </c>
      <c r="J372" s="114">
        <v>8</v>
      </c>
      <c r="K372" s="114">
        <v>8</v>
      </c>
      <c r="L372" s="23" t="s">
        <v>659</v>
      </c>
      <c r="M372" s="105"/>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c r="DK372" s="4"/>
    </row>
    <row r="373" spans="1:115" ht="13.2" x14ac:dyDescent="0.25">
      <c r="A373" s="144">
        <v>2</v>
      </c>
      <c r="B373" s="144">
        <v>2</v>
      </c>
      <c r="C373" s="48" t="s">
        <v>245</v>
      </c>
      <c r="D373" s="167" t="s">
        <v>502</v>
      </c>
      <c r="E373" s="135" t="s">
        <v>240</v>
      </c>
      <c r="F373" s="135" t="s">
        <v>265</v>
      </c>
      <c r="G373" s="135" t="s">
        <v>242</v>
      </c>
      <c r="H373" s="135" t="s">
        <v>250</v>
      </c>
      <c r="I373" s="135">
        <v>4</v>
      </c>
      <c r="J373" s="135">
        <v>2</v>
      </c>
      <c r="K373" s="135">
        <v>7</v>
      </c>
      <c r="L373" s="103"/>
      <c r="M373" s="105"/>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row>
    <row r="374" spans="1:115" ht="13.2" x14ac:dyDescent="0.25">
      <c r="A374" s="144">
        <v>2</v>
      </c>
      <c r="B374" s="192">
        <v>1</v>
      </c>
      <c r="C374" s="18" t="s">
        <v>238</v>
      </c>
      <c r="D374" s="34" t="s">
        <v>440</v>
      </c>
      <c r="E374" s="149" t="s">
        <v>240</v>
      </c>
      <c r="F374" s="149" t="s">
        <v>247</v>
      </c>
      <c r="G374" s="149" t="s">
        <v>242</v>
      </c>
      <c r="H374" s="149"/>
      <c r="I374" s="149">
        <v>3</v>
      </c>
      <c r="J374" s="149">
        <v>4</v>
      </c>
      <c r="K374" s="149">
        <v>4</v>
      </c>
      <c r="L374" s="172" t="s">
        <v>441</v>
      </c>
      <c r="M374" s="105"/>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row>
    <row r="375" spans="1:115" ht="13.2" x14ac:dyDescent="0.25">
      <c r="A375" s="144">
        <v>2</v>
      </c>
      <c r="B375" s="144">
        <v>2</v>
      </c>
      <c r="C375" s="48" t="s">
        <v>245</v>
      </c>
      <c r="D375" s="167" t="s">
        <v>503</v>
      </c>
      <c r="E375" s="135" t="s">
        <v>240</v>
      </c>
      <c r="F375" s="135" t="s">
        <v>265</v>
      </c>
      <c r="G375" s="135" t="s">
        <v>242</v>
      </c>
      <c r="H375" s="135"/>
      <c r="I375" s="135">
        <v>4</v>
      </c>
      <c r="J375" s="135">
        <v>4</v>
      </c>
      <c r="K375" s="135">
        <v>4</v>
      </c>
      <c r="L375" s="103" t="s">
        <v>337</v>
      </c>
      <c r="M375" s="105"/>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c r="DH375" s="4"/>
      <c r="DI375" s="4"/>
      <c r="DJ375" s="4"/>
      <c r="DK375" s="4"/>
    </row>
    <row r="376" spans="1:115" ht="13.2" x14ac:dyDescent="0.25">
      <c r="A376" s="144">
        <v>2</v>
      </c>
      <c r="B376" s="96"/>
      <c r="C376" s="18" t="s">
        <v>238</v>
      </c>
      <c r="D376" s="43" t="s">
        <v>1080</v>
      </c>
      <c r="E376" s="226" t="s">
        <v>6</v>
      </c>
      <c r="F376" s="226" t="s">
        <v>241</v>
      </c>
      <c r="G376" s="226" t="s">
        <v>242</v>
      </c>
      <c r="H376" s="226"/>
      <c r="I376" s="226">
        <v>5</v>
      </c>
      <c r="J376" s="226">
        <v>6</v>
      </c>
      <c r="K376" s="226">
        <v>6</v>
      </c>
      <c r="L376" s="61" t="s">
        <v>1081</v>
      </c>
      <c r="M376" s="105"/>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c r="DH376" s="4"/>
      <c r="DI376" s="4"/>
      <c r="DJ376" s="4"/>
      <c r="DK376" s="4"/>
    </row>
    <row r="377" spans="1:115" ht="13.2" x14ac:dyDescent="0.25">
      <c r="A377" s="144">
        <v>2</v>
      </c>
      <c r="B377" s="192">
        <v>1</v>
      </c>
      <c r="C377" s="18" t="s">
        <v>238</v>
      </c>
      <c r="D377" s="34" t="s">
        <v>1252</v>
      </c>
      <c r="E377" s="149" t="s">
        <v>9</v>
      </c>
      <c r="F377" s="149" t="s">
        <v>247</v>
      </c>
      <c r="G377" s="149" t="s">
        <v>758</v>
      </c>
      <c r="H377" s="149"/>
      <c r="I377" s="149">
        <v>3</v>
      </c>
      <c r="J377" s="149">
        <v>4</v>
      </c>
      <c r="K377" s="149">
        <v>2</v>
      </c>
      <c r="L377" s="172" t="s">
        <v>441</v>
      </c>
      <c r="M377" s="105"/>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c r="DH377" s="4"/>
      <c r="DI377" s="4"/>
      <c r="DJ377" s="4"/>
      <c r="DK377" s="4"/>
    </row>
    <row r="378" spans="1:115" ht="13.2" x14ac:dyDescent="0.25">
      <c r="A378" s="144">
        <v>1</v>
      </c>
      <c r="B378" s="96"/>
      <c r="C378" s="48" t="s">
        <v>245</v>
      </c>
      <c r="D378" s="113" t="s">
        <v>504</v>
      </c>
      <c r="E378" s="114" t="s">
        <v>240</v>
      </c>
      <c r="F378" s="114" t="s">
        <v>310</v>
      </c>
      <c r="G378" s="114" t="s">
        <v>242</v>
      </c>
      <c r="H378" s="114" t="s">
        <v>269</v>
      </c>
      <c r="I378" s="114">
        <v>4</v>
      </c>
      <c r="J378" s="114">
        <v>2</v>
      </c>
      <c r="K378" s="114">
        <v>4</v>
      </c>
      <c r="L378" s="23" t="s">
        <v>505</v>
      </c>
      <c r="M378" s="105"/>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row>
    <row r="379" spans="1:115" ht="13.2" x14ac:dyDescent="0.25">
      <c r="A379" s="144">
        <v>2</v>
      </c>
      <c r="B379" s="192">
        <v>1</v>
      </c>
      <c r="C379" s="18" t="s">
        <v>238</v>
      </c>
      <c r="D379" s="43" t="s">
        <v>1045</v>
      </c>
      <c r="E379" s="226" t="s">
        <v>6</v>
      </c>
      <c r="F379" s="226" t="s">
        <v>241</v>
      </c>
      <c r="G379" s="226" t="s">
        <v>242</v>
      </c>
      <c r="H379" s="226" t="s">
        <v>255</v>
      </c>
      <c r="I379" s="226">
        <v>2</v>
      </c>
      <c r="J379" s="226">
        <v>4</v>
      </c>
      <c r="K379" s="226">
        <v>1</v>
      </c>
      <c r="L379" s="61" t="s">
        <v>1046</v>
      </c>
      <c r="M379" s="105"/>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c r="DH379" s="4"/>
      <c r="DI379" s="4"/>
      <c r="DJ379" s="4"/>
      <c r="DK379" s="4"/>
    </row>
    <row r="380" spans="1:115" ht="13.2" x14ac:dyDescent="0.25">
      <c r="A380" s="144">
        <v>1</v>
      </c>
      <c r="B380" s="96"/>
      <c r="C380" s="48" t="s">
        <v>245</v>
      </c>
      <c r="D380" s="113" t="s">
        <v>660</v>
      </c>
      <c r="E380" s="114" t="s">
        <v>240</v>
      </c>
      <c r="F380" s="114" t="s">
        <v>310</v>
      </c>
      <c r="G380" s="114" t="s">
        <v>242</v>
      </c>
      <c r="H380" s="114" t="s">
        <v>328</v>
      </c>
      <c r="I380" s="114">
        <v>9</v>
      </c>
      <c r="J380" s="114">
        <v>8</v>
      </c>
      <c r="K380" s="114">
        <v>8</v>
      </c>
      <c r="L380" s="23" t="s">
        <v>661</v>
      </c>
      <c r="M380" s="105"/>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c r="DH380" s="4"/>
      <c r="DI380" s="4"/>
      <c r="DJ380" s="4"/>
      <c r="DK380" s="4"/>
    </row>
    <row r="381" spans="1:115" ht="13.2" x14ac:dyDescent="0.25">
      <c r="A381" s="144">
        <v>2</v>
      </c>
      <c r="B381" s="96"/>
      <c r="C381" s="48" t="s">
        <v>245</v>
      </c>
      <c r="D381" s="202" t="s">
        <v>1047</v>
      </c>
      <c r="E381" s="131" t="s">
        <v>6</v>
      </c>
      <c r="F381" s="131" t="s">
        <v>272</v>
      </c>
      <c r="G381" s="131" t="s">
        <v>242</v>
      </c>
      <c r="H381" s="131"/>
      <c r="I381" s="131">
        <v>2</v>
      </c>
      <c r="J381" s="131">
        <v>1</v>
      </c>
      <c r="K381" s="131">
        <v>1</v>
      </c>
      <c r="L381" s="123" t="s">
        <v>1048</v>
      </c>
      <c r="M381" s="105"/>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c r="DH381" s="4"/>
      <c r="DI381" s="4"/>
      <c r="DJ381" s="4"/>
      <c r="DK381" s="4"/>
    </row>
    <row r="382" spans="1:115" ht="13.2" x14ac:dyDescent="0.25">
      <c r="A382" s="144">
        <v>2</v>
      </c>
      <c r="B382" s="96"/>
      <c r="C382" s="48" t="s">
        <v>245</v>
      </c>
      <c r="D382" s="43" t="s">
        <v>1063</v>
      </c>
      <c r="E382" s="226" t="s">
        <v>6</v>
      </c>
      <c r="F382" s="226" t="s">
        <v>241</v>
      </c>
      <c r="G382" s="226" t="s">
        <v>758</v>
      </c>
      <c r="H382" s="226"/>
      <c r="I382" s="226">
        <v>3</v>
      </c>
      <c r="J382" s="226">
        <v>2</v>
      </c>
      <c r="K382" s="226">
        <v>2</v>
      </c>
      <c r="L382" s="61" t="s">
        <v>1064</v>
      </c>
      <c r="M382" s="105"/>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c r="DH382" s="4"/>
      <c r="DI382" s="4"/>
      <c r="DJ382" s="4"/>
      <c r="DK382" s="4"/>
    </row>
    <row r="383" spans="1:115" ht="13.2" x14ac:dyDescent="0.25">
      <c r="A383" s="144">
        <v>2</v>
      </c>
      <c r="B383" s="96"/>
      <c r="C383" s="18" t="s">
        <v>238</v>
      </c>
      <c r="D383" s="34" t="s">
        <v>199</v>
      </c>
      <c r="E383" s="149" t="s">
        <v>240</v>
      </c>
      <c r="F383" s="149" t="s">
        <v>247</v>
      </c>
      <c r="G383" s="149" t="s">
        <v>242</v>
      </c>
      <c r="H383" s="149" t="s">
        <v>243</v>
      </c>
      <c r="I383" s="149">
        <v>4</v>
      </c>
      <c r="J383" s="149">
        <v>4</v>
      </c>
      <c r="K383" s="149">
        <v>3</v>
      </c>
      <c r="L383" s="172" t="s">
        <v>506</v>
      </c>
      <c r="M383" s="105"/>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c r="DH383" s="4"/>
      <c r="DI383" s="4"/>
      <c r="DJ383" s="4"/>
      <c r="DK383" s="4"/>
    </row>
    <row r="384" spans="1:115" ht="13.2" x14ac:dyDescent="0.25">
      <c r="A384" s="144">
        <v>2</v>
      </c>
      <c r="B384" s="96"/>
      <c r="C384" s="18" t="s">
        <v>238</v>
      </c>
      <c r="D384" s="202" t="s">
        <v>607</v>
      </c>
      <c r="E384" s="131" t="s">
        <v>240</v>
      </c>
      <c r="F384" s="131" t="s">
        <v>272</v>
      </c>
      <c r="G384" s="131" t="s">
        <v>242</v>
      </c>
      <c r="H384" s="131" t="s">
        <v>243</v>
      </c>
      <c r="I384" s="131">
        <v>6</v>
      </c>
      <c r="J384" s="131">
        <v>6</v>
      </c>
      <c r="K384" s="131">
        <v>4</v>
      </c>
      <c r="L384" s="123" t="s">
        <v>608</v>
      </c>
      <c r="M384" s="105"/>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c r="DH384" s="4"/>
      <c r="DI384" s="4"/>
      <c r="DJ384" s="4"/>
      <c r="DK384" s="4"/>
    </row>
    <row r="385" spans="1:115" ht="13.2" x14ac:dyDescent="0.25">
      <c r="A385" s="144">
        <v>2</v>
      </c>
      <c r="B385" s="96"/>
      <c r="C385" s="48" t="s">
        <v>245</v>
      </c>
      <c r="D385" s="43" t="s">
        <v>367</v>
      </c>
      <c r="E385" s="226" t="s">
        <v>240</v>
      </c>
      <c r="F385" s="226" t="s">
        <v>241</v>
      </c>
      <c r="G385" s="226" t="s">
        <v>242</v>
      </c>
      <c r="H385" s="226"/>
      <c r="I385" s="226">
        <v>2</v>
      </c>
      <c r="J385" s="226">
        <v>2</v>
      </c>
      <c r="K385" s="226">
        <v>2</v>
      </c>
      <c r="L385" s="61" t="s">
        <v>368</v>
      </c>
      <c r="M385" s="105"/>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c r="DK385" s="4"/>
    </row>
    <row r="386" spans="1:115" ht="13.2" x14ac:dyDescent="0.25">
      <c r="A386" s="144">
        <v>2</v>
      </c>
      <c r="B386" s="96"/>
      <c r="C386" s="48" t="s">
        <v>245</v>
      </c>
      <c r="D386" s="202" t="s">
        <v>1199</v>
      </c>
      <c r="E386" s="131" t="s">
        <v>8</v>
      </c>
      <c r="F386" s="131" t="s">
        <v>272</v>
      </c>
      <c r="G386" s="131" t="s">
        <v>242</v>
      </c>
      <c r="H386" s="131" t="s">
        <v>601</v>
      </c>
      <c r="I386" s="131">
        <v>4</v>
      </c>
      <c r="J386" s="131">
        <v>5</v>
      </c>
      <c r="K386" s="131">
        <v>6</v>
      </c>
      <c r="L386" s="123" t="s">
        <v>1200</v>
      </c>
      <c r="M386" s="105"/>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c r="DH386" s="4"/>
      <c r="DI386" s="4"/>
      <c r="DJ386" s="4"/>
      <c r="DK386" s="4"/>
    </row>
    <row r="387" spans="1:115" ht="13.2" x14ac:dyDescent="0.25">
      <c r="A387" s="144">
        <v>2</v>
      </c>
      <c r="B387" s="96"/>
      <c r="C387" s="121" t="s">
        <v>288</v>
      </c>
      <c r="D387" s="34" t="s">
        <v>703</v>
      </c>
      <c r="E387" s="149" t="s">
        <v>1</v>
      </c>
      <c r="F387" s="149" t="s">
        <v>247</v>
      </c>
      <c r="G387" s="149" t="s">
        <v>673</v>
      </c>
      <c r="H387" s="149"/>
      <c r="I387" s="149">
        <v>4</v>
      </c>
      <c r="J387" s="149"/>
      <c r="K387" s="149"/>
      <c r="L387" s="172" t="s">
        <v>704</v>
      </c>
      <c r="M387" s="105"/>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c r="DH387" s="4"/>
      <c r="DI387" s="4"/>
      <c r="DJ387" s="4"/>
      <c r="DK387" s="4"/>
    </row>
    <row r="388" spans="1:115" ht="13.2" x14ac:dyDescent="0.25">
      <c r="A388" s="144">
        <v>2</v>
      </c>
      <c r="B388" s="144">
        <v>2</v>
      </c>
      <c r="C388" s="48" t="s">
        <v>245</v>
      </c>
      <c r="D388" s="167" t="s">
        <v>860</v>
      </c>
      <c r="E388" s="135" t="s">
        <v>3</v>
      </c>
      <c r="F388" s="135" t="s">
        <v>265</v>
      </c>
      <c r="G388" s="135" t="s">
        <v>673</v>
      </c>
      <c r="H388" s="135"/>
      <c r="I388" s="135">
        <v>4</v>
      </c>
      <c r="J388" s="135"/>
      <c r="K388" s="135"/>
      <c r="L388" s="103" t="s">
        <v>861</v>
      </c>
      <c r="M388" s="105"/>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c r="DH388" s="4"/>
      <c r="DI388" s="4"/>
      <c r="DJ388" s="4"/>
      <c r="DK388" s="4"/>
    </row>
    <row r="389" spans="1:115" ht="13.2" x14ac:dyDescent="0.25">
      <c r="A389" s="144">
        <v>2</v>
      </c>
      <c r="B389" s="192">
        <v>1</v>
      </c>
      <c r="C389" s="48" t="s">
        <v>245</v>
      </c>
      <c r="D389" s="34" t="s">
        <v>687</v>
      </c>
      <c r="E389" s="149" t="s">
        <v>1</v>
      </c>
      <c r="F389" s="149" t="s">
        <v>247</v>
      </c>
      <c r="G389" s="149" t="s">
        <v>673</v>
      </c>
      <c r="H389" s="149"/>
      <c r="I389" s="149">
        <v>2</v>
      </c>
      <c r="J389" s="149"/>
      <c r="K389" s="149"/>
      <c r="L389" s="172" t="s">
        <v>688</v>
      </c>
      <c r="M389" s="105"/>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c r="DH389" s="4"/>
      <c r="DI389" s="4"/>
      <c r="DJ389" s="4"/>
      <c r="DK389" s="4"/>
    </row>
    <row r="390" spans="1:115" ht="13.2" x14ac:dyDescent="0.25">
      <c r="A390" s="144">
        <v>2</v>
      </c>
      <c r="B390" s="96"/>
      <c r="C390" s="48" t="s">
        <v>245</v>
      </c>
      <c r="D390" s="34" t="s">
        <v>207</v>
      </c>
      <c r="E390" s="149" t="s">
        <v>8</v>
      </c>
      <c r="F390" s="149" t="s">
        <v>247</v>
      </c>
      <c r="G390" s="149" t="s">
        <v>673</v>
      </c>
      <c r="H390" s="149"/>
      <c r="I390" s="149">
        <v>1</v>
      </c>
      <c r="J390" s="149"/>
      <c r="K390" s="149"/>
      <c r="L390" s="172" t="s">
        <v>1171</v>
      </c>
      <c r="M390" s="105"/>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c r="DH390" s="4"/>
      <c r="DI390" s="4"/>
      <c r="DJ390" s="4"/>
      <c r="DK390" s="4"/>
    </row>
    <row r="391" spans="1:115" ht="13.2" x14ac:dyDescent="0.25">
      <c r="A391" s="144">
        <v>2</v>
      </c>
      <c r="B391" s="144">
        <v>2</v>
      </c>
      <c r="C391" s="48" t="s">
        <v>245</v>
      </c>
      <c r="D391" s="167" t="s">
        <v>960</v>
      </c>
      <c r="E391" s="135" t="s">
        <v>5</v>
      </c>
      <c r="F391" s="135" t="s">
        <v>265</v>
      </c>
      <c r="G391" s="135" t="s">
        <v>673</v>
      </c>
      <c r="H391" s="135"/>
      <c r="I391" s="135">
        <v>1</v>
      </c>
      <c r="J391" s="135"/>
      <c r="K391" s="135"/>
      <c r="L391" s="103" t="s">
        <v>961</v>
      </c>
      <c r="M391" s="105"/>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c r="DH391" s="4"/>
      <c r="DI391" s="4"/>
      <c r="DJ391" s="4"/>
      <c r="DK391" s="4"/>
    </row>
    <row r="392" spans="1:115" ht="13.2" x14ac:dyDescent="0.25">
      <c r="A392" s="144">
        <v>2</v>
      </c>
      <c r="B392" s="192">
        <v>1</v>
      </c>
      <c r="C392" s="18" t="s">
        <v>238</v>
      </c>
      <c r="D392" s="43" t="s">
        <v>1136</v>
      </c>
      <c r="E392" s="226" t="s">
        <v>7</v>
      </c>
      <c r="F392" s="226" t="s">
        <v>241</v>
      </c>
      <c r="G392" s="226" t="s">
        <v>758</v>
      </c>
      <c r="H392" s="226"/>
      <c r="I392" s="226">
        <v>3</v>
      </c>
      <c r="J392" s="226">
        <v>3</v>
      </c>
      <c r="K392" s="226">
        <v>2</v>
      </c>
      <c r="L392" s="61" t="s">
        <v>1137</v>
      </c>
      <c r="M392" s="105"/>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c r="DH392" s="4"/>
      <c r="DI392" s="4"/>
      <c r="DJ392" s="4"/>
      <c r="DK392" s="4"/>
    </row>
    <row r="393" spans="1:115" ht="13.2" x14ac:dyDescent="0.25">
      <c r="A393" s="144">
        <v>2</v>
      </c>
      <c r="B393" s="96"/>
      <c r="C393" s="48" t="s">
        <v>245</v>
      </c>
      <c r="D393" s="202" t="s">
        <v>1021</v>
      </c>
      <c r="E393" s="131" t="s">
        <v>6</v>
      </c>
      <c r="F393" s="131" t="s">
        <v>272</v>
      </c>
      <c r="G393" s="131" t="s">
        <v>673</v>
      </c>
      <c r="H393" s="131"/>
      <c r="I393" s="131">
        <v>0</v>
      </c>
      <c r="J393" s="131"/>
      <c r="K393" s="131"/>
      <c r="L393" s="123" t="s">
        <v>1022</v>
      </c>
      <c r="M393" s="105"/>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4"/>
      <c r="DH393" s="4"/>
      <c r="DI393" s="4"/>
      <c r="DJ393" s="4"/>
      <c r="DK393" s="4"/>
    </row>
    <row r="394" spans="1:115" ht="13.2" x14ac:dyDescent="0.25">
      <c r="A394" s="144">
        <v>2</v>
      </c>
      <c r="B394" s="96"/>
      <c r="C394" s="48" t="s">
        <v>245</v>
      </c>
      <c r="D394" s="34" t="s">
        <v>609</v>
      </c>
      <c r="E394" s="149" t="s">
        <v>240</v>
      </c>
      <c r="F394" s="149" t="s">
        <v>247</v>
      </c>
      <c r="G394" s="149" t="s">
        <v>242</v>
      </c>
      <c r="H394" s="149"/>
      <c r="I394" s="149">
        <v>6</v>
      </c>
      <c r="J394" s="149">
        <v>5</v>
      </c>
      <c r="K394" s="149">
        <v>4</v>
      </c>
      <c r="L394" s="172" t="s">
        <v>610</v>
      </c>
      <c r="M394" s="105"/>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c r="DH394" s="4"/>
      <c r="DI394" s="4"/>
      <c r="DJ394" s="4"/>
      <c r="DK394" s="4"/>
    </row>
    <row r="395" spans="1:115" ht="13.2" x14ac:dyDescent="0.25">
      <c r="A395" s="144">
        <v>1</v>
      </c>
      <c r="B395" s="96"/>
      <c r="C395" s="48" t="s">
        <v>245</v>
      </c>
      <c r="D395" s="113" t="s">
        <v>1015</v>
      </c>
      <c r="E395" s="114" t="s">
        <v>5</v>
      </c>
      <c r="F395" s="114" t="s">
        <v>310</v>
      </c>
      <c r="G395" s="114" t="s">
        <v>242</v>
      </c>
      <c r="H395" s="114"/>
      <c r="I395" s="114">
        <v>7</v>
      </c>
      <c r="J395" s="114">
        <v>7</v>
      </c>
      <c r="K395" s="114">
        <v>7</v>
      </c>
      <c r="L395" s="23" t="s">
        <v>1016</v>
      </c>
      <c r="M395" s="105"/>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c r="DH395" s="4"/>
      <c r="DI395" s="4"/>
      <c r="DJ395" s="4"/>
      <c r="DK395" s="4"/>
    </row>
    <row r="396" spans="1:115" ht="13.2" x14ac:dyDescent="0.25">
      <c r="A396" s="144">
        <v>2</v>
      </c>
      <c r="B396" s="192">
        <v>1</v>
      </c>
      <c r="C396" s="18" t="s">
        <v>238</v>
      </c>
      <c r="D396" s="34" t="s">
        <v>369</v>
      </c>
      <c r="E396" s="149" t="s">
        <v>240</v>
      </c>
      <c r="F396" s="149" t="s">
        <v>247</v>
      </c>
      <c r="G396" s="149" t="s">
        <v>242</v>
      </c>
      <c r="H396" s="149" t="s">
        <v>269</v>
      </c>
      <c r="I396" s="149">
        <v>2</v>
      </c>
      <c r="J396" s="149">
        <v>3</v>
      </c>
      <c r="K396" s="149">
        <v>2</v>
      </c>
      <c r="L396" s="172"/>
      <c r="M396" s="105"/>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c r="DH396" s="4"/>
      <c r="DI396" s="4"/>
      <c r="DJ396" s="4"/>
      <c r="DK396" s="4"/>
    </row>
    <row r="397" spans="1:115" ht="13.2" x14ac:dyDescent="0.25">
      <c r="A397" s="144">
        <v>2</v>
      </c>
      <c r="B397" s="96"/>
      <c r="C397" s="48" t="s">
        <v>245</v>
      </c>
      <c r="D397" s="202" t="s">
        <v>875</v>
      </c>
      <c r="E397" s="131" t="s">
        <v>3</v>
      </c>
      <c r="F397" s="131" t="s">
        <v>272</v>
      </c>
      <c r="G397" s="131" t="s">
        <v>673</v>
      </c>
      <c r="H397" s="131"/>
      <c r="I397" s="131">
        <v>10</v>
      </c>
      <c r="J397" s="131"/>
      <c r="K397" s="131"/>
      <c r="L397" s="123" t="s">
        <v>876</v>
      </c>
      <c r="M397" s="105"/>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4"/>
      <c r="DH397" s="4"/>
      <c r="DI397" s="4"/>
      <c r="DJ397" s="4"/>
      <c r="DK397" s="4"/>
    </row>
    <row r="398" spans="1:115" ht="13.2" x14ac:dyDescent="0.25">
      <c r="A398" s="144">
        <v>2</v>
      </c>
      <c r="B398" s="96"/>
      <c r="C398" s="18" t="s">
        <v>238</v>
      </c>
      <c r="D398" s="202" t="s">
        <v>935</v>
      </c>
      <c r="E398" s="131" t="s">
        <v>4</v>
      </c>
      <c r="F398" s="131" t="s">
        <v>272</v>
      </c>
      <c r="G398" s="131" t="s">
        <v>242</v>
      </c>
      <c r="H398" s="131"/>
      <c r="I398" s="131">
        <v>5</v>
      </c>
      <c r="J398" s="131">
        <v>2</v>
      </c>
      <c r="K398" s="131">
        <v>5</v>
      </c>
      <c r="L398" s="123" t="s">
        <v>936</v>
      </c>
      <c r="M398" s="105"/>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c r="DH398" s="4"/>
      <c r="DI398" s="4"/>
      <c r="DJ398" s="4"/>
      <c r="DK398" s="4"/>
    </row>
    <row r="399" spans="1:115" ht="13.2" x14ac:dyDescent="0.25">
      <c r="A399" s="144">
        <v>2</v>
      </c>
      <c r="B399" s="96"/>
      <c r="C399" s="48" t="s">
        <v>245</v>
      </c>
      <c r="D399" s="43" t="s">
        <v>442</v>
      </c>
      <c r="E399" s="226" t="s">
        <v>240</v>
      </c>
      <c r="F399" s="226" t="s">
        <v>241</v>
      </c>
      <c r="G399" s="226" t="s">
        <v>242</v>
      </c>
      <c r="H399" s="226"/>
      <c r="I399" s="226">
        <v>3</v>
      </c>
      <c r="J399" s="226">
        <v>2</v>
      </c>
      <c r="K399" s="226">
        <v>2</v>
      </c>
      <c r="L399" s="61" t="s">
        <v>443</v>
      </c>
      <c r="M399" s="105"/>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c r="DH399" s="4"/>
      <c r="DI399" s="4"/>
      <c r="DJ399" s="4"/>
      <c r="DK399" s="4"/>
    </row>
    <row r="400" spans="1:115" ht="13.2" x14ac:dyDescent="0.25">
      <c r="A400" s="144">
        <v>2</v>
      </c>
      <c r="B400" s="96"/>
      <c r="C400" s="20" t="s">
        <v>261</v>
      </c>
      <c r="D400" s="34" t="s">
        <v>762</v>
      </c>
      <c r="E400" s="149" t="s">
        <v>2</v>
      </c>
      <c r="F400" s="149" t="s">
        <v>247</v>
      </c>
      <c r="G400" s="149" t="s">
        <v>673</v>
      </c>
      <c r="H400" s="149"/>
      <c r="I400" s="149">
        <v>2</v>
      </c>
      <c r="J400" s="149"/>
      <c r="K400" s="149"/>
      <c r="L400" s="172" t="s">
        <v>763</v>
      </c>
      <c r="M400" s="105"/>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c r="DH400" s="4"/>
      <c r="DI400" s="4"/>
      <c r="DJ400" s="4"/>
      <c r="DK400" s="4"/>
    </row>
    <row r="401" spans="1:115" ht="13.2" x14ac:dyDescent="0.25">
      <c r="A401" s="144">
        <v>2</v>
      </c>
      <c r="B401" s="96"/>
      <c r="C401" s="48" t="s">
        <v>245</v>
      </c>
      <c r="D401" s="34" t="s">
        <v>444</v>
      </c>
      <c r="E401" s="149" t="s">
        <v>240</v>
      </c>
      <c r="F401" s="149" t="s">
        <v>247</v>
      </c>
      <c r="G401" s="149" t="s">
        <v>242</v>
      </c>
      <c r="H401" s="149"/>
      <c r="I401" s="149">
        <v>3</v>
      </c>
      <c r="J401" s="149">
        <v>3</v>
      </c>
      <c r="K401" s="149">
        <v>3</v>
      </c>
      <c r="L401" s="172" t="s">
        <v>445</v>
      </c>
      <c r="M401" s="105"/>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c r="DH401" s="4"/>
      <c r="DI401" s="4"/>
      <c r="DJ401" s="4"/>
      <c r="DK401" s="4"/>
    </row>
    <row r="402" spans="1:115" ht="13.2" x14ac:dyDescent="0.25">
      <c r="A402" s="144">
        <v>1</v>
      </c>
      <c r="B402" s="96"/>
      <c r="C402" s="48" t="s">
        <v>245</v>
      </c>
      <c r="D402" s="113" t="s">
        <v>644</v>
      </c>
      <c r="E402" s="114" t="s">
        <v>240</v>
      </c>
      <c r="F402" s="114" t="s">
        <v>310</v>
      </c>
      <c r="G402" s="114" t="s">
        <v>242</v>
      </c>
      <c r="H402" s="114"/>
      <c r="I402" s="114">
        <v>8</v>
      </c>
      <c r="J402" s="114">
        <v>8</v>
      </c>
      <c r="K402" s="114">
        <v>8</v>
      </c>
      <c r="L402" s="23" t="s">
        <v>645</v>
      </c>
      <c r="M402" s="105"/>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c r="DH402" s="4"/>
      <c r="DI402" s="4"/>
      <c r="DJ402" s="4"/>
      <c r="DK402" s="4"/>
    </row>
    <row r="403" spans="1:115" ht="13.2" x14ac:dyDescent="0.25">
      <c r="A403" s="144">
        <v>2</v>
      </c>
      <c r="B403" s="96"/>
      <c r="C403" s="48" t="s">
        <v>245</v>
      </c>
      <c r="D403" s="167" t="s">
        <v>446</v>
      </c>
      <c r="E403" s="135" t="s">
        <v>240</v>
      </c>
      <c r="F403" s="135" t="s">
        <v>265</v>
      </c>
      <c r="G403" s="135" t="s">
        <v>242</v>
      </c>
      <c r="H403" s="135"/>
      <c r="I403" s="135">
        <v>3</v>
      </c>
      <c r="J403" s="135">
        <v>2</v>
      </c>
      <c r="K403" s="135">
        <v>2</v>
      </c>
      <c r="L403" s="103" t="s">
        <v>447</v>
      </c>
      <c r="M403" s="105"/>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c r="DH403" s="4"/>
      <c r="DI403" s="4"/>
      <c r="DJ403" s="4"/>
      <c r="DK403" s="4"/>
    </row>
    <row r="404" spans="1:115" ht="13.2" x14ac:dyDescent="0.25">
      <c r="A404" s="144">
        <v>2</v>
      </c>
      <c r="B404" s="96"/>
      <c r="C404" s="48" t="s">
        <v>245</v>
      </c>
      <c r="D404" s="34" t="s">
        <v>1242</v>
      </c>
      <c r="E404" s="149" t="s">
        <v>9</v>
      </c>
      <c r="F404" s="149" t="s">
        <v>247</v>
      </c>
      <c r="G404" s="149" t="s">
        <v>673</v>
      </c>
      <c r="H404" s="149"/>
      <c r="I404" s="149">
        <v>2</v>
      </c>
      <c r="J404" s="149"/>
      <c r="K404" s="149"/>
      <c r="L404" s="172" t="s">
        <v>1243</v>
      </c>
      <c r="M404" s="105"/>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4"/>
      <c r="DH404" s="4"/>
      <c r="DI404" s="4"/>
      <c r="DJ404" s="4"/>
      <c r="DK404" s="4"/>
    </row>
    <row r="405" spans="1:115" ht="13.2" x14ac:dyDescent="0.25">
      <c r="A405" s="144">
        <v>2</v>
      </c>
      <c r="B405" s="96"/>
      <c r="C405" s="48" t="s">
        <v>245</v>
      </c>
      <c r="D405" s="43" t="s">
        <v>627</v>
      </c>
      <c r="E405" s="226" t="s">
        <v>240</v>
      </c>
      <c r="F405" s="226" t="s">
        <v>241</v>
      </c>
      <c r="G405" s="226" t="s">
        <v>242</v>
      </c>
      <c r="H405" s="226"/>
      <c r="I405" s="226">
        <v>7</v>
      </c>
      <c r="J405" s="226">
        <v>7</v>
      </c>
      <c r="K405" s="226">
        <v>5</v>
      </c>
      <c r="L405" s="61" t="s">
        <v>294</v>
      </c>
      <c r="M405" s="105"/>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c r="DH405" s="4"/>
      <c r="DI405" s="4"/>
      <c r="DJ405" s="4"/>
      <c r="DK405" s="4"/>
    </row>
    <row r="406" spans="1:115" ht="13.2" x14ac:dyDescent="0.25">
      <c r="A406" s="144">
        <v>2</v>
      </c>
      <c r="B406" s="144">
        <v>2</v>
      </c>
      <c r="C406" s="48" t="s">
        <v>245</v>
      </c>
      <c r="D406" s="167" t="s">
        <v>448</v>
      </c>
      <c r="E406" s="135" t="s">
        <v>240</v>
      </c>
      <c r="F406" s="135" t="s">
        <v>265</v>
      </c>
      <c r="G406" s="135" t="s">
        <v>242</v>
      </c>
      <c r="H406" s="135"/>
      <c r="I406" s="135">
        <v>3</v>
      </c>
      <c r="J406" s="135">
        <v>2</v>
      </c>
      <c r="K406" s="135">
        <v>3</v>
      </c>
      <c r="L406" s="103" t="s">
        <v>449</v>
      </c>
      <c r="M406" s="105"/>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row>
    <row r="407" spans="1:115" ht="13.2" x14ac:dyDescent="0.25">
      <c r="A407" s="144">
        <v>2</v>
      </c>
      <c r="B407" s="96"/>
      <c r="C407" s="48" t="s">
        <v>245</v>
      </c>
      <c r="D407" s="167" t="s">
        <v>611</v>
      </c>
      <c r="E407" s="135" t="s">
        <v>240</v>
      </c>
      <c r="F407" s="135" t="s">
        <v>265</v>
      </c>
      <c r="G407" s="135" t="s">
        <v>242</v>
      </c>
      <c r="H407" s="135"/>
      <c r="I407" s="135">
        <v>6</v>
      </c>
      <c r="J407" s="135">
        <v>5</v>
      </c>
      <c r="K407" s="135">
        <v>2</v>
      </c>
      <c r="L407" s="103" t="s">
        <v>287</v>
      </c>
      <c r="M407" s="105"/>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c r="DH407" s="4"/>
      <c r="DI407" s="4"/>
      <c r="DJ407" s="4"/>
      <c r="DK407" s="4"/>
    </row>
    <row r="408" spans="1:115" ht="13.2" x14ac:dyDescent="0.25">
      <c r="A408" s="144">
        <v>2</v>
      </c>
      <c r="B408" s="96"/>
      <c r="C408" s="18" t="s">
        <v>238</v>
      </c>
      <c r="D408" s="202" t="s">
        <v>370</v>
      </c>
      <c r="E408" s="131" t="s">
        <v>240</v>
      </c>
      <c r="F408" s="131" t="s">
        <v>272</v>
      </c>
      <c r="G408" s="131" t="s">
        <v>242</v>
      </c>
      <c r="H408" s="131"/>
      <c r="I408" s="131">
        <v>2</v>
      </c>
      <c r="J408" s="131">
        <v>3</v>
      </c>
      <c r="K408" s="131">
        <v>2</v>
      </c>
      <c r="L408" s="123" t="s">
        <v>371</v>
      </c>
      <c r="M408" s="105"/>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c r="DH408" s="4"/>
      <c r="DI408" s="4"/>
      <c r="DJ408" s="4"/>
      <c r="DK408" s="4"/>
    </row>
    <row r="409" spans="1:115" ht="13.2" x14ac:dyDescent="0.25">
      <c r="A409" s="144">
        <v>2</v>
      </c>
      <c r="B409" s="192">
        <v>1</v>
      </c>
      <c r="C409" s="18" t="s">
        <v>238</v>
      </c>
      <c r="D409" s="43" t="s">
        <v>719</v>
      </c>
      <c r="E409" s="226" t="s">
        <v>1</v>
      </c>
      <c r="F409" s="226" t="s">
        <v>241</v>
      </c>
      <c r="G409" s="226" t="s">
        <v>673</v>
      </c>
      <c r="H409" s="226"/>
      <c r="I409" s="226">
        <v>6</v>
      </c>
      <c r="J409" s="226"/>
      <c r="K409" s="226"/>
      <c r="L409" s="61" t="s">
        <v>720</v>
      </c>
      <c r="M409" s="105"/>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c r="DH409" s="4"/>
      <c r="DI409" s="4"/>
      <c r="DJ409" s="4"/>
      <c r="DK409" s="4"/>
    </row>
    <row r="410" spans="1:115" ht="13.2" x14ac:dyDescent="0.25">
      <c r="A410" s="144">
        <v>2</v>
      </c>
      <c r="B410" s="96"/>
      <c r="C410" s="48" t="s">
        <v>245</v>
      </c>
      <c r="D410" s="34" t="s">
        <v>892</v>
      </c>
      <c r="E410" s="149" t="s">
        <v>4</v>
      </c>
      <c r="F410" s="149" t="s">
        <v>247</v>
      </c>
      <c r="G410" s="149" t="s">
        <v>673</v>
      </c>
      <c r="H410" s="149" t="s">
        <v>749</v>
      </c>
      <c r="I410" s="149">
        <v>1</v>
      </c>
      <c r="J410" s="149"/>
      <c r="K410" s="149"/>
      <c r="L410" s="172" t="s">
        <v>893</v>
      </c>
      <c r="M410" s="105"/>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c r="DH410" s="4"/>
      <c r="DI410" s="4"/>
      <c r="DJ410" s="4"/>
      <c r="DK410" s="4"/>
    </row>
    <row r="411" spans="1:115" ht="13.2" x14ac:dyDescent="0.25">
      <c r="A411" s="144">
        <v>2</v>
      </c>
      <c r="B411" s="96"/>
      <c r="C411" s="121" t="s">
        <v>288</v>
      </c>
      <c r="D411" s="34" t="s">
        <v>1115</v>
      </c>
      <c r="E411" s="149" t="s">
        <v>7</v>
      </c>
      <c r="F411" s="149" t="s">
        <v>247</v>
      </c>
      <c r="G411" s="149" t="s">
        <v>673</v>
      </c>
      <c r="H411" s="149"/>
      <c r="I411" s="149">
        <v>2</v>
      </c>
      <c r="J411" s="149"/>
      <c r="K411" s="149"/>
      <c r="L411" s="172" t="s">
        <v>1116</v>
      </c>
      <c r="M411" s="105"/>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c r="DH411" s="4"/>
      <c r="DI411" s="4"/>
      <c r="DJ411" s="4"/>
      <c r="DK411" s="4"/>
    </row>
    <row r="412" spans="1:115" ht="13.2" x14ac:dyDescent="0.25">
      <c r="A412" s="144">
        <v>1</v>
      </c>
      <c r="B412" s="96"/>
      <c r="C412" s="20" t="s">
        <v>261</v>
      </c>
      <c r="D412" s="113" t="s">
        <v>628</v>
      </c>
      <c r="E412" s="114" t="s">
        <v>240</v>
      </c>
      <c r="F412" s="114" t="s">
        <v>310</v>
      </c>
      <c r="G412" s="114" t="s">
        <v>242</v>
      </c>
      <c r="H412" s="114"/>
      <c r="I412" s="114">
        <v>7</v>
      </c>
      <c r="J412" s="114">
        <v>8</v>
      </c>
      <c r="K412" s="114">
        <v>4</v>
      </c>
      <c r="L412" s="23" t="s">
        <v>629</v>
      </c>
      <c r="M412" s="105"/>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c r="DH412" s="4"/>
      <c r="DI412" s="4"/>
      <c r="DJ412" s="4"/>
      <c r="DK412" s="4"/>
    </row>
    <row r="413" spans="1:115" ht="13.2" x14ac:dyDescent="0.25">
      <c r="A413" s="144">
        <v>2</v>
      </c>
      <c r="B413" s="96"/>
      <c r="C413" s="48" t="s">
        <v>245</v>
      </c>
      <c r="D413" s="34" t="s">
        <v>894</v>
      </c>
      <c r="E413" s="149" t="s">
        <v>4</v>
      </c>
      <c r="F413" s="149" t="s">
        <v>247</v>
      </c>
      <c r="G413" s="149" t="s">
        <v>673</v>
      </c>
      <c r="H413" s="149" t="s">
        <v>749</v>
      </c>
      <c r="I413" s="149">
        <v>1</v>
      </c>
      <c r="J413" s="149"/>
      <c r="K413" s="149"/>
      <c r="L413" s="172" t="s">
        <v>895</v>
      </c>
      <c r="M413" s="105"/>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c r="DH413" s="4"/>
      <c r="DI413" s="4"/>
      <c r="DJ413" s="4"/>
      <c r="DK413" s="4"/>
    </row>
    <row r="414" spans="1:115" ht="13.2" x14ac:dyDescent="0.25">
      <c r="A414" s="144">
        <v>2</v>
      </c>
      <c r="B414" s="96"/>
      <c r="C414" s="20" t="s">
        <v>261</v>
      </c>
      <c r="D414" s="43" t="s">
        <v>972</v>
      </c>
      <c r="E414" s="226" t="s">
        <v>5</v>
      </c>
      <c r="F414" s="226" t="s">
        <v>241</v>
      </c>
      <c r="G414" s="226" t="s">
        <v>673</v>
      </c>
      <c r="H414" s="226"/>
      <c r="I414" s="226">
        <v>2</v>
      </c>
      <c r="J414" s="226"/>
      <c r="K414" s="226"/>
      <c r="L414" s="61" t="s">
        <v>973</v>
      </c>
      <c r="M414" s="105"/>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row>
    <row r="415" spans="1:115" ht="13.2" x14ac:dyDescent="0.25">
      <c r="A415" s="144">
        <v>2</v>
      </c>
      <c r="B415" s="96"/>
      <c r="C415" s="20" t="s">
        <v>261</v>
      </c>
      <c r="D415" s="43" t="s">
        <v>1244</v>
      </c>
      <c r="E415" s="226" t="s">
        <v>9</v>
      </c>
      <c r="F415" s="226" t="s">
        <v>241</v>
      </c>
      <c r="G415" s="226" t="s">
        <v>673</v>
      </c>
      <c r="H415" s="226"/>
      <c r="I415" s="226">
        <v>2</v>
      </c>
      <c r="J415" s="226"/>
      <c r="K415" s="226"/>
      <c r="L415" s="61" t="s">
        <v>1245</v>
      </c>
      <c r="M415" s="105"/>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4"/>
      <c r="DH415" s="4"/>
      <c r="DI415" s="4"/>
      <c r="DJ415" s="4"/>
      <c r="DK415" s="4"/>
    </row>
    <row r="416" spans="1:115" ht="13.2" x14ac:dyDescent="0.25">
      <c r="A416" s="144">
        <v>2</v>
      </c>
      <c r="B416" s="144">
        <v>2</v>
      </c>
      <c r="C416" s="48" t="s">
        <v>245</v>
      </c>
      <c r="D416" s="167" t="s">
        <v>372</v>
      </c>
      <c r="E416" s="135" t="s">
        <v>240</v>
      </c>
      <c r="F416" s="135" t="s">
        <v>265</v>
      </c>
      <c r="G416" s="135" t="s">
        <v>242</v>
      </c>
      <c r="H416" s="135" t="s">
        <v>250</v>
      </c>
      <c r="I416" s="135">
        <v>2</v>
      </c>
      <c r="J416" s="135">
        <v>2</v>
      </c>
      <c r="K416" s="135">
        <v>3</v>
      </c>
      <c r="L416" s="103"/>
      <c r="M416" s="105"/>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row>
    <row r="417" spans="1:115" ht="13.2" x14ac:dyDescent="0.25">
      <c r="A417" s="144">
        <v>2</v>
      </c>
      <c r="B417" s="144">
        <v>2</v>
      </c>
      <c r="C417" s="48" t="s">
        <v>245</v>
      </c>
      <c r="D417" s="167" t="s">
        <v>1104</v>
      </c>
      <c r="E417" s="135" t="s">
        <v>7</v>
      </c>
      <c r="F417" s="135" t="s">
        <v>265</v>
      </c>
      <c r="G417" s="135" t="s">
        <v>673</v>
      </c>
      <c r="H417" s="135"/>
      <c r="I417" s="135">
        <v>1</v>
      </c>
      <c r="J417" s="135"/>
      <c r="K417" s="135"/>
      <c r="L417" s="103" t="s">
        <v>1105</v>
      </c>
      <c r="M417" s="105"/>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row>
    <row r="418" spans="1:115" ht="13.2" x14ac:dyDescent="0.25">
      <c r="A418" s="144">
        <v>2</v>
      </c>
      <c r="B418" s="96"/>
      <c r="C418" s="18" t="s">
        <v>238</v>
      </c>
      <c r="D418" s="202" t="s">
        <v>1071</v>
      </c>
      <c r="E418" s="131" t="s">
        <v>6</v>
      </c>
      <c r="F418" s="131" t="s">
        <v>272</v>
      </c>
      <c r="G418" s="131" t="s">
        <v>673</v>
      </c>
      <c r="H418" s="131"/>
      <c r="I418" s="131">
        <v>4</v>
      </c>
      <c r="J418" s="131"/>
      <c r="K418" s="131"/>
      <c r="L418" s="123" t="s">
        <v>1072</v>
      </c>
      <c r="M418" s="105"/>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row>
    <row r="419" spans="1:115" ht="13.2" x14ac:dyDescent="0.25">
      <c r="A419" s="144">
        <v>2</v>
      </c>
      <c r="B419" s="144">
        <v>2</v>
      </c>
      <c r="C419" s="48" t="s">
        <v>245</v>
      </c>
      <c r="D419" s="167" t="s">
        <v>1162</v>
      </c>
      <c r="E419" s="135" t="s">
        <v>8</v>
      </c>
      <c r="F419" s="135" t="s">
        <v>265</v>
      </c>
      <c r="G419" s="135" t="s">
        <v>673</v>
      </c>
      <c r="H419" s="135"/>
      <c r="I419" s="135">
        <v>0</v>
      </c>
      <c r="J419" s="135"/>
      <c r="K419" s="135"/>
      <c r="L419" s="103" t="s">
        <v>1163</v>
      </c>
      <c r="M419" s="105"/>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row>
    <row r="420" spans="1:115" ht="13.2" x14ac:dyDescent="0.25">
      <c r="A420" s="144">
        <v>2</v>
      </c>
      <c r="B420" s="96"/>
      <c r="C420" s="18" t="s">
        <v>238</v>
      </c>
      <c r="D420" s="34" t="s">
        <v>564</v>
      </c>
      <c r="E420" s="149" t="s">
        <v>240</v>
      </c>
      <c r="F420" s="149" t="s">
        <v>247</v>
      </c>
      <c r="G420" s="149" t="s">
        <v>242</v>
      </c>
      <c r="H420" s="149" t="s">
        <v>255</v>
      </c>
      <c r="I420" s="149">
        <v>5</v>
      </c>
      <c r="J420" s="149">
        <v>7</v>
      </c>
      <c r="K420" s="149">
        <v>4</v>
      </c>
      <c r="L420" s="172"/>
      <c r="M420" s="105"/>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row>
    <row r="421" spans="1:115" ht="13.2" x14ac:dyDescent="0.25">
      <c r="A421" s="144">
        <v>2</v>
      </c>
      <c r="B421" s="144">
        <v>2</v>
      </c>
      <c r="C421" s="48" t="s">
        <v>245</v>
      </c>
      <c r="D421" s="167" t="s">
        <v>1049</v>
      </c>
      <c r="E421" s="135" t="s">
        <v>6</v>
      </c>
      <c r="F421" s="135" t="s">
        <v>265</v>
      </c>
      <c r="G421" s="135" t="s">
        <v>673</v>
      </c>
      <c r="H421" s="135"/>
      <c r="I421" s="135">
        <v>2</v>
      </c>
      <c r="J421" s="135"/>
      <c r="K421" s="135"/>
      <c r="L421" s="103" t="s">
        <v>1050</v>
      </c>
      <c r="M421" s="105"/>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row>
    <row r="422" spans="1:115" ht="13.2" x14ac:dyDescent="0.25">
      <c r="A422" s="144">
        <v>2</v>
      </c>
      <c r="B422" s="144">
        <v>2</v>
      </c>
      <c r="C422" s="48" t="s">
        <v>245</v>
      </c>
      <c r="D422" s="167" t="s">
        <v>202</v>
      </c>
      <c r="E422" s="135" t="s">
        <v>1</v>
      </c>
      <c r="F422" s="135" t="s">
        <v>265</v>
      </c>
      <c r="G422" s="135" t="s">
        <v>673</v>
      </c>
      <c r="H422" s="135"/>
      <c r="I422" s="135">
        <v>3</v>
      </c>
      <c r="J422" s="135"/>
      <c r="K422" s="135"/>
      <c r="L422" s="103" t="s">
        <v>699</v>
      </c>
      <c r="M422" s="105"/>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c r="DH422" s="4"/>
      <c r="DI422" s="4"/>
      <c r="DJ422" s="4"/>
      <c r="DK422" s="4"/>
    </row>
    <row r="423" spans="1:115" ht="13.2" x14ac:dyDescent="0.25">
      <c r="A423" s="144">
        <v>2</v>
      </c>
      <c r="B423" s="192">
        <v>1</v>
      </c>
      <c r="C423" s="48" t="s">
        <v>245</v>
      </c>
      <c r="D423" s="43" t="s">
        <v>681</v>
      </c>
      <c r="E423" s="226" t="s">
        <v>1</v>
      </c>
      <c r="F423" s="226" t="s">
        <v>241</v>
      </c>
      <c r="G423" s="226" t="s">
        <v>673</v>
      </c>
      <c r="H423" s="226"/>
      <c r="I423" s="226">
        <v>1</v>
      </c>
      <c r="J423" s="226"/>
      <c r="K423" s="226"/>
      <c r="L423" s="61" t="s">
        <v>682</v>
      </c>
      <c r="M423" s="105"/>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c r="DH423" s="4"/>
      <c r="DI423" s="4"/>
      <c r="DJ423" s="4"/>
      <c r="DK423" s="4"/>
    </row>
    <row r="424" spans="1:115" ht="13.2" x14ac:dyDescent="0.25">
      <c r="A424" s="144">
        <v>2</v>
      </c>
      <c r="B424" s="96"/>
      <c r="C424" s="48" t="s">
        <v>245</v>
      </c>
      <c r="D424" s="43" t="s">
        <v>800</v>
      </c>
      <c r="E424" s="226" t="s">
        <v>2</v>
      </c>
      <c r="F424" s="226" t="s">
        <v>241</v>
      </c>
      <c r="G424" s="226" t="s">
        <v>242</v>
      </c>
      <c r="H424" s="226" t="s">
        <v>250</v>
      </c>
      <c r="I424" s="226">
        <v>6</v>
      </c>
      <c r="J424" s="226">
        <v>6</v>
      </c>
      <c r="K424" s="226">
        <v>5</v>
      </c>
      <c r="L424" s="61" t="s">
        <v>801</v>
      </c>
      <c r="M424" s="105"/>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c r="DH424" s="4"/>
      <c r="DI424" s="4"/>
      <c r="DJ424" s="4"/>
      <c r="DK424" s="4"/>
    </row>
    <row r="425" spans="1:115" ht="13.2" x14ac:dyDescent="0.25">
      <c r="A425" s="144">
        <v>2</v>
      </c>
      <c r="B425" s="96"/>
      <c r="C425" s="48" t="s">
        <v>245</v>
      </c>
      <c r="D425" s="34" t="s">
        <v>450</v>
      </c>
      <c r="E425" s="149" t="s">
        <v>240</v>
      </c>
      <c r="F425" s="149" t="s">
        <v>247</v>
      </c>
      <c r="G425" s="149" t="s">
        <v>242</v>
      </c>
      <c r="H425" s="149"/>
      <c r="I425" s="149">
        <v>3</v>
      </c>
      <c r="J425" s="149">
        <v>3</v>
      </c>
      <c r="K425" s="149">
        <v>1</v>
      </c>
      <c r="L425" s="172" t="s">
        <v>253</v>
      </c>
      <c r="M425" s="105"/>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c r="DH425" s="4"/>
      <c r="DI425" s="4"/>
      <c r="DJ425" s="4"/>
      <c r="DK425" s="4"/>
    </row>
    <row r="426" spans="1:115" ht="13.2" x14ac:dyDescent="0.25">
      <c r="A426" s="144">
        <v>2</v>
      </c>
      <c r="B426" s="96"/>
      <c r="C426" s="18" t="s">
        <v>238</v>
      </c>
      <c r="D426" s="43" t="s">
        <v>913</v>
      </c>
      <c r="E426" s="226" t="s">
        <v>4</v>
      </c>
      <c r="F426" s="226" t="s">
        <v>241</v>
      </c>
      <c r="G426" s="226" t="s">
        <v>242</v>
      </c>
      <c r="H426" s="226"/>
      <c r="I426" s="226">
        <v>3</v>
      </c>
      <c r="J426" s="226">
        <v>4</v>
      </c>
      <c r="K426" s="226">
        <v>3</v>
      </c>
      <c r="L426" s="61" t="s">
        <v>914</v>
      </c>
      <c r="M426" s="105"/>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row>
    <row r="427" spans="1:115" ht="13.2" x14ac:dyDescent="0.25">
      <c r="A427" s="144">
        <v>2</v>
      </c>
      <c r="B427" s="96"/>
      <c r="C427" s="48" t="s">
        <v>245</v>
      </c>
      <c r="D427" s="34" t="s">
        <v>764</v>
      </c>
      <c r="E427" s="149" t="s">
        <v>2</v>
      </c>
      <c r="F427" s="149" t="s">
        <v>247</v>
      </c>
      <c r="G427" s="149" t="s">
        <v>242</v>
      </c>
      <c r="H427" s="149" t="s">
        <v>250</v>
      </c>
      <c r="I427" s="149">
        <v>2</v>
      </c>
      <c r="J427" s="149">
        <v>2</v>
      </c>
      <c r="K427" s="149">
        <v>2</v>
      </c>
      <c r="L427" s="172" t="s">
        <v>765</v>
      </c>
      <c r="M427" s="105"/>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row>
    <row r="428" spans="1:115" ht="13.2" x14ac:dyDescent="0.25">
      <c r="A428" s="144">
        <v>2</v>
      </c>
      <c r="B428" s="96"/>
      <c r="C428" s="18" t="s">
        <v>238</v>
      </c>
      <c r="D428" s="43" t="s">
        <v>1264</v>
      </c>
      <c r="E428" s="226" t="s">
        <v>9</v>
      </c>
      <c r="F428" s="226" t="s">
        <v>241</v>
      </c>
      <c r="G428" s="226" t="s">
        <v>242</v>
      </c>
      <c r="H428" s="226" t="s">
        <v>243</v>
      </c>
      <c r="I428" s="226">
        <v>4</v>
      </c>
      <c r="J428" s="226">
        <v>2</v>
      </c>
      <c r="K428" s="226">
        <v>5</v>
      </c>
      <c r="L428" s="61" t="s">
        <v>1265</v>
      </c>
      <c r="M428" s="105"/>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row>
    <row r="429" spans="1:115" ht="13.2" x14ac:dyDescent="0.25">
      <c r="A429" s="144">
        <v>2</v>
      </c>
      <c r="B429" s="96"/>
      <c r="C429" s="48" t="s">
        <v>245</v>
      </c>
      <c r="D429" s="202" t="s">
        <v>211</v>
      </c>
      <c r="E429" s="131" t="s">
        <v>240</v>
      </c>
      <c r="F429" s="131" t="s">
        <v>272</v>
      </c>
      <c r="G429" s="131" t="s">
        <v>242</v>
      </c>
      <c r="H429" s="131"/>
      <c r="I429" s="131">
        <v>10</v>
      </c>
      <c r="J429" s="131">
        <v>8</v>
      </c>
      <c r="K429" s="131">
        <v>8</v>
      </c>
      <c r="L429" s="123" t="s">
        <v>666</v>
      </c>
      <c r="M429" s="105"/>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row>
    <row r="430" spans="1:115" ht="13.2" x14ac:dyDescent="0.25">
      <c r="A430" s="144">
        <v>2</v>
      </c>
      <c r="B430" s="192">
        <v>1</v>
      </c>
      <c r="C430" s="18" t="s">
        <v>238</v>
      </c>
      <c r="D430" s="34" t="s">
        <v>904</v>
      </c>
      <c r="E430" s="149" t="s">
        <v>4</v>
      </c>
      <c r="F430" s="149" t="s">
        <v>247</v>
      </c>
      <c r="G430" s="149" t="s">
        <v>673</v>
      </c>
      <c r="H430" s="149"/>
      <c r="I430" s="149">
        <v>2</v>
      </c>
      <c r="J430" s="149"/>
      <c r="K430" s="149"/>
      <c r="L430" s="172" t="s">
        <v>905</v>
      </c>
      <c r="M430" s="105"/>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c r="DH430" s="4"/>
      <c r="DI430" s="4"/>
      <c r="DJ430" s="4"/>
      <c r="DK430" s="4"/>
    </row>
    <row r="431" spans="1:115" ht="13.2" x14ac:dyDescent="0.25">
      <c r="A431" s="144">
        <v>2</v>
      </c>
      <c r="B431" s="96"/>
      <c r="C431" s="48" t="s">
        <v>245</v>
      </c>
      <c r="D431" s="43" t="s">
        <v>281</v>
      </c>
      <c r="E431" s="226" t="s">
        <v>240</v>
      </c>
      <c r="F431" s="226" t="s">
        <v>241</v>
      </c>
      <c r="G431" s="226" t="s">
        <v>242</v>
      </c>
      <c r="H431" s="226"/>
      <c r="I431" s="226">
        <v>1</v>
      </c>
      <c r="J431" s="226">
        <v>1</v>
      </c>
      <c r="K431" s="226">
        <v>2</v>
      </c>
      <c r="L431" s="61" t="s">
        <v>282</v>
      </c>
      <c r="M431" s="105"/>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c r="DH431" s="4"/>
      <c r="DI431" s="4"/>
      <c r="DJ431" s="4"/>
      <c r="DK431" s="4"/>
    </row>
    <row r="432" spans="1:115" ht="13.2" x14ac:dyDescent="0.25">
      <c r="A432" s="144">
        <v>2</v>
      </c>
      <c r="B432" s="96"/>
      <c r="C432" s="48" t="s">
        <v>245</v>
      </c>
      <c r="D432" s="167" t="s">
        <v>507</v>
      </c>
      <c r="E432" s="135" t="s">
        <v>240</v>
      </c>
      <c r="F432" s="135" t="s">
        <v>265</v>
      </c>
      <c r="G432" s="135" t="s">
        <v>242</v>
      </c>
      <c r="H432" s="135"/>
      <c r="I432" s="135">
        <v>4</v>
      </c>
      <c r="J432" s="135">
        <v>3</v>
      </c>
      <c r="K432" s="135">
        <v>5</v>
      </c>
      <c r="L432" s="103" t="s">
        <v>244</v>
      </c>
      <c r="M432" s="105"/>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c r="DH432" s="4"/>
      <c r="DI432" s="4"/>
      <c r="DJ432" s="4"/>
      <c r="DK432" s="4"/>
    </row>
    <row r="433" spans="1:115" ht="13.2" x14ac:dyDescent="0.25">
      <c r="A433" s="144">
        <v>2</v>
      </c>
      <c r="B433" s="96"/>
      <c r="C433" s="48" t="s">
        <v>245</v>
      </c>
      <c r="D433" s="34" t="s">
        <v>1189</v>
      </c>
      <c r="E433" s="149" t="s">
        <v>8</v>
      </c>
      <c r="F433" s="149" t="s">
        <v>247</v>
      </c>
      <c r="G433" s="149" t="s">
        <v>673</v>
      </c>
      <c r="H433" s="149"/>
      <c r="I433" s="149">
        <v>3</v>
      </c>
      <c r="J433" s="149"/>
      <c r="K433" s="149"/>
      <c r="L433" s="172" t="s">
        <v>1190</v>
      </c>
      <c r="M433" s="105"/>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c r="DH433" s="4"/>
      <c r="DI433" s="4"/>
      <c r="DJ433" s="4"/>
      <c r="DK433" s="4"/>
    </row>
    <row r="434" spans="1:115" ht="13.2" x14ac:dyDescent="0.25">
      <c r="A434" s="144">
        <v>2</v>
      </c>
      <c r="B434" s="96"/>
      <c r="C434" s="121" t="s">
        <v>288</v>
      </c>
      <c r="D434" s="202" t="s">
        <v>206</v>
      </c>
      <c r="E434" s="131" t="s">
        <v>240</v>
      </c>
      <c r="F434" s="131" t="s">
        <v>272</v>
      </c>
      <c r="G434" s="131" t="s">
        <v>242</v>
      </c>
      <c r="H434" s="131"/>
      <c r="I434" s="131">
        <v>3</v>
      </c>
      <c r="J434" s="131">
        <v>2</v>
      </c>
      <c r="K434" s="131">
        <v>2</v>
      </c>
      <c r="L434" s="123" t="s">
        <v>451</v>
      </c>
      <c r="M434" s="105"/>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c r="DH434" s="4"/>
      <c r="DI434" s="4"/>
      <c r="DJ434" s="4"/>
      <c r="DK434" s="4"/>
    </row>
    <row r="435" spans="1:115" ht="13.2" x14ac:dyDescent="0.25">
      <c r="A435" s="144">
        <v>2</v>
      </c>
      <c r="B435" s="144">
        <v>2</v>
      </c>
      <c r="C435" s="48" t="s">
        <v>245</v>
      </c>
      <c r="D435" s="167" t="s">
        <v>1191</v>
      </c>
      <c r="E435" s="135" t="s">
        <v>8</v>
      </c>
      <c r="F435" s="135" t="s">
        <v>265</v>
      </c>
      <c r="G435" s="135" t="s">
        <v>673</v>
      </c>
      <c r="H435" s="135"/>
      <c r="I435" s="135">
        <v>3</v>
      </c>
      <c r="J435" s="135"/>
      <c r="K435" s="135"/>
      <c r="L435" s="103" t="s">
        <v>1192</v>
      </c>
      <c r="M435" s="105"/>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c r="DH435" s="4"/>
      <c r="DI435" s="4"/>
      <c r="DJ435" s="4"/>
      <c r="DK435" s="4"/>
    </row>
    <row r="436" spans="1:115" ht="13.2" x14ac:dyDescent="0.25">
      <c r="A436" s="144">
        <v>2</v>
      </c>
      <c r="B436" s="96"/>
      <c r="C436" s="48" t="s">
        <v>245</v>
      </c>
      <c r="D436" s="43" t="s">
        <v>999</v>
      </c>
      <c r="E436" s="226" t="s">
        <v>5</v>
      </c>
      <c r="F436" s="226" t="s">
        <v>241</v>
      </c>
      <c r="G436" s="226" t="s">
        <v>673</v>
      </c>
      <c r="H436" s="226"/>
      <c r="I436" s="226">
        <v>4</v>
      </c>
      <c r="J436" s="226"/>
      <c r="K436" s="226"/>
      <c r="L436" s="61" t="s">
        <v>1000</v>
      </c>
      <c r="M436" s="105"/>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c r="CZ436" s="4"/>
      <c r="DA436" s="4"/>
      <c r="DB436" s="4"/>
      <c r="DC436" s="4"/>
      <c r="DD436" s="4"/>
      <c r="DE436" s="4"/>
      <c r="DF436" s="4"/>
      <c r="DG436" s="4"/>
      <c r="DH436" s="4"/>
      <c r="DI436" s="4"/>
      <c r="DJ436" s="4"/>
      <c r="DK436" s="4"/>
    </row>
    <row r="437" spans="1:115" ht="13.2" x14ac:dyDescent="0.25">
      <c r="A437" s="144">
        <v>2</v>
      </c>
      <c r="B437" s="144">
        <v>2</v>
      </c>
      <c r="C437" s="48" t="s">
        <v>245</v>
      </c>
      <c r="D437" s="167" t="s">
        <v>982</v>
      </c>
      <c r="E437" s="135" t="s">
        <v>5</v>
      </c>
      <c r="F437" s="135" t="s">
        <v>265</v>
      </c>
      <c r="G437" s="135" t="s">
        <v>673</v>
      </c>
      <c r="H437" s="135"/>
      <c r="I437" s="135">
        <v>3</v>
      </c>
      <c r="J437" s="135"/>
      <c r="K437" s="135"/>
      <c r="L437" s="103" t="s">
        <v>983</v>
      </c>
      <c r="M437" s="105"/>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c r="DH437" s="4"/>
      <c r="DI437" s="4"/>
      <c r="DJ437" s="4"/>
      <c r="DK437" s="4"/>
    </row>
    <row r="438" spans="1:115" ht="13.2" x14ac:dyDescent="0.25">
      <c r="A438" s="144">
        <v>2</v>
      </c>
      <c r="B438" s="144">
        <v>2</v>
      </c>
      <c r="C438" s="48" t="s">
        <v>245</v>
      </c>
      <c r="D438" s="167" t="s">
        <v>974</v>
      </c>
      <c r="E438" s="135" t="s">
        <v>5</v>
      </c>
      <c r="F438" s="135" t="s">
        <v>265</v>
      </c>
      <c r="G438" s="135" t="s">
        <v>673</v>
      </c>
      <c r="H438" s="135"/>
      <c r="I438" s="135">
        <v>2</v>
      </c>
      <c r="J438" s="135"/>
      <c r="K438" s="135"/>
      <c r="L438" s="103" t="s">
        <v>975</v>
      </c>
      <c r="M438" s="105"/>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c r="DH438" s="4"/>
      <c r="DI438" s="4"/>
      <c r="DJ438" s="4"/>
      <c r="DK438" s="4"/>
    </row>
    <row r="439" spans="1:115" ht="13.2" x14ac:dyDescent="0.25">
      <c r="A439" s="144">
        <v>2</v>
      </c>
      <c r="B439" s="96"/>
      <c r="C439" s="18" t="s">
        <v>238</v>
      </c>
      <c r="D439" s="202" t="s">
        <v>962</v>
      </c>
      <c r="E439" s="131" t="s">
        <v>5</v>
      </c>
      <c r="F439" s="131" t="s">
        <v>272</v>
      </c>
      <c r="G439" s="131" t="s">
        <v>242</v>
      </c>
      <c r="H439" s="131"/>
      <c r="I439" s="131">
        <v>1</v>
      </c>
      <c r="J439" s="131">
        <v>2</v>
      </c>
      <c r="K439" s="131">
        <v>1</v>
      </c>
      <c r="L439" s="123" t="s">
        <v>963</v>
      </c>
      <c r="M439" s="105"/>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c r="DH439" s="4"/>
      <c r="DI439" s="4"/>
      <c r="DJ439" s="4"/>
      <c r="DK439" s="4"/>
    </row>
    <row r="440" spans="1:115" ht="13.2" x14ac:dyDescent="0.25">
      <c r="A440" s="144">
        <v>2</v>
      </c>
      <c r="B440" s="96"/>
      <c r="C440" s="18" t="s">
        <v>238</v>
      </c>
      <c r="D440" s="43" t="s">
        <v>976</v>
      </c>
      <c r="E440" s="226" t="s">
        <v>5</v>
      </c>
      <c r="F440" s="226" t="s">
        <v>241</v>
      </c>
      <c r="G440" s="226" t="s">
        <v>242</v>
      </c>
      <c r="H440" s="226" t="s">
        <v>243</v>
      </c>
      <c r="I440" s="226">
        <v>2</v>
      </c>
      <c r="J440" s="226">
        <v>2</v>
      </c>
      <c r="K440" s="226">
        <v>3</v>
      </c>
      <c r="L440" s="61" t="s">
        <v>977</v>
      </c>
      <c r="M440" s="105"/>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c r="CZ440" s="4"/>
      <c r="DA440" s="4"/>
      <c r="DB440" s="4"/>
      <c r="DC440" s="4"/>
      <c r="DD440" s="4"/>
      <c r="DE440" s="4"/>
      <c r="DF440" s="4"/>
      <c r="DG440" s="4"/>
      <c r="DH440" s="4"/>
      <c r="DI440" s="4"/>
      <c r="DJ440" s="4"/>
      <c r="DK440" s="4"/>
    </row>
    <row r="441" spans="1:115" ht="13.2" x14ac:dyDescent="0.25">
      <c r="A441" s="144">
        <v>2</v>
      </c>
      <c r="B441" s="96"/>
      <c r="C441" s="48" t="s">
        <v>245</v>
      </c>
      <c r="D441" s="43" t="s">
        <v>1201</v>
      </c>
      <c r="E441" s="226" t="s">
        <v>8</v>
      </c>
      <c r="F441" s="226" t="s">
        <v>241</v>
      </c>
      <c r="G441" s="226" t="s">
        <v>673</v>
      </c>
      <c r="H441" s="226"/>
      <c r="I441" s="226">
        <v>4</v>
      </c>
      <c r="J441" s="226"/>
      <c r="K441" s="226"/>
      <c r="L441" s="61" t="s">
        <v>1202</v>
      </c>
      <c r="M441" s="105"/>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c r="DH441" s="4"/>
      <c r="DI441" s="4"/>
      <c r="DJ441" s="4"/>
      <c r="DK441" s="4"/>
    </row>
    <row r="442" spans="1:115" ht="13.2" x14ac:dyDescent="0.25">
      <c r="A442" s="144">
        <v>2</v>
      </c>
      <c r="B442" s="96"/>
      <c r="C442" s="48" t="s">
        <v>245</v>
      </c>
      <c r="D442" s="202" t="s">
        <v>984</v>
      </c>
      <c r="E442" s="131" t="s">
        <v>5</v>
      </c>
      <c r="F442" s="131" t="s">
        <v>272</v>
      </c>
      <c r="G442" s="131" t="s">
        <v>673</v>
      </c>
      <c r="H442" s="131"/>
      <c r="I442" s="131">
        <v>3</v>
      </c>
      <c r="J442" s="131"/>
      <c r="K442" s="131"/>
      <c r="L442" s="123" t="s">
        <v>985</v>
      </c>
      <c r="M442" s="105"/>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c r="CZ442" s="4"/>
      <c r="DA442" s="4"/>
      <c r="DB442" s="4"/>
      <c r="DC442" s="4"/>
      <c r="DD442" s="4"/>
      <c r="DE442" s="4"/>
      <c r="DF442" s="4"/>
      <c r="DG442" s="4"/>
      <c r="DH442" s="4"/>
      <c r="DI442" s="4"/>
      <c r="DJ442" s="4"/>
      <c r="DK442" s="4"/>
    </row>
    <row r="443" spans="1:115" ht="13.2" x14ac:dyDescent="0.25">
      <c r="A443" s="144">
        <v>2</v>
      </c>
      <c r="B443" s="96"/>
      <c r="C443" s="48" t="s">
        <v>245</v>
      </c>
      <c r="D443" s="34" t="s">
        <v>1023</v>
      </c>
      <c r="E443" s="149" t="s">
        <v>6</v>
      </c>
      <c r="F443" s="149" t="s">
        <v>247</v>
      </c>
      <c r="G443" s="149" t="s">
        <v>673</v>
      </c>
      <c r="H443" s="149"/>
      <c r="I443" s="149">
        <v>0</v>
      </c>
      <c r="J443" s="149"/>
      <c r="K443" s="149"/>
      <c r="L443" s="172" t="s">
        <v>1024</v>
      </c>
      <c r="M443" s="105"/>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c r="CZ443" s="4"/>
      <c r="DA443" s="4"/>
      <c r="DB443" s="4"/>
      <c r="DC443" s="4"/>
      <c r="DD443" s="4"/>
      <c r="DE443" s="4"/>
      <c r="DF443" s="4"/>
      <c r="DG443" s="4"/>
      <c r="DH443" s="4"/>
      <c r="DI443" s="4"/>
      <c r="DJ443" s="4"/>
      <c r="DK443" s="4"/>
    </row>
    <row r="444" spans="1:115" ht="13.2" x14ac:dyDescent="0.25">
      <c r="A444" s="144">
        <v>2</v>
      </c>
      <c r="B444" s="144">
        <v>2</v>
      </c>
      <c r="C444" s="48" t="s">
        <v>245</v>
      </c>
      <c r="D444" s="167" t="s">
        <v>452</v>
      </c>
      <c r="E444" s="135" t="s">
        <v>240</v>
      </c>
      <c r="F444" s="135" t="s">
        <v>265</v>
      </c>
      <c r="G444" s="135" t="s">
        <v>242</v>
      </c>
      <c r="H444" s="135"/>
      <c r="I444" s="135">
        <v>3</v>
      </c>
      <c r="J444" s="135">
        <v>3</v>
      </c>
      <c r="K444" s="135">
        <v>2</v>
      </c>
      <c r="L444" s="103" t="s">
        <v>453</v>
      </c>
      <c r="M444" s="105"/>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c r="CZ444" s="4"/>
      <c r="DA444" s="4"/>
      <c r="DB444" s="4"/>
      <c r="DC444" s="4"/>
      <c r="DD444" s="4"/>
      <c r="DE444" s="4"/>
      <c r="DF444" s="4"/>
      <c r="DG444" s="4"/>
      <c r="DH444" s="4"/>
      <c r="DI444" s="4"/>
      <c r="DJ444" s="4"/>
      <c r="DK444" s="4"/>
    </row>
    <row r="445" spans="1:115" ht="13.2" x14ac:dyDescent="0.25">
      <c r="A445" s="144">
        <v>2</v>
      </c>
      <c r="B445" s="144">
        <v>2</v>
      </c>
      <c r="C445" s="48" t="s">
        <v>245</v>
      </c>
      <c r="D445" s="167" t="s">
        <v>1253</v>
      </c>
      <c r="E445" s="135" t="s">
        <v>9</v>
      </c>
      <c r="F445" s="135" t="s">
        <v>265</v>
      </c>
      <c r="G445" s="135" t="s">
        <v>673</v>
      </c>
      <c r="H445" s="135"/>
      <c r="I445" s="135">
        <v>3</v>
      </c>
      <c r="J445" s="135"/>
      <c r="K445" s="135"/>
      <c r="L445" s="103" t="s">
        <v>1254</v>
      </c>
      <c r="M445" s="105"/>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c r="CZ445" s="4"/>
      <c r="DA445" s="4"/>
      <c r="DB445" s="4"/>
      <c r="DC445" s="4"/>
      <c r="DD445" s="4"/>
      <c r="DE445" s="4"/>
      <c r="DF445" s="4"/>
      <c r="DG445" s="4"/>
      <c r="DH445" s="4"/>
      <c r="DI445" s="4"/>
      <c r="DJ445" s="4"/>
      <c r="DK445" s="4"/>
    </row>
    <row r="446" spans="1:115" ht="13.2" x14ac:dyDescent="0.25">
      <c r="A446" s="144">
        <v>2</v>
      </c>
      <c r="B446" s="96"/>
      <c r="C446" s="48" t="s">
        <v>245</v>
      </c>
      <c r="D446" s="202" t="s">
        <v>1226</v>
      </c>
      <c r="E446" s="131" t="s">
        <v>9</v>
      </c>
      <c r="F446" s="131" t="s">
        <v>272</v>
      </c>
      <c r="G446" s="131" t="s">
        <v>673</v>
      </c>
      <c r="H446" s="131"/>
      <c r="I446" s="131">
        <v>1</v>
      </c>
      <c r="J446" s="131"/>
      <c r="K446" s="131"/>
      <c r="L446" s="123" t="s">
        <v>1227</v>
      </c>
      <c r="M446" s="105"/>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c r="CZ446" s="4"/>
      <c r="DA446" s="4"/>
      <c r="DB446" s="4"/>
      <c r="DC446" s="4"/>
      <c r="DD446" s="4"/>
      <c r="DE446" s="4"/>
      <c r="DF446" s="4"/>
      <c r="DG446" s="4"/>
      <c r="DH446" s="4"/>
      <c r="DI446" s="4"/>
      <c r="DJ446" s="4"/>
      <c r="DK446" s="4"/>
    </row>
    <row r="447" spans="1:115" ht="13.2" x14ac:dyDescent="0.25">
      <c r="A447" s="144">
        <v>2</v>
      </c>
      <c r="B447" s="96"/>
      <c r="C447" s="48" t="s">
        <v>245</v>
      </c>
      <c r="D447" s="34" t="s">
        <v>283</v>
      </c>
      <c r="E447" s="149" t="s">
        <v>240</v>
      </c>
      <c r="F447" s="149" t="s">
        <v>247</v>
      </c>
      <c r="G447" s="149" t="s">
        <v>242</v>
      </c>
      <c r="H447" s="149"/>
      <c r="I447" s="149">
        <v>1</v>
      </c>
      <c r="J447" s="149">
        <v>0</v>
      </c>
      <c r="K447" s="149">
        <v>4</v>
      </c>
      <c r="L447" s="172" t="s">
        <v>244</v>
      </c>
      <c r="M447" s="105"/>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c r="CZ447" s="4"/>
      <c r="DA447" s="4"/>
      <c r="DB447" s="4"/>
      <c r="DC447" s="4"/>
      <c r="DD447" s="4"/>
      <c r="DE447" s="4"/>
      <c r="DF447" s="4"/>
      <c r="DG447" s="4"/>
      <c r="DH447" s="4"/>
      <c r="DI447" s="4"/>
      <c r="DJ447" s="4"/>
      <c r="DK447" s="4"/>
    </row>
    <row r="448" spans="1:115" ht="13.2" x14ac:dyDescent="0.25">
      <c r="A448" s="144">
        <v>2</v>
      </c>
      <c r="B448" s="192">
        <v>1</v>
      </c>
      <c r="C448" s="18" t="s">
        <v>238</v>
      </c>
      <c r="D448" s="34" t="s">
        <v>906</v>
      </c>
      <c r="E448" s="149" t="s">
        <v>4</v>
      </c>
      <c r="F448" s="149" t="s">
        <v>247</v>
      </c>
      <c r="G448" s="149" t="s">
        <v>242</v>
      </c>
      <c r="H448" s="149" t="s">
        <v>243</v>
      </c>
      <c r="I448" s="149">
        <v>2</v>
      </c>
      <c r="J448" s="149">
        <v>2</v>
      </c>
      <c r="K448" s="149">
        <v>2</v>
      </c>
      <c r="L448" s="172" t="s">
        <v>253</v>
      </c>
      <c r="M448" s="105"/>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c r="CZ448" s="4"/>
      <c r="DA448" s="4"/>
      <c r="DB448" s="4"/>
      <c r="DC448" s="4"/>
      <c r="DD448" s="4"/>
      <c r="DE448" s="4"/>
      <c r="DF448" s="4"/>
      <c r="DG448" s="4"/>
      <c r="DH448" s="4"/>
      <c r="DI448" s="4"/>
      <c r="DJ448" s="4"/>
      <c r="DK448" s="4"/>
    </row>
    <row r="449" spans="1:115" ht="13.2" x14ac:dyDescent="0.25">
      <c r="A449" s="144">
        <v>2</v>
      </c>
      <c r="B449" s="144">
        <v>2</v>
      </c>
      <c r="C449" s="18" t="s">
        <v>238</v>
      </c>
      <c r="D449" s="43" t="s">
        <v>1273</v>
      </c>
      <c r="E449" s="226" t="s">
        <v>9</v>
      </c>
      <c r="F449" s="226" t="s">
        <v>241</v>
      </c>
      <c r="G449" s="226" t="s">
        <v>242</v>
      </c>
      <c r="H449" s="226"/>
      <c r="I449" s="226">
        <v>6</v>
      </c>
      <c r="J449" s="226">
        <v>5</v>
      </c>
      <c r="K449" s="226">
        <v>5</v>
      </c>
      <c r="L449" s="61" t="s">
        <v>1274</v>
      </c>
      <c r="M449" s="105"/>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c r="CZ449" s="4"/>
      <c r="DA449" s="4"/>
      <c r="DB449" s="4"/>
      <c r="DC449" s="4"/>
      <c r="DD449" s="4"/>
      <c r="DE449" s="4"/>
      <c r="DF449" s="4"/>
      <c r="DG449" s="4"/>
      <c r="DH449" s="4"/>
      <c r="DI449" s="4"/>
      <c r="DJ449" s="4"/>
      <c r="DK449" s="4"/>
    </row>
    <row r="450" spans="1:115" ht="13.2" x14ac:dyDescent="0.25">
      <c r="A450" s="144">
        <v>2</v>
      </c>
      <c r="B450" s="192">
        <v>1</v>
      </c>
      <c r="C450" s="18" t="s">
        <v>238</v>
      </c>
      <c r="D450" s="34" t="s">
        <v>373</v>
      </c>
      <c r="E450" s="149" t="s">
        <v>240</v>
      </c>
      <c r="F450" s="149" t="s">
        <v>247</v>
      </c>
      <c r="G450" s="149" t="s">
        <v>242</v>
      </c>
      <c r="H450" s="149"/>
      <c r="I450" s="149">
        <v>2</v>
      </c>
      <c r="J450" s="149">
        <v>2</v>
      </c>
      <c r="K450" s="149">
        <v>3</v>
      </c>
      <c r="L450" s="172" t="s">
        <v>374</v>
      </c>
      <c r="M450" s="105"/>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c r="DH450" s="4"/>
      <c r="DI450" s="4"/>
      <c r="DJ450" s="4"/>
      <c r="DK450" s="4"/>
    </row>
    <row r="451" spans="1:115" ht="13.2" x14ac:dyDescent="0.25">
      <c r="A451" s="144">
        <v>2</v>
      </c>
      <c r="B451" s="144">
        <v>2</v>
      </c>
      <c r="C451" s="48" t="s">
        <v>245</v>
      </c>
      <c r="D451" s="167" t="s">
        <v>1051</v>
      </c>
      <c r="E451" s="135" t="s">
        <v>6</v>
      </c>
      <c r="F451" s="135" t="s">
        <v>265</v>
      </c>
      <c r="G451" s="135" t="s">
        <v>673</v>
      </c>
      <c r="H451" s="135"/>
      <c r="I451" s="135">
        <v>2</v>
      </c>
      <c r="J451" s="135"/>
      <c r="K451" s="135"/>
      <c r="L451" s="103" t="s">
        <v>1052</v>
      </c>
      <c r="M451" s="105"/>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c r="CZ451" s="4"/>
      <c r="DA451" s="4"/>
      <c r="DB451" s="4"/>
      <c r="DC451" s="4"/>
      <c r="DD451" s="4"/>
      <c r="DE451" s="4"/>
      <c r="DF451" s="4"/>
      <c r="DG451" s="4"/>
      <c r="DH451" s="4"/>
      <c r="DI451" s="4"/>
      <c r="DJ451" s="4"/>
      <c r="DK451" s="4"/>
    </row>
    <row r="452" spans="1:115" ht="13.2" x14ac:dyDescent="0.25">
      <c r="A452" s="144">
        <v>2</v>
      </c>
      <c r="B452" s="192">
        <v>1</v>
      </c>
      <c r="C452" s="18" t="s">
        <v>238</v>
      </c>
      <c r="D452" s="34" t="s">
        <v>978</v>
      </c>
      <c r="E452" s="149" t="s">
        <v>5</v>
      </c>
      <c r="F452" s="149" t="s">
        <v>247</v>
      </c>
      <c r="G452" s="149" t="s">
        <v>242</v>
      </c>
      <c r="H452" s="149"/>
      <c r="I452" s="149">
        <v>2</v>
      </c>
      <c r="J452" s="149">
        <v>3</v>
      </c>
      <c r="K452" s="149">
        <v>2</v>
      </c>
      <c r="L452" s="172" t="s">
        <v>979</v>
      </c>
      <c r="M452" s="105"/>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c r="CZ452" s="4"/>
      <c r="DA452" s="4"/>
      <c r="DB452" s="4"/>
      <c r="DC452" s="4"/>
      <c r="DD452" s="4"/>
      <c r="DE452" s="4"/>
      <c r="DF452" s="4"/>
      <c r="DG452" s="4"/>
      <c r="DH452" s="4"/>
      <c r="DI452" s="4"/>
      <c r="DJ452" s="4"/>
      <c r="DK452" s="4"/>
    </row>
    <row r="453" spans="1:115" ht="13.2" x14ac:dyDescent="0.25">
      <c r="A453" s="144">
        <v>2</v>
      </c>
      <c r="B453" s="96"/>
      <c r="C453" s="48" t="s">
        <v>245</v>
      </c>
      <c r="D453" s="43" t="s">
        <v>1065</v>
      </c>
      <c r="E453" s="226" t="s">
        <v>6</v>
      </c>
      <c r="F453" s="226" t="s">
        <v>241</v>
      </c>
      <c r="G453" s="226" t="s">
        <v>242</v>
      </c>
      <c r="H453" s="226"/>
      <c r="I453" s="226">
        <v>3</v>
      </c>
      <c r="J453" s="226">
        <v>3</v>
      </c>
      <c r="K453" s="226">
        <v>3</v>
      </c>
      <c r="L453" s="61" t="s">
        <v>1066</v>
      </c>
      <c r="M453" s="105"/>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c r="CZ453" s="4"/>
      <c r="DA453" s="4"/>
      <c r="DB453" s="4"/>
      <c r="DC453" s="4"/>
      <c r="DD453" s="4"/>
      <c r="DE453" s="4"/>
      <c r="DF453" s="4"/>
      <c r="DG453" s="4"/>
      <c r="DH453" s="4"/>
      <c r="DI453" s="4"/>
      <c r="DJ453" s="4"/>
      <c r="DK453" s="4"/>
    </row>
    <row r="454" spans="1:115" ht="13.2" x14ac:dyDescent="0.25">
      <c r="A454" s="144">
        <v>2</v>
      </c>
      <c r="B454" s="96"/>
      <c r="C454" s="18" t="s">
        <v>238</v>
      </c>
      <c r="D454" s="43" t="s">
        <v>1269</v>
      </c>
      <c r="E454" s="226" t="s">
        <v>9</v>
      </c>
      <c r="F454" s="226" t="s">
        <v>241</v>
      </c>
      <c r="G454" s="226" t="s">
        <v>242</v>
      </c>
      <c r="H454" s="226" t="s">
        <v>243</v>
      </c>
      <c r="I454" s="226">
        <v>5</v>
      </c>
      <c r="J454" s="226">
        <v>5</v>
      </c>
      <c r="K454" s="226">
        <v>5</v>
      </c>
      <c r="L454" s="61" t="s">
        <v>1270</v>
      </c>
      <c r="M454" s="105"/>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c r="DH454" s="4"/>
      <c r="DI454" s="4"/>
      <c r="DJ454" s="4"/>
      <c r="DK454" s="4"/>
    </row>
    <row r="455" spans="1:115" ht="13.2" x14ac:dyDescent="0.25">
      <c r="A455" s="144">
        <v>2</v>
      </c>
      <c r="B455" s="96"/>
      <c r="C455" s="48" t="s">
        <v>245</v>
      </c>
      <c r="D455" s="34" t="s">
        <v>949</v>
      </c>
      <c r="E455" s="149" t="s">
        <v>5</v>
      </c>
      <c r="F455" s="149" t="s">
        <v>247</v>
      </c>
      <c r="G455" s="149" t="s">
        <v>673</v>
      </c>
      <c r="H455" s="149"/>
      <c r="I455" s="149">
        <v>0</v>
      </c>
      <c r="J455" s="149"/>
      <c r="K455" s="149"/>
      <c r="L455" s="172" t="s">
        <v>950</v>
      </c>
      <c r="M455" s="105"/>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row>
    <row r="456" spans="1:115" ht="13.2" x14ac:dyDescent="0.25">
      <c r="A456" s="96"/>
      <c r="B456" s="96"/>
      <c r="C456" s="18" t="s">
        <v>238</v>
      </c>
      <c r="D456" s="202" t="s">
        <v>1146</v>
      </c>
      <c r="E456" s="131" t="s">
        <v>7</v>
      </c>
      <c r="F456" s="131" t="s">
        <v>272</v>
      </c>
      <c r="G456" s="131" t="s">
        <v>242</v>
      </c>
      <c r="H456" s="131" t="s">
        <v>269</v>
      </c>
      <c r="I456" s="131">
        <v>4</v>
      </c>
      <c r="J456" s="131">
        <v>2</v>
      </c>
      <c r="K456" s="131">
        <v>5</v>
      </c>
      <c r="L456" s="123" t="s">
        <v>1147</v>
      </c>
      <c r="M456" s="105"/>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c r="DH456" s="4"/>
      <c r="DI456" s="4"/>
      <c r="DJ456" s="4"/>
      <c r="DK456" s="4"/>
    </row>
    <row r="457" spans="1:115" ht="13.2" x14ac:dyDescent="0.25">
      <c r="A457" s="144">
        <v>2</v>
      </c>
      <c r="B457" s="96"/>
      <c r="C457" s="48" t="s">
        <v>245</v>
      </c>
      <c r="D457" s="34" t="s">
        <v>565</v>
      </c>
      <c r="E457" s="149" t="s">
        <v>240</v>
      </c>
      <c r="F457" s="149" t="s">
        <v>247</v>
      </c>
      <c r="G457" s="149" t="s">
        <v>242</v>
      </c>
      <c r="H457" s="149"/>
      <c r="I457" s="149">
        <v>5</v>
      </c>
      <c r="J457" s="149">
        <v>4</v>
      </c>
      <c r="K457" s="149">
        <v>4</v>
      </c>
      <c r="L457" s="172" t="s">
        <v>566</v>
      </c>
      <c r="M457" s="105"/>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c r="DH457" s="4"/>
      <c r="DI457" s="4"/>
      <c r="DJ457" s="4"/>
      <c r="DK457" s="4"/>
    </row>
    <row r="458" spans="1:115" ht="13.2" x14ac:dyDescent="0.25">
      <c r="A458" s="144">
        <v>2</v>
      </c>
      <c r="B458" s="96"/>
      <c r="C458" s="48" t="s">
        <v>245</v>
      </c>
      <c r="D458" s="167" t="s">
        <v>454</v>
      </c>
      <c r="E458" s="135" t="s">
        <v>240</v>
      </c>
      <c r="F458" s="135" t="s">
        <v>265</v>
      </c>
      <c r="G458" s="135" t="s">
        <v>242</v>
      </c>
      <c r="H458" s="135" t="s">
        <v>250</v>
      </c>
      <c r="I458" s="135">
        <v>3</v>
      </c>
      <c r="J458" s="135">
        <v>1</v>
      </c>
      <c r="K458" s="135">
        <v>4</v>
      </c>
      <c r="L458" s="103" t="s">
        <v>244</v>
      </c>
      <c r="M458" s="105"/>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c r="CZ458" s="4"/>
      <c r="DA458" s="4"/>
      <c r="DB458" s="4"/>
      <c r="DC458" s="4"/>
      <c r="DD458" s="4"/>
      <c r="DE458" s="4"/>
      <c r="DF458" s="4"/>
      <c r="DG458" s="4"/>
      <c r="DH458" s="4"/>
      <c r="DI458" s="4"/>
      <c r="DJ458" s="4"/>
      <c r="DK458" s="4"/>
    </row>
    <row r="459" spans="1:115" ht="13.2" x14ac:dyDescent="0.25">
      <c r="A459" s="144">
        <v>2</v>
      </c>
      <c r="B459" s="96"/>
      <c r="C459" s="48" t="s">
        <v>245</v>
      </c>
      <c r="D459" s="34" t="s">
        <v>508</v>
      </c>
      <c r="E459" s="149" t="s">
        <v>240</v>
      </c>
      <c r="F459" s="149" t="s">
        <v>247</v>
      </c>
      <c r="G459" s="149" t="s">
        <v>242</v>
      </c>
      <c r="H459" s="149"/>
      <c r="I459" s="149">
        <v>4</v>
      </c>
      <c r="J459" s="149">
        <v>3</v>
      </c>
      <c r="K459" s="149">
        <v>3</v>
      </c>
      <c r="L459" s="172" t="s">
        <v>253</v>
      </c>
      <c r="M459" s="105"/>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c r="DH459" s="4"/>
      <c r="DI459" s="4"/>
      <c r="DJ459" s="4"/>
      <c r="DK459" s="4"/>
    </row>
    <row r="460" spans="1:115" ht="13.2" x14ac:dyDescent="0.25">
      <c r="A460" s="144">
        <v>2</v>
      </c>
      <c r="B460" s="144">
        <v>2</v>
      </c>
      <c r="C460" s="48" t="s">
        <v>245</v>
      </c>
      <c r="D460" s="167" t="s">
        <v>1031</v>
      </c>
      <c r="E460" s="135" t="s">
        <v>6</v>
      </c>
      <c r="F460" s="135" t="s">
        <v>265</v>
      </c>
      <c r="G460" s="135" t="s">
        <v>673</v>
      </c>
      <c r="H460" s="135"/>
      <c r="I460" s="135">
        <v>1</v>
      </c>
      <c r="J460" s="135"/>
      <c r="K460" s="135"/>
      <c r="L460" s="103" t="s">
        <v>1032</v>
      </c>
      <c r="M460" s="105"/>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c r="CZ460" s="4"/>
      <c r="DA460" s="4"/>
      <c r="DB460" s="4"/>
      <c r="DC460" s="4"/>
      <c r="DD460" s="4"/>
      <c r="DE460" s="4"/>
      <c r="DF460" s="4"/>
      <c r="DG460" s="4"/>
      <c r="DH460" s="4"/>
      <c r="DI460" s="4"/>
      <c r="DJ460" s="4"/>
      <c r="DK460" s="4"/>
    </row>
    <row r="461" spans="1:115" ht="13.2" x14ac:dyDescent="0.25">
      <c r="A461" s="144">
        <v>2</v>
      </c>
      <c r="B461" s="96"/>
      <c r="C461" s="48" t="s">
        <v>245</v>
      </c>
      <c r="D461" s="43" t="s">
        <v>1216</v>
      </c>
      <c r="E461" s="226" t="s">
        <v>8</v>
      </c>
      <c r="F461" s="226" t="s">
        <v>241</v>
      </c>
      <c r="G461" s="226" t="s">
        <v>673</v>
      </c>
      <c r="H461" s="226"/>
      <c r="I461" s="226">
        <v>6</v>
      </c>
      <c r="J461" s="226"/>
      <c r="K461" s="226"/>
      <c r="L461" s="61" t="s">
        <v>1217</v>
      </c>
      <c r="M461" s="105"/>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c r="CZ461" s="4"/>
      <c r="DA461" s="4"/>
      <c r="DB461" s="4"/>
      <c r="DC461" s="4"/>
      <c r="DD461" s="4"/>
      <c r="DE461" s="4"/>
      <c r="DF461" s="4"/>
      <c r="DG461" s="4"/>
      <c r="DH461" s="4"/>
      <c r="DI461" s="4"/>
      <c r="DJ461" s="4"/>
      <c r="DK461" s="4"/>
    </row>
    <row r="462" spans="1:115" ht="13.2" x14ac:dyDescent="0.25">
      <c r="A462" s="144">
        <v>2</v>
      </c>
      <c r="B462" s="96"/>
      <c r="C462" s="48" t="s">
        <v>245</v>
      </c>
      <c r="D462" s="34" t="s">
        <v>209</v>
      </c>
      <c r="E462" s="149" t="s">
        <v>9</v>
      </c>
      <c r="F462" s="149" t="s">
        <v>247</v>
      </c>
      <c r="G462" s="149" t="s">
        <v>673</v>
      </c>
      <c r="H462" s="149"/>
      <c r="I462" s="149">
        <v>2</v>
      </c>
      <c r="J462" s="149"/>
      <c r="K462" s="149"/>
      <c r="L462" s="172" t="s">
        <v>1246</v>
      </c>
      <c r="M462" s="105"/>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c r="CZ462" s="4"/>
      <c r="DA462" s="4"/>
      <c r="DB462" s="4"/>
      <c r="DC462" s="4"/>
      <c r="DD462" s="4"/>
      <c r="DE462" s="4"/>
      <c r="DF462" s="4"/>
      <c r="DG462" s="4"/>
      <c r="DH462" s="4"/>
      <c r="DI462" s="4"/>
      <c r="DJ462" s="4"/>
      <c r="DK462" s="4"/>
    </row>
    <row r="463" spans="1:115" ht="13.2" x14ac:dyDescent="0.25">
      <c r="A463" s="144">
        <v>2</v>
      </c>
      <c r="B463" s="96"/>
      <c r="C463" s="121" t="s">
        <v>288</v>
      </c>
      <c r="D463" s="43" t="s">
        <v>208</v>
      </c>
      <c r="E463" s="226" t="s">
        <v>240</v>
      </c>
      <c r="F463" s="226" t="s">
        <v>241</v>
      </c>
      <c r="G463" s="226" t="s">
        <v>242</v>
      </c>
      <c r="H463" s="226"/>
      <c r="I463" s="226">
        <v>5</v>
      </c>
      <c r="J463" s="226">
        <v>3</v>
      </c>
      <c r="K463" s="226">
        <v>5</v>
      </c>
      <c r="L463" s="61" t="s">
        <v>567</v>
      </c>
      <c r="M463" s="105"/>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c r="CZ463" s="4"/>
      <c r="DA463" s="4"/>
      <c r="DB463" s="4"/>
      <c r="DC463" s="4"/>
      <c r="DD463" s="4"/>
      <c r="DE463" s="4"/>
      <c r="DF463" s="4"/>
      <c r="DG463" s="4"/>
      <c r="DH463" s="4"/>
      <c r="DI463" s="4"/>
      <c r="DJ463" s="4"/>
      <c r="DK463" s="4"/>
    </row>
    <row r="464" spans="1:115" ht="13.2" x14ac:dyDescent="0.25">
      <c r="A464" s="144">
        <v>2</v>
      </c>
      <c r="B464" s="96"/>
      <c r="C464" s="48" t="s">
        <v>245</v>
      </c>
      <c r="D464" s="202" t="s">
        <v>766</v>
      </c>
      <c r="E464" s="131" t="s">
        <v>2</v>
      </c>
      <c r="F464" s="131" t="s">
        <v>272</v>
      </c>
      <c r="G464" s="131" t="s">
        <v>673</v>
      </c>
      <c r="H464" s="131" t="s">
        <v>749</v>
      </c>
      <c r="I464" s="131">
        <v>2</v>
      </c>
      <c r="J464" s="131"/>
      <c r="K464" s="131"/>
      <c r="L464" s="123" t="s">
        <v>767</v>
      </c>
      <c r="M464" s="105"/>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c r="CZ464" s="4"/>
      <c r="DA464" s="4"/>
      <c r="DB464" s="4"/>
      <c r="DC464" s="4"/>
      <c r="DD464" s="4"/>
      <c r="DE464" s="4"/>
      <c r="DF464" s="4"/>
      <c r="DG464" s="4"/>
      <c r="DH464" s="4"/>
      <c r="DI464" s="4"/>
      <c r="DJ464" s="4"/>
      <c r="DK464" s="4"/>
    </row>
    <row r="465" spans="1:115" ht="13.2" x14ac:dyDescent="0.25">
      <c r="A465" s="144">
        <v>1</v>
      </c>
      <c r="B465" s="96"/>
      <c r="C465" s="18" t="s">
        <v>238</v>
      </c>
      <c r="D465" s="113" t="s">
        <v>646</v>
      </c>
      <c r="E465" s="114" t="s">
        <v>240</v>
      </c>
      <c r="F465" s="114" t="s">
        <v>310</v>
      </c>
      <c r="G465" s="114" t="s">
        <v>242</v>
      </c>
      <c r="H465" s="114" t="s">
        <v>243</v>
      </c>
      <c r="I465" s="114">
        <v>8</v>
      </c>
      <c r="J465" s="114">
        <v>5</v>
      </c>
      <c r="K465" s="114">
        <v>7</v>
      </c>
      <c r="L465" s="23" t="s">
        <v>647</v>
      </c>
      <c r="M465" s="105"/>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c r="CZ465" s="4"/>
      <c r="DA465" s="4"/>
      <c r="DB465" s="4"/>
      <c r="DC465" s="4"/>
      <c r="DD465" s="4"/>
      <c r="DE465" s="4"/>
      <c r="DF465" s="4"/>
      <c r="DG465" s="4"/>
      <c r="DH465" s="4"/>
      <c r="DI465" s="4"/>
      <c r="DJ465" s="4"/>
      <c r="DK465" s="4"/>
    </row>
    <row r="466" spans="1:115" ht="13.2" x14ac:dyDescent="0.25">
      <c r="A466" s="144">
        <v>2</v>
      </c>
      <c r="B466" s="96"/>
      <c r="C466" s="48" t="s">
        <v>245</v>
      </c>
      <c r="D466" s="34" t="s">
        <v>768</v>
      </c>
      <c r="E466" s="149" t="s">
        <v>2</v>
      </c>
      <c r="F466" s="149" t="s">
        <v>247</v>
      </c>
      <c r="G466" s="149" t="s">
        <v>673</v>
      </c>
      <c r="H466" s="149"/>
      <c r="I466" s="149">
        <v>2</v>
      </c>
      <c r="J466" s="149"/>
      <c r="K466" s="149"/>
      <c r="L466" s="172" t="s">
        <v>769</v>
      </c>
      <c r="M466" s="105"/>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c r="CZ466" s="4"/>
      <c r="DA466" s="4"/>
      <c r="DB466" s="4"/>
      <c r="DC466" s="4"/>
      <c r="DD466" s="4"/>
      <c r="DE466" s="4"/>
      <c r="DF466" s="4"/>
      <c r="DG466" s="4"/>
      <c r="DH466" s="4"/>
      <c r="DI466" s="4"/>
      <c r="DJ466" s="4"/>
      <c r="DK466" s="4"/>
    </row>
    <row r="467" spans="1:115" ht="13.2" x14ac:dyDescent="0.25">
      <c r="A467" s="144">
        <v>2</v>
      </c>
      <c r="B467" s="192">
        <v>1</v>
      </c>
      <c r="C467" s="18" t="s">
        <v>238</v>
      </c>
      <c r="D467" s="34" t="s">
        <v>821</v>
      </c>
      <c r="E467" s="149" t="s">
        <v>3</v>
      </c>
      <c r="F467" s="149" t="s">
        <v>247</v>
      </c>
      <c r="G467" s="149" t="s">
        <v>242</v>
      </c>
      <c r="H467" s="149" t="s">
        <v>243</v>
      </c>
      <c r="I467" s="149">
        <v>2</v>
      </c>
      <c r="J467" s="149">
        <v>2</v>
      </c>
      <c r="K467" s="149">
        <v>3</v>
      </c>
      <c r="L467" s="172" t="s">
        <v>822</v>
      </c>
      <c r="M467" s="105"/>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c r="CZ467" s="4"/>
      <c r="DA467" s="4"/>
      <c r="DB467" s="4"/>
      <c r="DC467" s="4"/>
      <c r="DD467" s="4"/>
      <c r="DE467" s="4"/>
      <c r="DF467" s="4"/>
      <c r="DG467" s="4"/>
      <c r="DH467" s="4"/>
      <c r="DI467" s="4"/>
      <c r="DJ467" s="4"/>
      <c r="DK467" s="4"/>
    </row>
    <row r="468" spans="1:115" ht="13.2" x14ac:dyDescent="0.25">
      <c r="A468" s="144">
        <v>2</v>
      </c>
      <c r="B468" s="96"/>
      <c r="C468" s="20" t="s">
        <v>261</v>
      </c>
      <c r="D468" s="34" t="s">
        <v>937</v>
      </c>
      <c r="E468" s="149" t="s">
        <v>4</v>
      </c>
      <c r="F468" s="149" t="s">
        <v>247</v>
      </c>
      <c r="G468" s="149" t="s">
        <v>673</v>
      </c>
      <c r="H468" s="149"/>
      <c r="I468" s="149">
        <v>5</v>
      </c>
      <c r="J468" s="149"/>
      <c r="K468" s="149"/>
      <c r="L468" s="172" t="s">
        <v>938</v>
      </c>
      <c r="M468" s="105"/>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c r="CZ468" s="4"/>
      <c r="DA468" s="4"/>
      <c r="DB468" s="4"/>
      <c r="DC468" s="4"/>
      <c r="DD468" s="4"/>
      <c r="DE468" s="4"/>
      <c r="DF468" s="4"/>
      <c r="DG468" s="4"/>
      <c r="DH468" s="4"/>
      <c r="DI468" s="4"/>
      <c r="DJ468" s="4"/>
      <c r="DK468" s="4"/>
    </row>
    <row r="469" spans="1:115" ht="13.2" x14ac:dyDescent="0.25">
      <c r="A469" s="144">
        <v>2</v>
      </c>
      <c r="B469" s="96"/>
      <c r="C469" s="18" t="s">
        <v>238</v>
      </c>
      <c r="D469" s="43" t="s">
        <v>845</v>
      </c>
      <c r="E469" s="226" t="s">
        <v>3</v>
      </c>
      <c r="F469" s="226" t="s">
        <v>241</v>
      </c>
      <c r="G469" s="226" t="s">
        <v>242</v>
      </c>
      <c r="H469" s="226" t="s">
        <v>243</v>
      </c>
      <c r="I469" s="226">
        <v>3</v>
      </c>
      <c r="J469" s="226">
        <v>3</v>
      </c>
      <c r="K469" s="226">
        <v>3</v>
      </c>
      <c r="L469" s="61" t="s">
        <v>337</v>
      </c>
      <c r="M469" s="105"/>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c r="CZ469" s="4"/>
      <c r="DA469" s="4"/>
      <c r="DB469" s="4"/>
      <c r="DC469" s="4"/>
      <c r="DD469" s="4"/>
      <c r="DE469" s="4"/>
      <c r="DF469" s="4"/>
      <c r="DG469" s="4"/>
      <c r="DH469" s="4"/>
      <c r="DI469" s="4"/>
      <c r="DJ469" s="4"/>
      <c r="DK469" s="4"/>
    </row>
    <row r="470" spans="1:115" ht="13.2" x14ac:dyDescent="0.25">
      <c r="A470" s="144">
        <v>2</v>
      </c>
      <c r="B470" s="192">
        <v>1</v>
      </c>
      <c r="C470" s="48" t="s">
        <v>245</v>
      </c>
      <c r="D470" s="34" t="s">
        <v>823</v>
      </c>
      <c r="E470" s="149" t="s">
        <v>3</v>
      </c>
      <c r="F470" s="149" t="s">
        <v>247</v>
      </c>
      <c r="G470" s="149" t="s">
        <v>242</v>
      </c>
      <c r="H470" s="149"/>
      <c r="I470" s="149">
        <v>2</v>
      </c>
      <c r="J470" s="149">
        <v>3</v>
      </c>
      <c r="K470" s="149">
        <v>2</v>
      </c>
      <c r="L470" s="172" t="s">
        <v>824</v>
      </c>
      <c r="M470" s="105"/>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c r="DH470" s="4"/>
      <c r="DI470" s="4"/>
      <c r="DJ470" s="4"/>
      <c r="DK470" s="4"/>
    </row>
    <row r="471" spans="1:115" ht="13.2" x14ac:dyDescent="0.25">
      <c r="A471" s="144">
        <v>2</v>
      </c>
      <c r="B471" s="96"/>
      <c r="C471" s="48" t="s">
        <v>245</v>
      </c>
      <c r="D471" s="34" t="s">
        <v>705</v>
      </c>
      <c r="E471" s="149" t="s">
        <v>1</v>
      </c>
      <c r="F471" s="149" t="s">
        <v>247</v>
      </c>
      <c r="G471" s="149" t="s">
        <v>673</v>
      </c>
      <c r="H471" s="149"/>
      <c r="I471" s="149">
        <v>4</v>
      </c>
      <c r="J471" s="149"/>
      <c r="K471" s="149"/>
      <c r="L471" s="172" t="s">
        <v>706</v>
      </c>
      <c r="M471" s="105"/>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c r="DH471" s="4"/>
      <c r="DI471" s="4"/>
      <c r="DJ471" s="4"/>
      <c r="DK471" s="4"/>
    </row>
    <row r="472" spans="1:115" ht="13.2" x14ac:dyDescent="0.25">
      <c r="A472" s="144">
        <v>2</v>
      </c>
      <c r="B472" s="144">
        <v>2</v>
      </c>
      <c r="C472" s="48" t="s">
        <v>245</v>
      </c>
      <c r="D472" s="167" t="s">
        <v>1172</v>
      </c>
      <c r="E472" s="135" t="s">
        <v>8</v>
      </c>
      <c r="F472" s="135" t="s">
        <v>265</v>
      </c>
      <c r="G472" s="135" t="s">
        <v>673</v>
      </c>
      <c r="H472" s="135"/>
      <c r="I472" s="135">
        <v>1</v>
      </c>
      <c r="J472" s="135"/>
      <c r="K472" s="135"/>
      <c r="L472" s="103" t="s">
        <v>1173</v>
      </c>
      <c r="M472" s="105"/>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c r="DH472" s="4"/>
      <c r="DI472" s="4"/>
      <c r="DJ472" s="4"/>
      <c r="DK472" s="4"/>
    </row>
    <row r="473" spans="1:115" ht="13.2" x14ac:dyDescent="0.25">
      <c r="A473" s="144">
        <v>2</v>
      </c>
      <c r="B473" s="96"/>
      <c r="C473" s="48" t="s">
        <v>245</v>
      </c>
      <c r="D473" s="202" t="s">
        <v>455</v>
      </c>
      <c r="E473" s="131" t="s">
        <v>240</v>
      </c>
      <c r="F473" s="131" t="s">
        <v>272</v>
      </c>
      <c r="G473" s="131" t="s">
        <v>242</v>
      </c>
      <c r="H473" s="131" t="s">
        <v>255</v>
      </c>
      <c r="I473" s="131">
        <v>3</v>
      </c>
      <c r="J473" s="131">
        <v>3</v>
      </c>
      <c r="K473" s="131">
        <v>3</v>
      </c>
      <c r="L473" s="123" t="s">
        <v>456</v>
      </c>
      <c r="M473" s="105"/>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c r="CZ473" s="4"/>
      <c r="DA473" s="4"/>
      <c r="DB473" s="4"/>
      <c r="DC473" s="4"/>
      <c r="DD473" s="4"/>
      <c r="DE473" s="4"/>
      <c r="DF473" s="4"/>
      <c r="DG473" s="4"/>
      <c r="DH473" s="4"/>
      <c r="DI473" s="4"/>
      <c r="DJ473" s="4"/>
      <c r="DK473" s="4"/>
    </row>
    <row r="474" spans="1:115" ht="13.2" x14ac:dyDescent="0.25">
      <c r="A474" s="144">
        <v>2</v>
      </c>
      <c r="B474" s="96"/>
      <c r="C474" s="48" t="s">
        <v>245</v>
      </c>
      <c r="D474" s="34" t="s">
        <v>284</v>
      </c>
      <c r="E474" s="149" t="s">
        <v>240</v>
      </c>
      <c r="F474" s="149" t="s">
        <v>247</v>
      </c>
      <c r="G474" s="149" t="s">
        <v>242</v>
      </c>
      <c r="H474" s="149" t="s">
        <v>255</v>
      </c>
      <c r="I474" s="149">
        <v>1</v>
      </c>
      <c r="J474" s="149">
        <v>2</v>
      </c>
      <c r="K474" s="149">
        <v>1</v>
      </c>
      <c r="L474" s="172" t="s">
        <v>285</v>
      </c>
      <c r="M474" s="105"/>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c r="CZ474" s="4"/>
      <c r="DA474" s="4"/>
      <c r="DB474" s="4"/>
      <c r="DC474" s="4"/>
      <c r="DD474" s="4"/>
      <c r="DE474" s="4"/>
      <c r="DF474" s="4"/>
      <c r="DG474" s="4"/>
      <c r="DH474" s="4"/>
      <c r="DI474" s="4"/>
      <c r="DJ474" s="4"/>
      <c r="DK474" s="4"/>
    </row>
    <row r="475" spans="1:115" ht="13.2" x14ac:dyDescent="0.25">
      <c r="A475" s="144">
        <v>2</v>
      </c>
      <c r="B475" s="96"/>
      <c r="C475" s="121" t="s">
        <v>288</v>
      </c>
      <c r="D475" s="34" t="s">
        <v>568</v>
      </c>
      <c r="E475" s="149" t="s">
        <v>240</v>
      </c>
      <c r="F475" s="149" t="s">
        <v>247</v>
      </c>
      <c r="G475" s="149" t="s">
        <v>242</v>
      </c>
      <c r="H475" s="149"/>
      <c r="I475" s="149">
        <v>5</v>
      </c>
      <c r="J475" s="149">
        <v>4</v>
      </c>
      <c r="K475" s="149">
        <v>6</v>
      </c>
      <c r="L475" s="172" t="s">
        <v>569</v>
      </c>
      <c r="M475" s="105"/>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c r="DH475" s="4"/>
      <c r="DI475" s="4"/>
      <c r="DJ475" s="4"/>
      <c r="DK475" s="4"/>
    </row>
    <row r="476" spans="1:115" ht="13.2" x14ac:dyDescent="0.25">
      <c r="A476" s="144">
        <v>2</v>
      </c>
      <c r="B476" s="96"/>
      <c r="C476" s="48" t="s">
        <v>245</v>
      </c>
      <c r="D476" s="202" t="s">
        <v>846</v>
      </c>
      <c r="E476" s="131" t="s">
        <v>3</v>
      </c>
      <c r="F476" s="131" t="s">
        <v>272</v>
      </c>
      <c r="G476" s="131" t="s">
        <v>673</v>
      </c>
      <c r="H476" s="131" t="s">
        <v>749</v>
      </c>
      <c r="I476" s="131">
        <v>3</v>
      </c>
      <c r="J476" s="131"/>
      <c r="K476" s="131"/>
      <c r="L476" s="123" t="s">
        <v>847</v>
      </c>
      <c r="M476" s="105"/>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c r="DF476" s="4"/>
      <c r="DG476" s="4"/>
      <c r="DH476" s="4"/>
      <c r="DI476" s="4"/>
      <c r="DJ476" s="4"/>
      <c r="DK476" s="4"/>
    </row>
    <row r="477" spans="1:115" ht="13.2" x14ac:dyDescent="0.25">
      <c r="A477" s="144">
        <v>2</v>
      </c>
      <c r="B477" s="96"/>
      <c r="C477" s="48" t="s">
        <v>245</v>
      </c>
      <c r="D477" s="34" t="s">
        <v>509</v>
      </c>
      <c r="E477" s="149" t="s">
        <v>240</v>
      </c>
      <c r="F477" s="149" t="s">
        <v>247</v>
      </c>
      <c r="G477" s="149" t="s">
        <v>242</v>
      </c>
      <c r="H477" s="149"/>
      <c r="I477" s="149">
        <v>4</v>
      </c>
      <c r="J477" s="149">
        <v>4</v>
      </c>
      <c r="K477" s="149">
        <v>3</v>
      </c>
      <c r="L477" s="172" t="s">
        <v>334</v>
      </c>
      <c r="M477" s="105"/>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c r="CZ477" s="4"/>
      <c r="DA477" s="4"/>
      <c r="DB477" s="4"/>
      <c r="DC477" s="4"/>
      <c r="DD477" s="4"/>
      <c r="DE477" s="4"/>
      <c r="DF477" s="4"/>
      <c r="DG477" s="4"/>
      <c r="DH477" s="4"/>
      <c r="DI477" s="4"/>
      <c r="DJ477" s="4"/>
      <c r="DK477" s="4"/>
    </row>
    <row r="478" spans="1:115" ht="13.2" x14ac:dyDescent="0.25">
      <c r="A478" s="144">
        <v>2</v>
      </c>
      <c r="B478" s="96"/>
      <c r="C478" s="18" t="s">
        <v>238</v>
      </c>
      <c r="D478" s="34" t="s">
        <v>457</v>
      </c>
      <c r="E478" s="149" t="s">
        <v>240</v>
      </c>
      <c r="F478" s="149" t="s">
        <v>247</v>
      </c>
      <c r="G478" s="149" t="s">
        <v>242</v>
      </c>
      <c r="H478" s="149" t="s">
        <v>243</v>
      </c>
      <c r="I478" s="149">
        <v>3</v>
      </c>
      <c r="J478" s="149">
        <v>3</v>
      </c>
      <c r="K478" s="149">
        <v>4</v>
      </c>
      <c r="L478" s="172"/>
      <c r="M478" s="105"/>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c r="CZ478" s="4"/>
      <c r="DA478" s="4"/>
      <c r="DB478" s="4"/>
      <c r="DC478" s="4"/>
      <c r="DD478" s="4"/>
      <c r="DE478" s="4"/>
      <c r="DF478" s="4"/>
      <c r="DG478" s="4"/>
      <c r="DH478" s="4"/>
      <c r="DI478" s="4"/>
      <c r="DJ478" s="4"/>
      <c r="DK478" s="4"/>
    </row>
    <row r="479" spans="1:115" ht="13.2" x14ac:dyDescent="0.25">
      <c r="A479" s="144">
        <v>2</v>
      </c>
      <c r="B479" s="96"/>
      <c r="C479" s="48" t="s">
        <v>245</v>
      </c>
      <c r="D479" s="34" t="s">
        <v>570</v>
      </c>
      <c r="E479" s="149" t="s">
        <v>240</v>
      </c>
      <c r="F479" s="149" t="s">
        <v>247</v>
      </c>
      <c r="G479" s="149" t="s">
        <v>242</v>
      </c>
      <c r="H479" s="149"/>
      <c r="I479" s="149">
        <v>5</v>
      </c>
      <c r="J479" s="149">
        <v>4</v>
      </c>
      <c r="K479" s="149">
        <v>6</v>
      </c>
      <c r="L479" s="172" t="s">
        <v>571</v>
      </c>
      <c r="M479" s="105"/>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c r="CZ479" s="4"/>
      <c r="DA479" s="4"/>
      <c r="DB479" s="4"/>
      <c r="DC479" s="4"/>
      <c r="DD479" s="4"/>
      <c r="DE479" s="4"/>
      <c r="DF479" s="4"/>
      <c r="DG479" s="4"/>
      <c r="DH479" s="4"/>
      <c r="DI479" s="4"/>
      <c r="DJ479" s="4"/>
      <c r="DK479" s="4"/>
    </row>
    <row r="480" spans="1:115" ht="13.2" x14ac:dyDescent="0.25">
      <c r="A480" s="144">
        <v>2</v>
      </c>
      <c r="B480" s="192">
        <v>1</v>
      </c>
      <c r="C480" s="48" t="s">
        <v>245</v>
      </c>
      <c r="D480" s="167" t="s">
        <v>1088</v>
      </c>
      <c r="E480" s="135" t="s">
        <v>6</v>
      </c>
      <c r="F480" s="135" t="s">
        <v>265</v>
      </c>
      <c r="G480" s="135" t="s">
        <v>673</v>
      </c>
      <c r="H480" s="135"/>
      <c r="I480" s="135">
        <v>7</v>
      </c>
      <c r="J480" s="135"/>
      <c r="K480" s="135"/>
      <c r="L480" s="103" t="s">
        <v>1089</v>
      </c>
      <c r="M480" s="105"/>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c r="CZ480" s="4"/>
      <c r="DA480" s="4"/>
      <c r="DB480" s="4"/>
      <c r="DC480" s="4"/>
      <c r="DD480" s="4"/>
      <c r="DE480" s="4"/>
      <c r="DF480" s="4"/>
      <c r="DG480" s="4"/>
      <c r="DH480" s="4"/>
      <c r="DI480" s="4"/>
      <c r="DJ480" s="4"/>
      <c r="DK480" s="4"/>
    </row>
    <row r="481" spans="1:115" ht="13.2" x14ac:dyDescent="0.25">
      <c r="A481" s="144">
        <v>1</v>
      </c>
      <c r="B481" s="96"/>
      <c r="C481" s="121" t="s">
        <v>288</v>
      </c>
      <c r="D481" s="113" t="s">
        <v>572</v>
      </c>
      <c r="E481" s="114" t="s">
        <v>240</v>
      </c>
      <c r="F481" s="114" t="s">
        <v>310</v>
      </c>
      <c r="G481" s="114" t="s">
        <v>242</v>
      </c>
      <c r="H481" s="114"/>
      <c r="I481" s="114">
        <v>5</v>
      </c>
      <c r="J481" s="114">
        <v>7</v>
      </c>
      <c r="K481" s="114">
        <v>4</v>
      </c>
      <c r="L481" s="23" t="s">
        <v>573</v>
      </c>
      <c r="M481" s="105"/>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c r="DH481" s="4"/>
      <c r="DI481" s="4"/>
      <c r="DJ481" s="4"/>
      <c r="DK481" s="4"/>
    </row>
    <row r="482" spans="1:115" ht="13.2" x14ac:dyDescent="0.25">
      <c r="A482" s="144">
        <v>2</v>
      </c>
      <c r="B482" s="96"/>
      <c r="C482" s="48" t="s">
        <v>245</v>
      </c>
      <c r="D482" s="43" t="s">
        <v>574</v>
      </c>
      <c r="E482" s="226" t="s">
        <v>240</v>
      </c>
      <c r="F482" s="226" t="s">
        <v>241</v>
      </c>
      <c r="G482" s="226" t="s">
        <v>242</v>
      </c>
      <c r="H482" s="226" t="s">
        <v>250</v>
      </c>
      <c r="I482" s="226">
        <v>5</v>
      </c>
      <c r="J482" s="226">
        <v>3</v>
      </c>
      <c r="K482" s="226">
        <v>5</v>
      </c>
      <c r="L482" s="61" t="s">
        <v>575</v>
      </c>
      <c r="M482" s="105"/>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c r="DH482" s="4"/>
      <c r="DI482" s="4"/>
      <c r="DJ482" s="4"/>
      <c r="DK482" s="4"/>
    </row>
    <row r="483" spans="1:115" ht="13.2" x14ac:dyDescent="0.25">
      <c r="A483" s="144">
        <v>2</v>
      </c>
      <c r="B483" s="96"/>
      <c r="C483" s="48" t="s">
        <v>245</v>
      </c>
      <c r="D483" s="43" t="s">
        <v>713</v>
      </c>
      <c r="E483" s="226" t="s">
        <v>1</v>
      </c>
      <c r="F483" s="226" t="s">
        <v>241</v>
      </c>
      <c r="G483" s="226" t="s">
        <v>673</v>
      </c>
      <c r="H483" s="226"/>
      <c r="I483" s="226">
        <v>5</v>
      </c>
      <c r="J483" s="226"/>
      <c r="K483" s="226"/>
      <c r="L483" s="61" t="s">
        <v>714</v>
      </c>
      <c r="M483" s="105"/>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c r="DH483" s="4"/>
      <c r="DI483" s="4"/>
      <c r="DJ483" s="4"/>
      <c r="DK483" s="4"/>
    </row>
    <row r="484" spans="1:115" ht="13.2" x14ac:dyDescent="0.25">
      <c r="A484" s="144">
        <v>2</v>
      </c>
      <c r="B484" s="144">
        <v>2</v>
      </c>
      <c r="C484" s="48" t="s">
        <v>245</v>
      </c>
      <c r="D484" s="167" t="s">
        <v>721</v>
      </c>
      <c r="E484" s="135" t="s">
        <v>1</v>
      </c>
      <c r="F484" s="135" t="s">
        <v>265</v>
      </c>
      <c r="G484" s="135" t="s">
        <v>673</v>
      </c>
      <c r="H484" s="135"/>
      <c r="I484" s="135">
        <v>6</v>
      </c>
      <c r="J484" s="135"/>
      <c r="K484" s="135"/>
      <c r="L484" s="103" t="s">
        <v>722</v>
      </c>
      <c r="M484" s="105"/>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c r="DH484" s="4"/>
      <c r="DI484" s="4"/>
      <c r="DJ484" s="4"/>
      <c r="DK484" s="4"/>
    </row>
    <row r="485" spans="1:115" ht="13.2" x14ac:dyDescent="0.25">
      <c r="A485" s="144">
        <v>2</v>
      </c>
      <c r="B485" s="144">
        <v>2</v>
      </c>
      <c r="C485" s="48" t="s">
        <v>245</v>
      </c>
      <c r="D485" s="167" t="s">
        <v>796</v>
      </c>
      <c r="E485" s="135" t="s">
        <v>2</v>
      </c>
      <c r="F485" s="135" t="s">
        <v>265</v>
      </c>
      <c r="G485" s="135" t="s">
        <v>242</v>
      </c>
      <c r="H485" s="135" t="s">
        <v>250</v>
      </c>
      <c r="I485" s="135">
        <v>5</v>
      </c>
      <c r="J485" s="135">
        <v>3</v>
      </c>
      <c r="K485" s="135">
        <v>2</v>
      </c>
      <c r="L485" s="103" t="s">
        <v>797</v>
      </c>
      <c r="M485" s="105"/>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c r="DH485" s="4"/>
      <c r="DI485" s="4"/>
      <c r="DJ485" s="4"/>
      <c r="DK485" s="4"/>
    </row>
    <row r="486" spans="1:115" ht="13.2" x14ac:dyDescent="0.25">
      <c r="A486" s="192">
        <v>1</v>
      </c>
      <c r="B486" s="96"/>
      <c r="C486" s="18" t="s">
        <v>238</v>
      </c>
      <c r="D486" s="202" t="s">
        <v>770</v>
      </c>
      <c r="E486" s="131" t="s">
        <v>2</v>
      </c>
      <c r="F486" s="131" t="s">
        <v>272</v>
      </c>
      <c r="G486" s="131" t="s">
        <v>242</v>
      </c>
      <c r="H486" s="131"/>
      <c r="I486" s="131">
        <v>2</v>
      </c>
      <c r="J486" s="131">
        <v>2</v>
      </c>
      <c r="K486" s="131">
        <v>3</v>
      </c>
      <c r="L486" s="123" t="s">
        <v>771</v>
      </c>
      <c r="M486" s="105"/>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c r="DH486" s="4"/>
      <c r="DI486" s="4"/>
      <c r="DJ486" s="4"/>
      <c r="DK486" s="4"/>
    </row>
    <row r="487" spans="1:115" ht="13.2" x14ac:dyDescent="0.25">
      <c r="A487" s="144">
        <v>2</v>
      </c>
      <c r="B487" s="96"/>
      <c r="C487" s="121" t="s">
        <v>288</v>
      </c>
      <c r="D487" s="34" t="s">
        <v>458</v>
      </c>
      <c r="E487" s="149" t="s">
        <v>240</v>
      </c>
      <c r="F487" s="149" t="s">
        <v>247</v>
      </c>
      <c r="G487" s="149" t="s">
        <v>242</v>
      </c>
      <c r="H487" s="149"/>
      <c r="I487" s="149">
        <v>3</v>
      </c>
      <c r="J487" s="149">
        <v>1</v>
      </c>
      <c r="K487" s="149">
        <v>4</v>
      </c>
      <c r="L487" s="172" t="s">
        <v>459</v>
      </c>
      <c r="M487" s="105"/>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c r="DH487" s="4"/>
      <c r="DI487" s="4"/>
      <c r="DJ487" s="4"/>
      <c r="DK487" s="4"/>
    </row>
    <row r="488" spans="1:115" ht="13.2" x14ac:dyDescent="0.25">
      <c r="A488" s="144">
        <v>2</v>
      </c>
      <c r="B488" s="96"/>
      <c r="C488" s="18" t="s">
        <v>238</v>
      </c>
      <c r="D488" s="34" t="s">
        <v>375</v>
      </c>
      <c r="E488" s="149" t="s">
        <v>240</v>
      </c>
      <c r="F488" s="149" t="s">
        <v>247</v>
      </c>
      <c r="G488" s="149" t="s">
        <v>242</v>
      </c>
      <c r="H488" s="149"/>
      <c r="I488" s="149">
        <v>2</v>
      </c>
      <c r="J488" s="149">
        <v>2</v>
      </c>
      <c r="K488" s="149">
        <v>3</v>
      </c>
      <c r="L488" s="172" t="s">
        <v>376</v>
      </c>
      <c r="M488" s="105"/>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c r="CZ488" s="4"/>
      <c r="DA488" s="4"/>
      <c r="DB488" s="4"/>
      <c r="DC488" s="4"/>
      <c r="DD488" s="4"/>
      <c r="DE488" s="4"/>
      <c r="DF488" s="4"/>
      <c r="DG488" s="4"/>
      <c r="DH488" s="4"/>
      <c r="DI488" s="4"/>
      <c r="DJ488" s="4"/>
      <c r="DK488" s="4"/>
    </row>
    <row r="489" spans="1:115" ht="13.2" x14ac:dyDescent="0.25">
      <c r="A489" s="144">
        <v>2</v>
      </c>
      <c r="B489" s="144">
        <v>2</v>
      </c>
      <c r="C489" s="48" t="s">
        <v>245</v>
      </c>
      <c r="D489" s="167" t="s">
        <v>286</v>
      </c>
      <c r="E489" s="135" t="s">
        <v>240</v>
      </c>
      <c r="F489" s="135" t="s">
        <v>265</v>
      </c>
      <c r="G489" s="135" t="s">
        <v>242</v>
      </c>
      <c r="H489" s="135" t="s">
        <v>250</v>
      </c>
      <c r="I489" s="135">
        <v>1</v>
      </c>
      <c r="J489" s="135">
        <v>1</v>
      </c>
      <c r="K489" s="135">
        <v>1</v>
      </c>
      <c r="L489" s="103" t="s">
        <v>287</v>
      </c>
      <c r="M489" s="105"/>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c r="CZ489" s="4"/>
      <c r="DA489" s="4"/>
      <c r="DB489" s="4"/>
      <c r="DC489" s="4"/>
      <c r="DD489" s="4"/>
      <c r="DE489" s="4"/>
      <c r="DF489" s="4"/>
      <c r="DG489" s="4"/>
      <c r="DH489" s="4"/>
      <c r="DI489" s="4"/>
      <c r="DJ489" s="4"/>
      <c r="DK489" s="4"/>
    </row>
    <row r="490" spans="1:115" ht="13.2" x14ac:dyDescent="0.25">
      <c r="A490" s="144">
        <v>2</v>
      </c>
      <c r="B490" s="96"/>
      <c r="C490" s="48" t="s">
        <v>245</v>
      </c>
      <c r="D490" s="34" t="s">
        <v>1117</v>
      </c>
      <c r="E490" s="149" t="s">
        <v>7</v>
      </c>
      <c r="F490" s="149" t="s">
        <v>247</v>
      </c>
      <c r="G490" s="149" t="s">
        <v>758</v>
      </c>
      <c r="H490" s="149"/>
      <c r="I490" s="149">
        <v>2</v>
      </c>
      <c r="J490" s="149">
        <v>2</v>
      </c>
      <c r="K490" s="149">
        <v>3</v>
      </c>
      <c r="L490" s="172" t="s">
        <v>1118</v>
      </c>
      <c r="M490" s="105"/>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c r="CZ490" s="4"/>
      <c r="DA490" s="4"/>
      <c r="DB490" s="4"/>
      <c r="DC490" s="4"/>
      <c r="DD490" s="4"/>
      <c r="DE490" s="4"/>
      <c r="DF490" s="4"/>
      <c r="DG490" s="4"/>
      <c r="DH490" s="4"/>
      <c r="DI490" s="4"/>
      <c r="DJ490" s="4"/>
      <c r="DK490" s="4"/>
    </row>
    <row r="491" spans="1:115" ht="13.2" x14ac:dyDescent="0.25">
      <c r="A491" s="144">
        <v>2</v>
      </c>
      <c r="B491" s="144">
        <v>2</v>
      </c>
      <c r="C491" s="48" t="s">
        <v>245</v>
      </c>
      <c r="D491" s="167" t="s">
        <v>576</v>
      </c>
      <c r="E491" s="135" t="s">
        <v>240</v>
      </c>
      <c r="F491" s="135" t="s">
        <v>265</v>
      </c>
      <c r="G491" s="135" t="s">
        <v>242</v>
      </c>
      <c r="H491" s="135"/>
      <c r="I491" s="135">
        <v>5</v>
      </c>
      <c r="J491" s="135">
        <v>4</v>
      </c>
      <c r="K491" s="135">
        <v>2</v>
      </c>
      <c r="L491" s="103" t="s">
        <v>577</v>
      </c>
      <c r="M491" s="105"/>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c r="CZ491" s="4"/>
      <c r="DA491" s="4"/>
      <c r="DB491" s="4"/>
      <c r="DC491" s="4"/>
      <c r="DD491" s="4"/>
      <c r="DE491" s="4"/>
      <c r="DF491" s="4"/>
      <c r="DG491" s="4"/>
      <c r="DH491" s="4"/>
      <c r="DI491" s="4"/>
      <c r="DJ491" s="4"/>
      <c r="DK491" s="4"/>
    </row>
    <row r="492" spans="1:115" ht="13.2" x14ac:dyDescent="0.25">
      <c r="A492" s="144">
        <v>2</v>
      </c>
      <c r="B492" s="144">
        <v>2</v>
      </c>
      <c r="C492" s="48" t="s">
        <v>245</v>
      </c>
      <c r="D492" s="167" t="s">
        <v>630</v>
      </c>
      <c r="E492" s="135" t="s">
        <v>240</v>
      </c>
      <c r="F492" s="135" t="s">
        <v>265</v>
      </c>
      <c r="G492" s="135" t="s">
        <v>242</v>
      </c>
      <c r="H492" s="135"/>
      <c r="I492" s="135">
        <v>7</v>
      </c>
      <c r="J492" s="135">
        <v>6</v>
      </c>
      <c r="K492" s="135">
        <v>6</v>
      </c>
      <c r="L492" s="103" t="s">
        <v>631</v>
      </c>
      <c r="M492" s="105"/>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c r="CZ492" s="4"/>
      <c r="DA492" s="4"/>
      <c r="DB492" s="4"/>
      <c r="DC492" s="4"/>
      <c r="DD492" s="4"/>
      <c r="DE492" s="4"/>
      <c r="DF492" s="4"/>
      <c r="DG492" s="4"/>
      <c r="DH492" s="4"/>
      <c r="DI492" s="4"/>
      <c r="DJ492" s="4"/>
      <c r="DK492" s="4"/>
    </row>
    <row r="493" spans="1:115" ht="13.2" x14ac:dyDescent="0.25">
      <c r="A493" s="144">
        <v>2</v>
      </c>
      <c r="B493" s="144">
        <v>2</v>
      </c>
      <c r="C493" s="48" t="s">
        <v>245</v>
      </c>
      <c r="D493" s="167" t="s">
        <v>510</v>
      </c>
      <c r="E493" s="135" t="s">
        <v>240</v>
      </c>
      <c r="F493" s="135" t="s">
        <v>265</v>
      </c>
      <c r="G493" s="135" t="s">
        <v>242</v>
      </c>
      <c r="H493" s="135"/>
      <c r="I493" s="135">
        <v>4</v>
      </c>
      <c r="J493" s="135">
        <v>2</v>
      </c>
      <c r="K493" s="135">
        <v>5</v>
      </c>
      <c r="L493" s="103" t="s">
        <v>287</v>
      </c>
      <c r="M493" s="105"/>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c r="DF493" s="4"/>
      <c r="DG493" s="4"/>
      <c r="DH493" s="4"/>
      <c r="DI493" s="4"/>
      <c r="DJ493" s="4"/>
      <c r="DK493" s="4"/>
    </row>
    <row r="494" spans="1:115" ht="13.2" x14ac:dyDescent="0.25">
      <c r="A494" s="144">
        <v>2</v>
      </c>
      <c r="B494" s="96"/>
      <c r="C494" s="48" t="s">
        <v>245</v>
      </c>
      <c r="D494" s="34" t="s">
        <v>578</v>
      </c>
      <c r="E494" s="149" t="s">
        <v>240</v>
      </c>
      <c r="F494" s="149" t="s">
        <v>247</v>
      </c>
      <c r="G494" s="149" t="s">
        <v>242</v>
      </c>
      <c r="H494" s="149" t="s">
        <v>250</v>
      </c>
      <c r="I494" s="149">
        <v>5</v>
      </c>
      <c r="J494" s="149">
        <v>5</v>
      </c>
      <c r="K494" s="149">
        <v>5</v>
      </c>
      <c r="L494" s="172" t="s">
        <v>294</v>
      </c>
      <c r="M494" s="105"/>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c r="CZ494" s="4"/>
      <c r="DA494" s="4"/>
      <c r="DB494" s="4"/>
      <c r="DC494" s="4"/>
      <c r="DD494" s="4"/>
      <c r="DE494" s="4"/>
      <c r="DF494" s="4"/>
      <c r="DG494" s="4"/>
      <c r="DH494" s="4"/>
      <c r="DI494" s="4"/>
      <c r="DJ494" s="4"/>
      <c r="DK494" s="4"/>
    </row>
    <row r="495" spans="1:115" ht="13.2" x14ac:dyDescent="0.25">
      <c r="A495" s="144">
        <v>2</v>
      </c>
      <c r="B495" s="144">
        <v>2</v>
      </c>
      <c r="C495" s="48" t="s">
        <v>245</v>
      </c>
      <c r="D495" s="167" t="s">
        <v>1180</v>
      </c>
      <c r="E495" s="135" t="s">
        <v>8</v>
      </c>
      <c r="F495" s="135" t="s">
        <v>265</v>
      </c>
      <c r="G495" s="135" t="s">
        <v>242</v>
      </c>
      <c r="H495" s="135" t="s">
        <v>601</v>
      </c>
      <c r="I495" s="135">
        <v>2</v>
      </c>
      <c r="J495" s="135">
        <v>4</v>
      </c>
      <c r="K495" s="135">
        <v>3</v>
      </c>
      <c r="L495" s="103" t="s">
        <v>1181</v>
      </c>
      <c r="M495" s="105"/>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c r="DH495" s="4"/>
      <c r="DI495" s="4"/>
      <c r="DJ495" s="4"/>
      <c r="DK495" s="4"/>
    </row>
    <row r="496" spans="1:115" ht="13.2" x14ac:dyDescent="0.25">
      <c r="A496" s="144">
        <v>2</v>
      </c>
      <c r="B496" s="96"/>
      <c r="C496" s="48" t="s">
        <v>245</v>
      </c>
      <c r="D496" s="34" t="s">
        <v>1203</v>
      </c>
      <c r="E496" s="149" t="s">
        <v>8</v>
      </c>
      <c r="F496" s="149" t="s">
        <v>247</v>
      </c>
      <c r="G496" s="149" t="s">
        <v>242</v>
      </c>
      <c r="H496" s="149"/>
      <c r="I496" s="149">
        <v>4</v>
      </c>
      <c r="J496" s="149">
        <v>0</v>
      </c>
      <c r="K496" s="149">
        <v>4</v>
      </c>
      <c r="L496" s="172" t="s">
        <v>1204</v>
      </c>
      <c r="M496" s="105"/>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c r="DH496" s="4"/>
      <c r="DI496" s="4"/>
      <c r="DJ496" s="4"/>
      <c r="DK496" s="4"/>
    </row>
    <row r="497" spans="1:115" ht="13.2" x14ac:dyDescent="0.25">
      <c r="A497" s="144">
        <v>2</v>
      </c>
      <c r="B497" s="192">
        <v>1</v>
      </c>
      <c r="C497" s="48" t="s">
        <v>245</v>
      </c>
      <c r="D497" s="43" t="s">
        <v>377</v>
      </c>
      <c r="E497" s="226" t="s">
        <v>240</v>
      </c>
      <c r="F497" s="226" t="s">
        <v>241</v>
      </c>
      <c r="G497" s="226" t="s">
        <v>242</v>
      </c>
      <c r="H497" s="226"/>
      <c r="I497" s="226">
        <v>2</v>
      </c>
      <c r="J497" s="226">
        <v>2</v>
      </c>
      <c r="K497" s="226">
        <v>3</v>
      </c>
      <c r="L497" s="61" t="s">
        <v>378</v>
      </c>
      <c r="M497" s="105"/>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c r="CZ497" s="4"/>
      <c r="DA497" s="4"/>
      <c r="DB497" s="4"/>
      <c r="DC497" s="4"/>
      <c r="DD497" s="4"/>
      <c r="DE497" s="4"/>
      <c r="DF497" s="4"/>
      <c r="DG497" s="4"/>
      <c r="DH497" s="4"/>
      <c r="DI497" s="4"/>
      <c r="DJ497" s="4"/>
      <c r="DK497" s="4"/>
    </row>
    <row r="498" spans="1:115" ht="13.2" x14ac:dyDescent="0.25">
      <c r="A498" s="144">
        <v>2</v>
      </c>
      <c r="B498" s="96"/>
      <c r="C498" s="48" t="s">
        <v>245</v>
      </c>
      <c r="D498" s="43" t="s">
        <v>612</v>
      </c>
      <c r="E498" s="226" t="s">
        <v>240</v>
      </c>
      <c r="F498" s="226" t="s">
        <v>241</v>
      </c>
      <c r="G498" s="226" t="s">
        <v>242</v>
      </c>
      <c r="H498" s="226"/>
      <c r="I498" s="226">
        <v>6</v>
      </c>
      <c r="J498" s="226">
        <v>4</v>
      </c>
      <c r="K498" s="226">
        <v>5</v>
      </c>
      <c r="L498" s="61" t="s">
        <v>307</v>
      </c>
      <c r="M498" s="105"/>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c r="CZ498" s="4"/>
      <c r="DA498" s="4"/>
      <c r="DB498" s="4"/>
      <c r="DC498" s="4"/>
      <c r="DD498" s="4"/>
      <c r="DE498" s="4"/>
      <c r="DF498" s="4"/>
      <c r="DG498" s="4"/>
      <c r="DH498" s="4"/>
      <c r="DI498" s="4"/>
      <c r="DJ498" s="4"/>
      <c r="DK498" s="4"/>
    </row>
    <row r="499" spans="1:115" ht="13.2" x14ac:dyDescent="0.25">
      <c r="A499" s="144">
        <v>2</v>
      </c>
      <c r="B499" s="144">
        <v>2</v>
      </c>
      <c r="C499" s="48" t="s">
        <v>245</v>
      </c>
      <c r="D499" s="167" t="s">
        <v>210</v>
      </c>
      <c r="E499" s="135" t="s">
        <v>1</v>
      </c>
      <c r="F499" s="135" t="s">
        <v>265</v>
      </c>
      <c r="G499" s="135" t="s">
        <v>673</v>
      </c>
      <c r="H499" s="135"/>
      <c r="I499" s="135">
        <v>4</v>
      </c>
      <c r="J499" s="135"/>
      <c r="K499" s="135"/>
      <c r="L499" s="103" t="s">
        <v>707</v>
      </c>
      <c r="M499" s="105"/>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c r="DH499" s="4"/>
      <c r="DI499" s="4"/>
      <c r="DJ499" s="4"/>
      <c r="DK499" s="4"/>
    </row>
    <row r="500" spans="1:115" ht="13.2" x14ac:dyDescent="0.25">
      <c r="A500" s="144">
        <v>2</v>
      </c>
      <c r="B500" s="96"/>
      <c r="C500" s="48" t="s">
        <v>245</v>
      </c>
      <c r="D500" s="202" t="s">
        <v>915</v>
      </c>
      <c r="E500" s="131" t="s">
        <v>4</v>
      </c>
      <c r="F500" s="131" t="s">
        <v>272</v>
      </c>
      <c r="G500" s="131" t="s">
        <v>758</v>
      </c>
      <c r="H500" s="131"/>
      <c r="I500" s="131">
        <v>3</v>
      </c>
      <c r="J500" s="131">
        <v>1</v>
      </c>
      <c r="K500" s="131">
        <v>5</v>
      </c>
      <c r="L500" s="123" t="s">
        <v>916</v>
      </c>
      <c r="M500" s="105"/>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c r="DH500" s="4"/>
      <c r="DI500" s="4"/>
      <c r="DJ500" s="4"/>
      <c r="DK500" s="4"/>
    </row>
    <row r="501" spans="1:115" ht="13.2" x14ac:dyDescent="0.25">
      <c r="A501" s="144">
        <v>1</v>
      </c>
      <c r="B501" s="96"/>
      <c r="C501" s="48" t="s">
        <v>245</v>
      </c>
      <c r="D501" s="113" t="s">
        <v>212</v>
      </c>
      <c r="E501" s="114" t="s">
        <v>240</v>
      </c>
      <c r="F501" s="114" t="s">
        <v>310</v>
      </c>
      <c r="G501" s="114" t="s">
        <v>242</v>
      </c>
      <c r="H501" s="114"/>
      <c r="I501" s="114">
        <v>6</v>
      </c>
      <c r="J501" s="114">
        <v>5</v>
      </c>
      <c r="K501" s="114">
        <v>5</v>
      </c>
      <c r="L501" s="23" t="s">
        <v>613</v>
      </c>
      <c r="M501" s="105"/>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c r="DH501" s="4"/>
      <c r="DI501" s="4"/>
      <c r="DJ501" s="4"/>
      <c r="DK501" s="4"/>
    </row>
    <row r="502" spans="1:115" ht="13.2" x14ac:dyDescent="0.25">
      <c r="A502" s="144">
        <v>2</v>
      </c>
      <c r="B502" s="96"/>
      <c r="C502" s="18" t="s">
        <v>238</v>
      </c>
      <c r="D502" s="43" t="s">
        <v>239</v>
      </c>
      <c r="E502" s="226" t="s">
        <v>240</v>
      </c>
      <c r="F502" s="226" t="s">
        <v>241</v>
      </c>
      <c r="G502" s="226" t="s">
        <v>242</v>
      </c>
      <c r="H502" s="226" t="s">
        <v>243</v>
      </c>
      <c r="I502" s="226">
        <v>0</v>
      </c>
      <c r="J502" s="226">
        <v>0</v>
      </c>
      <c r="K502" s="226">
        <v>2</v>
      </c>
      <c r="L502" s="61" t="s">
        <v>244</v>
      </c>
      <c r="M502" s="105"/>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c r="DH502" s="4"/>
      <c r="DI502" s="4"/>
      <c r="DJ502" s="4"/>
      <c r="DK502" s="4"/>
    </row>
    <row r="503" spans="1:115" ht="13.2" x14ac:dyDescent="0.25">
      <c r="A503" s="144">
        <v>2</v>
      </c>
      <c r="B503" s="96"/>
      <c r="C503" s="48" t="s">
        <v>245</v>
      </c>
      <c r="D503" s="34" t="s">
        <v>460</v>
      </c>
      <c r="E503" s="149" t="s">
        <v>240</v>
      </c>
      <c r="F503" s="149" t="s">
        <v>247</v>
      </c>
      <c r="G503" s="149" t="s">
        <v>242</v>
      </c>
      <c r="H503" s="149"/>
      <c r="I503" s="149">
        <v>3</v>
      </c>
      <c r="J503" s="149">
        <v>2</v>
      </c>
      <c r="K503" s="149">
        <v>3</v>
      </c>
      <c r="L503" s="172" t="s">
        <v>461</v>
      </c>
      <c r="M503" s="105"/>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c r="DH503" s="4"/>
      <c r="DI503" s="4"/>
      <c r="DJ503" s="4"/>
      <c r="DK503" s="4"/>
    </row>
    <row r="504" spans="1:115" ht="13.2" x14ac:dyDescent="0.25">
      <c r="A504" s="144">
        <v>2</v>
      </c>
      <c r="B504" s="96"/>
      <c r="C504" s="48" t="s">
        <v>245</v>
      </c>
      <c r="D504" s="34" t="s">
        <v>1013</v>
      </c>
      <c r="E504" s="149" t="s">
        <v>5</v>
      </c>
      <c r="F504" s="149" t="s">
        <v>247</v>
      </c>
      <c r="G504" s="149" t="s">
        <v>242</v>
      </c>
      <c r="H504" s="149"/>
      <c r="I504" s="149">
        <v>6</v>
      </c>
      <c r="J504" s="149">
        <v>6</v>
      </c>
      <c r="K504" s="149">
        <v>6</v>
      </c>
      <c r="L504" s="172" t="s">
        <v>1014</v>
      </c>
      <c r="M504" s="105"/>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4"/>
      <c r="DG504" s="4"/>
      <c r="DH504" s="4"/>
      <c r="DI504" s="4"/>
      <c r="DJ504" s="4"/>
      <c r="DK504" s="4"/>
    </row>
    <row r="505" spans="1:115" ht="13.2" x14ac:dyDescent="0.25">
      <c r="A505" s="144">
        <v>1</v>
      </c>
      <c r="B505" s="96"/>
      <c r="C505" s="48" t="s">
        <v>245</v>
      </c>
      <c r="D505" s="113" t="s">
        <v>614</v>
      </c>
      <c r="E505" s="114" t="s">
        <v>240</v>
      </c>
      <c r="F505" s="114" t="s">
        <v>310</v>
      </c>
      <c r="G505" s="114" t="s">
        <v>242</v>
      </c>
      <c r="H505" s="114" t="s">
        <v>250</v>
      </c>
      <c r="I505" s="114">
        <v>6</v>
      </c>
      <c r="J505" s="114">
        <v>9</v>
      </c>
      <c r="K505" s="114">
        <v>7</v>
      </c>
      <c r="L505" s="23" t="s">
        <v>615</v>
      </c>
      <c r="M505" s="105"/>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c r="DH505" s="4"/>
      <c r="DI505" s="4"/>
      <c r="DJ505" s="4"/>
      <c r="DK505" s="4"/>
    </row>
    <row r="506" spans="1:115" ht="13.2" x14ac:dyDescent="0.25">
      <c r="A506" s="144">
        <v>1</v>
      </c>
      <c r="B506" s="96"/>
      <c r="C506" s="48" t="s">
        <v>245</v>
      </c>
      <c r="D506" s="113" t="s">
        <v>616</v>
      </c>
      <c r="E506" s="114" t="s">
        <v>240</v>
      </c>
      <c r="F506" s="114" t="s">
        <v>310</v>
      </c>
      <c r="G506" s="114" t="s">
        <v>242</v>
      </c>
      <c r="H506" s="114"/>
      <c r="I506" s="114">
        <v>6</v>
      </c>
      <c r="J506" s="114">
        <v>4</v>
      </c>
      <c r="K506" s="114">
        <v>5</v>
      </c>
      <c r="L506" s="23" t="s">
        <v>617</v>
      </c>
      <c r="M506" s="105"/>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c r="CZ506" s="4"/>
      <c r="DA506" s="4"/>
      <c r="DB506" s="4"/>
      <c r="DC506" s="4"/>
      <c r="DD506" s="4"/>
      <c r="DE506" s="4"/>
      <c r="DF506" s="4"/>
      <c r="DG506" s="4"/>
      <c r="DH506" s="4"/>
      <c r="DI506" s="4"/>
      <c r="DJ506" s="4"/>
      <c r="DK506" s="4"/>
    </row>
    <row r="507" spans="1:115" ht="13.2" x14ac:dyDescent="0.25">
      <c r="A507" s="144">
        <v>2</v>
      </c>
      <c r="B507" s="96"/>
      <c r="C507" s="48" t="s">
        <v>245</v>
      </c>
      <c r="D507" s="34" t="s">
        <v>986</v>
      </c>
      <c r="E507" s="149" t="s">
        <v>5</v>
      </c>
      <c r="F507" s="149" t="s">
        <v>247</v>
      </c>
      <c r="G507" s="149" t="s">
        <v>673</v>
      </c>
      <c r="H507" s="149"/>
      <c r="I507" s="149">
        <v>3</v>
      </c>
      <c r="J507" s="149"/>
      <c r="K507" s="149"/>
      <c r="L507" s="172" t="s">
        <v>987</v>
      </c>
      <c r="M507" s="105"/>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c r="CZ507" s="4"/>
      <c r="DA507" s="4"/>
      <c r="DB507" s="4"/>
      <c r="DC507" s="4"/>
      <c r="DD507" s="4"/>
      <c r="DE507" s="4"/>
      <c r="DF507" s="4"/>
      <c r="DG507" s="4"/>
      <c r="DH507" s="4"/>
      <c r="DI507" s="4"/>
      <c r="DJ507" s="4"/>
      <c r="DK507" s="4"/>
    </row>
    <row r="508" spans="1:115" ht="13.2" x14ac:dyDescent="0.25">
      <c r="A508" s="144">
        <v>2</v>
      </c>
      <c r="B508" s="96"/>
      <c r="C508" s="48" t="s">
        <v>245</v>
      </c>
      <c r="D508" s="34" t="s">
        <v>462</v>
      </c>
      <c r="E508" s="149" t="s">
        <v>240</v>
      </c>
      <c r="F508" s="149" t="s">
        <v>247</v>
      </c>
      <c r="G508" s="149" t="s">
        <v>242</v>
      </c>
      <c r="H508" s="149"/>
      <c r="I508" s="149">
        <v>3</v>
      </c>
      <c r="J508" s="149">
        <v>2</v>
      </c>
      <c r="K508" s="149">
        <v>3</v>
      </c>
      <c r="L508" s="172" t="s">
        <v>296</v>
      </c>
      <c r="M508" s="105"/>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c r="CZ508" s="4"/>
      <c r="DA508" s="4"/>
      <c r="DB508" s="4"/>
      <c r="DC508" s="4"/>
      <c r="DD508" s="4"/>
      <c r="DE508" s="4"/>
      <c r="DF508" s="4"/>
      <c r="DG508" s="4"/>
      <c r="DH508" s="4"/>
      <c r="DI508" s="4"/>
      <c r="DJ508" s="4"/>
      <c r="DK508" s="4"/>
    </row>
    <row r="509" spans="1:115" ht="13.2" x14ac:dyDescent="0.25">
      <c r="A509" s="144">
        <v>2</v>
      </c>
      <c r="B509" s="144">
        <v>2</v>
      </c>
      <c r="C509" s="48" t="s">
        <v>245</v>
      </c>
      <c r="D509" s="167" t="s">
        <v>740</v>
      </c>
      <c r="E509" s="135" t="s">
        <v>2</v>
      </c>
      <c r="F509" s="135" t="s">
        <v>265</v>
      </c>
      <c r="G509" s="135" t="s">
        <v>242</v>
      </c>
      <c r="H509" s="135" t="s">
        <v>250</v>
      </c>
      <c r="I509" s="135">
        <v>1</v>
      </c>
      <c r="J509" s="135">
        <v>1</v>
      </c>
      <c r="K509" s="135">
        <v>1</v>
      </c>
      <c r="L509" s="103" t="s">
        <v>741</v>
      </c>
      <c r="M509" s="105"/>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c r="CZ509" s="4"/>
      <c r="DA509" s="4"/>
      <c r="DB509" s="4"/>
      <c r="DC509" s="4"/>
      <c r="DD509" s="4"/>
      <c r="DE509" s="4"/>
      <c r="DF509" s="4"/>
      <c r="DG509" s="4"/>
      <c r="DH509" s="4"/>
      <c r="DI509" s="4"/>
      <c r="DJ509" s="4"/>
      <c r="DK509" s="4"/>
    </row>
    <row r="510" spans="1:115" ht="13.2" x14ac:dyDescent="0.25">
      <c r="A510" s="144">
        <v>2</v>
      </c>
      <c r="B510" s="96"/>
      <c r="C510" s="18" t="s">
        <v>238</v>
      </c>
      <c r="D510" s="34" t="s">
        <v>1073</v>
      </c>
      <c r="E510" s="149" t="s">
        <v>6</v>
      </c>
      <c r="F510" s="149" t="s">
        <v>247</v>
      </c>
      <c r="G510" s="149" t="s">
        <v>673</v>
      </c>
      <c r="H510" s="149"/>
      <c r="I510" s="149">
        <v>4</v>
      </c>
      <c r="J510" s="149"/>
      <c r="K510" s="149"/>
      <c r="L510" s="172" t="s">
        <v>1074</v>
      </c>
      <c r="M510" s="105"/>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c r="DH510" s="4"/>
      <c r="DI510" s="4"/>
      <c r="DJ510" s="4"/>
      <c r="DK510" s="4"/>
    </row>
    <row r="511" spans="1:115" ht="13.2" x14ac:dyDescent="0.25">
      <c r="A511" s="144">
        <v>2</v>
      </c>
      <c r="B511" s="96"/>
      <c r="C511" s="18" t="s">
        <v>238</v>
      </c>
      <c r="D511" s="34" t="s">
        <v>463</v>
      </c>
      <c r="E511" s="149" t="s">
        <v>240</v>
      </c>
      <c r="F511" s="149" t="s">
        <v>247</v>
      </c>
      <c r="G511" s="149" t="s">
        <v>242</v>
      </c>
      <c r="H511" s="149"/>
      <c r="I511" s="149">
        <v>3</v>
      </c>
      <c r="J511" s="149">
        <v>3</v>
      </c>
      <c r="K511" s="149">
        <v>3</v>
      </c>
      <c r="L511" s="172" t="s">
        <v>464</v>
      </c>
      <c r="M511" s="105"/>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c r="CZ511" s="4"/>
      <c r="DA511" s="4"/>
      <c r="DB511" s="4"/>
      <c r="DC511" s="4"/>
      <c r="DD511" s="4"/>
      <c r="DE511" s="4"/>
      <c r="DF511" s="4"/>
      <c r="DG511" s="4"/>
      <c r="DH511" s="4"/>
      <c r="DI511" s="4"/>
      <c r="DJ511" s="4"/>
      <c r="DK511" s="4"/>
    </row>
    <row r="512" spans="1:115" ht="13.2" x14ac:dyDescent="0.25">
      <c r="A512" s="144">
        <v>1</v>
      </c>
      <c r="B512" s="96"/>
      <c r="C512" s="48" t="s">
        <v>245</v>
      </c>
      <c r="D512" s="113" t="s">
        <v>465</v>
      </c>
      <c r="E512" s="114" t="s">
        <v>240</v>
      </c>
      <c r="F512" s="114" t="s">
        <v>310</v>
      </c>
      <c r="G512" s="114" t="s">
        <v>242</v>
      </c>
      <c r="H512" s="114"/>
      <c r="I512" s="114">
        <v>3</v>
      </c>
      <c r="J512" s="114">
        <v>3</v>
      </c>
      <c r="K512" s="114">
        <v>3</v>
      </c>
      <c r="L512" s="23" t="s">
        <v>466</v>
      </c>
      <c r="M512" s="105"/>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c r="DH512" s="4"/>
      <c r="DI512" s="4"/>
      <c r="DJ512" s="4"/>
      <c r="DK512" s="4"/>
    </row>
    <row r="513" spans="1:115" ht="13.2" x14ac:dyDescent="0.25">
      <c r="A513" s="144">
        <v>1</v>
      </c>
      <c r="B513" s="96"/>
      <c r="C513" s="48" t="s">
        <v>245</v>
      </c>
      <c r="D513" s="113" t="s">
        <v>945</v>
      </c>
      <c r="E513" s="114" t="s">
        <v>4</v>
      </c>
      <c r="F513" s="114" t="s">
        <v>310</v>
      </c>
      <c r="G513" s="114" t="s">
        <v>242</v>
      </c>
      <c r="H513" s="114"/>
      <c r="I513" s="114">
        <v>8</v>
      </c>
      <c r="J513" s="114">
        <v>6</v>
      </c>
      <c r="K513" s="114">
        <v>6</v>
      </c>
      <c r="L513" s="23" t="s">
        <v>946</v>
      </c>
      <c r="M513" s="105"/>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c r="DH513" s="4"/>
      <c r="DI513" s="4"/>
      <c r="DJ513" s="4"/>
      <c r="DK513" s="4"/>
    </row>
    <row r="514" spans="1:115" ht="13.2" x14ac:dyDescent="0.25">
      <c r="A514" s="96"/>
      <c r="B514" s="96"/>
      <c r="C514" s="18" t="s">
        <v>238</v>
      </c>
      <c r="D514" s="113" t="s">
        <v>618</v>
      </c>
      <c r="E514" s="114" t="s">
        <v>240</v>
      </c>
      <c r="F514" s="114" t="s">
        <v>310</v>
      </c>
      <c r="G514" s="114" t="s">
        <v>242</v>
      </c>
      <c r="H514" s="114"/>
      <c r="I514" s="114">
        <v>6</v>
      </c>
      <c r="J514" s="114">
        <v>5</v>
      </c>
      <c r="K514" s="114">
        <v>7</v>
      </c>
      <c r="L514" s="23" t="s">
        <v>619</v>
      </c>
      <c r="M514" s="105"/>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c r="DH514" s="4"/>
      <c r="DI514" s="4"/>
      <c r="DJ514" s="4"/>
      <c r="DK514" s="4"/>
    </row>
    <row r="515" spans="1:115" ht="13.2" x14ac:dyDescent="0.25">
      <c r="A515" s="144">
        <v>2</v>
      </c>
      <c r="B515" s="144">
        <v>2</v>
      </c>
      <c r="C515" s="48" t="s">
        <v>245</v>
      </c>
      <c r="D515" s="167" t="s">
        <v>1092</v>
      </c>
      <c r="E515" s="135" t="s">
        <v>7</v>
      </c>
      <c r="F515" s="135" t="s">
        <v>265</v>
      </c>
      <c r="G515" s="135" t="s">
        <v>673</v>
      </c>
      <c r="H515" s="135"/>
      <c r="I515" s="135">
        <v>0</v>
      </c>
      <c r="J515" s="135"/>
      <c r="K515" s="135"/>
      <c r="L515" s="103" t="s">
        <v>1093</v>
      </c>
      <c r="M515" s="105"/>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c r="CX515" s="4"/>
      <c r="CY515" s="4"/>
      <c r="CZ515" s="4"/>
      <c r="DA515" s="4"/>
      <c r="DB515" s="4"/>
      <c r="DC515" s="4"/>
      <c r="DD515" s="4"/>
      <c r="DE515" s="4"/>
      <c r="DF515" s="4"/>
      <c r="DG515" s="4"/>
      <c r="DH515" s="4"/>
      <c r="DI515" s="4"/>
      <c r="DJ515" s="4"/>
      <c r="DK515" s="4"/>
    </row>
    <row r="516" spans="1:115" ht="13.2" x14ac:dyDescent="0.25">
      <c r="A516" s="144">
        <v>2</v>
      </c>
      <c r="B516" s="144">
        <v>2</v>
      </c>
      <c r="C516" s="48" t="s">
        <v>245</v>
      </c>
      <c r="D516" s="167" t="s">
        <v>742</v>
      </c>
      <c r="E516" s="135" t="s">
        <v>2</v>
      </c>
      <c r="F516" s="135" t="s">
        <v>265</v>
      </c>
      <c r="G516" s="135" t="s">
        <v>673</v>
      </c>
      <c r="H516" s="135"/>
      <c r="I516" s="135">
        <v>1</v>
      </c>
      <c r="J516" s="135"/>
      <c r="K516" s="135"/>
      <c r="L516" s="103" t="s">
        <v>743</v>
      </c>
      <c r="M516" s="105"/>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c r="DH516" s="4"/>
      <c r="DI516" s="4"/>
      <c r="DJ516" s="4"/>
      <c r="DK516" s="4"/>
    </row>
    <row r="517" spans="1:115" ht="13.2" x14ac:dyDescent="0.25">
      <c r="A517" s="96"/>
      <c r="B517" s="96"/>
      <c r="C517" s="18" t="s">
        <v>238</v>
      </c>
      <c r="D517" s="113" t="s">
        <v>1084</v>
      </c>
      <c r="E517" s="114" t="s">
        <v>6</v>
      </c>
      <c r="F517" s="114" t="s">
        <v>310</v>
      </c>
      <c r="G517" s="114" t="s">
        <v>242</v>
      </c>
      <c r="H517" s="114"/>
      <c r="I517" s="114">
        <v>6</v>
      </c>
      <c r="J517" s="114">
        <v>5</v>
      </c>
      <c r="K517" s="114">
        <v>8</v>
      </c>
      <c r="L517" s="23" t="s">
        <v>1085</v>
      </c>
      <c r="M517" s="105"/>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c r="DH517" s="4"/>
      <c r="DI517" s="4"/>
      <c r="DJ517" s="4"/>
      <c r="DK517" s="4"/>
    </row>
    <row r="518" spans="1:115" ht="13.2" x14ac:dyDescent="0.25">
      <c r="A518" s="144">
        <v>2</v>
      </c>
      <c r="B518" s="96"/>
      <c r="C518" s="18" t="s">
        <v>238</v>
      </c>
      <c r="D518" s="202" t="s">
        <v>730</v>
      </c>
      <c r="E518" s="131" t="s">
        <v>1</v>
      </c>
      <c r="F518" s="131" t="s">
        <v>272</v>
      </c>
      <c r="G518" s="131" t="s">
        <v>673</v>
      </c>
      <c r="H518" s="131"/>
      <c r="I518" s="131">
        <v>9</v>
      </c>
      <c r="J518" s="131"/>
      <c r="K518" s="131"/>
      <c r="L518" s="123" t="s">
        <v>731</v>
      </c>
      <c r="M518" s="105"/>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c r="DH518" s="4"/>
      <c r="DI518" s="4"/>
      <c r="DJ518" s="4"/>
      <c r="DK518" s="4"/>
    </row>
    <row r="519" spans="1:115" ht="13.2" x14ac:dyDescent="0.25">
      <c r="A519" s="96"/>
      <c r="B519" s="96"/>
      <c r="C519" s="18" t="s">
        <v>238</v>
      </c>
      <c r="D519" s="113" t="s">
        <v>632</v>
      </c>
      <c r="E519" s="114" t="s">
        <v>240</v>
      </c>
      <c r="F519" s="114" t="s">
        <v>310</v>
      </c>
      <c r="G519" s="114" t="s">
        <v>242</v>
      </c>
      <c r="H519" s="114"/>
      <c r="I519" s="114">
        <v>7</v>
      </c>
      <c r="J519" s="114">
        <v>6</v>
      </c>
      <c r="K519" s="114">
        <v>6</v>
      </c>
      <c r="L519" s="23" t="s">
        <v>633</v>
      </c>
      <c r="M519" s="105"/>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c r="DH519" s="4"/>
      <c r="DI519" s="4"/>
      <c r="DJ519" s="4"/>
      <c r="DK519" s="4"/>
    </row>
    <row r="520" spans="1:115" ht="13.2" x14ac:dyDescent="0.25">
      <c r="A520" s="144">
        <v>2</v>
      </c>
      <c r="B520" s="144">
        <v>2</v>
      </c>
      <c r="C520" s="48" t="s">
        <v>245</v>
      </c>
      <c r="D520" s="167" t="s">
        <v>923</v>
      </c>
      <c r="E520" s="135" t="s">
        <v>4</v>
      </c>
      <c r="F520" s="135" t="s">
        <v>265</v>
      </c>
      <c r="G520" s="135" t="s">
        <v>758</v>
      </c>
      <c r="H520" s="135"/>
      <c r="I520" s="135">
        <v>4</v>
      </c>
      <c r="J520" s="135">
        <v>4</v>
      </c>
      <c r="K520" s="135">
        <v>2</v>
      </c>
      <c r="L520" s="103" t="s">
        <v>924</v>
      </c>
      <c r="M520" s="105"/>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c r="DH520" s="4"/>
      <c r="DI520" s="4"/>
      <c r="DJ520" s="4"/>
      <c r="DK520" s="4"/>
    </row>
    <row r="521" spans="1:115" ht="13.2" x14ac:dyDescent="0.25">
      <c r="A521" s="144">
        <v>2</v>
      </c>
      <c r="B521" s="144">
        <v>2</v>
      </c>
      <c r="C521" s="48" t="s">
        <v>245</v>
      </c>
      <c r="D521" s="167" t="s">
        <v>798</v>
      </c>
      <c r="E521" s="135" t="s">
        <v>2</v>
      </c>
      <c r="F521" s="135" t="s">
        <v>265</v>
      </c>
      <c r="G521" s="135" t="s">
        <v>242</v>
      </c>
      <c r="H521" s="135" t="s">
        <v>250</v>
      </c>
      <c r="I521" s="135">
        <v>5</v>
      </c>
      <c r="J521" s="135">
        <v>2</v>
      </c>
      <c r="K521" s="135">
        <v>5</v>
      </c>
      <c r="L521" s="103" t="s">
        <v>799</v>
      </c>
      <c r="M521" s="105"/>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c r="DH521" s="4"/>
      <c r="DI521" s="4"/>
      <c r="DJ521" s="4"/>
      <c r="DK521" s="4"/>
    </row>
    <row r="522" spans="1:115" ht="13.2" x14ac:dyDescent="0.25">
      <c r="A522" s="144">
        <v>2</v>
      </c>
      <c r="B522" s="96"/>
      <c r="C522" s="48" t="s">
        <v>245</v>
      </c>
      <c r="D522" s="43" t="s">
        <v>511</v>
      </c>
      <c r="E522" s="226" t="s">
        <v>240</v>
      </c>
      <c r="F522" s="226" t="s">
        <v>241</v>
      </c>
      <c r="G522" s="226" t="s">
        <v>242</v>
      </c>
      <c r="H522" s="226" t="s">
        <v>328</v>
      </c>
      <c r="I522" s="226">
        <v>4</v>
      </c>
      <c r="J522" s="226">
        <v>4</v>
      </c>
      <c r="K522" s="226" t="s">
        <v>512</v>
      </c>
      <c r="L522" s="61" t="s">
        <v>513</v>
      </c>
      <c r="M522" s="105"/>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c r="CZ522" s="4"/>
      <c r="DA522" s="4"/>
      <c r="DB522" s="4"/>
      <c r="DC522" s="4"/>
      <c r="DD522" s="4"/>
      <c r="DE522" s="4"/>
      <c r="DF522" s="4"/>
      <c r="DG522" s="4"/>
      <c r="DH522" s="4"/>
      <c r="DI522" s="4"/>
      <c r="DJ522" s="4"/>
      <c r="DK522" s="4"/>
    </row>
    <row r="523" spans="1:115" ht="13.2" x14ac:dyDescent="0.25">
      <c r="A523" s="144">
        <v>2</v>
      </c>
      <c r="B523" s="96"/>
      <c r="C523" s="20" t="s">
        <v>261</v>
      </c>
      <c r="D523" s="34" t="s">
        <v>964</v>
      </c>
      <c r="E523" s="149" t="s">
        <v>5</v>
      </c>
      <c r="F523" s="149" t="s">
        <v>247</v>
      </c>
      <c r="G523" s="149" t="s">
        <v>242</v>
      </c>
      <c r="H523" s="149" t="s">
        <v>328</v>
      </c>
      <c r="I523" s="149">
        <v>1</v>
      </c>
      <c r="J523" s="149">
        <v>2</v>
      </c>
      <c r="K523" s="149">
        <v>1</v>
      </c>
      <c r="L523" s="172" t="s">
        <v>965</v>
      </c>
      <c r="M523" s="105"/>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c r="CZ523" s="4"/>
      <c r="DA523" s="4"/>
      <c r="DB523" s="4"/>
      <c r="DC523" s="4"/>
      <c r="DD523" s="4"/>
      <c r="DE523" s="4"/>
      <c r="DF523" s="4"/>
      <c r="DG523" s="4"/>
      <c r="DH523" s="4"/>
      <c r="DI523" s="4"/>
      <c r="DJ523" s="4"/>
      <c r="DK523" s="4"/>
    </row>
    <row r="524" spans="1:115" ht="13.2" x14ac:dyDescent="0.25">
      <c r="A524" s="144">
        <v>2</v>
      </c>
      <c r="B524" s="96"/>
      <c r="C524" s="48" t="s">
        <v>245</v>
      </c>
      <c r="D524" s="202" t="s">
        <v>1218</v>
      </c>
      <c r="E524" s="131" t="s">
        <v>8</v>
      </c>
      <c r="F524" s="131" t="s">
        <v>272</v>
      </c>
      <c r="G524" s="131" t="s">
        <v>673</v>
      </c>
      <c r="H524" s="131"/>
      <c r="I524" s="131">
        <v>8</v>
      </c>
      <c r="J524" s="131"/>
      <c r="K524" s="131"/>
      <c r="L524" s="123" t="s">
        <v>1219</v>
      </c>
      <c r="M524" s="105"/>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c r="CZ524" s="4"/>
      <c r="DA524" s="4"/>
      <c r="DB524" s="4"/>
      <c r="DC524" s="4"/>
      <c r="DD524" s="4"/>
      <c r="DE524" s="4"/>
      <c r="DF524" s="4"/>
      <c r="DG524" s="4"/>
      <c r="DH524" s="4"/>
      <c r="DI524" s="4"/>
      <c r="DJ524" s="4"/>
      <c r="DK524" s="4"/>
    </row>
    <row r="525" spans="1:115" ht="13.2" x14ac:dyDescent="0.25">
      <c r="A525" s="144">
        <v>2</v>
      </c>
      <c r="B525" s="96"/>
      <c r="C525" s="48" t="s">
        <v>245</v>
      </c>
      <c r="D525" s="34" t="s">
        <v>1138</v>
      </c>
      <c r="E525" s="149" t="s">
        <v>7</v>
      </c>
      <c r="F525" s="149" t="s">
        <v>247</v>
      </c>
      <c r="G525" s="149" t="s">
        <v>242</v>
      </c>
      <c r="H525" s="149"/>
      <c r="I525" s="149">
        <v>3</v>
      </c>
      <c r="J525" s="149">
        <v>2</v>
      </c>
      <c r="K525" s="149">
        <v>4</v>
      </c>
      <c r="L525" s="172" t="s">
        <v>1139</v>
      </c>
      <c r="M525" s="105"/>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c r="CZ525" s="4"/>
      <c r="DA525" s="4"/>
      <c r="DB525" s="4"/>
      <c r="DC525" s="4"/>
      <c r="DD525" s="4"/>
      <c r="DE525" s="4"/>
      <c r="DF525" s="4"/>
      <c r="DG525" s="4"/>
      <c r="DH525" s="4"/>
      <c r="DI525" s="4"/>
      <c r="DJ525" s="4"/>
      <c r="DK525" s="4"/>
    </row>
    <row r="526" spans="1:115" ht="13.2" x14ac:dyDescent="0.25">
      <c r="A526" s="144">
        <v>2</v>
      </c>
      <c r="B526" s="96"/>
      <c r="C526" s="121" t="s">
        <v>288</v>
      </c>
      <c r="D526" s="34" t="s">
        <v>289</v>
      </c>
      <c r="E526" s="149" t="s">
        <v>240</v>
      </c>
      <c r="F526" s="149" t="s">
        <v>247</v>
      </c>
      <c r="G526" s="149" t="s">
        <v>242</v>
      </c>
      <c r="H526" s="149"/>
      <c r="I526" s="149">
        <v>1</v>
      </c>
      <c r="J526" s="149">
        <v>1</v>
      </c>
      <c r="K526" s="149">
        <v>2</v>
      </c>
      <c r="L526" s="172" t="s">
        <v>290</v>
      </c>
      <c r="M526" s="105"/>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c r="DH526" s="4"/>
      <c r="DI526" s="4"/>
      <c r="DJ526" s="4"/>
      <c r="DK526" s="4"/>
    </row>
    <row r="527" spans="1:115" ht="13.2" x14ac:dyDescent="0.25">
      <c r="A527" s="144">
        <v>2</v>
      </c>
      <c r="B527" s="96"/>
      <c r="C527" s="48" t="s">
        <v>245</v>
      </c>
      <c r="D527" s="34" t="s">
        <v>782</v>
      </c>
      <c r="E527" s="149" t="s">
        <v>2</v>
      </c>
      <c r="F527" s="149" t="s">
        <v>247</v>
      </c>
      <c r="G527" s="149" t="s">
        <v>673</v>
      </c>
      <c r="H527" s="149"/>
      <c r="I527" s="149">
        <v>3</v>
      </c>
      <c r="J527" s="149"/>
      <c r="K527" s="149"/>
      <c r="L527" s="172" t="s">
        <v>783</v>
      </c>
      <c r="M527" s="105"/>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c r="CZ527" s="4"/>
      <c r="DA527" s="4"/>
      <c r="DB527" s="4"/>
      <c r="DC527" s="4"/>
      <c r="DD527" s="4"/>
      <c r="DE527" s="4"/>
      <c r="DF527" s="4"/>
      <c r="DG527" s="4"/>
      <c r="DH527" s="4"/>
      <c r="DI527" s="4"/>
      <c r="DJ527" s="4"/>
      <c r="DK527" s="4"/>
    </row>
    <row r="528" spans="1:115" ht="13.2" x14ac:dyDescent="0.25">
      <c r="A528" s="144">
        <v>2</v>
      </c>
      <c r="B528" s="96"/>
      <c r="C528" s="121" t="s">
        <v>288</v>
      </c>
      <c r="D528" s="34" t="s">
        <v>214</v>
      </c>
      <c r="E528" s="149" t="s">
        <v>240</v>
      </c>
      <c r="F528" s="149" t="s">
        <v>247</v>
      </c>
      <c r="G528" s="149" t="s">
        <v>242</v>
      </c>
      <c r="H528" s="149"/>
      <c r="I528" s="149">
        <v>2</v>
      </c>
      <c r="J528" s="149">
        <v>1</v>
      </c>
      <c r="K528" s="149">
        <v>3</v>
      </c>
      <c r="L528" s="172" t="s">
        <v>379</v>
      </c>
      <c r="M528" s="105"/>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c r="CZ528" s="4"/>
      <c r="DA528" s="4"/>
      <c r="DB528" s="4"/>
      <c r="DC528" s="4"/>
      <c r="DD528" s="4"/>
      <c r="DE528" s="4"/>
      <c r="DF528" s="4"/>
      <c r="DG528" s="4"/>
      <c r="DH528" s="4"/>
      <c r="DI528" s="4"/>
      <c r="DJ528" s="4"/>
      <c r="DK528" s="4"/>
    </row>
    <row r="529" spans="1:115" ht="13.2" x14ac:dyDescent="0.25">
      <c r="A529" s="144">
        <v>2</v>
      </c>
      <c r="B529" s="96"/>
      <c r="C529" s="18" t="s">
        <v>238</v>
      </c>
      <c r="D529" s="43" t="s">
        <v>825</v>
      </c>
      <c r="E529" s="226" t="s">
        <v>3</v>
      </c>
      <c r="F529" s="226" t="s">
        <v>241</v>
      </c>
      <c r="G529" s="226" t="s">
        <v>673</v>
      </c>
      <c r="H529" s="226"/>
      <c r="I529" s="226">
        <v>2</v>
      </c>
      <c r="J529" s="226"/>
      <c r="K529" s="226"/>
      <c r="L529" s="61" t="s">
        <v>826</v>
      </c>
      <c r="M529" s="105"/>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c r="CZ529" s="4"/>
      <c r="DA529" s="4"/>
      <c r="DB529" s="4"/>
      <c r="DC529" s="4"/>
      <c r="DD529" s="4"/>
      <c r="DE529" s="4"/>
      <c r="DF529" s="4"/>
      <c r="DG529" s="4"/>
      <c r="DH529" s="4"/>
      <c r="DI529" s="4"/>
      <c r="DJ529" s="4"/>
      <c r="DK529" s="4"/>
    </row>
    <row r="530" spans="1:115" ht="13.2" x14ac:dyDescent="0.25">
      <c r="A530" s="144">
        <v>2</v>
      </c>
      <c r="B530" s="96"/>
      <c r="C530" s="48" t="s">
        <v>245</v>
      </c>
      <c r="D530" s="43" t="s">
        <v>1228</v>
      </c>
      <c r="E530" s="226" t="s">
        <v>9</v>
      </c>
      <c r="F530" s="226" t="s">
        <v>241</v>
      </c>
      <c r="G530" s="226" t="s">
        <v>673</v>
      </c>
      <c r="H530" s="226"/>
      <c r="I530" s="226">
        <v>1</v>
      </c>
      <c r="J530" s="226"/>
      <c r="K530" s="226"/>
      <c r="L530" s="61" t="s">
        <v>1229</v>
      </c>
      <c r="M530" s="105"/>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c r="DH530" s="4"/>
      <c r="DI530" s="4"/>
      <c r="DJ530" s="4"/>
      <c r="DK530" s="4"/>
    </row>
    <row r="531" spans="1:115" ht="13.2" x14ac:dyDescent="0.25">
      <c r="A531" s="144">
        <v>2</v>
      </c>
      <c r="B531" s="96"/>
      <c r="C531" s="18" t="s">
        <v>238</v>
      </c>
      <c r="D531" s="43" t="s">
        <v>1003</v>
      </c>
      <c r="E531" s="226" t="s">
        <v>5</v>
      </c>
      <c r="F531" s="226" t="s">
        <v>241</v>
      </c>
      <c r="G531" s="226" t="s">
        <v>242</v>
      </c>
      <c r="H531" s="226" t="s">
        <v>243</v>
      </c>
      <c r="I531" s="226">
        <v>5</v>
      </c>
      <c r="J531" s="226">
        <v>5</v>
      </c>
      <c r="K531" s="226">
        <v>5</v>
      </c>
      <c r="L531" s="61" t="s">
        <v>1004</v>
      </c>
      <c r="M531" s="105"/>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c r="CZ531" s="4"/>
      <c r="DA531" s="4"/>
      <c r="DB531" s="4"/>
      <c r="DC531" s="4"/>
      <c r="DD531" s="4"/>
      <c r="DE531" s="4"/>
      <c r="DF531" s="4"/>
      <c r="DG531" s="4"/>
      <c r="DH531" s="4"/>
      <c r="DI531" s="4"/>
      <c r="DJ531" s="4"/>
      <c r="DK531" s="4"/>
    </row>
    <row r="532" spans="1:115" ht="13.2" x14ac:dyDescent="0.25">
      <c r="A532" s="144">
        <v>2</v>
      </c>
      <c r="B532" s="144">
        <v>2</v>
      </c>
      <c r="C532" s="48" t="s">
        <v>245</v>
      </c>
      <c r="D532" s="167" t="s">
        <v>1086</v>
      </c>
      <c r="E532" s="135" t="s">
        <v>6</v>
      </c>
      <c r="F532" s="135" t="s">
        <v>265</v>
      </c>
      <c r="G532" s="135" t="s">
        <v>673</v>
      </c>
      <c r="H532" s="135"/>
      <c r="I532" s="135">
        <v>6</v>
      </c>
      <c r="J532" s="135"/>
      <c r="K532" s="135"/>
      <c r="L532" s="103" t="s">
        <v>1087</v>
      </c>
      <c r="M532" s="105"/>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c r="CZ532" s="4"/>
      <c r="DA532" s="4"/>
      <c r="DB532" s="4"/>
      <c r="DC532" s="4"/>
      <c r="DD532" s="4"/>
      <c r="DE532" s="4"/>
      <c r="DF532" s="4"/>
      <c r="DG532" s="4"/>
      <c r="DH532" s="4"/>
      <c r="DI532" s="4"/>
      <c r="DJ532" s="4"/>
      <c r="DK532" s="4"/>
    </row>
    <row r="533" spans="1:115" ht="13.2" x14ac:dyDescent="0.25">
      <c r="A533" s="144">
        <v>2</v>
      </c>
      <c r="B533" s="96"/>
      <c r="C533" s="48" t="s">
        <v>245</v>
      </c>
      <c r="D533" s="43" t="s">
        <v>848</v>
      </c>
      <c r="E533" s="226" t="s">
        <v>3</v>
      </c>
      <c r="F533" s="226" t="s">
        <v>241</v>
      </c>
      <c r="G533" s="226" t="s">
        <v>673</v>
      </c>
      <c r="H533" s="226" t="s">
        <v>749</v>
      </c>
      <c r="I533" s="226">
        <v>3</v>
      </c>
      <c r="J533" s="226"/>
      <c r="K533" s="226"/>
      <c r="L533" s="61" t="s">
        <v>849</v>
      </c>
      <c r="M533" s="105"/>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c r="CZ533" s="4"/>
      <c r="DA533" s="4"/>
      <c r="DB533" s="4"/>
      <c r="DC533" s="4"/>
      <c r="DD533" s="4"/>
      <c r="DE533" s="4"/>
      <c r="DF533" s="4"/>
      <c r="DG533" s="4"/>
      <c r="DH533" s="4"/>
      <c r="DI533" s="4"/>
      <c r="DJ533" s="4"/>
      <c r="DK533" s="4"/>
    </row>
    <row r="534" spans="1:115" ht="13.2" x14ac:dyDescent="0.25">
      <c r="A534" s="144">
        <v>2</v>
      </c>
      <c r="B534" s="96"/>
      <c r="C534" s="18" t="s">
        <v>238</v>
      </c>
      <c r="D534" s="34" t="s">
        <v>988</v>
      </c>
      <c r="E534" s="149" t="s">
        <v>5</v>
      </c>
      <c r="F534" s="149" t="s">
        <v>247</v>
      </c>
      <c r="G534" s="149" t="s">
        <v>673</v>
      </c>
      <c r="H534" s="149"/>
      <c r="I534" s="149">
        <v>3</v>
      </c>
      <c r="J534" s="149"/>
      <c r="K534" s="149"/>
      <c r="L534" s="172" t="s">
        <v>989</v>
      </c>
      <c r="M534" s="105"/>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c r="CZ534" s="4"/>
      <c r="DA534" s="4"/>
      <c r="DB534" s="4"/>
      <c r="DC534" s="4"/>
      <c r="DD534" s="4"/>
      <c r="DE534" s="4"/>
      <c r="DF534" s="4"/>
      <c r="DG534" s="4"/>
      <c r="DH534" s="4"/>
      <c r="DI534" s="4"/>
      <c r="DJ534" s="4"/>
      <c r="DK534" s="4"/>
    </row>
    <row r="535" spans="1:115" ht="13.2" x14ac:dyDescent="0.25">
      <c r="A535" s="144">
        <v>2</v>
      </c>
      <c r="B535" s="96"/>
      <c r="C535" s="48" t="s">
        <v>245</v>
      </c>
      <c r="D535" s="34" t="s">
        <v>579</v>
      </c>
      <c r="E535" s="149" t="s">
        <v>240</v>
      </c>
      <c r="F535" s="149" t="s">
        <v>247</v>
      </c>
      <c r="G535" s="149" t="s">
        <v>242</v>
      </c>
      <c r="H535" s="149"/>
      <c r="I535" s="149">
        <v>5</v>
      </c>
      <c r="J535" s="149">
        <v>7</v>
      </c>
      <c r="K535" s="149">
        <v>6</v>
      </c>
      <c r="L535" s="172" t="s">
        <v>580</v>
      </c>
      <c r="M535" s="105"/>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c r="CZ535" s="4"/>
      <c r="DA535" s="4"/>
      <c r="DB535" s="4"/>
      <c r="DC535" s="4"/>
      <c r="DD535" s="4"/>
      <c r="DE535" s="4"/>
      <c r="DF535" s="4"/>
      <c r="DG535" s="4"/>
      <c r="DH535" s="4"/>
      <c r="DI535" s="4"/>
      <c r="DJ535" s="4"/>
      <c r="DK535" s="4"/>
    </row>
    <row r="536" spans="1:115" ht="13.2" x14ac:dyDescent="0.25">
      <c r="A536" s="144">
        <v>2</v>
      </c>
      <c r="B536" s="96"/>
      <c r="C536" s="48" t="s">
        <v>245</v>
      </c>
      <c r="D536" s="43" t="s">
        <v>514</v>
      </c>
      <c r="E536" s="226" t="s">
        <v>240</v>
      </c>
      <c r="F536" s="226" t="s">
        <v>241</v>
      </c>
      <c r="G536" s="226" t="s">
        <v>242</v>
      </c>
      <c r="H536" s="226"/>
      <c r="I536" s="226">
        <v>4</v>
      </c>
      <c r="J536" s="226">
        <v>3</v>
      </c>
      <c r="K536" s="226">
        <v>5</v>
      </c>
      <c r="L536" s="61" t="s">
        <v>515</v>
      </c>
      <c r="M536" s="105"/>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c r="CZ536" s="4"/>
      <c r="DA536" s="4"/>
      <c r="DB536" s="4"/>
      <c r="DC536" s="4"/>
      <c r="DD536" s="4"/>
      <c r="DE536" s="4"/>
      <c r="DF536" s="4"/>
      <c r="DG536" s="4"/>
      <c r="DH536" s="4"/>
      <c r="DI536" s="4"/>
      <c r="DJ536" s="4"/>
      <c r="DK536" s="4"/>
    </row>
    <row r="537" spans="1:115" ht="13.2" x14ac:dyDescent="0.25">
      <c r="A537" s="144">
        <v>2</v>
      </c>
      <c r="B537" s="192">
        <v>1</v>
      </c>
      <c r="C537" s="18" t="s">
        <v>238</v>
      </c>
      <c r="D537" s="43" t="s">
        <v>1119</v>
      </c>
      <c r="E537" s="226" t="s">
        <v>7</v>
      </c>
      <c r="F537" s="226" t="s">
        <v>241</v>
      </c>
      <c r="G537" s="226" t="s">
        <v>242</v>
      </c>
      <c r="H537" s="226" t="s">
        <v>1111</v>
      </c>
      <c r="I537" s="226">
        <v>2</v>
      </c>
      <c r="J537" s="226">
        <v>0</v>
      </c>
      <c r="K537" s="226">
        <v>3</v>
      </c>
      <c r="L537" s="61" t="s">
        <v>1120</v>
      </c>
      <c r="M537" s="105"/>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c r="CZ537" s="4"/>
      <c r="DA537" s="4"/>
      <c r="DB537" s="4"/>
      <c r="DC537" s="4"/>
      <c r="DD537" s="4"/>
      <c r="DE537" s="4"/>
      <c r="DF537" s="4"/>
      <c r="DG537" s="4"/>
      <c r="DH537" s="4"/>
      <c r="DI537" s="4"/>
      <c r="DJ537" s="4"/>
      <c r="DK537" s="4"/>
    </row>
    <row r="538" spans="1:115" ht="13.2" x14ac:dyDescent="0.25">
      <c r="A538" s="144">
        <v>2</v>
      </c>
      <c r="B538" s="96"/>
      <c r="C538" s="48" t="s">
        <v>245</v>
      </c>
      <c r="D538" s="43" t="s">
        <v>213</v>
      </c>
      <c r="E538" s="226" t="s">
        <v>8</v>
      </c>
      <c r="F538" s="226" t="s">
        <v>241</v>
      </c>
      <c r="G538" s="226" t="s">
        <v>242</v>
      </c>
      <c r="H538" s="226" t="s">
        <v>601</v>
      </c>
      <c r="I538" s="226">
        <v>3</v>
      </c>
      <c r="J538" s="226">
        <v>3</v>
      </c>
      <c r="K538" s="226">
        <v>3</v>
      </c>
      <c r="L538" s="61" t="s">
        <v>1193</v>
      </c>
      <c r="M538" s="105"/>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c r="CZ538" s="4"/>
      <c r="DA538" s="4"/>
      <c r="DB538" s="4"/>
      <c r="DC538" s="4"/>
      <c r="DD538" s="4"/>
      <c r="DE538" s="4"/>
      <c r="DF538" s="4"/>
      <c r="DG538" s="4"/>
      <c r="DH538" s="4"/>
      <c r="DI538" s="4"/>
      <c r="DJ538" s="4"/>
      <c r="DK538" s="4"/>
    </row>
    <row r="539" spans="1:115" ht="13.2" x14ac:dyDescent="0.25">
      <c r="A539" s="144">
        <v>2</v>
      </c>
      <c r="B539" s="96"/>
      <c r="C539" s="121" t="s">
        <v>288</v>
      </c>
      <c r="D539" s="34" t="s">
        <v>216</v>
      </c>
      <c r="E539" s="149" t="s">
        <v>8</v>
      </c>
      <c r="F539" s="149" t="s">
        <v>247</v>
      </c>
      <c r="G539" s="149" t="s">
        <v>242</v>
      </c>
      <c r="H539" s="149" t="s">
        <v>601</v>
      </c>
      <c r="I539" s="149">
        <v>4</v>
      </c>
      <c r="J539" s="149">
        <v>3</v>
      </c>
      <c r="K539" s="149">
        <v>4</v>
      </c>
      <c r="L539" s="172" t="s">
        <v>1205</v>
      </c>
      <c r="M539" s="105"/>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4"/>
      <c r="CW539" s="4"/>
      <c r="CX539" s="4"/>
      <c r="CY539" s="4"/>
      <c r="CZ539" s="4"/>
      <c r="DA539" s="4"/>
      <c r="DB539" s="4"/>
      <c r="DC539" s="4"/>
      <c r="DD539" s="4"/>
      <c r="DE539" s="4"/>
      <c r="DF539" s="4"/>
      <c r="DG539" s="4"/>
      <c r="DH539" s="4"/>
      <c r="DI539" s="4"/>
      <c r="DJ539" s="4"/>
      <c r="DK539" s="4"/>
    </row>
    <row r="540" spans="1:115" ht="13.2" x14ac:dyDescent="0.25">
      <c r="A540" s="144">
        <v>2</v>
      </c>
      <c r="B540" s="144">
        <v>2</v>
      </c>
      <c r="C540" s="48" t="s">
        <v>245</v>
      </c>
      <c r="D540" s="167" t="s">
        <v>219</v>
      </c>
      <c r="E540" s="135" t="s">
        <v>8</v>
      </c>
      <c r="F540" s="135" t="s">
        <v>265</v>
      </c>
      <c r="G540" s="135" t="s">
        <v>242</v>
      </c>
      <c r="H540" s="135" t="s">
        <v>601</v>
      </c>
      <c r="I540" s="135">
        <v>1</v>
      </c>
      <c r="J540" s="135">
        <v>1</v>
      </c>
      <c r="K540" s="135">
        <v>3</v>
      </c>
      <c r="L540" s="103" t="s">
        <v>244</v>
      </c>
      <c r="M540" s="105"/>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c r="CZ540" s="4"/>
      <c r="DA540" s="4"/>
      <c r="DB540" s="4"/>
      <c r="DC540" s="4"/>
      <c r="DD540" s="4"/>
      <c r="DE540" s="4"/>
      <c r="DF540" s="4"/>
      <c r="DG540" s="4"/>
      <c r="DH540" s="4"/>
      <c r="DI540" s="4"/>
      <c r="DJ540" s="4"/>
      <c r="DK540" s="4"/>
    </row>
    <row r="541" spans="1:115" ht="13.2" x14ac:dyDescent="0.25">
      <c r="A541" s="144">
        <v>2</v>
      </c>
      <c r="B541" s="96"/>
      <c r="C541" s="20" t="s">
        <v>261</v>
      </c>
      <c r="D541" s="34" t="s">
        <v>620</v>
      </c>
      <c r="E541" s="149" t="s">
        <v>240</v>
      </c>
      <c r="F541" s="149" t="s">
        <v>247</v>
      </c>
      <c r="G541" s="149" t="s">
        <v>242</v>
      </c>
      <c r="H541" s="149" t="s">
        <v>328</v>
      </c>
      <c r="I541" s="149">
        <v>6</v>
      </c>
      <c r="J541" s="149">
        <v>6</v>
      </c>
      <c r="K541" s="149">
        <v>4</v>
      </c>
      <c r="L541" s="172" t="s">
        <v>621</v>
      </c>
      <c r="M541" s="105"/>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c r="CZ541" s="4"/>
      <c r="DA541" s="4"/>
      <c r="DB541" s="4"/>
      <c r="DC541" s="4"/>
      <c r="DD541" s="4"/>
      <c r="DE541" s="4"/>
      <c r="DF541" s="4"/>
      <c r="DG541" s="4"/>
      <c r="DH541" s="4"/>
      <c r="DI541" s="4"/>
      <c r="DJ541" s="4"/>
      <c r="DK541" s="4"/>
    </row>
    <row r="542" spans="1:115" ht="13.2" x14ac:dyDescent="0.25">
      <c r="A542" s="144">
        <v>2</v>
      </c>
      <c r="B542" s="96"/>
      <c r="C542" s="20" t="s">
        <v>261</v>
      </c>
      <c r="D542" s="43" t="s">
        <v>732</v>
      </c>
      <c r="E542" s="226" t="s">
        <v>1</v>
      </c>
      <c r="F542" s="226" t="s">
        <v>241</v>
      </c>
      <c r="G542" s="226" t="s">
        <v>242</v>
      </c>
      <c r="H542" s="226"/>
      <c r="I542" s="226">
        <v>9</v>
      </c>
      <c r="J542" s="226">
        <v>7</v>
      </c>
      <c r="K542" s="226">
        <v>8</v>
      </c>
      <c r="L542" s="61" t="s">
        <v>733</v>
      </c>
      <c r="M542" s="105"/>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c r="CZ542" s="4"/>
      <c r="DA542" s="4"/>
      <c r="DB542" s="4"/>
      <c r="DC542" s="4"/>
      <c r="DD542" s="4"/>
      <c r="DE542" s="4"/>
      <c r="DF542" s="4"/>
      <c r="DG542" s="4"/>
      <c r="DH542" s="4"/>
      <c r="DI542" s="4"/>
      <c r="DJ542" s="4"/>
      <c r="DK542" s="4"/>
    </row>
    <row r="543" spans="1:115" ht="13.2" x14ac:dyDescent="0.25">
      <c r="A543" s="144">
        <v>1</v>
      </c>
      <c r="B543" s="96"/>
      <c r="C543" s="18" t="s">
        <v>238</v>
      </c>
      <c r="D543" s="113" t="s">
        <v>1005</v>
      </c>
      <c r="E543" s="114" t="s">
        <v>5</v>
      </c>
      <c r="F543" s="114" t="s">
        <v>310</v>
      </c>
      <c r="G543" s="114" t="s">
        <v>242</v>
      </c>
      <c r="H543" s="114"/>
      <c r="I543" s="114">
        <v>5</v>
      </c>
      <c r="J543" s="114">
        <v>6</v>
      </c>
      <c r="K543" s="114">
        <v>2</v>
      </c>
      <c r="L543" s="23" t="s">
        <v>1006</v>
      </c>
      <c r="M543" s="105"/>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c r="CZ543" s="4"/>
      <c r="DA543" s="4"/>
      <c r="DB543" s="4"/>
      <c r="DC543" s="4"/>
      <c r="DD543" s="4"/>
      <c r="DE543" s="4"/>
      <c r="DF543" s="4"/>
      <c r="DG543" s="4"/>
      <c r="DH543" s="4"/>
      <c r="DI543" s="4"/>
      <c r="DJ543" s="4"/>
      <c r="DK543" s="4"/>
    </row>
    <row r="544" spans="1:115" ht="13.2" x14ac:dyDescent="0.25">
      <c r="A544" s="144">
        <v>2</v>
      </c>
      <c r="B544" s="96"/>
      <c r="C544" s="48" t="s">
        <v>245</v>
      </c>
      <c r="D544" s="167" t="s">
        <v>291</v>
      </c>
      <c r="E544" s="135" t="s">
        <v>240</v>
      </c>
      <c r="F544" s="135" t="s">
        <v>265</v>
      </c>
      <c r="G544" s="135" t="s">
        <v>242</v>
      </c>
      <c r="H544" s="135"/>
      <c r="I544" s="135">
        <v>1</v>
      </c>
      <c r="J544" s="135">
        <v>2</v>
      </c>
      <c r="K544" s="135">
        <v>1</v>
      </c>
      <c r="L544" s="103" t="s">
        <v>292</v>
      </c>
      <c r="M544" s="105"/>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c r="CZ544" s="4"/>
      <c r="DA544" s="4"/>
      <c r="DB544" s="4"/>
      <c r="DC544" s="4"/>
      <c r="DD544" s="4"/>
      <c r="DE544" s="4"/>
      <c r="DF544" s="4"/>
      <c r="DG544" s="4"/>
      <c r="DH544" s="4"/>
      <c r="DI544" s="4"/>
      <c r="DJ544" s="4"/>
      <c r="DK544" s="4"/>
    </row>
    <row r="545" spans="1:115" ht="13.2" x14ac:dyDescent="0.25">
      <c r="A545" s="144">
        <v>2</v>
      </c>
      <c r="B545" s="96"/>
      <c r="C545" s="121" t="s">
        <v>288</v>
      </c>
      <c r="D545" s="43" t="s">
        <v>516</v>
      </c>
      <c r="E545" s="226" t="s">
        <v>240</v>
      </c>
      <c r="F545" s="226" t="s">
        <v>241</v>
      </c>
      <c r="G545" s="226" t="s">
        <v>242</v>
      </c>
      <c r="H545" s="226"/>
      <c r="I545" s="226">
        <v>4</v>
      </c>
      <c r="J545" s="226">
        <v>3</v>
      </c>
      <c r="K545" s="226">
        <v>5</v>
      </c>
      <c r="L545" s="61" t="s">
        <v>517</v>
      </c>
      <c r="M545" s="105"/>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c r="CZ545" s="4"/>
      <c r="DA545" s="4"/>
      <c r="DB545" s="4"/>
      <c r="DC545" s="4"/>
      <c r="DD545" s="4"/>
      <c r="DE545" s="4"/>
      <c r="DF545" s="4"/>
      <c r="DG545" s="4"/>
      <c r="DH545" s="4"/>
      <c r="DI545" s="4"/>
      <c r="DJ545" s="4"/>
      <c r="DK545" s="4"/>
    </row>
    <row r="546" spans="1:115" ht="13.2" x14ac:dyDescent="0.25">
      <c r="A546" s="144">
        <v>2</v>
      </c>
      <c r="B546" s="96"/>
      <c r="C546" s="48" t="s">
        <v>245</v>
      </c>
      <c r="D546" s="167" t="s">
        <v>634</v>
      </c>
      <c r="E546" s="135" t="s">
        <v>240</v>
      </c>
      <c r="F546" s="135" t="s">
        <v>265</v>
      </c>
      <c r="G546" s="135" t="s">
        <v>242</v>
      </c>
      <c r="H546" s="135"/>
      <c r="I546" s="135">
        <v>7</v>
      </c>
      <c r="J546" s="135">
        <v>7</v>
      </c>
      <c r="K546" s="135">
        <v>7</v>
      </c>
      <c r="L546" s="103"/>
      <c r="M546" s="105"/>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c r="CZ546" s="4"/>
      <c r="DA546" s="4"/>
      <c r="DB546" s="4"/>
      <c r="DC546" s="4"/>
      <c r="DD546" s="4"/>
      <c r="DE546" s="4"/>
      <c r="DF546" s="4"/>
      <c r="DG546" s="4"/>
      <c r="DH546" s="4"/>
      <c r="DI546" s="4"/>
      <c r="DJ546" s="4"/>
      <c r="DK546" s="4"/>
    </row>
    <row r="547" spans="1:115" ht="13.2" x14ac:dyDescent="0.25">
      <c r="A547" s="144">
        <v>2</v>
      </c>
      <c r="B547" s="96"/>
      <c r="C547" s="18" t="s">
        <v>238</v>
      </c>
      <c r="D547" s="34" t="s">
        <v>1230</v>
      </c>
      <c r="E547" s="149" t="s">
        <v>9</v>
      </c>
      <c r="F547" s="149" t="s">
        <v>247</v>
      </c>
      <c r="G547" s="149" t="s">
        <v>242</v>
      </c>
      <c r="H547" s="149" t="s">
        <v>243</v>
      </c>
      <c r="I547" s="149">
        <v>1</v>
      </c>
      <c r="J547" s="149">
        <v>1</v>
      </c>
      <c r="K547" s="149">
        <v>3</v>
      </c>
      <c r="L547" s="172" t="s">
        <v>1231</v>
      </c>
      <c r="M547" s="105"/>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c r="CZ547" s="4"/>
      <c r="DA547" s="4"/>
      <c r="DB547" s="4"/>
      <c r="DC547" s="4"/>
      <c r="DD547" s="4"/>
      <c r="DE547" s="4"/>
      <c r="DF547" s="4"/>
      <c r="DG547" s="4"/>
      <c r="DH547" s="4"/>
      <c r="DI547" s="4"/>
      <c r="DJ547" s="4"/>
      <c r="DK547" s="4"/>
    </row>
    <row r="548" spans="1:115" ht="13.2" x14ac:dyDescent="0.25">
      <c r="A548" s="144">
        <v>2</v>
      </c>
      <c r="B548" s="144">
        <v>2</v>
      </c>
      <c r="C548" s="48" t="s">
        <v>245</v>
      </c>
      <c r="D548" s="167" t="s">
        <v>217</v>
      </c>
      <c r="E548" s="135" t="s">
        <v>9</v>
      </c>
      <c r="F548" s="135" t="s">
        <v>265</v>
      </c>
      <c r="G548" s="135" t="s">
        <v>242</v>
      </c>
      <c r="H548" s="135"/>
      <c r="I548" s="135">
        <v>3</v>
      </c>
      <c r="J548" s="135">
        <v>2</v>
      </c>
      <c r="K548" s="135">
        <v>3</v>
      </c>
      <c r="L548" s="103" t="s">
        <v>1255</v>
      </c>
      <c r="M548" s="105"/>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c r="DH548" s="4"/>
      <c r="DI548" s="4"/>
      <c r="DJ548" s="4"/>
      <c r="DK548" s="4"/>
    </row>
    <row r="549" spans="1:115" ht="13.2" x14ac:dyDescent="0.25">
      <c r="A549" s="144">
        <v>2</v>
      </c>
      <c r="B549" s="144">
        <v>2</v>
      </c>
      <c r="C549" s="48" t="s">
        <v>245</v>
      </c>
      <c r="D549" s="167" t="s">
        <v>862</v>
      </c>
      <c r="E549" s="135" t="s">
        <v>3</v>
      </c>
      <c r="F549" s="135" t="s">
        <v>265</v>
      </c>
      <c r="G549" s="135" t="s">
        <v>242</v>
      </c>
      <c r="H549" s="135"/>
      <c r="I549" s="135">
        <v>4</v>
      </c>
      <c r="J549" s="135">
        <v>3</v>
      </c>
      <c r="K549" s="135">
        <v>6</v>
      </c>
      <c r="L549" s="103" t="s">
        <v>822</v>
      </c>
      <c r="M549" s="105"/>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c r="CZ549" s="4"/>
      <c r="DA549" s="4"/>
      <c r="DB549" s="4"/>
      <c r="DC549" s="4"/>
      <c r="DD549" s="4"/>
      <c r="DE549" s="4"/>
      <c r="DF549" s="4"/>
      <c r="DG549" s="4"/>
      <c r="DH549" s="4"/>
      <c r="DI549" s="4"/>
      <c r="DJ549" s="4"/>
      <c r="DK549" s="4"/>
    </row>
    <row r="550" spans="1:115" ht="13.2" x14ac:dyDescent="0.25">
      <c r="A550" s="144">
        <v>2</v>
      </c>
      <c r="B550" s="96"/>
      <c r="C550" s="121" t="s">
        <v>288</v>
      </c>
      <c r="D550" s="34" t="s">
        <v>744</v>
      </c>
      <c r="E550" s="149" t="s">
        <v>2</v>
      </c>
      <c r="F550" s="149" t="s">
        <v>247</v>
      </c>
      <c r="G550" s="149" t="s">
        <v>242</v>
      </c>
      <c r="H550" s="149" t="s">
        <v>250</v>
      </c>
      <c r="I550" s="149">
        <v>1</v>
      </c>
      <c r="J550" s="149">
        <v>1</v>
      </c>
      <c r="K550" s="149">
        <v>1</v>
      </c>
      <c r="L550" s="172" t="s">
        <v>745</v>
      </c>
      <c r="M550" s="105"/>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c r="CZ550" s="4"/>
      <c r="DA550" s="4"/>
      <c r="DB550" s="4"/>
      <c r="DC550" s="4"/>
      <c r="DD550" s="4"/>
      <c r="DE550" s="4"/>
      <c r="DF550" s="4"/>
      <c r="DG550" s="4"/>
      <c r="DH550" s="4"/>
      <c r="DI550" s="4"/>
      <c r="DJ550" s="4"/>
      <c r="DK550" s="4"/>
    </row>
    <row r="551" spans="1:115" ht="13.2" x14ac:dyDescent="0.25">
      <c r="A551" s="144">
        <v>2</v>
      </c>
      <c r="B551" s="96"/>
      <c r="C551" s="18" t="s">
        <v>238</v>
      </c>
      <c r="D551" s="202" t="s">
        <v>863</v>
      </c>
      <c r="E551" s="131" t="s">
        <v>3</v>
      </c>
      <c r="F551" s="131" t="s">
        <v>272</v>
      </c>
      <c r="G551" s="131" t="s">
        <v>242</v>
      </c>
      <c r="H551" s="131"/>
      <c r="I551" s="131">
        <v>4</v>
      </c>
      <c r="J551" s="131">
        <v>2</v>
      </c>
      <c r="K551" s="131">
        <v>5</v>
      </c>
      <c r="L551" s="123" t="s">
        <v>864</v>
      </c>
      <c r="M551" s="105"/>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c r="CO551" s="4"/>
      <c r="CP551" s="4"/>
      <c r="CQ551" s="4"/>
      <c r="CR551" s="4"/>
      <c r="CS551" s="4"/>
      <c r="CT551" s="4"/>
      <c r="CU551" s="4"/>
      <c r="CV551" s="4"/>
      <c r="CW551" s="4"/>
      <c r="CX551" s="4"/>
      <c r="CY551" s="4"/>
      <c r="CZ551" s="4"/>
      <c r="DA551" s="4"/>
      <c r="DB551" s="4"/>
      <c r="DC551" s="4"/>
      <c r="DD551" s="4"/>
      <c r="DE551" s="4"/>
      <c r="DF551" s="4"/>
      <c r="DG551" s="4"/>
      <c r="DH551" s="4"/>
      <c r="DI551" s="4"/>
      <c r="DJ551" s="4"/>
      <c r="DK551" s="4"/>
    </row>
    <row r="552" spans="1:115" ht="13.2" x14ac:dyDescent="0.25">
      <c r="A552" s="144">
        <v>2</v>
      </c>
      <c r="B552" s="96"/>
      <c r="C552" s="18" t="s">
        <v>238</v>
      </c>
      <c r="D552" s="34" t="s">
        <v>1121</v>
      </c>
      <c r="E552" s="149" t="s">
        <v>7</v>
      </c>
      <c r="F552" s="149" t="s">
        <v>247</v>
      </c>
      <c r="G552" s="149" t="s">
        <v>242</v>
      </c>
      <c r="H552" s="149" t="s">
        <v>243</v>
      </c>
      <c r="I552" s="149">
        <v>2</v>
      </c>
      <c r="J552" s="149">
        <v>3</v>
      </c>
      <c r="K552" s="149">
        <v>2</v>
      </c>
      <c r="L552" s="172" t="s">
        <v>296</v>
      </c>
      <c r="M552" s="105"/>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c r="CO552" s="4"/>
      <c r="CP552" s="4"/>
      <c r="CQ552" s="4"/>
      <c r="CR552" s="4"/>
      <c r="CS552" s="4"/>
      <c r="CT552" s="4"/>
      <c r="CU552" s="4"/>
      <c r="CV552" s="4"/>
      <c r="CW552" s="4"/>
      <c r="CX552" s="4"/>
      <c r="CY552" s="4"/>
      <c r="CZ552" s="4"/>
      <c r="DA552" s="4"/>
      <c r="DB552" s="4"/>
      <c r="DC552" s="4"/>
      <c r="DD552" s="4"/>
      <c r="DE552" s="4"/>
      <c r="DF552" s="4"/>
      <c r="DG552" s="4"/>
      <c r="DH552" s="4"/>
      <c r="DI552" s="4"/>
      <c r="DJ552" s="4"/>
      <c r="DK552" s="4"/>
    </row>
    <row r="553" spans="1:115" ht="13.2" x14ac:dyDescent="0.25">
      <c r="A553" s="144">
        <v>2</v>
      </c>
      <c r="B553" s="144">
        <v>2</v>
      </c>
      <c r="C553" s="48" t="s">
        <v>245</v>
      </c>
      <c r="D553" s="167" t="s">
        <v>220</v>
      </c>
      <c r="E553" s="135" t="s">
        <v>9</v>
      </c>
      <c r="F553" s="135" t="s">
        <v>265</v>
      </c>
      <c r="G553" s="135" t="s">
        <v>673</v>
      </c>
      <c r="H553" s="135"/>
      <c r="I553" s="135">
        <v>1</v>
      </c>
      <c r="J553" s="135"/>
      <c r="K553" s="135"/>
      <c r="L553" s="103" t="s">
        <v>1232</v>
      </c>
      <c r="M553" s="105"/>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c r="CO553" s="4"/>
      <c r="CP553" s="4"/>
      <c r="CQ553" s="4"/>
      <c r="CR553" s="4"/>
      <c r="CS553" s="4"/>
      <c r="CT553" s="4"/>
      <c r="CU553" s="4"/>
      <c r="CV553" s="4"/>
      <c r="CW553" s="4"/>
      <c r="CX553" s="4"/>
      <c r="CY553" s="4"/>
      <c r="CZ553" s="4"/>
      <c r="DA553" s="4"/>
      <c r="DB553" s="4"/>
      <c r="DC553" s="4"/>
      <c r="DD553" s="4"/>
      <c r="DE553" s="4"/>
      <c r="DF553" s="4"/>
      <c r="DG553" s="4"/>
      <c r="DH553" s="4"/>
      <c r="DI553" s="4"/>
      <c r="DJ553" s="4"/>
      <c r="DK553" s="4"/>
    </row>
    <row r="554" spans="1:115" ht="13.2" x14ac:dyDescent="0.25">
      <c r="A554" s="144">
        <v>2</v>
      </c>
      <c r="B554" s="144">
        <v>2</v>
      </c>
      <c r="C554" s="48" t="s">
        <v>245</v>
      </c>
      <c r="D554" s="167" t="s">
        <v>215</v>
      </c>
      <c r="E554" s="135" t="s">
        <v>1</v>
      </c>
      <c r="F554" s="135" t="s">
        <v>265</v>
      </c>
      <c r="G554" s="135" t="s">
        <v>673</v>
      </c>
      <c r="H554" s="135"/>
      <c r="I554" s="135">
        <v>2</v>
      </c>
      <c r="J554" s="135"/>
      <c r="K554" s="135"/>
      <c r="L554" s="103" t="s">
        <v>689</v>
      </c>
      <c r="M554" s="105"/>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c r="CO554" s="4"/>
      <c r="CP554" s="4"/>
      <c r="CQ554" s="4"/>
      <c r="CR554" s="4"/>
      <c r="CS554" s="4"/>
      <c r="CT554" s="4"/>
      <c r="CU554" s="4"/>
      <c r="CV554" s="4"/>
      <c r="CW554" s="4"/>
      <c r="CX554" s="4"/>
      <c r="CY554" s="4"/>
      <c r="CZ554" s="4"/>
      <c r="DA554" s="4"/>
      <c r="DB554" s="4"/>
      <c r="DC554" s="4"/>
      <c r="DD554" s="4"/>
      <c r="DE554" s="4"/>
      <c r="DF554" s="4"/>
      <c r="DG554" s="4"/>
      <c r="DH554" s="4"/>
      <c r="DI554" s="4"/>
      <c r="DJ554" s="4"/>
      <c r="DK554" s="4"/>
    </row>
    <row r="555" spans="1:115" ht="13.2" x14ac:dyDescent="0.25">
      <c r="A555" s="144">
        <v>2</v>
      </c>
      <c r="B555" s="96"/>
      <c r="C555" s="48" t="s">
        <v>245</v>
      </c>
      <c r="D555" s="43" t="s">
        <v>380</v>
      </c>
      <c r="E555" s="226" t="s">
        <v>240</v>
      </c>
      <c r="F555" s="226" t="s">
        <v>241</v>
      </c>
      <c r="G555" s="226" t="s">
        <v>242</v>
      </c>
      <c r="H555" s="226"/>
      <c r="I555" s="226">
        <v>2</v>
      </c>
      <c r="J555" s="226">
        <v>3</v>
      </c>
      <c r="K555" s="226">
        <v>2</v>
      </c>
      <c r="L555" s="61" t="s">
        <v>381</v>
      </c>
      <c r="M555" s="105"/>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c r="CO555" s="4"/>
      <c r="CP555" s="4"/>
      <c r="CQ555" s="4"/>
      <c r="CR555" s="4"/>
      <c r="CS555" s="4"/>
      <c r="CT555" s="4"/>
      <c r="CU555" s="4"/>
      <c r="CV555" s="4"/>
      <c r="CW555" s="4"/>
      <c r="CX555" s="4"/>
      <c r="CY555" s="4"/>
      <c r="CZ555" s="4"/>
      <c r="DA555" s="4"/>
      <c r="DB555" s="4"/>
      <c r="DC555" s="4"/>
      <c r="DD555" s="4"/>
      <c r="DE555" s="4"/>
      <c r="DF555" s="4"/>
      <c r="DG555" s="4"/>
      <c r="DH555" s="4"/>
      <c r="DI555" s="4"/>
      <c r="DJ555" s="4"/>
      <c r="DK555" s="4"/>
    </row>
    <row r="556" spans="1:115" ht="13.2" x14ac:dyDescent="0.25">
      <c r="A556" s="144">
        <v>2</v>
      </c>
      <c r="B556" s="144">
        <v>2</v>
      </c>
      <c r="C556" s="48" t="s">
        <v>245</v>
      </c>
      <c r="D556" s="167" t="s">
        <v>1122</v>
      </c>
      <c r="E556" s="135" t="s">
        <v>7</v>
      </c>
      <c r="F556" s="135" t="s">
        <v>265</v>
      </c>
      <c r="G556" s="135" t="s">
        <v>673</v>
      </c>
      <c r="H556" s="135"/>
      <c r="I556" s="135">
        <v>2</v>
      </c>
      <c r="J556" s="135"/>
      <c r="K556" s="135"/>
      <c r="L556" s="103" t="s">
        <v>1123</v>
      </c>
      <c r="M556" s="105"/>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c r="CO556" s="4"/>
      <c r="CP556" s="4"/>
      <c r="CQ556" s="4"/>
      <c r="CR556" s="4"/>
      <c r="CS556" s="4"/>
      <c r="CT556" s="4"/>
      <c r="CU556" s="4"/>
      <c r="CV556" s="4"/>
      <c r="CW556" s="4"/>
      <c r="CX556" s="4"/>
      <c r="CY556" s="4"/>
      <c r="CZ556" s="4"/>
      <c r="DA556" s="4"/>
      <c r="DB556" s="4"/>
      <c r="DC556" s="4"/>
      <c r="DD556" s="4"/>
      <c r="DE556" s="4"/>
      <c r="DF556" s="4"/>
      <c r="DG556" s="4"/>
      <c r="DH556" s="4"/>
      <c r="DI556" s="4"/>
      <c r="DJ556" s="4"/>
      <c r="DK556" s="4"/>
    </row>
    <row r="557" spans="1:115" ht="13.2" x14ac:dyDescent="0.25">
      <c r="A557" s="144">
        <v>2</v>
      </c>
      <c r="B557" s="96"/>
      <c r="C557" s="48" t="s">
        <v>245</v>
      </c>
      <c r="D557" s="34" t="s">
        <v>622</v>
      </c>
      <c r="E557" s="149" t="s">
        <v>240</v>
      </c>
      <c r="F557" s="149" t="s">
        <v>247</v>
      </c>
      <c r="G557" s="149" t="s">
        <v>242</v>
      </c>
      <c r="H557" s="149"/>
      <c r="I557" s="149">
        <v>6</v>
      </c>
      <c r="J557" s="149">
        <v>4</v>
      </c>
      <c r="K557" s="149">
        <v>5</v>
      </c>
      <c r="L557" s="172" t="s">
        <v>296</v>
      </c>
      <c r="M557" s="105"/>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c r="CO557" s="4"/>
      <c r="CP557" s="4"/>
      <c r="CQ557" s="4"/>
      <c r="CR557" s="4"/>
      <c r="CS557" s="4"/>
      <c r="CT557" s="4"/>
      <c r="CU557" s="4"/>
      <c r="CV557" s="4"/>
      <c r="CW557" s="4"/>
      <c r="CX557" s="4"/>
      <c r="CY557" s="4"/>
      <c r="CZ557" s="4"/>
      <c r="DA557" s="4"/>
      <c r="DB557" s="4"/>
      <c r="DC557" s="4"/>
      <c r="DD557" s="4"/>
      <c r="DE557" s="4"/>
      <c r="DF557" s="4"/>
      <c r="DG557" s="4"/>
      <c r="DH557" s="4"/>
      <c r="DI557" s="4"/>
      <c r="DJ557" s="4"/>
      <c r="DK557" s="4"/>
    </row>
    <row r="558" spans="1:115" ht="13.2" x14ac:dyDescent="0.25">
      <c r="A558" s="144">
        <v>2</v>
      </c>
      <c r="B558" s="144">
        <v>2</v>
      </c>
      <c r="C558" s="48" t="s">
        <v>245</v>
      </c>
      <c r="D558" s="167" t="s">
        <v>1148</v>
      </c>
      <c r="E558" s="135" t="s">
        <v>7</v>
      </c>
      <c r="F558" s="135" t="s">
        <v>265</v>
      </c>
      <c r="G558" s="135" t="s">
        <v>242</v>
      </c>
      <c r="H558" s="135"/>
      <c r="I558" s="135">
        <v>4</v>
      </c>
      <c r="J558" s="135">
        <v>3</v>
      </c>
      <c r="K558" s="135">
        <v>3</v>
      </c>
      <c r="L558" s="103" t="s">
        <v>1149</v>
      </c>
      <c r="M558" s="105"/>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c r="CO558" s="4"/>
      <c r="CP558" s="4"/>
      <c r="CQ558" s="4"/>
      <c r="CR558" s="4"/>
      <c r="CS558" s="4"/>
      <c r="CT558" s="4"/>
      <c r="CU558" s="4"/>
      <c r="CV558" s="4"/>
      <c r="CW558" s="4"/>
      <c r="CX558" s="4"/>
      <c r="CY558" s="4"/>
      <c r="CZ558" s="4"/>
      <c r="DA558" s="4"/>
      <c r="DB558" s="4"/>
      <c r="DC558" s="4"/>
      <c r="DD558" s="4"/>
      <c r="DE558" s="4"/>
      <c r="DF558" s="4"/>
      <c r="DG558" s="4"/>
      <c r="DH558" s="4"/>
      <c r="DI558" s="4"/>
      <c r="DJ558" s="4"/>
      <c r="DK558" s="4"/>
    </row>
    <row r="559" spans="1:115" ht="13.2" x14ac:dyDescent="0.25">
      <c r="A559" s="144">
        <v>2</v>
      </c>
      <c r="B559" s="96"/>
      <c r="C559" s="48" t="s">
        <v>245</v>
      </c>
      <c r="D559" s="34" t="s">
        <v>246</v>
      </c>
      <c r="E559" s="149" t="s">
        <v>240</v>
      </c>
      <c r="F559" s="149" t="s">
        <v>247</v>
      </c>
      <c r="G559" s="149" t="s">
        <v>242</v>
      </c>
      <c r="H559" s="149"/>
      <c r="I559" s="149">
        <v>0</v>
      </c>
      <c r="J559" s="149">
        <v>1</v>
      </c>
      <c r="K559" s="149">
        <v>1</v>
      </c>
      <c r="L559" s="172"/>
      <c r="M559" s="105"/>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c r="CO559" s="4"/>
      <c r="CP559" s="4"/>
      <c r="CQ559" s="4"/>
      <c r="CR559" s="4"/>
      <c r="CS559" s="4"/>
      <c r="CT559" s="4"/>
      <c r="CU559" s="4"/>
      <c r="CV559" s="4"/>
      <c r="CW559" s="4"/>
      <c r="CX559" s="4"/>
      <c r="CY559" s="4"/>
      <c r="CZ559" s="4"/>
      <c r="DA559" s="4"/>
      <c r="DB559" s="4"/>
      <c r="DC559" s="4"/>
      <c r="DD559" s="4"/>
      <c r="DE559" s="4"/>
      <c r="DF559" s="4"/>
      <c r="DG559" s="4"/>
      <c r="DH559" s="4"/>
      <c r="DI559" s="4"/>
      <c r="DJ559" s="4"/>
      <c r="DK559" s="4"/>
    </row>
    <row r="560" spans="1:115" ht="13.2" x14ac:dyDescent="0.25">
      <c r="A560" s="144">
        <v>2</v>
      </c>
      <c r="B560" s="96"/>
      <c r="C560" s="48" t="s">
        <v>245</v>
      </c>
      <c r="D560" s="167" t="s">
        <v>467</v>
      </c>
      <c r="E560" s="135" t="s">
        <v>240</v>
      </c>
      <c r="F560" s="135" t="s">
        <v>265</v>
      </c>
      <c r="G560" s="135" t="s">
        <v>242</v>
      </c>
      <c r="H560" s="135"/>
      <c r="I560" s="135">
        <v>3</v>
      </c>
      <c r="J560" s="135">
        <v>3</v>
      </c>
      <c r="K560" s="135">
        <v>1</v>
      </c>
      <c r="L560" s="103" t="s">
        <v>287</v>
      </c>
      <c r="M560" s="105"/>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c r="CO560" s="4"/>
      <c r="CP560" s="4"/>
      <c r="CQ560" s="4"/>
      <c r="CR560" s="4"/>
      <c r="CS560" s="4"/>
      <c r="CT560" s="4"/>
      <c r="CU560" s="4"/>
      <c r="CV560" s="4"/>
      <c r="CW560" s="4"/>
      <c r="CX560" s="4"/>
      <c r="CY560" s="4"/>
      <c r="CZ560" s="4"/>
      <c r="DA560" s="4"/>
      <c r="DB560" s="4"/>
      <c r="DC560" s="4"/>
      <c r="DD560" s="4"/>
      <c r="DE560" s="4"/>
      <c r="DF560" s="4"/>
      <c r="DG560" s="4"/>
      <c r="DH560" s="4"/>
      <c r="DI560" s="4"/>
      <c r="DJ560" s="4"/>
      <c r="DK560" s="4"/>
    </row>
    <row r="561" spans="1:115" ht="13.2" x14ac:dyDescent="0.25">
      <c r="A561" s="144">
        <v>2</v>
      </c>
      <c r="B561" s="96"/>
      <c r="C561" s="48" t="s">
        <v>245</v>
      </c>
      <c r="D561" s="34" t="s">
        <v>293</v>
      </c>
      <c r="E561" s="149" t="s">
        <v>240</v>
      </c>
      <c r="F561" s="149" t="s">
        <v>247</v>
      </c>
      <c r="G561" s="149" t="s">
        <v>242</v>
      </c>
      <c r="H561" s="149"/>
      <c r="I561" s="149">
        <v>1</v>
      </c>
      <c r="J561" s="149">
        <v>2</v>
      </c>
      <c r="K561" s="149">
        <v>1</v>
      </c>
      <c r="L561" s="172" t="s">
        <v>294</v>
      </c>
      <c r="M561" s="105"/>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c r="CL561" s="4"/>
      <c r="CM561" s="4"/>
      <c r="CN561" s="4"/>
      <c r="CO561" s="4"/>
      <c r="CP561" s="4"/>
      <c r="CQ561" s="4"/>
      <c r="CR561" s="4"/>
      <c r="CS561" s="4"/>
      <c r="CT561" s="4"/>
      <c r="CU561" s="4"/>
      <c r="CV561" s="4"/>
      <c r="CW561" s="4"/>
      <c r="CX561" s="4"/>
      <c r="CY561" s="4"/>
      <c r="CZ561" s="4"/>
      <c r="DA561" s="4"/>
      <c r="DB561" s="4"/>
      <c r="DC561" s="4"/>
      <c r="DD561" s="4"/>
      <c r="DE561" s="4"/>
      <c r="DF561" s="4"/>
      <c r="DG561" s="4"/>
      <c r="DH561" s="4"/>
      <c r="DI561" s="4"/>
      <c r="DJ561" s="4"/>
      <c r="DK561" s="4"/>
    </row>
    <row r="562" spans="1:115" ht="13.2" x14ac:dyDescent="0.25">
      <c r="A562" s="144">
        <v>2</v>
      </c>
      <c r="B562" s="96"/>
      <c r="C562" s="48" t="s">
        <v>245</v>
      </c>
      <c r="D562" s="34" t="s">
        <v>218</v>
      </c>
      <c r="E562" s="149" t="s">
        <v>1</v>
      </c>
      <c r="F562" s="149" t="s">
        <v>247</v>
      </c>
      <c r="G562" s="149" t="s">
        <v>673</v>
      </c>
      <c r="H562" s="149"/>
      <c r="I562" s="149">
        <v>2</v>
      </c>
      <c r="J562" s="149"/>
      <c r="K562" s="149"/>
      <c r="L562" s="172" t="s">
        <v>690</v>
      </c>
      <c r="M562" s="105"/>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c r="CO562" s="4"/>
      <c r="CP562" s="4"/>
      <c r="CQ562" s="4"/>
      <c r="CR562" s="4"/>
      <c r="CS562" s="4"/>
      <c r="CT562" s="4"/>
      <c r="CU562" s="4"/>
      <c r="CV562" s="4"/>
      <c r="CW562" s="4"/>
      <c r="CX562" s="4"/>
      <c r="CY562" s="4"/>
      <c r="CZ562" s="4"/>
      <c r="DA562" s="4"/>
      <c r="DB562" s="4"/>
      <c r="DC562" s="4"/>
      <c r="DD562" s="4"/>
      <c r="DE562" s="4"/>
      <c r="DF562" s="4"/>
      <c r="DG562" s="4"/>
      <c r="DH562" s="4"/>
      <c r="DI562" s="4"/>
      <c r="DJ562" s="4"/>
      <c r="DK562" s="4"/>
    </row>
    <row r="563" spans="1:115" ht="13.2" x14ac:dyDescent="0.25">
      <c r="A563" s="144">
        <v>2</v>
      </c>
      <c r="B563" s="96"/>
      <c r="C563" s="48" t="s">
        <v>245</v>
      </c>
      <c r="D563" s="34" t="s">
        <v>295</v>
      </c>
      <c r="E563" s="149" t="s">
        <v>240</v>
      </c>
      <c r="F563" s="149" t="s">
        <v>247</v>
      </c>
      <c r="G563" s="149" t="s">
        <v>242</v>
      </c>
      <c r="H563" s="149" t="s">
        <v>250</v>
      </c>
      <c r="I563" s="149">
        <v>1</v>
      </c>
      <c r="J563" s="149">
        <v>1</v>
      </c>
      <c r="K563" s="149">
        <v>1</v>
      </c>
      <c r="L563" s="172" t="s">
        <v>296</v>
      </c>
      <c r="M563" s="105"/>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c r="CO563" s="4"/>
      <c r="CP563" s="4"/>
      <c r="CQ563" s="4"/>
      <c r="CR563" s="4"/>
      <c r="CS563" s="4"/>
      <c r="CT563" s="4"/>
      <c r="CU563" s="4"/>
      <c r="CV563" s="4"/>
      <c r="CW563" s="4"/>
      <c r="CX563" s="4"/>
      <c r="CY563" s="4"/>
      <c r="CZ563" s="4"/>
      <c r="DA563" s="4"/>
      <c r="DB563" s="4"/>
      <c r="DC563" s="4"/>
      <c r="DD563" s="4"/>
      <c r="DE563" s="4"/>
      <c r="DF563" s="4"/>
      <c r="DG563" s="4"/>
      <c r="DH563" s="4"/>
      <c r="DI563" s="4"/>
      <c r="DJ563" s="4"/>
      <c r="DK563" s="4"/>
    </row>
    <row r="564" spans="1:115" ht="13.2" x14ac:dyDescent="0.25">
      <c r="A564" s="144">
        <v>2</v>
      </c>
      <c r="B564" s="96"/>
      <c r="C564" s="48" t="s">
        <v>245</v>
      </c>
      <c r="D564" s="43" t="s">
        <v>297</v>
      </c>
      <c r="E564" s="226" t="s">
        <v>240</v>
      </c>
      <c r="F564" s="226" t="s">
        <v>241</v>
      </c>
      <c r="G564" s="226" t="s">
        <v>242</v>
      </c>
      <c r="H564" s="226"/>
      <c r="I564" s="226">
        <v>1</v>
      </c>
      <c r="J564" s="226">
        <v>2</v>
      </c>
      <c r="K564" s="226">
        <v>1</v>
      </c>
      <c r="L564" s="61" t="s">
        <v>298</v>
      </c>
      <c r="M564" s="105"/>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c r="CO564" s="4"/>
      <c r="CP564" s="4"/>
      <c r="CQ564" s="4"/>
      <c r="CR564" s="4"/>
      <c r="CS564" s="4"/>
      <c r="CT564" s="4"/>
      <c r="CU564" s="4"/>
      <c r="CV564" s="4"/>
      <c r="CW564" s="4"/>
      <c r="CX564" s="4"/>
      <c r="CY564" s="4"/>
      <c r="CZ564" s="4"/>
      <c r="DA564" s="4"/>
      <c r="DB564" s="4"/>
      <c r="DC564" s="4"/>
      <c r="DD564" s="4"/>
      <c r="DE564" s="4"/>
      <c r="DF564" s="4"/>
      <c r="DG564" s="4"/>
      <c r="DH564" s="4"/>
      <c r="DI564" s="4"/>
      <c r="DJ564" s="4"/>
      <c r="DK564" s="4"/>
    </row>
    <row r="565" spans="1:115" ht="13.2" x14ac:dyDescent="0.25">
      <c r="A565" s="144">
        <v>2</v>
      </c>
      <c r="B565" s="96"/>
      <c r="C565" s="48" t="s">
        <v>245</v>
      </c>
      <c r="D565" s="34" t="s">
        <v>382</v>
      </c>
      <c r="E565" s="149" t="s">
        <v>240</v>
      </c>
      <c r="F565" s="149" t="s">
        <v>247</v>
      </c>
      <c r="G565" s="149" t="s">
        <v>242</v>
      </c>
      <c r="H565" s="149"/>
      <c r="I565" s="149">
        <v>2</v>
      </c>
      <c r="J565" s="149">
        <v>3</v>
      </c>
      <c r="K565" s="149">
        <v>2</v>
      </c>
      <c r="L565" s="172" t="s">
        <v>383</v>
      </c>
      <c r="M565" s="105"/>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c r="CO565" s="4"/>
      <c r="CP565" s="4"/>
      <c r="CQ565" s="4"/>
      <c r="CR565" s="4"/>
      <c r="CS565" s="4"/>
      <c r="CT565" s="4"/>
      <c r="CU565" s="4"/>
      <c r="CV565" s="4"/>
      <c r="CW565" s="4"/>
      <c r="CX565" s="4"/>
      <c r="CY565" s="4"/>
      <c r="CZ565" s="4"/>
      <c r="DA565" s="4"/>
      <c r="DB565" s="4"/>
      <c r="DC565" s="4"/>
      <c r="DD565" s="4"/>
      <c r="DE565" s="4"/>
      <c r="DF565" s="4"/>
      <c r="DG565" s="4"/>
      <c r="DH565" s="4"/>
      <c r="DI565" s="4"/>
      <c r="DJ565" s="4"/>
      <c r="DK565" s="4"/>
    </row>
    <row r="566" spans="1:115" ht="13.2" x14ac:dyDescent="0.25">
      <c r="A566" s="144">
        <v>1</v>
      </c>
      <c r="B566" s="96"/>
      <c r="C566" s="48" t="s">
        <v>245</v>
      </c>
      <c r="D566" s="113" t="s">
        <v>662</v>
      </c>
      <c r="E566" s="114" t="s">
        <v>240</v>
      </c>
      <c r="F566" s="114" t="s">
        <v>310</v>
      </c>
      <c r="G566" s="114" t="s">
        <v>242</v>
      </c>
      <c r="H566" s="114" t="s">
        <v>328</v>
      </c>
      <c r="I566" s="114">
        <v>9</v>
      </c>
      <c r="J566" s="114">
        <v>4</v>
      </c>
      <c r="K566" s="114">
        <v>12</v>
      </c>
      <c r="L566" s="23" t="s">
        <v>663</v>
      </c>
      <c r="M566" s="105"/>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c r="CO566" s="4"/>
      <c r="CP566" s="4"/>
      <c r="CQ566" s="4"/>
      <c r="CR566" s="4"/>
      <c r="CS566" s="4"/>
      <c r="CT566" s="4"/>
      <c r="CU566" s="4"/>
      <c r="CV566" s="4"/>
      <c r="CW566" s="4"/>
      <c r="CX566" s="4"/>
      <c r="CY566" s="4"/>
      <c r="CZ566" s="4"/>
      <c r="DA566" s="4"/>
      <c r="DB566" s="4"/>
      <c r="DC566" s="4"/>
      <c r="DD566" s="4"/>
      <c r="DE566" s="4"/>
      <c r="DF566" s="4"/>
      <c r="DG566" s="4"/>
      <c r="DH566" s="4"/>
      <c r="DI566" s="4"/>
      <c r="DJ566" s="4"/>
      <c r="DK566" s="4"/>
    </row>
    <row r="567" spans="1:115" ht="13.2" x14ac:dyDescent="0.25">
      <c r="A567" s="144">
        <v>2</v>
      </c>
      <c r="B567" s="96"/>
      <c r="C567" s="121" t="s">
        <v>288</v>
      </c>
      <c r="D567" s="34" t="s">
        <v>221</v>
      </c>
      <c r="E567" s="149" t="s">
        <v>240</v>
      </c>
      <c r="F567" s="149" t="s">
        <v>247</v>
      </c>
      <c r="G567" s="149" t="s">
        <v>242</v>
      </c>
      <c r="H567" s="149"/>
      <c r="I567" s="149">
        <v>1</v>
      </c>
      <c r="J567" s="149">
        <v>2</v>
      </c>
      <c r="K567" s="149">
        <v>3</v>
      </c>
      <c r="L567" s="172" t="s">
        <v>299</v>
      </c>
      <c r="M567" s="105"/>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c r="CO567" s="4"/>
      <c r="CP567" s="4"/>
      <c r="CQ567" s="4"/>
      <c r="CR567" s="4"/>
      <c r="CS567" s="4"/>
      <c r="CT567" s="4"/>
      <c r="CU567" s="4"/>
      <c r="CV567" s="4"/>
      <c r="CW567" s="4"/>
      <c r="CX567" s="4"/>
      <c r="CY567" s="4"/>
      <c r="CZ567" s="4"/>
      <c r="DA567" s="4"/>
      <c r="DB567" s="4"/>
      <c r="DC567" s="4"/>
      <c r="DD567" s="4"/>
      <c r="DE567" s="4"/>
      <c r="DF567" s="4"/>
      <c r="DG567" s="4"/>
      <c r="DH567" s="4"/>
      <c r="DI567" s="4"/>
      <c r="DJ567" s="4"/>
      <c r="DK567" s="4"/>
    </row>
  </sheetData>
  <autoFilter ref="A1:L567"/>
  <sortState ref="A2:L567">
    <sortCondition ref="D2:D567"/>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81"/>
  <sheetViews>
    <sheetView workbookViewId="0">
      <pane ySplit="1" topLeftCell="A2" activePane="bottomLeft" state="frozen"/>
      <selection pane="bottomLeft" activeCell="A2" sqref="A2"/>
    </sheetView>
  </sheetViews>
  <sheetFormatPr defaultColWidth="17.109375" defaultRowHeight="12.75" customHeight="1" x14ac:dyDescent="0.25"/>
  <cols>
    <col min="1" max="1" width="24.33203125" customWidth="1"/>
    <col min="2" max="2" width="20.6640625" customWidth="1"/>
    <col min="3" max="4" width="10" customWidth="1"/>
    <col min="5" max="5" width="13.5546875" customWidth="1"/>
    <col min="6" max="7" width="10" customWidth="1"/>
    <col min="8" max="10" width="5" customWidth="1"/>
    <col min="11" max="11" width="49.33203125" customWidth="1"/>
  </cols>
  <sheetData>
    <row r="1" spans="1:114" ht="12.75" customHeight="1" x14ac:dyDescent="0.25">
      <c r="A1" s="94" t="s">
        <v>1281</v>
      </c>
      <c r="B1" s="199" t="s">
        <v>230</v>
      </c>
      <c r="C1" s="199" t="s">
        <v>85</v>
      </c>
      <c r="D1" s="199" t="s">
        <v>231</v>
      </c>
      <c r="E1" s="199" t="s">
        <v>229</v>
      </c>
      <c r="F1" s="199" t="s">
        <v>232</v>
      </c>
      <c r="G1" s="199" t="s">
        <v>233</v>
      </c>
      <c r="H1" s="64" t="s">
        <v>234</v>
      </c>
      <c r="I1" s="64" t="s">
        <v>1282</v>
      </c>
      <c r="J1" s="64" t="s">
        <v>1283</v>
      </c>
      <c r="K1" s="35" t="s">
        <v>237</v>
      </c>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c r="AK1" s="199"/>
      <c r="AL1" s="199"/>
      <c r="AM1" s="199"/>
      <c r="AN1" s="199"/>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T1" s="199"/>
      <c r="BU1" s="199"/>
      <c r="BV1" s="199"/>
      <c r="BW1" s="199"/>
      <c r="BX1" s="199"/>
      <c r="BY1" s="199"/>
      <c r="BZ1" s="199"/>
      <c r="CA1" s="199"/>
      <c r="CB1" s="199"/>
      <c r="CC1" s="199"/>
      <c r="CD1" s="199"/>
      <c r="CE1" s="199"/>
      <c r="CF1" s="199"/>
      <c r="CG1" s="199"/>
      <c r="CH1" s="199"/>
      <c r="CI1" s="199"/>
      <c r="CJ1" s="199"/>
      <c r="CK1" s="199"/>
      <c r="CL1" s="199"/>
      <c r="CM1" s="199"/>
      <c r="CN1" s="199"/>
      <c r="CO1" s="199"/>
      <c r="CP1" s="199"/>
      <c r="CQ1" s="199"/>
      <c r="CR1" s="199"/>
      <c r="CS1" s="199"/>
      <c r="CT1" s="199"/>
      <c r="CU1" s="199"/>
      <c r="CV1" s="199"/>
      <c r="CW1" s="199"/>
      <c r="CX1" s="199"/>
      <c r="CY1" s="199"/>
      <c r="CZ1" s="199"/>
      <c r="DA1" s="199"/>
      <c r="DB1" s="199"/>
      <c r="DC1" s="199"/>
      <c r="DD1" s="199"/>
      <c r="DE1" s="199"/>
      <c r="DF1" s="199"/>
      <c r="DG1" s="199"/>
      <c r="DH1" s="199"/>
      <c r="DI1" s="199"/>
      <c r="DJ1" s="199"/>
    </row>
    <row r="2" spans="1:114" ht="12.75" customHeight="1" x14ac:dyDescent="0.25">
      <c r="A2" s="146" t="s">
        <v>772</v>
      </c>
      <c r="B2" s="222" t="s">
        <v>1284</v>
      </c>
      <c r="C2" s="146" t="s">
        <v>2</v>
      </c>
      <c r="D2" s="146" t="s">
        <v>247</v>
      </c>
      <c r="E2" s="146" t="s">
        <v>245</v>
      </c>
      <c r="F2" s="146" t="s">
        <v>242</v>
      </c>
      <c r="G2" s="146" t="s">
        <v>250</v>
      </c>
      <c r="H2" s="14">
        <v>3</v>
      </c>
      <c r="I2" s="14">
        <v>2</v>
      </c>
      <c r="J2" s="14">
        <v>4</v>
      </c>
      <c r="K2" s="195" t="s">
        <v>1285</v>
      </c>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row>
    <row r="3" spans="1:114" ht="12.75" customHeight="1" x14ac:dyDescent="0.25">
      <c r="A3" s="146" t="s">
        <v>772</v>
      </c>
      <c r="B3" s="222" t="s">
        <v>1286</v>
      </c>
      <c r="C3" s="146" t="s">
        <v>2</v>
      </c>
      <c r="D3" s="146" t="s">
        <v>247</v>
      </c>
      <c r="E3" s="146" t="s">
        <v>245</v>
      </c>
      <c r="F3" s="146" t="s">
        <v>242</v>
      </c>
      <c r="G3" s="146" t="s">
        <v>250</v>
      </c>
      <c r="H3" s="14">
        <v>3</v>
      </c>
      <c r="I3" s="14">
        <v>4</v>
      </c>
      <c r="J3" s="14">
        <v>2</v>
      </c>
      <c r="K3" s="195" t="s">
        <v>287</v>
      </c>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row>
    <row r="4" spans="1:114" ht="12.75" customHeight="1" x14ac:dyDescent="0.25">
      <c r="A4" s="146" t="s">
        <v>772</v>
      </c>
      <c r="B4" s="222" t="s">
        <v>1287</v>
      </c>
      <c r="C4" s="146" t="s">
        <v>2</v>
      </c>
      <c r="D4" s="146" t="s">
        <v>247</v>
      </c>
      <c r="E4" s="146" t="s">
        <v>245</v>
      </c>
      <c r="F4" s="146" t="s">
        <v>242</v>
      </c>
      <c r="G4" s="146" t="s">
        <v>250</v>
      </c>
      <c r="H4" s="14">
        <v>3</v>
      </c>
      <c r="I4" s="14">
        <v>4</v>
      </c>
      <c r="J4" s="14">
        <v>4</v>
      </c>
      <c r="K4" s="195" t="s">
        <v>244</v>
      </c>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row>
    <row r="5" spans="1:114" ht="12.75" customHeight="1" x14ac:dyDescent="0.25">
      <c r="A5" s="146" t="s">
        <v>1256</v>
      </c>
      <c r="B5" s="222" t="s">
        <v>1288</v>
      </c>
      <c r="C5" s="146" t="s">
        <v>9</v>
      </c>
      <c r="D5" s="146" t="s">
        <v>247</v>
      </c>
      <c r="E5" s="146" t="s">
        <v>245</v>
      </c>
      <c r="F5" s="146" t="s">
        <v>758</v>
      </c>
      <c r="G5" s="146"/>
      <c r="H5" s="14">
        <v>1</v>
      </c>
      <c r="I5" s="14">
        <v>2</v>
      </c>
      <c r="J5" s="14">
        <v>2</v>
      </c>
      <c r="K5" s="195"/>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row>
    <row r="6" spans="1:114" ht="12.75" customHeight="1" x14ac:dyDescent="0.25">
      <c r="A6" s="146" t="s">
        <v>585</v>
      </c>
      <c r="B6" s="222" t="s">
        <v>1289</v>
      </c>
      <c r="C6" s="146" t="s">
        <v>240</v>
      </c>
      <c r="D6" s="146" t="s">
        <v>310</v>
      </c>
      <c r="E6" s="146" t="s">
        <v>245</v>
      </c>
      <c r="F6" s="146" t="s">
        <v>242</v>
      </c>
      <c r="G6" s="146"/>
      <c r="H6" s="14">
        <v>4</v>
      </c>
      <c r="I6" s="14">
        <v>4</v>
      </c>
      <c r="J6" s="14">
        <v>5</v>
      </c>
      <c r="K6" s="195"/>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row>
    <row r="7" spans="1:114" ht="12.75" customHeight="1" x14ac:dyDescent="0.25">
      <c r="A7" s="146" t="s">
        <v>180</v>
      </c>
      <c r="B7" s="222" t="s">
        <v>1290</v>
      </c>
      <c r="C7" s="146" t="s">
        <v>1</v>
      </c>
      <c r="D7" s="146" t="s">
        <v>310</v>
      </c>
      <c r="E7" s="146" t="s">
        <v>245</v>
      </c>
      <c r="F7" s="146" t="s">
        <v>242</v>
      </c>
      <c r="G7" s="146"/>
      <c r="H7" s="14">
        <v>1</v>
      </c>
      <c r="I7" s="14">
        <v>2</v>
      </c>
      <c r="J7" s="14">
        <v>2</v>
      </c>
      <c r="K7" s="195" t="s">
        <v>244</v>
      </c>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row>
    <row r="8" spans="1:114" ht="12.75" customHeight="1" x14ac:dyDescent="0.25">
      <c r="A8" s="146" t="s">
        <v>1291</v>
      </c>
      <c r="B8" s="222" t="s">
        <v>1292</v>
      </c>
      <c r="C8" s="146" t="s">
        <v>6</v>
      </c>
      <c r="D8" s="146" t="s">
        <v>1293</v>
      </c>
      <c r="E8" s="146" t="s">
        <v>245</v>
      </c>
      <c r="F8" s="146" t="s">
        <v>758</v>
      </c>
      <c r="G8" s="146"/>
      <c r="H8" s="14">
        <v>1</v>
      </c>
      <c r="I8" s="14">
        <v>1</v>
      </c>
      <c r="J8" s="14">
        <v>2</v>
      </c>
      <c r="K8" s="195"/>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row>
    <row r="9" spans="1:114" ht="12.75" customHeight="1" x14ac:dyDescent="0.25">
      <c r="A9" s="146" t="s">
        <v>1037</v>
      </c>
      <c r="B9" s="222" t="s">
        <v>1294</v>
      </c>
      <c r="C9" s="146" t="s">
        <v>6</v>
      </c>
      <c r="D9" s="146" t="s">
        <v>247</v>
      </c>
      <c r="E9" s="146" t="s">
        <v>245</v>
      </c>
      <c r="F9" s="146" t="s">
        <v>242</v>
      </c>
      <c r="G9" s="146"/>
      <c r="H9" s="14">
        <v>1</v>
      </c>
      <c r="I9" s="14">
        <v>2</v>
      </c>
      <c r="J9" s="14">
        <v>1</v>
      </c>
      <c r="K9" s="195"/>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row>
    <row r="10" spans="1:114" ht="12.75" customHeight="1" x14ac:dyDescent="0.25">
      <c r="A10" s="146" t="s">
        <v>484</v>
      </c>
      <c r="B10" s="222" t="s">
        <v>1295</v>
      </c>
      <c r="C10" s="146" t="s">
        <v>240</v>
      </c>
      <c r="D10" s="146" t="s">
        <v>247</v>
      </c>
      <c r="E10" s="146" t="s">
        <v>245</v>
      </c>
      <c r="F10" s="146" t="s">
        <v>242</v>
      </c>
      <c r="G10" s="146" t="s">
        <v>243</v>
      </c>
      <c r="H10" s="14">
        <v>1</v>
      </c>
      <c r="I10" s="14">
        <v>2</v>
      </c>
      <c r="J10" s="14">
        <v>1</v>
      </c>
      <c r="K10" s="195"/>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row>
    <row r="11" spans="1:114" ht="12.75" customHeight="1" x14ac:dyDescent="0.25">
      <c r="A11" s="171" t="s">
        <v>181</v>
      </c>
      <c r="B11" s="122" t="s">
        <v>1296</v>
      </c>
      <c r="C11" s="230" t="s">
        <v>240</v>
      </c>
      <c r="D11" s="230" t="s">
        <v>310</v>
      </c>
      <c r="E11" s="146" t="s">
        <v>238</v>
      </c>
      <c r="F11" s="230" t="s">
        <v>242</v>
      </c>
      <c r="G11" s="230" t="s">
        <v>243</v>
      </c>
      <c r="H11" s="65">
        <v>1</v>
      </c>
      <c r="I11" s="65">
        <v>1</v>
      </c>
      <c r="J11" s="65">
        <v>1</v>
      </c>
      <c r="K11" s="230" t="s">
        <v>1297</v>
      </c>
      <c r="L11" s="230"/>
      <c r="M11" s="230"/>
      <c r="N11" s="230"/>
      <c r="O11" s="230"/>
      <c r="P11" s="230"/>
      <c r="Q11" s="230"/>
      <c r="R11" s="230"/>
      <c r="S11" s="230"/>
      <c r="T11" s="230"/>
      <c r="U11" s="230"/>
      <c r="V11" s="230"/>
      <c r="W11" s="230"/>
      <c r="X11" s="230"/>
      <c r="Y11" s="230"/>
      <c r="Z11" s="230"/>
      <c r="AA11" s="230"/>
      <c r="AB11" s="230"/>
      <c r="AC11" s="230"/>
      <c r="AD11" s="230"/>
      <c r="AE11" s="230"/>
      <c r="AF11" s="230"/>
      <c r="AG11" s="230"/>
      <c r="AH11" s="230"/>
      <c r="AI11" s="230"/>
      <c r="AJ11" s="230"/>
      <c r="AK11" s="230"/>
      <c r="AL11" s="230"/>
      <c r="AM11" s="230"/>
      <c r="AN11" s="230"/>
      <c r="AO11" s="230"/>
      <c r="AP11" s="230"/>
      <c r="AQ11" s="230"/>
      <c r="AR11" s="230"/>
      <c r="AS11" s="230"/>
      <c r="AT11" s="230"/>
      <c r="AU11" s="230"/>
      <c r="AV11" s="230"/>
      <c r="AW11" s="230"/>
      <c r="AX11" s="230"/>
      <c r="AY11" s="230"/>
      <c r="AZ11" s="230"/>
      <c r="BA11" s="230"/>
      <c r="BB11" s="230"/>
      <c r="BC11" s="230"/>
      <c r="BD11" s="230"/>
      <c r="BE11" s="230"/>
      <c r="BF11" s="230"/>
      <c r="BG11" s="230"/>
      <c r="BH11" s="230"/>
      <c r="BI11" s="230"/>
      <c r="BJ11" s="230"/>
      <c r="BK11" s="230"/>
      <c r="BL11" s="230"/>
      <c r="BM11" s="230"/>
      <c r="BN11" s="230"/>
      <c r="BO11" s="230"/>
      <c r="BP11" s="230"/>
      <c r="BQ11" s="230"/>
      <c r="BR11" s="230"/>
      <c r="BS11" s="230"/>
      <c r="BT11" s="230"/>
      <c r="BU11" s="230"/>
      <c r="BV11" s="230"/>
      <c r="BW11" s="230"/>
      <c r="BX11" s="230"/>
      <c r="BY11" s="230"/>
      <c r="BZ11" s="230"/>
      <c r="CA11" s="230"/>
      <c r="CB11" s="230"/>
      <c r="CC11" s="230"/>
      <c r="CD11" s="230"/>
      <c r="CE11" s="230"/>
      <c r="CF11" s="230"/>
      <c r="CG11" s="230"/>
      <c r="CH11" s="230"/>
      <c r="CI11" s="230"/>
      <c r="CJ11" s="230"/>
      <c r="CK11" s="230"/>
      <c r="CL11" s="230"/>
      <c r="CM11" s="230"/>
      <c r="CN11" s="230"/>
      <c r="CO11" s="230"/>
      <c r="CP11" s="230"/>
      <c r="CQ11" s="230"/>
      <c r="CR11" s="230"/>
      <c r="CS11" s="230"/>
      <c r="CT11" s="230"/>
      <c r="CU11" s="230"/>
      <c r="CV11" s="230"/>
      <c r="CW11" s="230"/>
      <c r="CX11" s="230"/>
      <c r="CY11" s="230"/>
      <c r="CZ11" s="230"/>
      <c r="DA11" s="230"/>
      <c r="DB11" s="230"/>
      <c r="DC11" s="230"/>
      <c r="DD11" s="230"/>
      <c r="DE11" s="230"/>
      <c r="DF11" s="230"/>
      <c r="DG11" s="230"/>
      <c r="DH11" s="230"/>
      <c r="DI11" s="230"/>
      <c r="DJ11" s="230"/>
    </row>
    <row r="12" spans="1:114" ht="12.75" customHeight="1" x14ac:dyDescent="0.25">
      <c r="A12" s="171" t="s">
        <v>184</v>
      </c>
      <c r="B12" s="122" t="s">
        <v>184</v>
      </c>
      <c r="C12" s="230" t="s">
        <v>1</v>
      </c>
      <c r="D12" s="230" t="s">
        <v>247</v>
      </c>
      <c r="E12" s="146" t="s">
        <v>245</v>
      </c>
      <c r="F12" s="230" t="s">
        <v>242</v>
      </c>
      <c r="G12" s="230" t="s">
        <v>250</v>
      </c>
      <c r="H12" s="65">
        <v>5</v>
      </c>
      <c r="I12" s="65">
        <v>4</v>
      </c>
      <c r="J12" s="65">
        <v>6</v>
      </c>
      <c r="K12" s="230" t="s">
        <v>244</v>
      </c>
      <c r="L12" s="230"/>
      <c r="M12" s="230"/>
      <c r="N12" s="230"/>
      <c r="O12" s="230"/>
      <c r="P12" s="230"/>
      <c r="Q12" s="230"/>
      <c r="R12" s="230"/>
      <c r="S12" s="230"/>
      <c r="T12" s="230"/>
      <c r="U12" s="230"/>
      <c r="V12" s="230"/>
      <c r="W12" s="230"/>
      <c r="X12" s="230"/>
      <c r="Y12" s="230"/>
      <c r="Z12" s="230"/>
      <c r="AA12" s="230"/>
      <c r="AB12" s="230"/>
      <c r="AC12" s="230"/>
      <c r="AD12" s="230"/>
      <c r="AE12" s="230"/>
      <c r="AF12" s="230"/>
      <c r="AG12" s="230"/>
      <c r="AH12" s="230"/>
      <c r="AI12" s="230"/>
      <c r="AJ12" s="230"/>
      <c r="AK12" s="230"/>
      <c r="AL12" s="230"/>
      <c r="AM12" s="230"/>
      <c r="AN12" s="230"/>
      <c r="AO12" s="230"/>
      <c r="AP12" s="230"/>
      <c r="AQ12" s="230"/>
      <c r="AR12" s="230"/>
      <c r="AS12" s="230"/>
      <c r="AT12" s="230"/>
      <c r="AU12" s="230"/>
      <c r="AV12" s="230"/>
      <c r="AW12" s="230"/>
      <c r="AX12" s="230"/>
      <c r="AY12" s="230"/>
      <c r="AZ12" s="230"/>
      <c r="BA12" s="230"/>
      <c r="BB12" s="230"/>
      <c r="BC12" s="230"/>
      <c r="BD12" s="230"/>
      <c r="BE12" s="230"/>
      <c r="BF12" s="230"/>
      <c r="BG12" s="230"/>
      <c r="BH12" s="230"/>
      <c r="BI12" s="230"/>
      <c r="BJ12" s="230"/>
      <c r="BK12" s="230"/>
      <c r="BL12" s="230"/>
      <c r="BM12" s="230"/>
      <c r="BN12" s="230"/>
      <c r="BO12" s="230"/>
      <c r="BP12" s="230"/>
      <c r="BQ12" s="230"/>
      <c r="BR12" s="230"/>
      <c r="BS12" s="230"/>
      <c r="BT12" s="230"/>
      <c r="BU12" s="230"/>
      <c r="BV12" s="230"/>
      <c r="BW12" s="230"/>
      <c r="BX12" s="230"/>
      <c r="BY12" s="230"/>
      <c r="BZ12" s="230"/>
      <c r="CA12" s="230"/>
      <c r="CB12" s="230"/>
      <c r="CC12" s="230"/>
      <c r="CD12" s="230"/>
      <c r="CE12" s="230"/>
      <c r="CF12" s="230"/>
      <c r="CG12" s="230"/>
      <c r="CH12" s="230"/>
      <c r="CI12" s="230"/>
      <c r="CJ12" s="230"/>
      <c r="CK12" s="230"/>
      <c r="CL12" s="230"/>
      <c r="CM12" s="230"/>
      <c r="CN12" s="230"/>
      <c r="CO12" s="230"/>
      <c r="CP12" s="230"/>
      <c r="CQ12" s="230"/>
      <c r="CR12" s="230"/>
      <c r="CS12" s="230"/>
      <c r="CT12" s="230"/>
      <c r="CU12" s="230"/>
      <c r="CV12" s="230"/>
      <c r="CW12" s="230"/>
      <c r="CX12" s="230"/>
      <c r="CY12" s="230"/>
      <c r="CZ12" s="230"/>
      <c r="DA12" s="230"/>
      <c r="DB12" s="230"/>
      <c r="DC12" s="230"/>
      <c r="DD12" s="230"/>
      <c r="DE12" s="230"/>
      <c r="DF12" s="230"/>
      <c r="DG12" s="230"/>
      <c r="DH12" s="230"/>
      <c r="DI12" s="230"/>
      <c r="DJ12" s="230"/>
    </row>
    <row r="13" spans="1:114" ht="12.75" customHeight="1" x14ac:dyDescent="0.25">
      <c r="A13" s="171" t="s">
        <v>184</v>
      </c>
      <c r="B13" s="122" t="s">
        <v>184</v>
      </c>
      <c r="C13" s="230" t="s">
        <v>1</v>
      </c>
      <c r="D13" s="230" t="s">
        <v>247</v>
      </c>
      <c r="E13" s="146" t="s">
        <v>245</v>
      </c>
      <c r="F13" s="230" t="s">
        <v>242</v>
      </c>
      <c r="G13" s="230" t="s">
        <v>250</v>
      </c>
      <c r="H13" s="65">
        <v>5</v>
      </c>
      <c r="I13" s="65">
        <v>4</v>
      </c>
      <c r="J13" s="65">
        <v>4</v>
      </c>
      <c r="K13" s="230" t="s">
        <v>287</v>
      </c>
      <c r="L13" s="230"/>
      <c r="M13" s="230"/>
      <c r="N13" s="230"/>
      <c r="O13" s="230"/>
      <c r="P13" s="230"/>
      <c r="Q13" s="230"/>
      <c r="R13" s="230"/>
      <c r="S13" s="230"/>
      <c r="T13" s="230"/>
      <c r="U13" s="230"/>
      <c r="V13" s="230"/>
      <c r="W13" s="230"/>
      <c r="X13" s="230"/>
      <c r="Y13" s="230"/>
      <c r="Z13" s="230"/>
      <c r="AA13" s="230"/>
      <c r="AB13" s="230"/>
      <c r="AC13" s="230"/>
      <c r="AD13" s="230"/>
      <c r="AE13" s="230"/>
      <c r="AF13" s="230"/>
      <c r="AG13" s="230"/>
      <c r="AH13" s="230"/>
      <c r="AI13" s="230"/>
      <c r="AJ13" s="230"/>
      <c r="AK13" s="230"/>
      <c r="AL13" s="230"/>
      <c r="AM13" s="230"/>
      <c r="AN13" s="230"/>
      <c r="AO13" s="230"/>
      <c r="AP13" s="230"/>
      <c r="AQ13" s="230"/>
      <c r="AR13" s="230"/>
      <c r="AS13" s="230"/>
      <c r="AT13" s="230"/>
      <c r="AU13" s="230"/>
      <c r="AV13" s="230"/>
      <c r="AW13" s="230"/>
      <c r="AX13" s="230"/>
      <c r="AY13" s="230"/>
      <c r="AZ13" s="230"/>
      <c r="BA13" s="230"/>
      <c r="BB13" s="230"/>
      <c r="BC13" s="230"/>
      <c r="BD13" s="230"/>
      <c r="BE13" s="230"/>
      <c r="BF13" s="230"/>
      <c r="BG13" s="230"/>
      <c r="BH13" s="230"/>
      <c r="BI13" s="230"/>
      <c r="BJ13" s="230"/>
      <c r="BK13" s="230"/>
      <c r="BL13" s="230"/>
      <c r="BM13" s="230"/>
      <c r="BN13" s="230"/>
      <c r="BO13" s="230"/>
      <c r="BP13" s="230"/>
      <c r="BQ13" s="230"/>
      <c r="BR13" s="230"/>
      <c r="BS13" s="230"/>
      <c r="BT13" s="230"/>
      <c r="BU13" s="230"/>
      <c r="BV13" s="230"/>
      <c r="BW13" s="230"/>
      <c r="BX13" s="230"/>
      <c r="BY13" s="230"/>
      <c r="BZ13" s="230"/>
      <c r="CA13" s="230"/>
      <c r="CB13" s="230"/>
      <c r="CC13" s="230"/>
      <c r="CD13" s="230"/>
      <c r="CE13" s="230"/>
      <c r="CF13" s="230"/>
      <c r="CG13" s="230"/>
      <c r="CH13" s="230"/>
      <c r="CI13" s="230"/>
      <c r="CJ13" s="230"/>
      <c r="CK13" s="230"/>
      <c r="CL13" s="230"/>
      <c r="CM13" s="230"/>
      <c r="CN13" s="230"/>
      <c r="CO13" s="230"/>
      <c r="CP13" s="230"/>
      <c r="CQ13" s="230"/>
      <c r="CR13" s="230"/>
      <c r="CS13" s="230"/>
      <c r="CT13" s="230"/>
      <c r="CU13" s="230"/>
      <c r="CV13" s="230"/>
      <c r="CW13" s="230"/>
      <c r="CX13" s="230"/>
      <c r="CY13" s="230"/>
      <c r="CZ13" s="230"/>
      <c r="DA13" s="230"/>
      <c r="DB13" s="230"/>
      <c r="DC13" s="230"/>
      <c r="DD13" s="230"/>
      <c r="DE13" s="230"/>
      <c r="DF13" s="230"/>
      <c r="DG13" s="230"/>
      <c r="DH13" s="230"/>
      <c r="DI13" s="230"/>
      <c r="DJ13" s="230"/>
    </row>
    <row r="14" spans="1:114" ht="12.75" customHeight="1" x14ac:dyDescent="0.25">
      <c r="A14" s="171" t="s">
        <v>709</v>
      </c>
      <c r="B14" s="122" t="s">
        <v>709</v>
      </c>
      <c r="C14" s="230" t="s">
        <v>1</v>
      </c>
      <c r="D14" s="230" t="s">
        <v>247</v>
      </c>
      <c r="E14" s="146" t="s">
        <v>238</v>
      </c>
      <c r="F14" s="230" t="s">
        <v>242</v>
      </c>
      <c r="G14" s="230" t="s">
        <v>250</v>
      </c>
      <c r="H14" s="65">
        <v>5</v>
      </c>
      <c r="I14" s="65">
        <v>7</v>
      </c>
      <c r="J14" s="65">
        <v>7</v>
      </c>
      <c r="K14" s="230"/>
      <c r="L14" s="230"/>
      <c r="M14" s="230"/>
      <c r="N14" s="230"/>
      <c r="O14" s="230"/>
      <c r="P14" s="230"/>
      <c r="Q14" s="230"/>
      <c r="R14" s="230"/>
      <c r="S14" s="230"/>
      <c r="T14" s="230"/>
      <c r="U14" s="230"/>
      <c r="V14" s="230"/>
      <c r="W14" s="230"/>
      <c r="X14" s="230"/>
      <c r="Y14" s="230"/>
      <c r="Z14" s="230"/>
      <c r="AA14" s="230"/>
      <c r="AB14" s="230"/>
      <c r="AC14" s="230"/>
      <c r="AD14" s="230"/>
      <c r="AE14" s="230"/>
      <c r="AF14" s="230"/>
      <c r="AG14" s="230"/>
      <c r="AH14" s="230"/>
      <c r="AI14" s="230"/>
      <c r="AJ14" s="230"/>
      <c r="AK14" s="230"/>
      <c r="AL14" s="230"/>
      <c r="AM14" s="230"/>
      <c r="AN14" s="230"/>
      <c r="AO14" s="230"/>
      <c r="AP14" s="230"/>
      <c r="AQ14" s="230"/>
      <c r="AR14" s="230"/>
      <c r="AS14" s="230"/>
      <c r="AT14" s="230"/>
      <c r="AU14" s="230"/>
      <c r="AV14" s="230"/>
      <c r="AW14" s="230"/>
      <c r="AX14" s="230"/>
      <c r="AY14" s="230"/>
      <c r="AZ14" s="230"/>
      <c r="BA14" s="230"/>
      <c r="BB14" s="230"/>
      <c r="BC14" s="230"/>
      <c r="BD14" s="230"/>
      <c r="BE14" s="230"/>
      <c r="BF14" s="230"/>
      <c r="BG14" s="230"/>
      <c r="BH14" s="230"/>
      <c r="BI14" s="230"/>
      <c r="BJ14" s="230"/>
      <c r="BK14" s="230"/>
      <c r="BL14" s="230"/>
      <c r="BM14" s="230"/>
      <c r="BN14" s="230"/>
      <c r="BO14" s="230"/>
      <c r="BP14" s="230"/>
      <c r="BQ14" s="230"/>
      <c r="BR14" s="230"/>
      <c r="BS14" s="230"/>
      <c r="BT14" s="230"/>
      <c r="BU14" s="230"/>
      <c r="BV14" s="230"/>
      <c r="BW14" s="230"/>
      <c r="BX14" s="230"/>
      <c r="BY14" s="230"/>
      <c r="BZ14" s="230"/>
      <c r="CA14" s="230"/>
      <c r="CB14" s="230"/>
      <c r="CC14" s="230"/>
      <c r="CD14" s="230"/>
      <c r="CE14" s="230"/>
      <c r="CF14" s="230"/>
      <c r="CG14" s="230"/>
      <c r="CH14" s="230"/>
      <c r="CI14" s="230"/>
      <c r="CJ14" s="230"/>
      <c r="CK14" s="230"/>
      <c r="CL14" s="230"/>
      <c r="CM14" s="230"/>
      <c r="CN14" s="230"/>
      <c r="CO14" s="230"/>
      <c r="CP14" s="230"/>
      <c r="CQ14" s="230"/>
      <c r="CR14" s="230"/>
      <c r="CS14" s="230"/>
      <c r="CT14" s="230"/>
      <c r="CU14" s="230"/>
      <c r="CV14" s="230"/>
      <c r="CW14" s="230"/>
      <c r="CX14" s="230"/>
      <c r="CY14" s="230"/>
      <c r="CZ14" s="230"/>
      <c r="DA14" s="230"/>
      <c r="DB14" s="230"/>
      <c r="DC14" s="230"/>
      <c r="DD14" s="230"/>
      <c r="DE14" s="230"/>
      <c r="DF14" s="230"/>
      <c r="DG14" s="230"/>
      <c r="DH14" s="230"/>
      <c r="DI14" s="230"/>
      <c r="DJ14" s="230"/>
    </row>
    <row r="15" spans="1:114" ht="12.75" customHeight="1" x14ac:dyDescent="0.25">
      <c r="A15" s="171" t="s">
        <v>535</v>
      </c>
      <c r="B15" s="122" t="s">
        <v>1298</v>
      </c>
      <c r="C15" s="230" t="s">
        <v>1299</v>
      </c>
      <c r="D15" s="230" t="s">
        <v>310</v>
      </c>
      <c r="E15" s="146" t="s">
        <v>534</v>
      </c>
      <c r="F15" s="230" t="s">
        <v>673</v>
      </c>
      <c r="G15" s="230"/>
      <c r="H15" s="65">
        <v>4</v>
      </c>
      <c r="I15" s="65"/>
      <c r="J15" s="65"/>
      <c r="K15" s="230" t="s">
        <v>1300</v>
      </c>
      <c r="L15" s="230"/>
      <c r="M15" s="230"/>
      <c r="N15" s="230"/>
      <c r="O15" s="230"/>
      <c r="P15" s="230"/>
      <c r="Q15" s="230"/>
      <c r="R15" s="230"/>
      <c r="S15" s="230"/>
      <c r="T15" s="230"/>
      <c r="U15" s="230"/>
      <c r="V15" s="230"/>
      <c r="W15" s="230"/>
      <c r="X15" s="230"/>
      <c r="Y15" s="230"/>
      <c r="Z15" s="230"/>
      <c r="AA15" s="230"/>
      <c r="AB15" s="230"/>
      <c r="AC15" s="230"/>
      <c r="AD15" s="230"/>
      <c r="AE15" s="230"/>
      <c r="AF15" s="230"/>
      <c r="AG15" s="230"/>
      <c r="AH15" s="230"/>
      <c r="AI15" s="230"/>
      <c r="AJ15" s="230"/>
      <c r="AK15" s="230"/>
      <c r="AL15" s="230"/>
      <c r="AM15" s="230"/>
      <c r="AN15" s="230"/>
      <c r="AO15" s="230"/>
      <c r="AP15" s="230"/>
      <c r="AQ15" s="230"/>
      <c r="AR15" s="230"/>
      <c r="AS15" s="230"/>
      <c r="AT15" s="230"/>
      <c r="AU15" s="230"/>
      <c r="AV15" s="230"/>
      <c r="AW15" s="230"/>
      <c r="AX15" s="230"/>
      <c r="AY15" s="230"/>
      <c r="AZ15" s="230"/>
      <c r="BA15" s="230"/>
      <c r="BB15" s="230"/>
      <c r="BC15" s="230"/>
      <c r="BD15" s="230"/>
      <c r="BE15" s="230"/>
      <c r="BF15" s="230"/>
      <c r="BG15" s="230"/>
      <c r="BH15" s="230"/>
      <c r="BI15" s="230"/>
      <c r="BJ15" s="230"/>
      <c r="BK15" s="230"/>
      <c r="BL15" s="230"/>
      <c r="BM15" s="230"/>
      <c r="BN15" s="230"/>
      <c r="BO15" s="230"/>
      <c r="BP15" s="230"/>
      <c r="BQ15" s="230"/>
      <c r="BR15" s="230"/>
      <c r="BS15" s="230"/>
      <c r="BT15" s="230"/>
      <c r="BU15" s="230"/>
      <c r="BV15" s="230"/>
      <c r="BW15" s="230"/>
      <c r="BX15" s="230"/>
      <c r="BY15" s="230"/>
      <c r="BZ15" s="230"/>
      <c r="CA15" s="230"/>
      <c r="CB15" s="230"/>
      <c r="CC15" s="230"/>
      <c r="CD15" s="230"/>
      <c r="CE15" s="230"/>
      <c r="CF15" s="230"/>
      <c r="CG15" s="230"/>
      <c r="CH15" s="230"/>
      <c r="CI15" s="230"/>
      <c r="CJ15" s="230"/>
      <c r="CK15" s="230"/>
      <c r="CL15" s="230"/>
      <c r="CM15" s="230"/>
      <c r="CN15" s="230"/>
      <c r="CO15" s="230"/>
      <c r="CP15" s="230"/>
      <c r="CQ15" s="230"/>
      <c r="CR15" s="230"/>
      <c r="CS15" s="230"/>
      <c r="CT15" s="230"/>
      <c r="CU15" s="230"/>
      <c r="CV15" s="230"/>
      <c r="CW15" s="230"/>
      <c r="CX15" s="230"/>
      <c r="CY15" s="230"/>
      <c r="CZ15" s="230"/>
      <c r="DA15" s="230"/>
      <c r="DB15" s="230"/>
      <c r="DC15" s="230"/>
      <c r="DD15" s="230"/>
      <c r="DE15" s="230"/>
      <c r="DF15" s="230"/>
      <c r="DG15" s="230"/>
      <c r="DH15" s="230"/>
      <c r="DI15" s="230"/>
      <c r="DJ15" s="230"/>
    </row>
    <row r="16" spans="1:114" ht="12.75" customHeight="1" x14ac:dyDescent="0.25">
      <c r="A16" s="171" t="s">
        <v>535</v>
      </c>
      <c r="B16" s="122" t="s">
        <v>1301</v>
      </c>
      <c r="C16" s="230" t="s">
        <v>1299</v>
      </c>
      <c r="D16" s="230" t="s">
        <v>310</v>
      </c>
      <c r="E16" s="146" t="s">
        <v>534</v>
      </c>
      <c r="F16" s="230" t="s">
        <v>673</v>
      </c>
      <c r="G16" s="230"/>
      <c r="H16" s="65">
        <v>4</v>
      </c>
      <c r="I16" s="65"/>
      <c r="J16" s="65"/>
      <c r="K16" s="230" t="s">
        <v>1302</v>
      </c>
      <c r="L16" s="230"/>
      <c r="M16" s="230"/>
      <c r="N16" s="230"/>
      <c r="O16" s="230"/>
      <c r="P16" s="230"/>
      <c r="Q16" s="230"/>
      <c r="R16" s="230"/>
      <c r="S16" s="230"/>
      <c r="T16" s="230"/>
      <c r="U16" s="230"/>
      <c r="V16" s="230"/>
      <c r="W16" s="230"/>
      <c r="X16" s="230"/>
      <c r="Y16" s="230"/>
      <c r="Z16" s="230"/>
      <c r="AA16" s="230"/>
      <c r="AB16" s="230"/>
      <c r="AC16" s="230"/>
      <c r="AD16" s="230"/>
      <c r="AE16" s="230"/>
      <c r="AF16" s="230"/>
      <c r="AG16" s="230"/>
      <c r="AH16" s="230"/>
      <c r="AI16" s="230"/>
      <c r="AJ16" s="230"/>
      <c r="AK16" s="230"/>
      <c r="AL16" s="230"/>
      <c r="AM16" s="230"/>
      <c r="AN16" s="230"/>
      <c r="AO16" s="230"/>
      <c r="AP16" s="230"/>
      <c r="AQ16" s="230"/>
      <c r="AR16" s="230"/>
      <c r="AS16" s="230"/>
      <c r="AT16" s="230"/>
      <c r="AU16" s="230"/>
      <c r="AV16" s="230"/>
      <c r="AW16" s="230"/>
      <c r="AX16" s="230"/>
      <c r="AY16" s="230"/>
      <c r="AZ16" s="230"/>
      <c r="BA16" s="230"/>
      <c r="BB16" s="230"/>
      <c r="BC16" s="230"/>
      <c r="BD16" s="230"/>
      <c r="BE16" s="230"/>
      <c r="BF16" s="230"/>
      <c r="BG16" s="230"/>
      <c r="BH16" s="230"/>
      <c r="BI16" s="230"/>
      <c r="BJ16" s="230"/>
      <c r="BK16" s="230"/>
      <c r="BL16" s="230"/>
      <c r="BM16" s="230"/>
      <c r="BN16" s="230"/>
      <c r="BO16" s="230"/>
      <c r="BP16" s="230"/>
      <c r="BQ16" s="230"/>
      <c r="BR16" s="230"/>
      <c r="BS16" s="230"/>
      <c r="BT16" s="230"/>
      <c r="BU16" s="230"/>
      <c r="BV16" s="230"/>
      <c r="BW16" s="230"/>
      <c r="BX16" s="230"/>
      <c r="BY16" s="230"/>
      <c r="BZ16" s="230"/>
      <c r="CA16" s="230"/>
      <c r="CB16" s="230"/>
      <c r="CC16" s="230"/>
      <c r="CD16" s="230"/>
      <c r="CE16" s="230"/>
      <c r="CF16" s="230"/>
      <c r="CG16" s="230"/>
      <c r="CH16" s="230"/>
      <c r="CI16" s="230"/>
      <c r="CJ16" s="230"/>
      <c r="CK16" s="230"/>
      <c r="CL16" s="230"/>
      <c r="CM16" s="230"/>
      <c r="CN16" s="230"/>
      <c r="CO16" s="230"/>
      <c r="CP16" s="230"/>
      <c r="CQ16" s="230"/>
      <c r="CR16" s="230"/>
      <c r="CS16" s="230"/>
      <c r="CT16" s="230"/>
      <c r="CU16" s="230"/>
      <c r="CV16" s="230"/>
      <c r="CW16" s="230"/>
      <c r="CX16" s="230"/>
      <c r="CY16" s="230"/>
      <c r="CZ16" s="230"/>
      <c r="DA16" s="230"/>
      <c r="DB16" s="230"/>
      <c r="DC16" s="230"/>
      <c r="DD16" s="230"/>
      <c r="DE16" s="230"/>
      <c r="DF16" s="230"/>
      <c r="DG16" s="230"/>
      <c r="DH16" s="230"/>
      <c r="DI16" s="230"/>
      <c r="DJ16" s="230"/>
    </row>
    <row r="17" spans="1:114" ht="12.75" customHeight="1" x14ac:dyDescent="0.25">
      <c r="A17" s="171" t="s">
        <v>535</v>
      </c>
      <c r="B17" s="122" t="s">
        <v>1303</v>
      </c>
      <c r="C17" s="230" t="s">
        <v>1299</v>
      </c>
      <c r="D17" s="230" t="s">
        <v>310</v>
      </c>
      <c r="E17" s="146" t="s">
        <v>534</v>
      </c>
      <c r="F17" s="230" t="s">
        <v>673</v>
      </c>
      <c r="G17" s="230"/>
      <c r="H17" s="65">
        <v>4</v>
      </c>
      <c r="I17" s="65"/>
      <c r="J17" s="65"/>
      <c r="K17" s="230" t="s">
        <v>1304</v>
      </c>
      <c r="L17" s="230"/>
      <c r="M17" s="230"/>
      <c r="N17" s="230"/>
      <c r="O17" s="230"/>
      <c r="P17" s="230"/>
      <c r="Q17" s="230"/>
      <c r="R17" s="230"/>
      <c r="S17" s="230"/>
      <c r="T17" s="230"/>
      <c r="U17" s="230"/>
      <c r="V17" s="230"/>
      <c r="W17" s="230"/>
      <c r="X17" s="230"/>
      <c r="Y17" s="230"/>
      <c r="Z17" s="230"/>
      <c r="AA17" s="230"/>
      <c r="AB17" s="230"/>
      <c r="AC17" s="230"/>
      <c r="AD17" s="230"/>
      <c r="AE17" s="230"/>
      <c r="AF17" s="230"/>
      <c r="AG17" s="230"/>
      <c r="AH17" s="230"/>
      <c r="AI17" s="230"/>
      <c r="AJ17" s="230"/>
      <c r="AK17" s="230"/>
      <c r="AL17" s="230"/>
      <c r="AM17" s="230"/>
      <c r="AN17" s="230"/>
      <c r="AO17" s="230"/>
      <c r="AP17" s="230"/>
      <c r="AQ17" s="230"/>
      <c r="AR17" s="230"/>
      <c r="AS17" s="230"/>
      <c r="AT17" s="230"/>
      <c r="AU17" s="230"/>
      <c r="AV17" s="230"/>
      <c r="AW17" s="230"/>
      <c r="AX17" s="230"/>
      <c r="AY17" s="230"/>
      <c r="AZ17" s="230"/>
      <c r="BA17" s="230"/>
      <c r="BB17" s="230"/>
      <c r="BC17" s="230"/>
      <c r="BD17" s="230"/>
      <c r="BE17" s="230"/>
      <c r="BF17" s="230"/>
      <c r="BG17" s="230"/>
      <c r="BH17" s="230"/>
      <c r="BI17" s="230"/>
      <c r="BJ17" s="230"/>
      <c r="BK17" s="230"/>
      <c r="BL17" s="230"/>
      <c r="BM17" s="230"/>
      <c r="BN17" s="230"/>
      <c r="BO17" s="230"/>
      <c r="BP17" s="230"/>
      <c r="BQ17" s="230"/>
      <c r="BR17" s="230"/>
      <c r="BS17" s="230"/>
      <c r="BT17" s="230"/>
      <c r="BU17" s="230"/>
      <c r="BV17" s="230"/>
      <c r="BW17" s="230"/>
      <c r="BX17" s="230"/>
      <c r="BY17" s="230"/>
      <c r="BZ17" s="230"/>
      <c r="CA17" s="230"/>
      <c r="CB17" s="230"/>
      <c r="CC17" s="230"/>
      <c r="CD17" s="230"/>
      <c r="CE17" s="230"/>
      <c r="CF17" s="230"/>
      <c r="CG17" s="230"/>
      <c r="CH17" s="230"/>
      <c r="CI17" s="230"/>
      <c r="CJ17" s="230"/>
      <c r="CK17" s="230"/>
      <c r="CL17" s="230"/>
      <c r="CM17" s="230"/>
      <c r="CN17" s="230"/>
      <c r="CO17" s="230"/>
      <c r="CP17" s="230"/>
      <c r="CQ17" s="230"/>
      <c r="CR17" s="230"/>
      <c r="CS17" s="230"/>
      <c r="CT17" s="230"/>
      <c r="CU17" s="230"/>
      <c r="CV17" s="230"/>
      <c r="CW17" s="230"/>
      <c r="CX17" s="230"/>
      <c r="CY17" s="230"/>
      <c r="CZ17" s="230"/>
      <c r="DA17" s="230"/>
      <c r="DB17" s="230"/>
      <c r="DC17" s="230"/>
      <c r="DD17" s="230"/>
      <c r="DE17" s="230"/>
      <c r="DF17" s="230"/>
      <c r="DG17" s="230"/>
      <c r="DH17" s="230"/>
      <c r="DI17" s="230"/>
      <c r="DJ17" s="230"/>
    </row>
    <row r="18" spans="1:114" ht="12.75" customHeight="1" x14ac:dyDescent="0.25">
      <c r="A18" s="146" t="s">
        <v>1126</v>
      </c>
      <c r="B18" s="222" t="s">
        <v>1305</v>
      </c>
      <c r="C18" s="146" t="s">
        <v>7</v>
      </c>
      <c r="D18" s="146" t="s">
        <v>241</v>
      </c>
      <c r="E18" s="146" t="s">
        <v>245</v>
      </c>
      <c r="F18" s="146" t="s">
        <v>242</v>
      </c>
      <c r="G18" s="146"/>
      <c r="H18" s="14">
        <v>2</v>
      </c>
      <c r="I18" s="14">
        <v>2</v>
      </c>
      <c r="J18" s="14">
        <v>3</v>
      </c>
      <c r="K18" s="195" t="s">
        <v>244</v>
      </c>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row>
    <row r="19" spans="1:114" ht="12.75" customHeight="1" x14ac:dyDescent="0.25">
      <c r="A19" s="146" t="s">
        <v>1306</v>
      </c>
      <c r="B19" s="222" t="s">
        <v>1307</v>
      </c>
      <c r="C19" s="146" t="s">
        <v>240</v>
      </c>
      <c r="D19" s="146" t="s">
        <v>310</v>
      </c>
      <c r="E19" s="146" t="s">
        <v>288</v>
      </c>
      <c r="F19" s="146" t="s">
        <v>242</v>
      </c>
      <c r="G19" s="146"/>
      <c r="H19" s="14">
        <v>10</v>
      </c>
      <c r="I19" s="14">
        <v>11</v>
      </c>
      <c r="J19" s="14">
        <v>11</v>
      </c>
      <c r="K19" s="195"/>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row>
    <row r="20" spans="1:114" ht="12.75" customHeight="1" x14ac:dyDescent="0.25">
      <c r="A20" s="146" t="s">
        <v>189</v>
      </c>
      <c r="B20" s="222" t="s">
        <v>1290</v>
      </c>
      <c r="C20" s="146" t="s">
        <v>1</v>
      </c>
      <c r="D20" s="146" t="s">
        <v>272</v>
      </c>
      <c r="E20" s="146" t="s">
        <v>245</v>
      </c>
      <c r="F20" s="146" t="s">
        <v>242</v>
      </c>
      <c r="G20" s="146"/>
      <c r="H20" s="14">
        <v>1</v>
      </c>
      <c r="I20" s="14">
        <v>2</v>
      </c>
      <c r="J20" s="14">
        <v>2</v>
      </c>
      <c r="K20" s="195" t="s">
        <v>1308</v>
      </c>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row>
    <row r="21" spans="1:114" ht="12.75" customHeight="1" x14ac:dyDescent="0.25">
      <c r="A21" s="146" t="s">
        <v>596</v>
      </c>
      <c r="B21" s="222" t="s">
        <v>1309</v>
      </c>
      <c r="C21" s="146" t="s">
        <v>240</v>
      </c>
      <c r="D21" s="146" t="s">
        <v>247</v>
      </c>
      <c r="E21" s="146" t="s">
        <v>534</v>
      </c>
      <c r="F21" s="146" t="s">
        <v>242</v>
      </c>
      <c r="G21" s="146" t="s">
        <v>243</v>
      </c>
      <c r="H21" s="14">
        <v>1</v>
      </c>
      <c r="I21" s="14">
        <v>0</v>
      </c>
      <c r="J21" s="14">
        <v>1</v>
      </c>
      <c r="K21" s="195" t="s">
        <v>1310</v>
      </c>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row>
    <row r="22" spans="1:114" ht="12.75" customHeight="1" x14ac:dyDescent="0.25">
      <c r="A22" s="146" t="s">
        <v>596</v>
      </c>
      <c r="B22" s="222" t="s">
        <v>1311</v>
      </c>
      <c r="C22" s="146" t="s">
        <v>240</v>
      </c>
      <c r="D22" s="146" t="s">
        <v>247</v>
      </c>
      <c r="E22" s="146" t="s">
        <v>534</v>
      </c>
      <c r="F22" s="146" t="s">
        <v>242</v>
      </c>
      <c r="G22" s="146" t="s">
        <v>243</v>
      </c>
      <c r="H22" s="14">
        <v>1</v>
      </c>
      <c r="I22" s="14">
        <v>0</v>
      </c>
      <c r="J22" s="14">
        <v>3</v>
      </c>
      <c r="K22" s="195" t="s">
        <v>1312</v>
      </c>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row>
    <row r="23" spans="1:114" ht="12.75" customHeight="1" x14ac:dyDescent="0.25">
      <c r="A23" s="146" t="s">
        <v>596</v>
      </c>
      <c r="B23" s="222" t="s">
        <v>1313</v>
      </c>
      <c r="C23" s="146" t="s">
        <v>240</v>
      </c>
      <c r="D23" s="146" t="s">
        <v>247</v>
      </c>
      <c r="E23" s="146" t="s">
        <v>534</v>
      </c>
      <c r="F23" s="146" t="s">
        <v>242</v>
      </c>
      <c r="G23" s="146" t="s">
        <v>243</v>
      </c>
      <c r="H23" s="14">
        <v>1</v>
      </c>
      <c r="I23" s="14">
        <v>0</v>
      </c>
      <c r="J23" s="14">
        <v>3</v>
      </c>
      <c r="K23" s="195" t="s">
        <v>1314</v>
      </c>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row>
    <row r="24" spans="1:114" ht="12.75" customHeight="1" x14ac:dyDescent="0.25">
      <c r="A24" s="146" t="s">
        <v>596</v>
      </c>
      <c r="B24" s="222" t="s">
        <v>1315</v>
      </c>
      <c r="C24" s="146" t="s">
        <v>240</v>
      </c>
      <c r="D24" s="146" t="s">
        <v>247</v>
      </c>
      <c r="E24" s="146" t="s">
        <v>534</v>
      </c>
      <c r="F24" s="146" t="s">
        <v>242</v>
      </c>
      <c r="G24" s="146" t="s">
        <v>243</v>
      </c>
      <c r="H24" s="14">
        <v>1</v>
      </c>
      <c r="I24" s="14">
        <v>0</v>
      </c>
      <c r="J24" s="14">
        <v>4</v>
      </c>
      <c r="K24" s="195" t="s">
        <v>1316</v>
      </c>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row>
    <row r="25" spans="1:114" ht="12.75" customHeight="1" x14ac:dyDescent="0.25">
      <c r="A25" s="146" t="s">
        <v>414</v>
      </c>
      <c r="B25" s="222" t="s">
        <v>1317</v>
      </c>
      <c r="C25" s="146" t="s">
        <v>240</v>
      </c>
      <c r="D25" s="146" t="s">
        <v>247</v>
      </c>
      <c r="E25" s="146" t="s">
        <v>238</v>
      </c>
      <c r="F25" s="146" t="s">
        <v>242</v>
      </c>
      <c r="G25" s="146" t="s">
        <v>250</v>
      </c>
      <c r="H25" s="14">
        <v>1</v>
      </c>
      <c r="I25" s="14">
        <v>1</v>
      </c>
      <c r="J25" s="14"/>
      <c r="K25" s="195"/>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row>
    <row r="26" spans="1:114" ht="12.75" customHeight="1" x14ac:dyDescent="0.25">
      <c r="A26" s="146" t="s">
        <v>418</v>
      </c>
      <c r="B26" s="222" t="s">
        <v>1318</v>
      </c>
      <c r="C26" s="146" t="s">
        <v>240</v>
      </c>
      <c r="D26" s="146" t="s">
        <v>247</v>
      </c>
      <c r="E26" s="146" t="s">
        <v>245</v>
      </c>
      <c r="F26" s="146" t="s">
        <v>242</v>
      </c>
      <c r="G26" s="146" t="s">
        <v>243</v>
      </c>
      <c r="H26" s="14">
        <v>1</v>
      </c>
      <c r="I26" s="14">
        <v>2</v>
      </c>
      <c r="J26" s="14">
        <v>1</v>
      </c>
      <c r="K26" s="195"/>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row>
    <row r="27" spans="1:114" ht="12.75" customHeight="1" x14ac:dyDescent="0.25">
      <c r="A27" s="146" t="s">
        <v>188</v>
      </c>
      <c r="B27" s="222" t="s">
        <v>1319</v>
      </c>
      <c r="C27" s="146" t="s">
        <v>240</v>
      </c>
      <c r="D27" s="146" t="s">
        <v>247</v>
      </c>
      <c r="E27" s="146" t="s">
        <v>288</v>
      </c>
      <c r="F27" s="146" t="s">
        <v>242</v>
      </c>
      <c r="G27" s="146"/>
      <c r="H27" s="14">
        <v>1</v>
      </c>
      <c r="I27" s="14">
        <v>1</v>
      </c>
      <c r="J27" s="14">
        <v>1</v>
      </c>
      <c r="K27" s="195"/>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row>
    <row r="28" spans="1:114" ht="12.75" customHeight="1" x14ac:dyDescent="0.25">
      <c r="A28" s="146" t="s">
        <v>1128</v>
      </c>
      <c r="B28" s="222" t="s">
        <v>1320</v>
      </c>
      <c r="C28" s="146" t="s">
        <v>7</v>
      </c>
      <c r="D28" s="146" t="s">
        <v>247</v>
      </c>
      <c r="E28" s="146" t="s">
        <v>245</v>
      </c>
      <c r="F28" s="146" t="s">
        <v>242</v>
      </c>
      <c r="G28" s="146" t="s">
        <v>250</v>
      </c>
      <c r="H28" s="14">
        <v>0</v>
      </c>
      <c r="I28" s="14">
        <v>0</v>
      </c>
      <c r="J28" s="14">
        <v>1</v>
      </c>
      <c r="K28" s="195" t="s">
        <v>244</v>
      </c>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row>
    <row r="29" spans="1:114" ht="12.75" customHeight="1" x14ac:dyDescent="0.25">
      <c r="A29" s="146" t="s">
        <v>598</v>
      </c>
      <c r="B29" s="222" t="s">
        <v>1321</v>
      </c>
      <c r="C29" s="146" t="s">
        <v>240</v>
      </c>
      <c r="D29" s="146" t="s">
        <v>247</v>
      </c>
      <c r="E29" s="146" t="s">
        <v>245</v>
      </c>
      <c r="F29" s="146" t="s">
        <v>242</v>
      </c>
      <c r="G29" s="146"/>
      <c r="H29" s="14">
        <v>1</v>
      </c>
      <c r="I29" s="14">
        <v>1</v>
      </c>
      <c r="J29" s="14">
        <v>1</v>
      </c>
      <c r="K29" s="195"/>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row>
    <row r="30" spans="1:114" ht="12.75" customHeight="1" x14ac:dyDescent="0.25">
      <c r="A30" s="146" t="s">
        <v>600</v>
      </c>
      <c r="B30" s="222" t="s">
        <v>1322</v>
      </c>
      <c r="C30" s="146" t="s">
        <v>240</v>
      </c>
      <c r="D30" s="146" t="s">
        <v>247</v>
      </c>
      <c r="E30" s="146" t="s">
        <v>245</v>
      </c>
      <c r="F30" s="146" t="s">
        <v>242</v>
      </c>
      <c r="G30" s="146"/>
      <c r="H30" s="14">
        <v>1</v>
      </c>
      <c r="I30" s="14">
        <v>2</v>
      </c>
      <c r="J30" s="14">
        <v>1</v>
      </c>
      <c r="K30" s="195"/>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row>
    <row r="31" spans="1:114" ht="12.75" customHeight="1" x14ac:dyDescent="0.25">
      <c r="A31" s="146" t="s">
        <v>1323</v>
      </c>
      <c r="B31" s="222" t="s">
        <v>1324</v>
      </c>
      <c r="C31" s="146" t="s">
        <v>240</v>
      </c>
      <c r="D31" s="146" t="s">
        <v>241</v>
      </c>
      <c r="E31" s="146" t="s">
        <v>245</v>
      </c>
      <c r="F31" s="146" t="s">
        <v>242</v>
      </c>
      <c r="G31" s="146" t="s">
        <v>601</v>
      </c>
      <c r="H31" s="14">
        <v>1</v>
      </c>
      <c r="I31" s="14">
        <v>1</v>
      </c>
      <c r="J31" s="14">
        <v>1</v>
      </c>
      <c r="K31" s="195"/>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row>
    <row r="32" spans="1:114" ht="12.75" customHeight="1" x14ac:dyDescent="0.25">
      <c r="A32" s="146" t="s">
        <v>1325</v>
      </c>
      <c r="B32" s="222" t="s">
        <v>1326</v>
      </c>
      <c r="C32" s="146" t="s">
        <v>8</v>
      </c>
      <c r="D32" s="146" t="s">
        <v>247</v>
      </c>
      <c r="E32" s="146" t="s">
        <v>245</v>
      </c>
      <c r="F32" s="146" t="s">
        <v>242</v>
      </c>
      <c r="G32" s="146" t="s">
        <v>601</v>
      </c>
      <c r="H32" s="14">
        <v>6</v>
      </c>
      <c r="I32" s="14">
        <v>6</v>
      </c>
      <c r="J32" s="14">
        <v>6</v>
      </c>
      <c r="K32" s="195"/>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row>
    <row r="33" spans="1:114" ht="12.75" customHeight="1" x14ac:dyDescent="0.25">
      <c r="A33" s="146" t="s">
        <v>1271</v>
      </c>
      <c r="B33" s="222" t="s">
        <v>1327</v>
      </c>
      <c r="C33" s="146" t="s">
        <v>9</v>
      </c>
      <c r="D33" s="146" t="s">
        <v>265</v>
      </c>
      <c r="E33" s="146" t="s">
        <v>238</v>
      </c>
      <c r="F33" s="146" t="s">
        <v>673</v>
      </c>
      <c r="G33" s="146"/>
      <c r="H33" s="14">
        <v>0</v>
      </c>
      <c r="I33" s="14"/>
      <c r="J33" s="14"/>
      <c r="K33" s="195" t="s">
        <v>1328</v>
      </c>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row>
    <row r="34" spans="1:114" ht="12.75" customHeight="1" x14ac:dyDescent="0.25">
      <c r="A34" s="146" t="s">
        <v>431</v>
      </c>
      <c r="B34" s="222" t="s">
        <v>1329</v>
      </c>
      <c r="C34" s="146" t="s">
        <v>240</v>
      </c>
      <c r="D34" s="146" t="s">
        <v>247</v>
      </c>
      <c r="E34" s="146" t="s">
        <v>245</v>
      </c>
      <c r="F34" s="146" t="s">
        <v>673</v>
      </c>
      <c r="G34" s="146"/>
      <c r="H34" s="14">
        <v>1</v>
      </c>
      <c r="I34" s="14"/>
      <c r="J34" s="14"/>
      <c r="K34" s="195" t="s">
        <v>1330</v>
      </c>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row>
    <row r="35" spans="1:114" ht="12.75" customHeight="1" x14ac:dyDescent="0.25">
      <c r="A35" s="146" t="s">
        <v>1331</v>
      </c>
      <c r="B35" s="222" t="s">
        <v>1332</v>
      </c>
      <c r="C35" s="146" t="s">
        <v>240</v>
      </c>
      <c r="D35" s="146" t="s">
        <v>310</v>
      </c>
      <c r="E35" s="146" t="s">
        <v>245</v>
      </c>
      <c r="F35" s="146" t="s">
        <v>242</v>
      </c>
      <c r="G35" s="146"/>
      <c r="H35" s="14">
        <v>0</v>
      </c>
      <c r="I35" s="14">
        <v>1</v>
      </c>
      <c r="J35" s="14">
        <v>1</v>
      </c>
      <c r="K35" s="195"/>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row>
    <row r="36" spans="1:114" ht="12.75" customHeight="1" x14ac:dyDescent="0.25">
      <c r="A36" s="146" t="s">
        <v>1220</v>
      </c>
      <c r="B36" s="222" t="s">
        <v>1333</v>
      </c>
      <c r="C36" s="146" t="s">
        <v>8</v>
      </c>
      <c r="D36" s="146" t="s">
        <v>310</v>
      </c>
      <c r="E36" s="146" t="s">
        <v>245</v>
      </c>
      <c r="F36" s="146" t="s">
        <v>758</v>
      </c>
      <c r="G36" s="146"/>
      <c r="H36" s="14">
        <v>3</v>
      </c>
      <c r="I36" s="14">
        <v>3</v>
      </c>
      <c r="J36" s="14">
        <v>8</v>
      </c>
      <c r="K36" s="195"/>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row>
    <row r="37" spans="1:114" ht="12.75" customHeight="1" x14ac:dyDescent="0.25">
      <c r="A37" s="146" t="s">
        <v>1334</v>
      </c>
      <c r="B37" s="222" t="s">
        <v>1335</v>
      </c>
      <c r="C37" s="146" t="s">
        <v>240</v>
      </c>
      <c r="D37" s="146" t="s">
        <v>247</v>
      </c>
      <c r="E37" s="146" t="s">
        <v>238</v>
      </c>
      <c r="F37" s="146" t="s">
        <v>673</v>
      </c>
      <c r="G37" s="146" t="s">
        <v>1336</v>
      </c>
      <c r="H37" s="14">
        <v>1</v>
      </c>
      <c r="I37" s="14"/>
      <c r="J37" s="14"/>
      <c r="K37" s="195" t="s">
        <v>1337</v>
      </c>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row>
    <row r="38" spans="1:114" ht="12.75" customHeight="1" x14ac:dyDescent="0.25">
      <c r="A38" s="146" t="s">
        <v>1334</v>
      </c>
      <c r="B38" s="222" t="s">
        <v>1338</v>
      </c>
      <c r="C38" s="146" t="s">
        <v>240</v>
      </c>
      <c r="D38" s="146" t="s">
        <v>247</v>
      </c>
      <c r="E38" s="146" t="s">
        <v>238</v>
      </c>
      <c r="F38" s="146" t="s">
        <v>673</v>
      </c>
      <c r="G38" s="146" t="s">
        <v>1336</v>
      </c>
      <c r="H38" s="14">
        <v>1</v>
      </c>
      <c r="I38" s="14"/>
      <c r="J38" s="14"/>
      <c r="K38" s="195" t="s">
        <v>1339</v>
      </c>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row>
    <row r="39" spans="1:114" ht="12.75" customHeight="1" x14ac:dyDescent="0.25">
      <c r="A39" s="146" t="s">
        <v>1334</v>
      </c>
      <c r="B39" s="222" t="s">
        <v>1340</v>
      </c>
      <c r="C39" s="146" t="s">
        <v>240</v>
      </c>
      <c r="D39" s="146" t="s">
        <v>247</v>
      </c>
      <c r="E39" s="146" t="s">
        <v>238</v>
      </c>
      <c r="F39" s="146" t="s">
        <v>673</v>
      </c>
      <c r="G39" s="146" t="s">
        <v>1336</v>
      </c>
      <c r="H39" s="14">
        <v>1</v>
      </c>
      <c r="I39" s="14"/>
      <c r="J39" s="14"/>
      <c r="K39" s="195" t="s">
        <v>1341</v>
      </c>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row>
    <row r="40" spans="1:114" ht="13.2" x14ac:dyDescent="0.25">
      <c r="A40" s="146" t="s">
        <v>1334</v>
      </c>
      <c r="B40" s="222" t="s">
        <v>1342</v>
      </c>
      <c r="C40" s="146" t="s">
        <v>240</v>
      </c>
      <c r="D40" s="146" t="s">
        <v>247</v>
      </c>
      <c r="E40" s="146" t="s">
        <v>238</v>
      </c>
      <c r="F40" s="146" t="s">
        <v>673</v>
      </c>
      <c r="G40" s="146" t="s">
        <v>1336</v>
      </c>
      <c r="H40" s="14">
        <v>1</v>
      </c>
      <c r="I40" s="14"/>
      <c r="J40" s="14"/>
      <c r="K40" s="195" t="s">
        <v>1343</v>
      </c>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row>
    <row r="41" spans="1:114" ht="13.2" x14ac:dyDescent="0.25">
      <c r="A41" s="146" t="s">
        <v>1334</v>
      </c>
      <c r="B41" s="222" t="s">
        <v>1344</v>
      </c>
      <c r="C41" s="146" t="s">
        <v>240</v>
      </c>
      <c r="D41" s="146" t="s">
        <v>247</v>
      </c>
      <c r="E41" s="146" t="s">
        <v>238</v>
      </c>
      <c r="F41" s="146" t="s">
        <v>673</v>
      </c>
      <c r="G41" s="146" t="s">
        <v>1336</v>
      </c>
      <c r="H41" s="14">
        <v>1</v>
      </c>
      <c r="I41" s="14"/>
      <c r="J41" s="14"/>
      <c r="K41" s="195" t="s">
        <v>1345</v>
      </c>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row>
    <row r="42" spans="1:114" ht="13.2" x14ac:dyDescent="0.25">
      <c r="A42" s="146" t="s">
        <v>1334</v>
      </c>
      <c r="B42" s="222" t="s">
        <v>1346</v>
      </c>
      <c r="C42" s="146" t="s">
        <v>240</v>
      </c>
      <c r="D42" s="146" t="s">
        <v>247</v>
      </c>
      <c r="E42" s="146" t="s">
        <v>238</v>
      </c>
      <c r="F42" s="146" t="s">
        <v>673</v>
      </c>
      <c r="G42" s="146" t="s">
        <v>1336</v>
      </c>
      <c r="H42" s="14">
        <v>1</v>
      </c>
      <c r="I42" s="14"/>
      <c r="J42" s="14"/>
      <c r="K42" s="195" t="s">
        <v>1347</v>
      </c>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row>
    <row r="43" spans="1:114" ht="13.2" x14ac:dyDescent="0.25">
      <c r="A43" s="146" t="s">
        <v>1334</v>
      </c>
      <c r="B43" s="222" t="s">
        <v>1348</v>
      </c>
      <c r="C43" s="146" t="s">
        <v>240</v>
      </c>
      <c r="D43" s="146" t="s">
        <v>247</v>
      </c>
      <c r="E43" s="146" t="s">
        <v>238</v>
      </c>
      <c r="F43" s="146" t="s">
        <v>673</v>
      </c>
      <c r="G43" s="146" t="s">
        <v>1336</v>
      </c>
      <c r="H43" s="14">
        <v>1</v>
      </c>
      <c r="I43" s="14"/>
      <c r="J43" s="14"/>
      <c r="K43" s="195" t="s">
        <v>1349</v>
      </c>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row>
    <row r="44" spans="1:114" ht="13.2" x14ac:dyDescent="0.25">
      <c r="A44" s="146" t="s">
        <v>560</v>
      </c>
      <c r="B44" s="222" t="s">
        <v>1350</v>
      </c>
      <c r="C44" s="146" t="s">
        <v>240</v>
      </c>
      <c r="D44" s="146" t="s">
        <v>310</v>
      </c>
      <c r="E44" s="146" t="s">
        <v>238</v>
      </c>
      <c r="F44" s="146" t="s">
        <v>242</v>
      </c>
      <c r="G44" s="146" t="s">
        <v>243</v>
      </c>
      <c r="H44" s="14">
        <v>8</v>
      </c>
      <c r="I44" s="14">
        <v>4</v>
      </c>
      <c r="J44" s="14">
        <v>8</v>
      </c>
      <c r="K44" s="195" t="s">
        <v>1351</v>
      </c>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row>
    <row r="45" spans="1:114" ht="13.2" x14ac:dyDescent="0.25">
      <c r="A45" s="146" t="s">
        <v>997</v>
      </c>
      <c r="B45" s="222" t="s">
        <v>1352</v>
      </c>
      <c r="C45" s="146" t="s">
        <v>5</v>
      </c>
      <c r="D45" s="146" t="s">
        <v>272</v>
      </c>
      <c r="E45" s="146" t="s">
        <v>245</v>
      </c>
      <c r="F45" s="146" t="s">
        <v>242</v>
      </c>
      <c r="G45" s="146"/>
      <c r="H45" s="14">
        <v>0</v>
      </c>
      <c r="I45" s="14">
        <v>0</v>
      </c>
      <c r="J45" s="14">
        <v>1</v>
      </c>
      <c r="K45" s="195" t="s">
        <v>1353</v>
      </c>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row>
    <row r="46" spans="1:114" ht="13.2" x14ac:dyDescent="0.25">
      <c r="A46" s="146" t="s">
        <v>358</v>
      </c>
      <c r="B46" s="222" t="s">
        <v>1354</v>
      </c>
      <c r="C46" s="146" t="s">
        <v>240</v>
      </c>
      <c r="D46" s="146" t="s">
        <v>247</v>
      </c>
      <c r="E46" s="146" t="s">
        <v>245</v>
      </c>
      <c r="F46" s="146" t="s">
        <v>242</v>
      </c>
      <c r="G46" s="146" t="s">
        <v>269</v>
      </c>
      <c r="H46" s="14">
        <v>0</v>
      </c>
      <c r="I46" s="14">
        <v>1</v>
      </c>
      <c r="J46" s="14">
        <v>1</v>
      </c>
      <c r="K46" s="195"/>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row>
    <row r="47" spans="1:114" ht="13.2" x14ac:dyDescent="0.25">
      <c r="A47" s="171" t="s">
        <v>1355</v>
      </c>
      <c r="B47" s="122" t="s">
        <v>1356</v>
      </c>
      <c r="C47" s="230" t="s">
        <v>240</v>
      </c>
      <c r="D47" s="230" t="s">
        <v>241</v>
      </c>
      <c r="E47" s="146" t="s">
        <v>288</v>
      </c>
      <c r="F47" s="230" t="s">
        <v>242</v>
      </c>
      <c r="G47" s="230"/>
      <c r="H47" s="65">
        <v>3</v>
      </c>
      <c r="I47" s="65">
        <v>4</v>
      </c>
      <c r="J47" s="65">
        <v>4</v>
      </c>
      <c r="K47" s="230"/>
      <c r="L47" s="230"/>
      <c r="M47" s="230"/>
      <c r="N47" s="230"/>
      <c r="O47" s="230"/>
      <c r="P47" s="230"/>
      <c r="Q47" s="230"/>
      <c r="R47" s="230"/>
      <c r="S47" s="230"/>
      <c r="T47" s="230"/>
      <c r="U47" s="230"/>
      <c r="V47" s="230"/>
      <c r="W47" s="230"/>
      <c r="X47" s="230"/>
      <c r="Y47" s="230"/>
      <c r="Z47" s="230"/>
      <c r="AA47" s="230"/>
      <c r="AB47" s="230"/>
      <c r="AC47" s="230"/>
      <c r="AD47" s="230"/>
      <c r="AE47" s="230"/>
      <c r="AF47" s="230"/>
      <c r="AG47" s="230"/>
      <c r="AH47" s="230"/>
      <c r="AI47" s="230"/>
      <c r="AJ47" s="230"/>
      <c r="AK47" s="230"/>
      <c r="AL47" s="230"/>
      <c r="AM47" s="230"/>
      <c r="AN47" s="230"/>
      <c r="AO47" s="230"/>
      <c r="AP47" s="230"/>
      <c r="AQ47" s="230"/>
      <c r="AR47" s="230"/>
      <c r="AS47" s="230"/>
      <c r="AT47" s="230"/>
      <c r="AU47" s="230"/>
      <c r="AV47" s="230"/>
      <c r="AW47" s="230"/>
      <c r="AX47" s="230"/>
      <c r="AY47" s="230"/>
      <c r="AZ47" s="230"/>
      <c r="BA47" s="230"/>
      <c r="BB47" s="230"/>
      <c r="BC47" s="230"/>
      <c r="BD47" s="230"/>
      <c r="BE47" s="230"/>
      <c r="BF47" s="230"/>
      <c r="BG47" s="230"/>
      <c r="BH47" s="230"/>
      <c r="BI47" s="230"/>
      <c r="BJ47" s="230"/>
      <c r="BK47" s="230"/>
      <c r="BL47" s="230"/>
      <c r="BM47" s="230"/>
      <c r="BN47" s="230"/>
      <c r="BO47" s="230"/>
      <c r="BP47" s="230"/>
      <c r="BQ47" s="230"/>
      <c r="BR47" s="230"/>
      <c r="BS47" s="230"/>
      <c r="BT47" s="230"/>
      <c r="BU47" s="230"/>
      <c r="BV47" s="230"/>
      <c r="BW47" s="230"/>
      <c r="BX47" s="230"/>
      <c r="BY47" s="230"/>
      <c r="BZ47" s="230"/>
      <c r="CA47" s="230"/>
      <c r="CB47" s="230"/>
      <c r="CC47" s="230"/>
      <c r="CD47" s="230"/>
      <c r="CE47" s="230"/>
      <c r="CF47" s="230"/>
      <c r="CG47" s="230"/>
      <c r="CH47" s="230"/>
      <c r="CI47" s="230"/>
      <c r="CJ47" s="230"/>
      <c r="CK47" s="230"/>
      <c r="CL47" s="230"/>
      <c r="CM47" s="230"/>
      <c r="CN47" s="230"/>
      <c r="CO47" s="230"/>
      <c r="CP47" s="230"/>
      <c r="CQ47" s="230"/>
      <c r="CR47" s="230"/>
      <c r="CS47" s="230"/>
      <c r="CT47" s="230"/>
      <c r="CU47" s="230"/>
      <c r="CV47" s="230"/>
      <c r="CW47" s="230"/>
      <c r="CX47" s="230"/>
      <c r="CY47" s="230"/>
      <c r="CZ47" s="230"/>
      <c r="DA47" s="230"/>
      <c r="DB47" s="230"/>
      <c r="DC47" s="230"/>
      <c r="DD47" s="230"/>
      <c r="DE47" s="230"/>
      <c r="DF47" s="230"/>
      <c r="DG47" s="230"/>
      <c r="DH47" s="230"/>
      <c r="DI47" s="230"/>
      <c r="DJ47" s="230"/>
    </row>
    <row r="48" spans="1:114" ht="13.2" x14ac:dyDescent="0.25">
      <c r="A48" s="146" t="s">
        <v>890</v>
      </c>
      <c r="B48" s="222" t="s">
        <v>1357</v>
      </c>
      <c r="C48" s="146" t="s">
        <v>4</v>
      </c>
      <c r="D48" s="146" t="s">
        <v>247</v>
      </c>
      <c r="E48" s="146" t="s">
        <v>245</v>
      </c>
      <c r="F48" s="146" t="s">
        <v>242</v>
      </c>
      <c r="G48" s="146"/>
      <c r="H48" s="14">
        <v>1</v>
      </c>
      <c r="I48" s="14">
        <v>2</v>
      </c>
      <c r="J48" s="14">
        <v>1</v>
      </c>
      <c r="K48" s="195"/>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row>
    <row r="49" spans="1:114" ht="13.2" x14ac:dyDescent="0.25">
      <c r="A49" s="146" t="s">
        <v>1358</v>
      </c>
      <c r="B49" s="222" t="s">
        <v>1359</v>
      </c>
      <c r="C49" s="146" t="s">
        <v>240</v>
      </c>
      <c r="D49" s="146" t="s">
        <v>1293</v>
      </c>
      <c r="E49" s="146" t="s">
        <v>245</v>
      </c>
      <c r="F49" s="146" t="s">
        <v>673</v>
      </c>
      <c r="G49" s="146"/>
      <c r="H49" s="14">
        <v>0</v>
      </c>
      <c r="I49" s="14"/>
      <c r="J49" s="14"/>
      <c r="K49" s="195" t="s">
        <v>1360</v>
      </c>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row>
    <row r="50" spans="1:114" ht="13.2" x14ac:dyDescent="0.25">
      <c r="A50" s="146" t="s">
        <v>860</v>
      </c>
      <c r="B50" s="222" t="s">
        <v>1361</v>
      </c>
      <c r="C50" s="146" t="s">
        <v>3</v>
      </c>
      <c r="D50" s="146" t="s">
        <v>247</v>
      </c>
      <c r="E50" s="146" t="s">
        <v>245</v>
      </c>
      <c r="F50" s="146" t="s">
        <v>242</v>
      </c>
      <c r="G50" s="146" t="s">
        <v>250</v>
      </c>
      <c r="H50" s="14">
        <v>0</v>
      </c>
      <c r="I50" s="14">
        <v>1</v>
      </c>
      <c r="J50" s="14">
        <v>1</v>
      </c>
      <c r="K50" s="195"/>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row>
    <row r="51" spans="1:114" ht="13.2" x14ac:dyDescent="0.25">
      <c r="A51" s="146" t="s">
        <v>1313</v>
      </c>
      <c r="B51" s="222" t="s">
        <v>1317</v>
      </c>
      <c r="C51" s="146" t="s">
        <v>240</v>
      </c>
      <c r="D51" s="146" t="s">
        <v>265</v>
      </c>
      <c r="E51" s="146" t="s">
        <v>245</v>
      </c>
      <c r="F51" s="146" t="s">
        <v>242</v>
      </c>
      <c r="G51" s="146" t="s">
        <v>250</v>
      </c>
      <c r="H51" s="14">
        <v>0</v>
      </c>
      <c r="I51" s="14">
        <v>1</v>
      </c>
      <c r="J51" s="14">
        <v>1</v>
      </c>
      <c r="K51" s="195"/>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row>
    <row r="52" spans="1:114" ht="13.2" x14ac:dyDescent="0.25">
      <c r="A52" s="146" t="s">
        <v>687</v>
      </c>
      <c r="B52" s="222" t="s">
        <v>1362</v>
      </c>
      <c r="C52" s="146" t="s">
        <v>1</v>
      </c>
      <c r="D52" s="146" t="s">
        <v>247</v>
      </c>
      <c r="E52" s="146" t="s">
        <v>245</v>
      </c>
      <c r="F52" s="146" t="s">
        <v>242</v>
      </c>
      <c r="G52" s="146" t="s">
        <v>250</v>
      </c>
      <c r="H52" s="14">
        <v>2</v>
      </c>
      <c r="I52" s="14">
        <v>3</v>
      </c>
      <c r="J52" s="14">
        <v>2</v>
      </c>
      <c r="K52" s="195"/>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row>
    <row r="53" spans="1:114" ht="13.2" x14ac:dyDescent="0.25">
      <c r="A53" s="146" t="s">
        <v>448</v>
      </c>
      <c r="B53" s="222" t="s">
        <v>1363</v>
      </c>
      <c r="C53" s="146" t="s">
        <v>240</v>
      </c>
      <c r="D53" s="146" t="s">
        <v>247</v>
      </c>
      <c r="E53" s="146" t="s">
        <v>245</v>
      </c>
      <c r="F53" s="146" t="s">
        <v>242</v>
      </c>
      <c r="G53" s="146" t="s">
        <v>250</v>
      </c>
      <c r="H53" s="14">
        <v>1</v>
      </c>
      <c r="I53" s="14">
        <v>1</v>
      </c>
      <c r="J53" s="14">
        <v>1</v>
      </c>
      <c r="K53" s="195"/>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row>
    <row r="54" spans="1:114" ht="13.2" x14ac:dyDescent="0.25">
      <c r="A54" s="146" t="s">
        <v>1364</v>
      </c>
      <c r="B54" s="222" t="s">
        <v>1365</v>
      </c>
      <c r="C54" s="146" t="s">
        <v>4</v>
      </c>
      <c r="D54" s="146" t="s">
        <v>265</v>
      </c>
      <c r="E54" s="146" t="s">
        <v>245</v>
      </c>
      <c r="F54" s="146" t="s">
        <v>242</v>
      </c>
      <c r="G54" s="146"/>
      <c r="H54" s="14">
        <v>1</v>
      </c>
      <c r="I54" s="14">
        <v>1</v>
      </c>
      <c r="J54" s="14">
        <v>1</v>
      </c>
      <c r="K54" s="195"/>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row>
    <row r="55" spans="1:114" ht="13.2" x14ac:dyDescent="0.25">
      <c r="A55" s="146" t="s">
        <v>800</v>
      </c>
      <c r="B55" s="222" t="s">
        <v>1366</v>
      </c>
      <c r="C55" s="146" t="s">
        <v>2</v>
      </c>
      <c r="D55" s="146" t="s">
        <v>241</v>
      </c>
      <c r="E55" s="146" t="s">
        <v>245</v>
      </c>
      <c r="F55" s="146" t="s">
        <v>242</v>
      </c>
      <c r="G55" s="146" t="s">
        <v>250</v>
      </c>
      <c r="H55" s="14">
        <v>2</v>
      </c>
      <c r="I55" s="14">
        <v>2</v>
      </c>
      <c r="J55" s="14">
        <v>2</v>
      </c>
      <c r="K55" s="195"/>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row>
    <row r="56" spans="1:114" ht="13.2" x14ac:dyDescent="0.25">
      <c r="A56" s="146" t="s">
        <v>1189</v>
      </c>
      <c r="B56" s="222" t="s">
        <v>1367</v>
      </c>
      <c r="C56" s="146" t="s">
        <v>8</v>
      </c>
      <c r="D56" s="146" t="s">
        <v>247</v>
      </c>
      <c r="E56" s="146" t="s">
        <v>245</v>
      </c>
      <c r="F56" s="146" t="s">
        <v>242</v>
      </c>
      <c r="G56" s="146" t="s">
        <v>601</v>
      </c>
      <c r="H56" s="14">
        <v>1</v>
      </c>
      <c r="I56" s="14">
        <v>1</v>
      </c>
      <c r="J56" s="14">
        <v>1</v>
      </c>
      <c r="K56" s="195" t="s">
        <v>1368</v>
      </c>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row>
    <row r="57" spans="1:114" ht="13.2" x14ac:dyDescent="0.25">
      <c r="A57" s="146" t="s">
        <v>565</v>
      </c>
      <c r="B57" s="222" t="s">
        <v>1369</v>
      </c>
      <c r="C57" s="146" t="s">
        <v>240</v>
      </c>
      <c r="D57" s="146" t="s">
        <v>247</v>
      </c>
      <c r="E57" s="146" t="s">
        <v>245</v>
      </c>
      <c r="F57" s="146" t="s">
        <v>242</v>
      </c>
      <c r="G57" s="146"/>
      <c r="H57" s="14">
        <v>1</v>
      </c>
      <c r="I57" s="14">
        <v>2</v>
      </c>
      <c r="J57" s="14">
        <v>2</v>
      </c>
      <c r="K57" s="195"/>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row>
    <row r="58" spans="1:114" ht="13.2" x14ac:dyDescent="0.25">
      <c r="A58" s="146" t="s">
        <v>208</v>
      </c>
      <c r="B58" s="222" t="s">
        <v>1370</v>
      </c>
      <c r="C58" s="146" t="s">
        <v>240</v>
      </c>
      <c r="D58" s="146" t="s">
        <v>241</v>
      </c>
      <c r="E58" s="146" t="s">
        <v>288</v>
      </c>
      <c r="F58" s="146" t="s">
        <v>242</v>
      </c>
      <c r="G58" s="146"/>
      <c r="H58" s="14">
        <v>1</v>
      </c>
      <c r="I58" s="14">
        <v>1</v>
      </c>
      <c r="J58" s="14">
        <v>2</v>
      </c>
      <c r="K58" s="195" t="s">
        <v>244</v>
      </c>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row>
    <row r="59" spans="1:114" ht="13.2" x14ac:dyDescent="0.25">
      <c r="A59" s="146" t="s">
        <v>766</v>
      </c>
      <c r="B59" s="222" t="s">
        <v>1371</v>
      </c>
      <c r="C59" s="146" t="s">
        <v>2</v>
      </c>
      <c r="D59" s="146" t="s">
        <v>272</v>
      </c>
      <c r="E59" s="146" t="s">
        <v>245</v>
      </c>
      <c r="F59" s="146" t="s">
        <v>242</v>
      </c>
      <c r="G59" s="146" t="s">
        <v>250</v>
      </c>
      <c r="H59" s="14">
        <v>0</v>
      </c>
      <c r="I59" s="14">
        <v>1</v>
      </c>
      <c r="J59" s="14">
        <v>1</v>
      </c>
      <c r="K59" s="195"/>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row>
    <row r="60" spans="1:114" ht="13.2" x14ac:dyDescent="0.25">
      <c r="A60" s="146" t="s">
        <v>1372</v>
      </c>
      <c r="B60" s="222" t="s">
        <v>1290</v>
      </c>
      <c r="C60" s="146" t="s">
        <v>1</v>
      </c>
      <c r="D60" s="146" t="s">
        <v>1373</v>
      </c>
      <c r="E60" s="146" t="s">
        <v>245</v>
      </c>
      <c r="F60" s="146" t="s">
        <v>242</v>
      </c>
      <c r="G60" s="146"/>
      <c r="H60" s="14">
        <v>1</v>
      </c>
      <c r="I60" s="14">
        <v>2</v>
      </c>
      <c r="J60" s="14">
        <v>2</v>
      </c>
      <c r="K60" s="195"/>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row>
    <row r="61" spans="1:114" ht="13.2" x14ac:dyDescent="0.25">
      <c r="A61" s="146" t="s">
        <v>846</v>
      </c>
      <c r="B61" s="222" t="s">
        <v>846</v>
      </c>
      <c r="C61" s="146" t="s">
        <v>3</v>
      </c>
      <c r="D61" s="146" t="s">
        <v>247</v>
      </c>
      <c r="E61" s="146" t="s">
        <v>245</v>
      </c>
      <c r="F61" s="146" t="s">
        <v>242</v>
      </c>
      <c r="G61" s="146"/>
      <c r="H61" s="14">
        <v>0</v>
      </c>
      <c r="I61" s="14">
        <v>1</v>
      </c>
      <c r="J61" s="14">
        <v>3</v>
      </c>
      <c r="K61" s="195"/>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row>
    <row r="62" spans="1:114" ht="13.2" x14ac:dyDescent="0.25">
      <c r="A62" s="146" t="s">
        <v>614</v>
      </c>
      <c r="B62" s="222" t="s">
        <v>1374</v>
      </c>
      <c r="C62" s="146" t="s">
        <v>240</v>
      </c>
      <c r="D62" s="146" t="s">
        <v>310</v>
      </c>
      <c r="E62" s="146" t="s">
        <v>245</v>
      </c>
      <c r="F62" s="146" t="s">
        <v>242</v>
      </c>
      <c r="G62" s="146"/>
      <c r="H62" s="14">
        <v>2</v>
      </c>
      <c r="I62" s="14">
        <v>3</v>
      </c>
      <c r="J62" s="14">
        <v>3</v>
      </c>
      <c r="K62" s="195"/>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row>
    <row r="63" spans="1:114" ht="13.2" x14ac:dyDescent="0.25">
      <c r="A63" s="146" t="s">
        <v>465</v>
      </c>
      <c r="B63" s="222" t="s">
        <v>1375</v>
      </c>
      <c r="C63" s="146" t="s">
        <v>240</v>
      </c>
      <c r="D63" s="146" t="s">
        <v>247</v>
      </c>
      <c r="E63" s="146" t="s">
        <v>245</v>
      </c>
      <c r="F63" s="146" t="s">
        <v>242</v>
      </c>
      <c r="G63" s="146" t="s">
        <v>250</v>
      </c>
      <c r="H63" s="14">
        <v>1</v>
      </c>
      <c r="I63" s="14">
        <v>1</v>
      </c>
      <c r="J63" s="14">
        <v>1</v>
      </c>
      <c r="K63" s="195"/>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row>
    <row r="64" spans="1:114" ht="13.2" x14ac:dyDescent="0.25">
      <c r="A64" s="146" t="s">
        <v>465</v>
      </c>
      <c r="B64" s="222" t="s">
        <v>1376</v>
      </c>
      <c r="C64" s="146" t="s">
        <v>240</v>
      </c>
      <c r="D64" s="146" t="s">
        <v>247</v>
      </c>
      <c r="E64" s="146" t="s">
        <v>245</v>
      </c>
      <c r="F64" s="146" t="s">
        <v>242</v>
      </c>
      <c r="G64" s="146" t="s">
        <v>250</v>
      </c>
      <c r="H64" s="14">
        <v>5</v>
      </c>
      <c r="I64" s="14">
        <v>5</v>
      </c>
      <c r="J64" s="14">
        <v>5</v>
      </c>
      <c r="K64" s="195"/>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row>
    <row r="65" spans="1:114" ht="13.2" x14ac:dyDescent="0.25">
      <c r="A65" s="146" t="s">
        <v>945</v>
      </c>
      <c r="B65" s="222" t="s">
        <v>1377</v>
      </c>
      <c r="C65" s="146" t="s">
        <v>4</v>
      </c>
      <c r="D65" s="146" t="s">
        <v>310</v>
      </c>
      <c r="E65" s="146" t="s">
        <v>245</v>
      </c>
      <c r="F65" s="146" t="s">
        <v>758</v>
      </c>
      <c r="G65" s="146"/>
      <c r="H65" s="14">
        <v>5</v>
      </c>
      <c r="I65" s="14">
        <v>5</v>
      </c>
      <c r="J65" s="14">
        <v>3</v>
      </c>
      <c r="K65" s="195"/>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row>
    <row r="66" spans="1:114" ht="13.2" x14ac:dyDescent="0.25">
      <c r="A66" s="146" t="s">
        <v>1378</v>
      </c>
      <c r="B66" s="222" t="s">
        <v>1379</v>
      </c>
      <c r="C66" s="146" t="s">
        <v>7</v>
      </c>
      <c r="D66" s="146" t="s">
        <v>265</v>
      </c>
      <c r="E66" s="146" t="s">
        <v>245</v>
      </c>
      <c r="F66" s="146" t="s">
        <v>242</v>
      </c>
      <c r="G66" s="146" t="s">
        <v>1111</v>
      </c>
      <c r="H66" s="14">
        <v>1</v>
      </c>
      <c r="I66" s="14">
        <v>0</v>
      </c>
      <c r="J66" s="14">
        <v>2</v>
      </c>
      <c r="K66" s="195" t="s">
        <v>1380</v>
      </c>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row>
    <row r="67" spans="1:114" ht="13.2" x14ac:dyDescent="0.25">
      <c r="A67" s="146" t="s">
        <v>1378</v>
      </c>
      <c r="B67" s="222" t="s">
        <v>1381</v>
      </c>
      <c r="C67" s="146" t="s">
        <v>7</v>
      </c>
      <c r="D67" s="146" t="s">
        <v>265</v>
      </c>
      <c r="E67" s="146" t="s">
        <v>245</v>
      </c>
      <c r="F67" s="146" t="s">
        <v>242</v>
      </c>
      <c r="G67" s="146" t="s">
        <v>1111</v>
      </c>
      <c r="H67" s="14">
        <v>1</v>
      </c>
      <c r="I67" s="14">
        <v>0</v>
      </c>
      <c r="J67" s="14">
        <v>2</v>
      </c>
      <c r="K67" s="195" t="s">
        <v>337</v>
      </c>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row>
    <row r="68" spans="1:114" ht="13.2" x14ac:dyDescent="0.25">
      <c r="A68" s="146" t="s">
        <v>1378</v>
      </c>
      <c r="B68" s="222" t="s">
        <v>1382</v>
      </c>
      <c r="C68" s="146" t="s">
        <v>7</v>
      </c>
      <c r="D68" s="146" t="s">
        <v>265</v>
      </c>
      <c r="E68" s="146" t="s">
        <v>245</v>
      </c>
      <c r="F68" s="146" t="s">
        <v>242</v>
      </c>
      <c r="G68" s="146" t="s">
        <v>1111</v>
      </c>
      <c r="H68" s="14">
        <v>1</v>
      </c>
      <c r="I68" s="14">
        <v>0</v>
      </c>
      <c r="J68" s="14">
        <v>2</v>
      </c>
      <c r="K68" s="195" t="s">
        <v>244</v>
      </c>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row>
    <row r="69" spans="1:114" ht="13.2" x14ac:dyDescent="0.25">
      <c r="A69" s="146" t="s">
        <v>1378</v>
      </c>
      <c r="B69" s="222" t="s">
        <v>1383</v>
      </c>
      <c r="C69" s="146" t="s">
        <v>7</v>
      </c>
      <c r="D69" s="146" t="s">
        <v>265</v>
      </c>
      <c r="E69" s="146" t="s">
        <v>245</v>
      </c>
      <c r="F69" s="146" t="s">
        <v>242</v>
      </c>
      <c r="G69" s="146" t="s">
        <v>1111</v>
      </c>
      <c r="H69" s="14">
        <v>1</v>
      </c>
      <c r="I69" s="14">
        <v>1</v>
      </c>
      <c r="J69" s="14">
        <v>1</v>
      </c>
      <c r="K69" s="195"/>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row>
    <row r="70" spans="1:114" ht="13.2" x14ac:dyDescent="0.25">
      <c r="A70" s="146" t="s">
        <v>1084</v>
      </c>
      <c r="B70" s="222" t="s">
        <v>1384</v>
      </c>
      <c r="C70" s="146" t="s">
        <v>240</v>
      </c>
      <c r="D70" s="146" t="s">
        <v>265</v>
      </c>
      <c r="E70" s="146" t="s">
        <v>238</v>
      </c>
      <c r="F70" s="146" t="s">
        <v>673</v>
      </c>
      <c r="G70" s="146"/>
      <c r="H70" s="14">
        <v>0</v>
      </c>
      <c r="I70" s="14"/>
      <c r="J70" s="14"/>
      <c r="K70" s="195" t="s">
        <v>1385</v>
      </c>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row>
    <row r="71" spans="1:114" ht="13.2" x14ac:dyDescent="0.25">
      <c r="A71" s="146" t="s">
        <v>1228</v>
      </c>
      <c r="B71" s="222" t="s">
        <v>1386</v>
      </c>
      <c r="C71" s="146" t="s">
        <v>9</v>
      </c>
      <c r="D71" s="146" t="s">
        <v>241</v>
      </c>
      <c r="E71" s="146" t="s">
        <v>245</v>
      </c>
      <c r="F71" s="146" t="s">
        <v>758</v>
      </c>
      <c r="G71" s="146"/>
      <c r="H71" s="14">
        <v>1</v>
      </c>
      <c r="I71" s="14">
        <v>1</v>
      </c>
      <c r="J71" s="14">
        <v>3</v>
      </c>
      <c r="K71" s="195"/>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row>
    <row r="72" spans="1:114" ht="13.2" x14ac:dyDescent="0.25">
      <c r="A72" s="146" t="s">
        <v>514</v>
      </c>
      <c r="B72" s="222" t="s">
        <v>1387</v>
      </c>
      <c r="C72" s="146" t="s">
        <v>240</v>
      </c>
      <c r="D72" s="146" t="s">
        <v>247</v>
      </c>
      <c r="E72" s="146" t="s">
        <v>245</v>
      </c>
      <c r="F72" s="146" t="s">
        <v>242</v>
      </c>
      <c r="G72" s="146"/>
      <c r="H72" s="14">
        <v>0</v>
      </c>
      <c r="I72" s="14">
        <v>1</v>
      </c>
      <c r="J72" s="14">
        <v>1</v>
      </c>
      <c r="K72" s="195"/>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row>
    <row r="73" spans="1:114" ht="13.2" x14ac:dyDescent="0.25">
      <c r="A73" s="171" t="s">
        <v>662</v>
      </c>
      <c r="B73" s="122" t="s">
        <v>1388</v>
      </c>
      <c r="C73" s="230" t="s">
        <v>1388</v>
      </c>
      <c r="D73" s="230" t="s">
        <v>247</v>
      </c>
      <c r="E73" s="146" t="s">
        <v>245</v>
      </c>
      <c r="F73" s="230" t="s">
        <v>673</v>
      </c>
      <c r="G73" s="230"/>
      <c r="H73" s="65">
        <v>0</v>
      </c>
      <c r="I73" s="65"/>
      <c r="J73" s="65"/>
      <c r="K73" s="230" t="s">
        <v>1389</v>
      </c>
      <c r="L73" s="230"/>
      <c r="M73" s="230"/>
      <c r="N73" s="230"/>
      <c r="O73" s="230"/>
      <c r="P73" s="230"/>
      <c r="Q73" s="230"/>
      <c r="R73" s="230"/>
      <c r="S73" s="230"/>
      <c r="T73" s="230"/>
      <c r="U73" s="230"/>
      <c r="V73" s="230"/>
      <c r="W73" s="230"/>
      <c r="X73" s="230"/>
      <c r="Y73" s="230"/>
      <c r="Z73" s="230"/>
      <c r="AA73" s="230"/>
      <c r="AB73" s="230"/>
      <c r="AC73" s="230"/>
      <c r="AD73" s="230"/>
      <c r="AE73" s="230"/>
      <c r="AF73" s="230"/>
      <c r="AG73" s="230"/>
      <c r="AH73" s="230"/>
      <c r="AI73" s="230"/>
      <c r="AJ73" s="230"/>
      <c r="AK73" s="230"/>
      <c r="AL73" s="230"/>
      <c r="AM73" s="230"/>
      <c r="AN73" s="230"/>
      <c r="AO73" s="230"/>
      <c r="AP73" s="230"/>
      <c r="AQ73" s="230"/>
      <c r="AR73" s="230"/>
      <c r="AS73" s="230"/>
      <c r="AT73" s="230"/>
      <c r="AU73" s="230"/>
      <c r="AV73" s="230"/>
      <c r="AW73" s="230"/>
      <c r="AX73" s="230"/>
      <c r="AY73" s="230"/>
      <c r="AZ73" s="230"/>
      <c r="BA73" s="230"/>
      <c r="BB73" s="230"/>
      <c r="BC73" s="230"/>
      <c r="BD73" s="230"/>
      <c r="BE73" s="230"/>
      <c r="BF73" s="230"/>
      <c r="BG73" s="230"/>
      <c r="BH73" s="230"/>
      <c r="BI73" s="230"/>
      <c r="BJ73" s="230"/>
      <c r="BK73" s="230"/>
      <c r="BL73" s="230"/>
      <c r="BM73" s="230"/>
      <c r="BN73" s="230"/>
      <c r="BO73" s="230"/>
      <c r="BP73" s="230"/>
      <c r="BQ73" s="230"/>
      <c r="BR73" s="230"/>
      <c r="BS73" s="230"/>
      <c r="BT73" s="230"/>
      <c r="BU73" s="230"/>
      <c r="BV73" s="230"/>
      <c r="BW73" s="230"/>
      <c r="BX73" s="230"/>
      <c r="BY73" s="230"/>
      <c r="BZ73" s="230"/>
      <c r="CA73" s="230"/>
      <c r="CB73" s="230"/>
      <c r="CC73" s="230"/>
      <c r="CD73" s="230"/>
      <c r="CE73" s="230"/>
      <c r="CF73" s="230"/>
      <c r="CG73" s="230"/>
      <c r="CH73" s="230"/>
      <c r="CI73" s="230"/>
      <c r="CJ73" s="230"/>
      <c r="CK73" s="230"/>
      <c r="CL73" s="230"/>
      <c r="CM73" s="230"/>
      <c r="CN73" s="230"/>
      <c r="CO73" s="230"/>
      <c r="CP73" s="230"/>
      <c r="CQ73" s="230"/>
      <c r="CR73" s="230"/>
      <c r="CS73" s="230"/>
      <c r="CT73" s="230"/>
      <c r="CU73" s="230"/>
      <c r="CV73" s="230"/>
      <c r="CW73" s="230"/>
      <c r="CX73" s="230"/>
      <c r="CY73" s="230"/>
      <c r="CZ73" s="230"/>
      <c r="DA73" s="230"/>
      <c r="DB73" s="230"/>
      <c r="DC73" s="230"/>
      <c r="DD73" s="230"/>
      <c r="DE73" s="230"/>
      <c r="DF73" s="230"/>
      <c r="DG73" s="230"/>
      <c r="DH73" s="230"/>
      <c r="DI73" s="230"/>
      <c r="DJ73" s="230"/>
    </row>
    <row r="74" spans="1:114" ht="13.2" x14ac:dyDescent="0.25">
      <c r="A74" s="171" t="s">
        <v>662</v>
      </c>
      <c r="B74" s="122" t="s">
        <v>1390</v>
      </c>
      <c r="C74" s="230" t="s">
        <v>1388</v>
      </c>
      <c r="D74" s="230" t="s">
        <v>247</v>
      </c>
      <c r="E74" s="146" t="s">
        <v>245</v>
      </c>
      <c r="F74" s="230" t="s">
        <v>242</v>
      </c>
      <c r="G74" s="230" t="s">
        <v>328</v>
      </c>
      <c r="H74" s="65">
        <v>4</v>
      </c>
      <c r="I74" s="65">
        <v>7</v>
      </c>
      <c r="J74" s="65">
        <v>6</v>
      </c>
      <c r="K74" s="230"/>
      <c r="L74" s="230"/>
      <c r="M74" s="230"/>
      <c r="N74" s="230"/>
      <c r="O74" s="230"/>
      <c r="P74" s="230"/>
      <c r="Q74" s="230"/>
      <c r="R74" s="230"/>
      <c r="S74" s="230"/>
      <c r="T74" s="230"/>
      <c r="U74" s="230"/>
      <c r="V74" s="230"/>
      <c r="W74" s="230"/>
      <c r="X74" s="230"/>
      <c r="Y74" s="230"/>
      <c r="Z74" s="230"/>
      <c r="AA74" s="230"/>
      <c r="AB74" s="230"/>
      <c r="AC74" s="230"/>
      <c r="AD74" s="230"/>
      <c r="AE74" s="230"/>
      <c r="AF74" s="230"/>
      <c r="AG74" s="230"/>
      <c r="AH74" s="230"/>
      <c r="AI74" s="230"/>
      <c r="AJ74" s="230"/>
      <c r="AK74" s="230"/>
      <c r="AL74" s="230"/>
      <c r="AM74" s="230"/>
      <c r="AN74" s="230"/>
      <c r="AO74" s="230"/>
      <c r="AP74" s="230"/>
      <c r="AQ74" s="230"/>
      <c r="AR74" s="230"/>
      <c r="AS74" s="230"/>
      <c r="AT74" s="230"/>
      <c r="AU74" s="230"/>
      <c r="AV74" s="230"/>
      <c r="AW74" s="230"/>
      <c r="AX74" s="230"/>
      <c r="AY74" s="230"/>
      <c r="AZ74" s="230"/>
      <c r="BA74" s="230"/>
      <c r="BB74" s="230"/>
      <c r="BC74" s="230"/>
      <c r="BD74" s="230"/>
      <c r="BE74" s="230"/>
      <c r="BF74" s="230"/>
      <c r="BG74" s="230"/>
      <c r="BH74" s="230"/>
      <c r="BI74" s="230"/>
      <c r="BJ74" s="230"/>
      <c r="BK74" s="230"/>
      <c r="BL74" s="230"/>
      <c r="BM74" s="230"/>
      <c r="BN74" s="230"/>
      <c r="BO74" s="230"/>
      <c r="BP74" s="230"/>
      <c r="BQ74" s="230"/>
      <c r="BR74" s="230"/>
      <c r="BS74" s="230"/>
      <c r="BT74" s="230"/>
      <c r="BU74" s="230"/>
      <c r="BV74" s="230"/>
      <c r="BW74" s="230"/>
      <c r="BX74" s="230"/>
      <c r="BY74" s="230"/>
      <c r="BZ74" s="230"/>
      <c r="CA74" s="230"/>
      <c r="CB74" s="230"/>
      <c r="CC74" s="230"/>
      <c r="CD74" s="230"/>
      <c r="CE74" s="230"/>
      <c r="CF74" s="230"/>
      <c r="CG74" s="230"/>
      <c r="CH74" s="230"/>
      <c r="CI74" s="230"/>
      <c r="CJ74" s="230"/>
      <c r="CK74" s="230"/>
      <c r="CL74" s="230"/>
      <c r="CM74" s="230"/>
      <c r="CN74" s="230"/>
      <c r="CO74" s="230"/>
      <c r="CP74" s="230"/>
      <c r="CQ74" s="230"/>
      <c r="CR74" s="230"/>
      <c r="CS74" s="230"/>
      <c r="CT74" s="230"/>
      <c r="CU74" s="230"/>
      <c r="CV74" s="230"/>
      <c r="CW74" s="230"/>
      <c r="CX74" s="230"/>
      <c r="CY74" s="230"/>
      <c r="CZ74" s="230"/>
      <c r="DA74" s="230"/>
      <c r="DB74" s="230"/>
      <c r="DC74" s="230"/>
      <c r="DD74" s="230"/>
      <c r="DE74" s="230"/>
      <c r="DF74" s="230"/>
      <c r="DG74" s="230"/>
      <c r="DH74" s="230"/>
      <c r="DI74" s="230"/>
      <c r="DJ74" s="230"/>
    </row>
    <row r="75" spans="1:114" ht="13.2" x14ac:dyDescent="0.25">
      <c r="A75" s="171" t="s">
        <v>662</v>
      </c>
      <c r="B75" s="122" t="s">
        <v>1391</v>
      </c>
      <c r="C75" s="230" t="s">
        <v>1388</v>
      </c>
      <c r="D75" s="230" t="s">
        <v>247</v>
      </c>
      <c r="E75" s="146" t="s">
        <v>245</v>
      </c>
      <c r="F75" s="230" t="s">
        <v>242</v>
      </c>
      <c r="G75" s="230"/>
      <c r="H75" s="65">
        <v>3</v>
      </c>
      <c r="I75" s="65">
        <v>3</v>
      </c>
      <c r="J75" s="65">
        <v>5</v>
      </c>
      <c r="K75" s="230" t="s">
        <v>329</v>
      </c>
      <c r="L75" s="230"/>
      <c r="M75" s="230"/>
      <c r="N75" s="230"/>
      <c r="O75" s="230"/>
      <c r="P75" s="230"/>
      <c r="Q75" s="230"/>
      <c r="R75" s="230"/>
      <c r="S75" s="230"/>
      <c r="T75" s="230"/>
      <c r="U75" s="230"/>
      <c r="V75" s="230"/>
      <c r="W75" s="230"/>
      <c r="X75" s="230"/>
      <c r="Y75" s="230"/>
      <c r="Z75" s="230"/>
      <c r="AA75" s="230"/>
      <c r="AB75" s="230"/>
      <c r="AC75" s="230"/>
      <c r="AD75" s="230"/>
      <c r="AE75" s="230"/>
      <c r="AF75" s="230"/>
      <c r="AG75" s="230"/>
      <c r="AH75" s="230"/>
      <c r="AI75" s="230"/>
      <c r="AJ75" s="230"/>
      <c r="AK75" s="230"/>
      <c r="AL75" s="230"/>
      <c r="AM75" s="230"/>
      <c r="AN75" s="230"/>
      <c r="AO75" s="230"/>
      <c r="AP75" s="230"/>
      <c r="AQ75" s="230"/>
      <c r="AR75" s="230"/>
      <c r="AS75" s="230"/>
      <c r="AT75" s="230"/>
      <c r="AU75" s="230"/>
      <c r="AV75" s="230"/>
      <c r="AW75" s="230"/>
      <c r="AX75" s="230"/>
      <c r="AY75" s="230"/>
      <c r="AZ75" s="230"/>
      <c r="BA75" s="230"/>
      <c r="BB75" s="230"/>
      <c r="BC75" s="230"/>
      <c r="BD75" s="230"/>
      <c r="BE75" s="230"/>
      <c r="BF75" s="230"/>
      <c r="BG75" s="230"/>
      <c r="BH75" s="230"/>
      <c r="BI75" s="230"/>
      <c r="BJ75" s="230"/>
      <c r="BK75" s="230"/>
      <c r="BL75" s="230"/>
      <c r="BM75" s="230"/>
      <c r="BN75" s="230"/>
      <c r="BO75" s="230"/>
      <c r="BP75" s="230"/>
      <c r="BQ75" s="230"/>
      <c r="BR75" s="230"/>
      <c r="BS75" s="230"/>
      <c r="BT75" s="230"/>
      <c r="BU75" s="230"/>
      <c r="BV75" s="230"/>
      <c r="BW75" s="230"/>
      <c r="BX75" s="230"/>
      <c r="BY75" s="230"/>
      <c r="BZ75" s="230"/>
      <c r="CA75" s="230"/>
      <c r="CB75" s="230"/>
      <c r="CC75" s="230"/>
      <c r="CD75" s="230"/>
      <c r="CE75" s="230"/>
      <c r="CF75" s="230"/>
      <c r="CG75" s="230"/>
      <c r="CH75" s="230"/>
      <c r="CI75" s="230"/>
      <c r="CJ75" s="230"/>
      <c r="CK75" s="230"/>
      <c r="CL75" s="230"/>
      <c r="CM75" s="230"/>
      <c r="CN75" s="230"/>
      <c r="CO75" s="230"/>
      <c r="CP75" s="230"/>
      <c r="CQ75" s="230"/>
      <c r="CR75" s="230"/>
      <c r="CS75" s="230"/>
      <c r="CT75" s="230"/>
      <c r="CU75" s="230"/>
      <c r="CV75" s="230"/>
      <c r="CW75" s="230"/>
      <c r="CX75" s="230"/>
      <c r="CY75" s="230"/>
      <c r="CZ75" s="230"/>
      <c r="DA75" s="230"/>
      <c r="DB75" s="230"/>
      <c r="DC75" s="230"/>
      <c r="DD75" s="230"/>
      <c r="DE75" s="230"/>
      <c r="DF75" s="230"/>
      <c r="DG75" s="230"/>
      <c r="DH75" s="230"/>
      <c r="DI75" s="230"/>
      <c r="DJ75" s="230"/>
    </row>
    <row r="76" spans="1:114" ht="13.2" x14ac:dyDescent="0.25">
      <c r="A76" s="171" t="s">
        <v>662</v>
      </c>
      <c r="B76" s="122" t="s">
        <v>1392</v>
      </c>
      <c r="C76" s="230" t="s">
        <v>1388</v>
      </c>
      <c r="D76" s="230" t="s">
        <v>247</v>
      </c>
      <c r="E76" s="146" t="s">
        <v>245</v>
      </c>
      <c r="F76" s="230" t="s">
        <v>673</v>
      </c>
      <c r="G76" s="230"/>
      <c r="H76" s="65">
        <v>0</v>
      </c>
      <c r="I76" s="65"/>
      <c r="J76" s="65"/>
      <c r="K76" s="230" t="s">
        <v>1393</v>
      </c>
      <c r="L76" s="230"/>
      <c r="M76" s="230"/>
      <c r="N76" s="230"/>
      <c r="O76" s="230"/>
      <c r="P76" s="230"/>
      <c r="Q76" s="230"/>
      <c r="R76" s="230"/>
      <c r="S76" s="230"/>
      <c r="T76" s="230"/>
      <c r="U76" s="230"/>
      <c r="V76" s="230"/>
      <c r="W76" s="230"/>
      <c r="X76" s="230"/>
      <c r="Y76" s="230"/>
      <c r="Z76" s="230"/>
      <c r="AA76" s="230"/>
      <c r="AB76" s="230"/>
      <c r="AC76" s="230"/>
      <c r="AD76" s="230"/>
      <c r="AE76" s="230"/>
      <c r="AF76" s="230"/>
      <c r="AG76" s="230"/>
      <c r="AH76" s="230"/>
      <c r="AI76" s="230"/>
      <c r="AJ76" s="230"/>
      <c r="AK76" s="230"/>
      <c r="AL76" s="230"/>
      <c r="AM76" s="230"/>
      <c r="AN76" s="230"/>
      <c r="AO76" s="230"/>
      <c r="AP76" s="230"/>
      <c r="AQ76" s="230"/>
      <c r="AR76" s="230"/>
      <c r="AS76" s="230"/>
      <c r="AT76" s="230"/>
      <c r="AU76" s="230"/>
      <c r="AV76" s="230"/>
      <c r="AW76" s="230"/>
      <c r="AX76" s="230"/>
      <c r="AY76" s="230"/>
      <c r="AZ76" s="230"/>
      <c r="BA76" s="230"/>
      <c r="BB76" s="230"/>
      <c r="BC76" s="230"/>
      <c r="BD76" s="230"/>
      <c r="BE76" s="230"/>
      <c r="BF76" s="230"/>
      <c r="BG76" s="230"/>
      <c r="BH76" s="230"/>
      <c r="BI76" s="230"/>
      <c r="BJ76" s="230"/>
      <c r="BK76" s="230"/>
      <c r="BL76" s="230"/>
      <c r="BM76" s="230"/>
      <c r="BN76" s="230"/>
      <c r="BO76" s="230"/>
      <c r="BP76" s="230"/>
      <c r="BQ76" s="230"/>
      <c r="BR76" s="230"/>
      <c r="BS76" s="230"/>
      <c r="BT76" s="230"/>
      <c r="BU76" s="230"/>
      <c r="BV76" s="230"/>
      <c r="BW76" s="230"/>
      <c r="BX76" s="230"/>
      <c r="BY76" s="230"/>
      <c r="BZ76" s="230"/>
      <c r="CA76" s="230"/>
      <c r="CB76" s="230"/>
      <c r="CC76" s="230"/>
      <c r="CD76" s="230"/>
      <c r="CE76" s="230"/>
      <c r="CF76" s="230"/>
      <c r="CG76" s="230"/>
      <c r="CH76" s="230"/>
      <c r="CI76" s="230"/>
      <c r="CJ76" s="230"/>
      <c r="CK76" s="230"/>
      <c r="CL76" s="230"/>
      <c r="CM76" s="230"/>
      <c r="CN76" s="230"/>
      <c r="CO76" s="230"/>
      <c r="CP76" s="230"/>
      <c r="CQ76" s="230"/>
      <c r="CR76" s="230"/>
      <c r="CS76" s="230"/>
      <c r="CT76" s="230"/>
      <c r="CU76" s="230"/>
      <c r="CV76" s="230"/>
      <c r="CW76" s="230"/>
      <c r="CX76" s="230"/>
      <c r="CY76" s="230"/>
      <c r="CZ76" s="230"/>
      <c r="DA76" s="230"/>
      <c r="DB76" s="230"/>
      <c r="DC76" s="230"/>
      <c r="DD76" s="230"/>
      <c r="DE76" s="230"/>
      <c r="DF76" s="230"/>
      <c r="DG76" s="230"/>
      <c r="DH76" s="230"/>
      <c r="DI76" s="230"/>
      <c r="DJ76" s="230"/>
    </row>
    <row r="77" spans="1:114" ht="13.2" x14ac:dyDescent="0.25">
      <c r="A77" s="171" t="s">
        <v>662</v>
      </c>
      <c r="B77" s="122" t="s">
        <v>1394</v>
      </c>
      <c r="C77" s="230" t="s">
        <v>1388</v>
      </c>
      <c r="D77" s="230" t="s">
        <v>247</v>
      </c>
      <c r="E77" s="146" t="s">
        <v>245</v>
      </c>
      <c r="F77" s="230" t="s">
        <v>673</v>
      </c>
      <c r="G77" s="230"/>
      <c r="H77" s="65">
        <v>2</v>
      </c>
      <c r="I77" s="65"/>
      <c r="J77" s="65"/>
      <c r="K77" s="230" t="s">
        <v>1395</v>
      </c>
      <c r="L77" s="230"/>
      <c r="M77" s="230"/>
      <c r="N77" s="230"/>
      <c r="O77" s="230"/>
      <c r="P77" s="230"/>
      <c r="Q77" s="230"/>
      <c r="R77" s="230"/>
      <c r="S77" s="230"/>
      <c r="T77" s="230"/>
      <c r="U77" s="230"/>
      <c r="V77" s="230"/>
      <c r="W77" s="230"/>
      <c r="X77" s="230"/>
      <c r="Y77" s="230"/>
      <c r="Z77" s="230"/>
      <c r="AA77" s="230"/>
      <c r="AB77" s="230"/>
      <c r="AC77" s="230"/>
      <c r="AD77" s="230"/>
      <c r="AE77" s="230"/>
      <c r="AF77" s="230"/>
      <c r="AG77" s="230"/>
      <c r="AH77" s="230"/>
      <c r="AI77" s="230"/>
      <c r="AJ77" s="230"/>
      <c r="AK77" s="230"/>
      <c r="AL77" s="230"/>
      <c r="AM77" s="230"/>
      <c r="AN77" s="230"/>
      <c r="AO77" s="230"/>
      <c r="AP77" s="230"/>
      <c r="AQ77" s="230"/>
      <c r="AR77" s="230"/>
      <c r="AS77" s="230"/>
      <c r="AT77" s="230"/>
      <c r="AU77" s="230"/>
      <c r="AV77" s="230"/>
      <c r="AW77" s="230"/>
      <c r="AX77" s="230"/>
      <c r="AY77" s="230"/>
      <c r="AZ77" s="230"/>
      <c r="BA77" s="230"/>
      <c r="BB77" s="230"/>
      <c r="BC77" s="230"/>
      <c r="BD77" s="230"/>
      <c r="BE77" s="230"/>
      <c r="BF77" s="230"/>
      <c r="BG77" s="230"/>
      <c r="BH77" s="230"/>
      <c r="BI77" s="230"/>
      <c r="BJ77" s="230"/>
      <c r="BK77" s="230"/>
      <c r="BL77" s="230"/>
      <c r="BM77" s="230"/>
      <c r="BN77" s="230"/>
      <c r="BO77" s="230"/>
      <c r="BP77" s="230"/>
      <c r="BQ77" s="230"/>
      <c r="BR77" s="230"/>
      <c r="BS77" s="230"/>
      <c r="BT77" s="230"/>
      <c r="BU77" s="230"/>
      <c r="BV77" s="230"/>
      <c r="BW77" s="230"/>
      <c r="BX77" s="230"/>
      <c r="BY77" s="230"/>
      <c r="BZ77" s="230"/>
      <c r="CA77" s="230"/>
      <c r="CB77" s="230"/>
      <c r="CC77" s="230"/>
      <c r="CD77" s="230"/>
      <c r="CE77" s="230"/>
      <c r="CF77" s="230"/>
      <c r="CG77" s="230"/>
      <c r="CH77" s="230"/>
      <c r="CI77" s="230"/>
      <c r="CJ77" s="230"/>
      <c r="CK77" s="230"/>
      <c r="CL77" s="230"/>
      <c r="CM77" s="230"/>
      <c r="CN77" s="230"/>
      <c r="CO77" s="230"/>
      <c r="CP77" s="230"/>
      <c r="CQ77" s="230"/>
      <c r="CR77" s="230"/>
      <c r="CS77" s="230"/>
      <c r="CT77" s="230"/>
      <c r="CU77" s="230"/>
      <c r="CV77" s="230"/>
      <c r="CW77" s="230"/>
      <c r="CX77" s="230"/>
      <c r="CY77" s="230"/>
      <c r="CZ77" s="230"/>
      <c r="DA77" s="230"/>
      <c r="DB77" s="230"/>
      <c r="DC77" s="230"/>
      <c r="DD77" s="230"/>
      <c r="DE77" s="230"/>
      <c r="DF77" s="230"/>
      <c r="DG77" s="230"/>
      <c r="DH77" s="230"/>
      <c r="DI77" s="230"/>
      <c r="DJ77" s="230"/>
    </row>
    <row r="78" spans="1:114" ht="13.2" x14ac:dyDescent="0.25">
      <c r="A78" s="171"/>
      <c r="B78" s="122"/>
      <c r="C78" s="230"/>
      <c r="D78" s="230"/>
      <c r="E78" s="146"/>
      <c r="F78" s="230"/>
      <c r="G78" s="230"/>
      <c r="H78" s="65"/>
      <c r="I78" s="65"/>
      <c r="J78" s="65"/>
      <c r="K78" s="230"/>
      <c r="L78" s="230"/>
      <c r="M78" s="230"/>
      <c r="N78" s="230"/>
      <c r="O78" s="230"/>
      <c r="P78" s="230"/>
      <c r="Q78" s="230"/>
      <c r="R78" s="230"/>
      <c r="S78" s="230"/>
      <c r="T78" s="230"/>
      <c r="U78" s="230"/>
      <c r="V78" s="230"/>
      <c r="W78" s="230"/>
      <c r="X78" s="230"/>
      <c r="Y78" s="230"/>
      <c r="Z78" s="230"/>
      <c r="AA78" s="230"/>
      <c r="AB78" s="230"/>
      <c r="AC78" s="230"/>
      <c r="AD78" s="230"/>
      <c r="AE78" s="230"/>
      <c r="AF78" s="230"/>
      <c r="AG78" s="230"/>
      <c r="AH78" s="230"/>
      <c r="AI78" s="230"/>
      <c r="AJ78" s="230"/>
      <c r="AK78" s="230"/>
      <c r="AL78" s="230"/>
      <c r="AM78" s="230"/>
      <c r="AN78" s="230"/>
      <c r="AO78" s="230"/>
      <c r="AP78" s="230"/>
      <c r="AQ78" s="230"/>
      <c r="AR78" s="230"/>
      <c r="AS78" s="230"/>
      <c r="AT78" s="230"/>
      <c r="AU78" s="230"/>
      <c r="AV78" s="230"/>
      <c r="AW78" s="230"/>
      <c r="AX78" s="230"/>
      <c r="AY78" s="230"/>
      <c r="AZ78" s="230"/>
      <c r="BA78" s="230"/>
      <c r="BB78" s="230"/>
      <c r="BC78" s="230"/>
      <c r="BD78" s="230"/>
      <c r="BE78" s="230"/>
      <c r="BF78" s="230"/>
      <c r="BG78" s="230"/>
      <c r="BH78" s="230"/>
      <c r="BI78" s="230"/>
      <c r="BJ78" s="230"/>
      <c r="BK78" s="230"/>
      <c r="BL78" s="230"/>
      <c r="BM78" s="230"/>
      <c r="BN78" s="230"/>
      <c r="BO78" s="230"/>
      <c r="BP78" s="230"/>
      <c r="BQ78" s="230"/>
      <c r="BR78" s="230"/>
      <c r="BS78" s="230"/>
      <c r="BT78" s="230"/>
      <c r="BU78" s="230"/>
      <c r="BV78" s="230"/>
      <c r="BW78" s="230"/>
      <c r="BX78" s="230"/>
      <c r="BY78" s="230"/>
      <c r="BZ78" s="230"/>
      <c r="CA78" s="230"/>
      <c r="CB78" s="230"/>
      <c r="CC78" s="230"/>
      <c r="CD78" s="230"/>
      <c r="CE78" s="230"/>
      <c r="CF78" s="230"/>
      <c r="CG78" s="230"/>
      <c r="CH78" s="230"/>
      <c r="CI78" s="230"/>
      <c r="CJ78" s="230"/>
      <c r="CK78" s="230"/>
      <c r="CL78" s="230"/>
      <c r="CM78" s="230"/>
      <c r="CN78" s="230"/>
      <c r="CO78" s="230"/>
      <c r="CP78" s="230"/>
      <c r="CQ78" s="230"/>
      <c r="CR78" s="230"/>
      <c r="CS78" s="230"/>
      <c r="CT78" s="230"/>
      <c r="CU78" s="230"/>
      <c r="CV78" s="230"/>
      <c r="CW78" s="230"/>
      <c r="CX78" s="230"/>
      <c r="CY78" s="230"/>
      <c r="CZ78" s="230"/>
      <c r="DA78" s="230"/>
      <c r="DB78" s="230"/>
      <c r="DC78" s="230"/>
      <c r="DD78" s="230"/>
      <c r="DE78" s="230"/>
      <c r="DF78" s="230"/>
      <c r="DG78" s="230"/>
      <c r="DH78" s="230"/>
      <c r="DI78" s="230"/>
      <c r="DJ78" s="230"/>
    </row>
    <row r="79" spans="1:114" ht="13.2" x14ac:dyDescent="0.25">
      <c r="A79" s="171"/>
      <c r="B79" s="122"/>
      <c r="C79" s="230"/>
      <c r="D79" s="230"/>
      <c r="E79" s="146"/>
      <c r="F79" s="230"/>
      <c r="G79" s="230"/>
      <c r="H79" s="65"/>
      <c r="I79" s="65"/>
      <c r="J79" s="65"/>
      <c r="K79" s="230"/>
      <c r="L79" s="230"/>
      <c r="M79" s="230"/>
      <c r="N79" s="230"/>
      <c r="O79" s="230"/>
      <c r="P79" s="230"/>
      <c r="Q79" s="230"/>
      <c r="R79" s="230"/>
      <c r="S79" s="230"/>
      <c r="T79" s="230"/>
      <c r="U79" s="230"/>
      <c r="V79" s="230"/>
      <c r="W79" s="230"/>
      <c r="X79" s="230"/>
      <c r="Y79" s="230"/>
      <c r="Z79" s="230"/>
      <c r="AA79" s="230"/>
      <c r="AB79" s="230"/>
      <c r="AC79" s="230"/>
      <c r="AD79" s="230"/>
      <c r="AE79" s="230"/>
      <c r="AF79" s="230"/>
      <c r="AG79" s="230"/>
      <c r="AH79" s="230"/>
      <c r="AI79" s="230"/>
      <c r="AJ79" s="230"/>
      <c r="AK79" s="230"/>
      <c r="AL79" s="230"/>
      <c r="AM79" s="230"/>
      <c r="AN79" s="230"/>
      <c r="AO79" s="230"/>
      <c r="AP79" s="230"/>
      <c r="AQ79" s="230"/>
      <c r="AR79" s="230"/>
      <c r="AS79" s="230"/>
      <c r="AT79" s="230"/>
      <c r="AU79" s="230"/>
      <c r="AV79" s="230"/>
      <c r="AW79" s="230"/>
      <c r="AX79" s="230"/>
      <c r="AY79" s="230"/>
      <c r="AZ79" s="230"/>
      <c r="BA79" s="230"/>
      <c r="BB79" s="230"/>
      <c r="BC79" s="230"/>
      <c r="BD79" s="230"/>
      <c r="BE79" s="230"/>
      <c r="BF79" s="230"/>
      <c r="BG79" s="230"/>
      <c r="BH79" s="230"/>
      <c r="BI79" s="230"/>
      <c r="BJ79" s="230"/>
      <c r="BK79" s="230"/>
      <c r="BL79" s="230"/>
      <c r="BM79" s="230"/>
      <c r="BN79" s="230"/>
      <c r="BO79" s="230"/>
      <c r="BP79" s="230"/>
      <c r="BQ79" s="230"/>
      <c r="BR79" s="230"/>
      <c r="BS79" s="230"/>
      <c r="BT79" s="230"/>
      <c r="BU79" s="230"/>
      <c r="BV79" s="230"/>
      <c r="BW79" s="230"/>
      <c r="BX79" s="230"/>
      <c r="BY79" s="230"/>
      <c r="BZ79" s="230"/>
      <c r="CA79" s="230"/>
      <c r="CB79" s="230"/>
      <c r="CC79" s="230"/>
      <c r="CD79" s="230"/>
      <c r="CE79" s="230"/>
      <c r="CF79" s="230"/>
      <c r="CG79" s="230"/>
      <c r="CH79" s="230"/>
      <c r="CI79" s="230"/>
      <c r="CJ79" s="230"/>
      <c r="CK79" s="230"/>
      <c r="CL79" s="230"/>
      <c r="CM79" s="230"/>
      <c r="CN79" s="230"/>
      <c r="CO79" s="230"/>
      <c r="CP79" s="230"/>
      <c r="CQ79" s="230"/>
      <c r="CR79" s="230"/>
      <c r="CS79" s="230"/>
      <c r="CT79" s="230"/>
      <c r="CU79" s="230"/>
      <c r="CV79" s="230"/>
      <c r="CW79" s="230"/>
      <c r="CX79" s="230"/>
      <c r="CY79" s="230"/>
      <c r="CZ79" s="230"/>
      <c r="DA79" s="230"/>
      <c r="DB79" s="230"/>
      <c r="DC79" s="230"/>
      <c r="DD79" s="230"/>
      <c r="DE79" s="230"/>
      <c r="DF79" s="230"/>
      <c r="DG79" s="230"/>
      <c r="DH79" s="230"/>
      <c r="DI79" s="230"/>
      <c r="DJ79" s="230"/>
    </row>
    <row r="80" spans="1:114" ht="13.2" x14ac:dyDescent="0.25">
      <c r="A80" s="171"/>
      <c r="B80" s="122"/>
      <c r="C80" s="230"/>
      <c r="D80" s="230"/>
      <c r="E80" s="146"/>
      <c r="F80" s="230"/>
      <c r="G80" s="230"/>
      <c r="H80" s="65"/>
      <c r="I80" s="65"/>
      <c r="J80" s="65"/>
      <c r="K80" s="230"/>
      <c r="L80" s="230"/>
      <c r="M80" s="230"/>
      <c r="N80" s="230"/>
      <c r="O80" s="230"/>
      <c r="P80" s="230"/>
      <c r="Q80" s="230"/>
      <c r="R80" s="230"/>
      <c r="S80" s="230"/>
      <c r="T80" s="230"/>
      <c r="U80" s="230"/>
      <c r="V80" s="230"/>
      <c r="W80" s="230"/>
      <c r="X80" s="230"/>
      <c r="Y80" s="230"/>
      <c r="Z80" s="230"/>
      <c r="AA80" s="230"/>
      <c r="AB80" s="230"/>
      <c r="AC80" s="230"/>
      <c r="AD80" s="230"/>
      <c r="AE80" s="230"/>
      <c r="AF80" s="230"/>
      <c r="AG80" s="230"/>
      <c r="AH80" s="230"/>
      <c r="AI80" s="230"/>
      <c r="AJ80" s="230"/>
      <c r="AK80" s="230"/>
      <c r="AL80" s="230"/>
      <c r="AM80" s="230"/>
      <c r="AN80" s="230"/>
      <c r="AO80" s="230"/>
      <c r="AP80" s="230"/>
      <c r="AQ80" s="230"/>
      <c r="AR80" s="230"/>
      <c r="AS80" s="230"/>
      <c r="AT80" s="230"/>
      <c r="AU80" s="230"/>
      <c r="AV80" s="230"/>
      <c r="AW80" s="230"/>
      <c r="AX80" s="230"/>
      <c r="AY80" s="230"/>
      <c r="AZ80" s="230"/>
      <c r="BA80" s="230"/>
      <c r="BB80" s="230"/>
      <c r="BC80" s="230"/>
      <c r="BD80" s="230"/>
      <c r="BE80" s="230"/>
      <c r="BF80" s="230"/>
      <c r="BG80" s="230"/>
      <c r="BH80" s="230"/>
      <c r="BI80" s="230"/>
      <c r="BJ80" s="230"/>
      <c r="BK80" s="230"/>
      <c r="BL80" s="230"/>
      <c r="BM80" s="230"/>
      <c r="BN80" s="230"/>
      <c r="BO80" s="230"/>
      <c r="BP80" s="230"/>
      <c r="BQ80" s="230"/>
      <c r="BR80" s="230"/>
      <c r="BS80" s="230"/>
      <c r="BT80" s="230"/>
      <c r="BU80" s="230"/>
      <c r="BV80" s="230"/>
      <c r="BW80" s="230"/>
      <c r="BX80" s="230"/>
      <c r="BY80" s="230"/>
      <c r="BZ80" s="230"/>
      <c r="CA80" s="230"/>
      <c r="CB80" s="230"/>
      <c r="CC80" s="230"/>
      <c r="CD80" s="230"/>
      <c r="CE80" s="230"/>
      <c r="CF80" s="230"/>
      <c r="CG80" s="230"/>
      <c r="CH80" s="230"/>
      <c r="CI80" s="230"/>
      <c r="CJ80" s="230"/>
      <c r="CK80" s="230"/>
      <c r="CL80" s="230"/>
      <c r="CM80" s="230"/>
      <c r="CN80" s="230"/>
      <c r="CO80" s="230"/>
      <c r="CP80" s="230"/>
      <c r="CQ80" s="230"/>
      <c r="CR80" s="230"/>
      <c r="CS80" s="230"/>
      <c r="CT80" s="230"/>
      <c r="CU80" s="230"/>
      <c r="CV80" s="230"/>
      <c r="CW80" s="230"/>
      <c r="CX80" s="230"/>
      <c r="CY80" s="230"/>
      <c r="CZ80" s="230"/>
      <c r="DA80" s="230"/>
      <c r="DB80" s="230"/>
      <c r="DC80" s="230"/>
      <c r="DD80" s="230"/>
      <c r="DE80" s="230"/>
      <c r="DF80" s="230"/>
      <c r="DG80" s="230"/>
      <c r="DH80" s="230"/>
      <c r="DI80" s="230"/>
      <c r="DJ80" s="230"/>
    </row>
    <row r="81" spans="1:114" ht="13.2" x14ac:dyDescent="0.25">
      <c r="A81" s="171"/>
      <c r="B81" s="122"/>
      <c r="C81" s="230"/>
      <c r="D81" s="230"/>
      <c r="E81" s="146"/>
      <c r="F81" s="230"/>
      <c r="G81" s="230"/>
      <c r="H81" s="65"/>
      <c r="I81" s="65"/>
      <c r="J81" s="65"/>
      <c r="K81" s="230"/>
      <c r="L81" s="230"/>
      <c r="M81" s="230"/>
      <c r="N81" s="230"/>
      <c r="O81" s="230"/>
      <c r="P81" s="230"/>
      <c r="Q81" s="230"/>
      <c r="R81" s="230"/>
      <c r="S81" s="230"/>
      <c r="T81" s="230"/>
      <c r="U81" s="230"/>
      <c r="V81" s="230"/>
      <c r="W81" s="230"/>
      <c r="X81" s="230"/>
      <c r="Y81" s="230"/>
      <c r="Z81" s="230"/>
      <c r="AA81" s="230"/>
      <c r="AB81" s="230"/>
      <c r="AC81" s="230"/>
      <c r="AD81" s="230"/>
      <c r="AE81" s="230"/>
      <c r="AF81" s="230"/>
      <c r="AG81" s="230"/>
      <c r="AH81" s="230"/>
      <c r="AI81" s="230"/>
      <c r="AJ81" s="230"/>
      <c r="AK81" s="230"/>
      <c r="AL81" s="230"/>
      <c r="AM81" s="230"/>
      <c r="AN81" s="230"/>
      <c r="AO81" s="230"/>
      <c r="AP81" s="230"/>
      <c r="AQ81" s="230"/>
      <c r="AR81" s="230"/>
      <c r="AS81" s="230"/>
      <c r="AT81" s="230"/>
      <c r="AU81" s="230"/>
      <c r="AV81" s="230"/>
      <c r="AW81" s="230"/>
      <c r="AX81" s="230"/>
      <c r="AY81" s="230"/>
      <c r="AZ81" s="230"/>
      <c r="BA81" s="230"/>
      <c r="BB81" s="230"/>
      <c r="BC81" s="230"/>
      <c r="BD81" s="230"/>
      <c r="BE81" s="230"/>
      <c r="BF81" s="230"/>
      <c r="BG81" s="230"/>
      <c r="BH81" s="230"/>
      <c r="BI81" s="230"/>
      <c r="BJ81" s="230"/>
      <c r="BK81" s="230"/>
      <c r="BL81" s="230"/>
      <c r="BM81" s="230"/>
      <c r="BN81" s="230"/>
      <c r="BO81" s="230"/>
      <c r="BP81" s="230"/>
      <c r="BQ81" s="230"/>
      <c r="BR81" s="230"/>
      <c r="BS81" s="230"/>
      <c r="BT81" s="230"/>
      <c r="BU81" s="230"/>
      <c r="BV81" s="230"/>
      <c r="BW81" s="230"/>
      <c r="BX81" s="230"/>
      <c r="BY81" s="230"/>
      <c r="BZ81" s="230"/>
      <c r="CA81" s="230"/>
      <c r="CB81" s="230"/>
      <c r="CC81" s="230"/>
      <c r="CD81" s="230"/>
      <c r="CE81" s="230"/>
      <c r="CF81" s="230"/>
      <c r="CG81" s="230"/>
      <c r="CH81" s="230"/>
      <c r="CI81" s="230"/>
      <c r="CJ81" s="230"/>
      <c r="CK81" s="230"/>
      <c r="CL81" s="230"/>
      <c r="CM81" s="230"/>
      <c r="CN81" s="230"/>
      <c r="CO81" s="230"/>
      <c r="CP81" s="230"/>
      <c r="CQ81" s="230"/>
      <c r="CR81" s="230"/>
      <c r="CS81" s="230"/>
      <c r="CT81" s="230"/>
      <c r="CU81" s="230"/>
      <c r="CV81" s="230"/>
      <c r="CW81" s="230"/>
      <c r="CX81" s="230"/>
      <c r="CY81" s="230"/>
      <c r="CZ81" s="230"/>
      <c r="DA81" s="230"/>
      <c r="DB81" s="230"/>
      <c r="DC81" s="230"/>
      <c r="DD81" s="230"/>
      <c r="DE81" s="230"/>
      <c r="DF81" s="230"/>
      <c r="DG81" s="230"/>
      <c r="DH81" s="230"/>
      <c r="DI81" s="230"/>
      <c r="DJ81" s="2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Constructed</vt:lpstr>
      <vt:lpstr>Arena Stats</vt:lpstr>
      <vt:lpstr>Arena Matches</vt:lpstr>
      <vt:lpstr>Graphs</vt:lpstr>
      <vt:lpstr>Decks (Active)</vt:lpstr>
      <vt:lpstr>Decks (Inactive)</vt:lpstr>
      <vt:lpstr>Data</vt:lpstr>
      <vt:lpstr>Card List</vt:lpstr>
      <vt:lpstr>Token 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vince</cp:lastModifiedBy>
  <dcterms:created xsi:type="dcterms:W3CDTF">2015-05-24T12:30:59Z</dcterms:created>
  <dcterms:modified xsi:type="dcterms:W3CDTF">2015-05-24T12:45:04Z</dcterms:modified>
</cp:coreProperties>
</file>