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vincenzojuniorstriano/Downloads/"/>
    </mc:Choice>
  </mc:AlternateContent>
  <xr:revisionPtr revIDLastSave="0" documentId="13_ncr:1_{37B2C2D6-CD1B-DC4E-AE7F-FB6A26F06612}" xr6:coauthVersionLast="47" xr6:coauthVersionMax="47" xr10:uidLastSave="{00000000-0000-0000-0000-000000000000}"/>
  <bookViews>
    <workbookView xWindow="-38400" yWindow="-11900" windowWidth="38400" windowHeight="21600" xr2:uid="{00000000-000D-0000-FFFF-FFFF00000000}"/>
  </bookViews>
  <sheets>
    <sheet name="Risposte del modul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A11" i="1" l="1"/>
  <c r="CJ11" i="1" s="1"/>
  <c r="CA10" i="1"/>
  <c r="CJ10" i="1" s="1"/>
  <c r="CA9" i="1"/>
  <c r="CJ9" i="1" s="1"/>
  <c r="CA8" i="1"/>
  <c r="CJ8" i="1" s="1"/>
  <c r="CA7" i="1"/>
  <c r="CJ7" i="1" s="1"/>
  <c r="CA6" i="1"/>
  <c r="CJ6" i="1" s="1"/>
  <c r="CA5" i="1"/>
  <c r="CJ5" i="1" s="1"/>
  <c r="CA4" i="1"/>
  <c r="CJ4" i="1" s="1"/>
  <c r="CA3" i="1"/>
  <c r="CJ3" i="1" s="1"/>
  <c r="BZ11" i="1"/>
  <c r="CB11" i="1" s="1"/>
  <c r="BZ10" i="1"/>
  <c r="CB10" i="1" s="1"/>
  <c r="BZ9" i="1"/>
  <c r="CB9" i="1" s="1"/>
  <c r="BZ8" i="1"/>
  <c r="CB8" i="1" s="1"/>
  <c r="BZ7" i="1"/>
  <c r="CB7" i="1" s="1"/>
  <c r="BZ6" i="1"/>
  <c r="CB6" i="1" s="1"/>
  <c r="BZ5" i="1"/>
  <c r="CB5" i="1" s="1"/>
  <c r="BZ4" i="1"/>
  <c r="CB4" i="1" s="1"/>
  <c r="BZ3" i="1"/>
  <c r="CB3" i="1" s="1"/>
  <c r="BN11" i="1"/>
  <c r="BW11" i="1" s="1"/>
  <c r="BN10" i="1"/>
  <c r="BW10" i="1" s="1"/>
  <c r="BN9" i="1"/>
  <c r="BW9" i="1" s="1"/>
  <c r="BN8" i="1"/>
  <c r="BW8" i="1" s="1"/>
  <c r="BN7" i="1"/>
  <c r="BW7" i="1" s="1"/>
  <c r="BN6" i="1"/>
  <c r="BW6" i="1" s="1"/>
  <c r="BN5" i="1"/>
  <c r="BW5" i="1" s="1"/>
  <c r="BN4" i="1"/>
  <c r="BW4" i="1" s="1"/>
  <c r="BN3" i="1"/>
  <c r="BW3" i="1" s="1"/>
  <c r="BM11" i="1"/>
  <c r="BV11" i="1" s="1"/>
  <c r="BM10" i="1"/>
  <c r="BV10" i="1" s="1"/>
  <c r="BM9" i="1"/>
  <c r="BV9" i="1" s="1"/>
  <c r="BM8" i="1"/>
  <c r="BV8" i="1" s="1"/>
  <c r="BM7" i="1"/>
  <c r="BV7" i="1" s="1"/>
  <c r="BM6" i="1"/>
  <c r="BV6" i="1" s="1"/>
  <c r="BM5" i="1"/>
  <c r="BV5" i="1" s="1"/>
  <c r="BM4" i="1"/>
  <c r="BV4" i="1" s="1"/>
  <c r="BM3" i="1"/>
  <c r="BV3" i="1" s="1"/>
  <c r="BA11" i="1"/>
  <c r="BJ11" i="1" s="1"/>
  <c r="BA10" i="1"/>
  <c r="BJ10" i="1" s="1"/>
  <c r="BA9" i="1"/>
  <c r="BJ9" i="1" s="1"/>
  <c r="BA8" i="1"/>
  <c r="BJ8" i="1" s="1"/>
  <c r="BA7" i="1"/>
  <c r="BJ7" i="1" s="1"/>
  <c r="BA6" i="1"/>
  <c r="BJ6" i="1" s="1"/>
  <c r="BA5" i="1"/>
  <c r="BJ5" i="1" s="1"/>
  <c r="BA4" i="1"/>
  <c r="BJ4" i="1" s="1"/>
  <c r="BA3" i="1"/>
  <c r="BJ3" i="1" s="1"/>
  <c r="AZ11" i="1"/>
  <c r="BI11" i="1" s="1"/>
  <c r="AZ10" i="1"/>
  <c r="BI10" i="1" s="1"/>
  <c r="AZ9" i="1"/>
  <c r="BI9" i="1" s="1"/>
  <c r="AZ8" i="1"/>
  <c r="BI8" i="1" s="1"/>
  <c r="AZ7" i="1"/>
  <c r="BI7" i="1" s="1"/>
  <c r="AZ6" i="1"/>
  <c r="BI6" i="1" s="1"/>
  <c r="AZ5" i="1"/>
  <c r="BI5" i="1" s="1"/>
  <c r="AZ4" i="1"/>
  <c r="BI4" i="1" s="1"/>
  <c r="AZ3" i="1"/>
  <c r="BI3" i="1" s="1"/>
  <c r="AY3" i="1"/>
  <c r="AX3" i="1"/>
  <c r="AN11" i="1"/>
  <c r="AP11" i="1" s="1"/>
  <c r="AN10" i="1"/>
  <c r="AP10" i="1" s="1"/>
  <c r="AN9" i="1"/>
  <c r="AP9" i="1" s="1"/>
  <c r="AN8" i="1"/>
  <c r="AP8" i="1" s="1"/>
  <c r="AN7" i="1"/>
  <c r="AP7" i="1" s="1"/>
  <c r="AN6" i="1"/>
  <c r="AP6" i="1" s="1"/>
  <c r="AN5" i="1"/>
  <c r="AP5" i="1" s="1"/>
  <c r="AN4" i="1"/>
  <c r="AP4" i="1" s="1"/>
  <c r="AN3" i="1"/>
  <c r="AP3" i="1" s="1"/>
  <c r="AM4" i="1"/>
  <c r="AO4" i="1" s="1"/>
  <c r="AM11" i="1"/>
  <c r="AO11" i="1" s="1"/>
  <c r="AM10" i="1"/>
  <c r="AO10" i="1" s="1"/>
  <c r="AM9" i="1"/>
  <c r="AO9" i="1" s="1"/>
  <c r="AM8" i="1"/>
  <c r="AO8" i="1" s="1"/>
  <c r="AM7" i="1"/>
  <c r="AO7" i="1" s="1"/>
  <c r="AM6" i="1"/>
  <c r="AO6" i="1" s="1"/>
  <c r="AM5" i="1"/>
  <c r="AO5" i="1" s="1"/>
  <c r="AM3" i="1"/>
  <c r="AO3" i="1" s="1"/>
  <c r="AA11" i="1"/>
  <c r="AJ11" i="1" s="1"/>
  <c r="AA10" i="1"/>
  <c r="AJ10" i="1" s="1"/>
  <c r="AA9" i="1"/>
  <c r="AJ9" i="1" s="1"/>
  <c r="AA8" i="1"/>
  <c r="AJ8" i="1" s="1"/>
  <c r="AA7" i="1"/>
  <c r="AJ7" i="1" s="1"/>
  <c r="AA6" i="1"/>
  <c r="AJ6" i="1" s="1"/>
  <c r="AA5" i="1"/>
  <c r="AJ5" i="1" s="1"/>
  <c r="AA4" i="1"/>
  <c r="AJ4" i="1" s="1"/>
  <c r="AA3" i="1"/>
  <c r="AJ3" i="1" s="1"/>
  <c r="Z11" i="1"/>
  <c r="AB11" i="1" s="1"/>
  <c r="Z10" i="1"/>
  <c r="AB10" i="1" s="1"/>
  <c r="Z9" i="1"/>
  <c r="AB9" i="1" s="1"/>
  <c r="Z8" i="1"/>
  <c r="AB8" i="1" s="1"/>
  <c r="Z7" i="1"/>
  <c r="AB7" i="1" s="1"/>
  <c r="Z6" i="1"/>
  <c r="AB6" i="1" s="1"/>
  <c r="Z5" i="1"/>
  <c r="AB5" i="1" s="1"/>
  <c r="Z4" i="1"/>
  <c r="AB4" i="1" s="1"/>
  <c r="Z3" i="1"/>
  <c r="AB3" i="1" s="1"/>
  <c r="BY3" i="1"/>
  <c r="BL3" i="1"/>
  <c r="BK3" i="1"/>
  <c r="Y3" i="1"/>
  <c r="CI5" i="1" l="1"/>
  <c r="CI9" i="1"/>
  <c r="CI6" i="1"/>
  <c r="CI10" i="1"/>
  <c r="CI3" i="1"/>
  <c r="CI7" i="1"/>
  <c r="CI11" i="1"/>
  <c r="CI4" i="1"/>
  <c r="CI8" i="1"/>
  <c r="BC10" i="1"/>
  <c r="BP3" i="1"/>
  <c r="BP5" i="1"/>
  <c r="AW6" i="1"/>
  <c r="AW7" i="1"/>
  <c r="AV7" i="1"/>
  <c r="AW10" i="1"/>
  <c r="AV11" i="1"/>
  <c r="AW5" i="1"/>
  <c r="AW9" i="1"/>
  <c r="BO5" i="1"/>
  <c r="BP4" i="1"/>
  <c r="AV6" i="1"/>
  <c r="AV10" i="1"/>
  <c r="AV4" i="1"/>
  <c r="AV8" i="1"/>
  <c r="AV3" i="1"/>
  <c r="AW3" i="1"/>
  <c r="AW4" i="1"/>
  <c r="AW8" i="1"/>
  <c r="AW11" i="1"/>
  <c r="AV5" i="1"/>
  <c r="AV9" i="1"/>
  <c r="AI5" i="1"/>
  <c r="AI7" i="1"/>
  <c r="BP7" i="1"/>
  <c r="AI9" i="1"/>
  <c r="CC8" i="1"/>
  <c r="AI6" i="1"/>
  <c r="AI10" i="1"/>
  <c r="CC9" i="1"/>
  <c r="AI11" i="1"/>
  <c r="BC8" i="1"/>
  <c r="BB10" i="1"/>
  <c r="CC4" i="1"/>
  <c r="AI4" i="1"/>
  <c r="AI8" i="1"/>
  <c r="AI3" i="1"/>
  <c r="BB3" i="1"/>
  <c r="CC5" i="1"/>
  <c r="CC10" i="1"/>
  <c r="CC11" i="1"/>
  <c r="BB5" i="1"/>
  <c r="BO9" i="1"/>
  <c r="BP8" i="1"/>
  <c r="BB6" i="1"/>
  <c r="BC5" i="1"/>
  <c r="BP9" i="1"/>
  <c r="CC3" i="1"/>
  <c r="BB7" i="1"/>
  <c r="BC6" i="1"/>
  <c r="BO3" i="1"/>
  <c r="BO11" i="1"/>
  <c r="BP10" i="1"/>
  <c r="CC6" i="1"/>
  <c r="BC4" i="1"/>
  <c r="BB8" i="1"/>
  <c r="BC7" i="1"/>
  <c r="BO4" i="1"/>
  <c r="BP11" i="1"/>
  <c r="CC7" i="1"/>
  <c r="BO10" i="1"/>
  <c r="BO6" i="1"/>
  <c r="BO7" i="1"/>
  <c r="BP6" i="1"/>
  <c r="BB4" i="1"/>
  <c r="BC3" i="1"/>
  <c r="BC11" i="1"/>
  <c r="BO8" i="1"/>
  <c r="BB9" i="1"/>
  <c r="BC9" i="1"/>
  <c r="BB11" i="1"/>
  <c r="AC5" i="1"/>
  <c r="AC3" i="1"/>
  <c r="AC11" i="1"/>
  <c r="AC4" i="1"/>
  <c r="AC8" i="1"/>
  <c r="AC9" i="1"/>
  <c r="AC6" i="1"/>
  <c r="AC7" i="1"/>
  <c r="AC10" i="1"/>
</calcChain>
</file>

<file path=xl/sharedStrings.xml><?xml version="1.0" encoding="utf-8"?>
<sst xmlns="http://schemas.openxmlformats.org/spreadsheetml/2006/main" count="152" uniqueCount="117">
  <si>
    <t>Gender:</t>
  </si>
  <si>
    <t>How much are you prepared in the following skills? [R]</t>
  </si>
  <si>
    <t>How much are you prepared in the following skills? [Python]</t>
  </si>
  <si>
    <t>How much are you prepared in the following skills? [Artificial Intelligence]</t>
  </si>
  <si>
    <t>How much are you prepared in the following skills? [Public Speaking]</t>
  </si>
  <si>
    <t>How much are you prepared in the following skills? [Autonomous Working]</t>
  </si>
  <si>
    <t>How much are you prepared in the following skills? [Team Working]</t>
  </si>
  <si>
    <t>How much are you prepared in the following skills? [Tableau]</t>
  </si>
  <si>
    <t>How much are you prepared in the following skills? [SQL]</t>
  </si>
  <si>
    <t>How much are you prepared in the following skills? [Excel]</t>
  </si>
  <si>
    <t>How much are you prepared in the following skills? [Git]</t>
  </si>
  <si>
    <t>How much are you prepared in the following skills? [Supervised Learning]</t>
  </si>
  <si>
    <t>How much are you prepared in the following skills? [Unsupervised Learning]</t>
  </si>
  <si>
    <t>How much are you prepared in the following skills? [Descriptive Statistics]</t>
  </si>
  <si>
    <t>How much are you prepared in the following skills? [Microsoft Office Suite]</t>
  </si>
  <si>
    <t>How much are you prepared in the following skills? [Cloud Services (AWS, Microsoft Azure, DropBox)]</t>
  </si>
  <si>
    <t>Would you apply to this job?</t>
  </si>
  <si>
    <t>Why so?</t>
  </si>
  <si>
    <t>How much do you feel qualified for the job adv ?</t>
  </si>
  <si>
    <t>Do you feel qualified for the requirements B?</t>
  </si>
  <si>
    <t>What's the keyword you used in the first Google Form?</t>
  </si>
  <si>
    <t>How much are you prepared in the following skills? [Advanced Statistics (modelling, time series)]</t>
  </si>
  <si>
    <t>Do you feel qualified for the requirements A?</t>
  </si>
  <si>
    <t>How much are you prepared in the following skills? [Creative Thinking]</t>
  </si>
  <si>
    <t>How much are you prepared in the following skills? [Communication Skills]</t>
  </si>
  <si>
    <t>How much are you prepared in the following skills? [Flexibility]</t>
  </si>
  <si>
    <t>How much are you prepared in the following skills? [Problem Solving]</t>
  </si>
  <si>
    <t>How much are you prepared in the following skills? [Leadership]</t>
  </si>
  <si>
    <t>No</t>
  </si>
  <si>
    <t>The requirements are a couple step above my current skills</t>
  </si>
  <si>
    <t>KingMattarella</t>
  </si>
  <si>
    <t>Requirement B is very broad in the last point</t>
  </si>
  <si>
    <t>Not an expert of Python</t>
  </si>
  <si>
    <t xml:space="preserve">More entry level requirements </t>
  </si>
  <si>
    <t>More entry level skills</t>
  </si>
  <si>
    <t xml:space="preserve">Not enough skilled </t>
  </si>
  <si>
    <t>Ape</t>
  </si>
  <si>
    <t xml:space="preserve">Not enough skills </t>
  </si>
  <si>
    <t>Not enough skills</t>
  </si>
  <si>
    <t>I know the technical point well enough to have a chance</t>
  </si>
  <si>
    <t xml:space="preserve">I don’t know unsupervised learning </t>
  </si>
  <si>
    <t>I don't feel I'm prepared enough yet</t>
  </si>
  <si>
    <t>Philips36</t>
  </si>
  <si>
    <t>I feel better about this idk</t>
  </si>
  <si>
    <t xml:space="preserve">Im not prepared </t>
  </si>
  <si>
    <t>Good</t>
  </si>
  <si>
    <t>paneazzimo56</t>
  </si>
  <si>
    <t>I don't know cloud services</t>
  </si>
  <si>
    <t xml:space="preserve">I own the capabilities requested and for those that I am not so prepared I can learn </t>
  </si>
  <si>
    <t>Qwerty1234</t>
  </si>
  <si>
    <t>Same answer as before</t>
  </si>
  <si>
    <t>Same</t>
  </si>
  <si>
    <t xml:space="preserve">It could be useful to make some experiences </t>
  </si>
  <si>
    <t xml:space="preserve">chicco22! </t>
  </si>
  <si>
    <t xml:space="preserve">experience </t>
  </si>
  <si>
    <t>Don’t know tableu and no expert in R</t>
  </si>
  <si>
    <t>GrifisDidNothingWrong</t>
  </si>
  <si>
    <t>impastatrice00</t>
  </si>
  <si>
    <t>NEEDA1</t>
  </si>
  <si>
    <t>NEEDB1</t>
  </si>
  <si>
    <t>NEEDA2</t>
  </si>
  <si>
    <t>NEEDB2</t>
  </si>
  <si>
    <t>NEEDA3</t>
  </si>
  <si>
    <t>NEEDB3</t>
  </si>
  <si>
    <t>NEEDA4</t>
  </si>
  <si>
    <t>NEEDB4</t>
  </si>
  <si>
    <t>NEEDA5</t>
  </si>
  <si>
    <t>NEEDB5</t>
  </si>
  <si>
    <t>DIFFA1</t>
  </si>
  <si>
    <t>DIFFB1</t>
  </si>
  <si>
    <t>AVGA1</t>
  </si>
  <si>
    <t>AVGB1</t>
  </si>
  <si>
    <t>AVGA2</t>
  </si>
  <si>
    <t>AVGB2</t>
  </si>
  <si>
    <t>DIFFA2</t>
  </si>
  <si>
    <t>DIFFB2</t>
  </si>
  <si>
    <t>AVGA3</t>
  </si>
  <si>
    <t>AVGB3</t>
  </si>
  <si>
    <t>DIFFA3</t>
  </si>
  <si>
    <t>DIFFB3</t>
  </si>
  <si>
    <t>AVGA4</t>
  </si>
  <si>
    <t>AVGB4</t>
  </si>
  <si>
    <t>DIFFA4</t>
  </si>
  <si>
    <t>DIFFB4</t>
  </si>
  <si>
    <t>AVGA5</t>
  </si>
  <si>
    <t>AVGB5</t>
  </si>
  <si>
    <t>DIFFA5</t>
  </si>
  <si>
    <t>DIFFB5</t>
  </si>
  <si>
    <t>DELTAA1</t>
  </si>
  <si>
    <t>DELTAB1</t>
  </si>
  <si>
    <t>DELTAA2</t>
  </si>
  <si>
    <t>DELTAB2</t>
  </si>
  <si>
    <t>DELTAA3</t>
  </si>
  <si>
    <t>DELTAB3</t>
  </si>
  <si>
    <t>DELTAA4</t>
  </si>
  <si>
    <t>DELTAB4</t>
  </si>
  <si>
    <t>C. NECESSARIE</t>
  </si>
  <si>
    <t>C. EFFETTIVE</t>
  </si>
  <si>
    <t>RAPPORTO</t>
  </si>
  <si>
    <t>Sì/NO</t>
  </si>
  <si>
    <t>2.33</t>
  </si>
  <si>
    <t>SEX</t>
  </si>
  <si>
    <t>M</t>
  </si>
  <si>
    <t>1,.5</t>
  </si>
  <si>
    <t>64.3%</t>
  </si>
  <si>
    <t>F</t>
  </si>
  <si>
    <t>Sì</t>
  </si>
  <si>
    <t>0.1</t>
  </si>
  <si>
    <t>…</t>
  </si>
  <si>
    <t>0.6</t>
  </si>
  <si>
    <t>0.7</t>
  </si>
  <si>
    <t>0.8</t>
  </si>
  <si>
    <t>0.9</t>
  </si>
  <si>
    <t>0.5</t>
  </si>
  <si>
    <t>0.4</t>
  </si>
  <si>
    <t>0.3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</si>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</sst>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9" fontId="1" fillId="2" borderId="0" xfId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9" fontId="1" fillId="4" borderId="0" xfId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9" fontId="1" fillId="6" borderId="0" xfId="1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9" fontId="1" fillId="8" borderId="0" xfId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9" fontId="1" fillId="10" borderId="0" xfId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9" borderId="0" xfId="0" applyFont="1" applyFill="1" applyAlignment="1">
      <alignment horizontal="right"/>
    </xf>
    <xf numFmtId="0" fontId="1" fillId="10" borderId="0" xfId="0" applyFont="1" applyFill="1" applyAlignment="1">
      <alignment horizontal="right"/>
    </xf>
    <xf numFmtId="0" fontId="1" fillId="11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1" fillId="10" borderId="0" xfId="1" applyNumberFormat="1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8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T13"/>
  <sheetViews>
    <sheetView tabSelected="1" zoomScale="150" zoomScaleNormal="130" workbookViewId="0">
      <pane xSplit="23" topLeftCell="BQ1" activePane="topRight" state="frozen"/>
      <selection pane="topRight" activeCell="CA3" sqref="CA3"/>
    </sheetView>
  </sheetViews>
  <sheetFormatPr baseColWidth="10" defaultColWidth="5.83203125" defaultRowHeight="15.75" customHeight="1" x14ac:dyDescent="0.15"/>
  <cols>
    <col min="1" max="1" width="1.1640625" style="26" customWidth="1"/>
    <col min="2" max="8" width="3.33203125" style="26" customWidth="1"/>
    <col min="9" max="12" width="3.1640625" style="26" customWidth="1"/>
    <col min="13" max="23" width="3.33203125" style="26" customWidth="1"/>
    <col min="24" max="29" width="5.83203125" style="26"/>
    <col min="30" max="30" width="5.83203125" style="26" customWidth="1"/>
    <col min="31" max="89" width="5.83203125" style="26"/>
    <col min="90" max="90" width="7.5" style="26" customWidth="1"/>
    <col min="91" max="91" width="13.6640625" style="26" customWidth="1"/>
    <col min="92" max="93" width="12.33203125" style="26" customWidth="1"/>
    <col min="94" max="94" width="7.5" style="26" customWidth="1"/>
    <col min="95" max="95" width="5.83203125" style="26"/>
    <col min="96" max="96" width="10.83203125" style="26" customWidth="1"/>
    <col min="97" max="16384" width="5.83203125" style="26"/>
  </cols>
  <sheetData>
    <row r="1" spans="1:98" ht="15.75" customHeight="1" x14ac:dyDescent="0.15">
      <c r="B1" s="26">
        <v>0</v>
      </c>
      <c r="C1" s="26">
        <v>1</v>
      </c>
      <c r="D1" s="26">
        <v>2</v>
      </c>
      <c r="E1" s="26">
        <v>3</v>
      </c>
      <c r="F1" s="26">
        <v>4</v>
      </c>
      <c r="G1" s="26">
        <v>5</v>
      </c>
      <c r="H1" s="26">
        <v>6</v>
      </c>
      <c r="I1" s="26">
        <v>7</v>
      </c>
      <c r="J1" s="26">
        <v>8</v>
      </c>
      <c r="K1" s="26">
        <v>9</v>
      </c>
      <c r="L1" s="26">
        <v>10</v>
      </c>
      <c r="M1" s="26">
        <v>11</v>
      </c>
      <c r="N1" s="26">
        <v>12</v>
      </c>
      <c r="O1" s="26">
        <v>13</v>
      </c>
      <c r="P1" s="26">
        <v>14</v>
      </c>
      <c r="Q1" s="26">
        <v>15</v>
      </c>
      <c r="R1" s="26">
        <v>16</v>
      </c>
      <c r="S1" s="26">
        <v>17</v>
      </c>
      <c r="T1" s="26">
        <v>18</v>
      </c>
      <c r="U1" s="26">
        <v>19</v>
      </c>
      <c r="V1" s="26">
        <v>20</v>
      </c>
      <c r="W1" s="26">
        <v>21</v>
      </c>
    </row>
    <row r="2" spans="1:98" s="38" customFormat="1" ht="15.75" customHeight="1" x14ac:dyDescent="0.15">
      <c r="A2" s="27" t="s">
        <v>20</v>
      </c>
      <c r="B2" s="27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27" t="s">
        <v>6</v>
      </c>
      <c r="I2" s="27" t="s">
        <v>7</v>
      </c>
      <c r="J2" s="27" t="s">
        <v>8</v>
      </c>
      <c r="K2" s="27" t="s">
        <v>9</v>
      </c>
      <c r="L2" s="27" t="s">
        <v>10</v>
      </c>
      <c r="M2" s="27" t="s">
        <v>11</v>
      </c>
      <c r="N2" s="27" t="s">
        <v>12</v>
      </c>
      <c r="O2" s="27" t="s">
        <v>13</v>
      </c>
      <c r="P2" s="27" t="s">
        <v>21</v>
      </c>
      <c r="Q2" s="27" t="s">
        <v>14</v>
      </c>
      <c r="R2" s="27" t="s">
        <v>15</v>
      </c>
      <c r="S2" s="27" t="s">
        <v>23</v>
      </c>
      <c r="T2" s="27" t="s">
        <v>24</v>
      </c>
      <c r="U2" s="27" t="s">
        <v>25</v>
      </c>
      <c r="V2" s="27" t="s">
        <v>26</v>
      </c>
      <c r="W2" s="27" t="s">
        <v>27</v>
      </c>
      <c r="X2" s="28" t="s">
        <v>58</v>
      </c>
      <c r="Y2" s="28" t="s">
        <v>59</v>
      </c>
      <c r="Z2" s="28" t="s">
        <v>70</v>
      </c>
      <c r="AA2" s="28" t="s">
        <v>71</v>
      </c>
      <c r="AB2" s="28" t="s">
        <v>68</v>
      </c>
      <c r="AC2" s="28" t="s">
        <v>69</v>
      </c>
      <c r="AD2" s="29" t="s">
        <v>16</v>
      </c>
      <c r="AE2" s="29" t="s">
        <v>17</v>
      </c>
      <c r="AF2" s="29" t="s">
        <v>18</v>
      </c>
      <c r="AG2" s="29" t="s">
        <v>22</v>
      </c>
      <c r="AH2" s="29" t="s">
        <v>19</v>
      </c>
      <c r="AI2" s="28" t="s">
        <v>88</v>
      </c>
      <c r="AJ2" s="28" t="s">
        <v>89</v>
      </c>
      <c r="AK2" s="30" t="s">
        <v>60</v>
      </c>
      <c r="AL2" s="30" t="s">
        <v>61</v>
      </c>
      <c r="AM2" s="30" t="s">
        <v>72</v>
      </c>
      <c r="AN2" s="30" t="s">
        <v>73</v>
      </c>
      <c r="AO2" s="30" t="s">
        <v>74</v>
      </c>
      <c r="AP2" s="30" t="s">
        <v>75</v>
      </c>
      <c r="AQ2" s="31" t="s">
        <v>16</v>
      </c>
      <c r="AR2" s="31" t="s">
        <v>17</v>
      </c>
      <c r="AS2" s="31" t="s">
        <v>18</v>
      </c>
      <c r="AT2" s="31" t="s">
        <v>22</v>
      </c>
      <c r="AU2" s="31" t="s">
        <v>19</v>
      </c>
      <c r="AV2" s="30" t="s">
        <v>90</v>
      </c>
      <c r="AW2" s="30" t="s">
        <v>91</v>
      </c>
      <c r="AX2" s="32" t="s">
        <v>62</v>
      </c>
      <c r="AY2" s="32" t="s">
        <v>63</v>
      </c>
      <c r="AZ2" s="32" t="s">
        <v>76</v>
      </c>
      <c r="BA2" s="32" t="s">
        <v>77</v>
      </c>
      <c r="BB2" s="32" t="s">
        <v>78</v>
      </c>
      <c r="BC2" s="32" t="s">
        <v>79</v>
      </c>
      <c r="BD2" s="33" t="s">
        <v>16</v>
      </c>
      <c r="BE2" s="33" t="s">
        <v>17</v>
      </c>
      <c r="BF2" s="33" t="s">
        <v>18</v>
      </c>
      <c r="BG2" s="33" t="s">
        <v>22</v>
      </c>
      <c r="BH2" s="33" t="s">
        <v>19</v>
      </c>
      <c r="BI2" s="32" t="s">
        <v>92</v>
      </c>
      <c r="BJ2" s="32" t="s">
        <v>93</v>
      </c>
      <c r="BK2" s="34" t="s">
        <v>64</v>
      </c>
      <c r="BL2" s="34" t="s">
        <v>65</v>
      </c>
      <c r="BM2" s="34" t="s">
        <v>80</v>
      </c>
      <c r="BN2" s="34" t="s">
        <v>81</v>
      </c>
      <c r="BO2" s="34" t="s">
        <v>82</v>
      </c>
      <c r="BP2" s="34" t="s">
        <v>83</v>
      </c>
      <c r="BQ2" s="35" t="s">
        <v>16</v>
      </c>
      <c r="BR2" s="35" t="s">
        <v>17</v>
      </c>
      <c r="BS2" s="35" t="s">
        <v>18</v>
      </c>
      <c r="BT2" s="35" t="s">
        <v>22</v>
      </c>
      <c r="BU2" s="35" t="s">
        <v>19</v>
      </c>
      <c r="BV2" s="34" t="s">
        <v>94</v>
      </c>
      <c r="BW2" s="34" t="s">
        <v>95</v>
      </c>
      <c r="BX2" s="36" t="s">
        <v>66</v>
      </c>
      <c r="BY2" s="36" t="s">
        <v>67</v>
      </c>
      <c r="BZ2" s="36" t="s">
        <v>84</v>
      </c>
      <c r="CA2" s="36" t="s">
        <v>85</v>
      </c>
      <c r="CB2" s="36" t="s">
        <v>86</v>
      </c>
      <c r="CC2" s="36" t="s">
        <v>87</v>
      </c>
      <c r="CD2" s="37" t="s">
        <v>16</v>
      </c>
      <c r="CE2" s="37" t="s">
        <v>17</v>
      </c>
      <c r="CF2" s="37" t="s">
        <v>18</v>
      </c>
      <c r="CG2" s="37" t="s">
        <v>22</v>
      </c>
      <c r="CH2" s="37" t="s">
        <v>19</v>
      </c>
      <c r="CI2" s="36" t="s">
        <v>94</v>
      </c>
      <c r="CJ2" s="36" t="s">
        <v>95</v>
      </c>
    </row>
    <row r="3" spans="1:98" s="20" customFormat="1" ht="15.75" customHeight="1" x14ac:dyDescent="0.15">
      <c r="A3" s="1" t="s">
        <v>30</v>
      </c>
      <c r="B3" s="1">
        <v>1</v>
      </c>
      <c r="C3" s="1">
        <v>1</v>
      </c>
      <c r="D3" s="1">
        <v>1</v>
      </c>
      <c r="E3" s="1">
        <v>0</v>
      </c>
      <c r="F3" s="1">
        <v>3</v>
      </c>
      <c r="G3" s="1">
        <v>2</v>
      </c>
      <c r="H3" s="1">
        <v>2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0</v>
      </c>
      <c r="S3" s="1">
        <v>1</v>
      </c>
      <c r="T3" s="1">
        <v>2</v>
      </c>
      <c r="U3" s="1">
        <v>2</v>
      </c>
      <c r="V3" s="1">
        <v>1</v>
      </c>
      <c r="W3" s="1">
        <v>2</v>
      </c>
      <c r="X3" s="43">
        <v>2.5499999999999998</v>
      </c>
      <c r="Y3" s="43">
        <f>AVERAGE(3,2,2,1)</f>
        <v>2</v>
      </c>
      <c r="Z3" s="2">
        <f>AVERAGE(F3,G3)</f>
        <v>2.5</v>
      </c>
      <c r="AA3" s="2">
        <f>AVERAGE(C3,I3,K3,N3)</f>
        <v>0.75</v>
      </c>
      <c r="AB3" s="3">
        <f>Z3/$X$3</f>
        <v>0.98039215686274517</v>
      </c>
      <c r="AC3" s="3">
        <f>AA3/$Y$3</f>
        <v>0.375</v>
      </c>
      <c r="AD3" s="13">
        <v>0</v>
      </c>
      <c r="AE3" s="13" t="s">
        <v>29</v>
      </c>
      <c r="AF3" s="13">
        <v>2</v>
      </c>
      <c r="AG3" s="13">
        <v>3</v>
      </c>
      <c r="AH3" s="13">
        <v>2</v>
      </c>
      <c r="AI3" s="12">
        <f>AG3-Z3</f>
        <v>0.5</v>
      </c>
      <c r="AJ3" s="12">
        <f>AH3-AA3</f>
        <v>1.25</v>
      </c>
      <c r="AK3" s="44">
        <v>2</v>
      </c>
      <c r="AL3" s="44">
        <v>2.5</v>
      </c>
      <c r="AM3" s="4">
        <f>AVERAGE(F3,H3,S3)</f>
        <v>2</v>
      </c>
      <c r="AN3" s="4">
        <f>AVERAGE(C3,D3,J3,Q3)</f>
        <v>0.75</v>
      </c>
      <c r="AO3" s="5">
        <f>AM3/$AK$3</f>
        <v>1</v>
      </c>
      <c r="AP3" s="5">
        <f>AN3/$AL$3</f>
        <v>0.3</v>
      </c>
      <c r="AQ3" s="15">
        <v>0</v>
      </c>
      <c r="AR3" s="15" t="s">
        <v>31</v>
      </c>
      <c r="AS3" s="15">
        <v>2</v>
      </c>
      <c r="AT3" s="15">
        <v>3</v>
      </c>
      <c r="AU3" s="15">
        <v>1</v>
      </c>
      <c r="AV3" s="14">
        <f>AT3-AM3</f>
        <v>1</v>
      </c>
      <c r="AW3" s="14">
        <f>AU3-AN3</f>
        <v>0.25</v>
      </c>
      <c r="AX3" s="45">
        <f>AVERAGE(3,3,2)</f>
        <v>2.6666666666666665</v>
      </c>
      <c r="AY3" s="45">
        <f>AVERAGE(3,2,2,1)</f>
        <v>2</v>
      </c>
      <c r="AZ3" s="6">
        <f>AVERAGE(W3,T3,H3)</f>
        <v>2</v>
      </c>
      <c r="BA3" s="6">
        <f>AVERAGE(D3,L3,Q3,R3)</f>
        <v>0.75</v>
      </c>
      <c r="BB3" s="7">
        <f>AZ3/$AX$3</f>
        <v>0.75</v>
      </c>
      <c r="BC3" s="7">
        <f>BA3/$AY$3</f>
        <v>0.375</v>
      </c>
      <c r="BD3" s="17">
        <v>0</v>
      </c>
      <c r="BE3" s="17" t="s">
        <v>32</v>
      </c>
      <c r="BF3" s="17">
        <v>1</v>
      </c>
      <c r="BG3" s="17">
        <v>3</v>
      </c>
      <c r="BH3" s="17">
        <v>1</v>
      </c>
      <c r="BI3" s="16">
        <f>BG3-AZ3</f>
        <v>1</v>
      </c>
      <c r="BJ3" s="16">
        <f>BH3-BA3</f>
        <v>0.25</v>
      </c>
      <c r="BK3" s="41">
        <f>AVERAGE(1,1,3)</f>
        <v>1.6666666666666667</v>
      </c>
      <c r="BL3" s="41">
        <f>AVERAGE(1,1,1,3)</f>
        <v>1.5</v>
      </c>
      <c r="BM3" s="8">
        <f t="shared" ref="BM3:BM11" si="0">AVERAGE(V3,F3,U3)</f>
        <v>2</v>
      </c>
      <c r="BN3" s="8">
        <f t="shared" ref="BN3:BN11" si="1">AVERAGE(C3,D3,J3,K3)</f>
        <v>0.75</v>
      </c>
      <c r="BO3" s="9">
        <f>BM3/$BK$3</f>
        <v>1.2</v>
      </c>
      <c r="BP3" s="9">
        <f t="shared" ref="BP3:BP11" si="2">BN3/$BL$3</f>
        <v>0.5</v>
      </c>
      <c r="BQ3" s="18">
        <v>1</v>
      </c>
      <c r="BR3" s="18" t="s">
        <v>33</v>
      </c>
      <c r="BS3" s="18">
        <v>3</v>
      </c>
      <c r="BT3" s="18">
        <v>3</v>
      </c>
      <c r="BU3" s="18">
        <v>3</v>
      </c>
      <c r="BV3" s="8">
        <f>BT3-BM3</f>
        <v>1</v>
      </c>
      <c r="BW3" s="8">
        <f>BU3-BN3</f>
        <v>2.25</v>
      </c>
      <c r="BX3" s="42">
        <v>1.5</v>
      </c>
      <c r="BY3" s="42">
        <f>AVERAGE(1,1,1,2,3)</f>
        <v>1.6</v>
      </c>
      <c r="BZ3" s="10">
        <f t="shared" ref="BZ3:BZ11" si="3">AVERAGE(H3,S3,T3,W3)</f>
        <v>1.75</v>
      </c>
      <c r="CA3" s="10">
        <f t="shared" ref="CA3:CA11" si="4">AVERAGE(C3,D3,L3,N3,Q3)</f>
        <v>1</v>
      </c>
      <c r="CB3" s="11">
        <f>BZ3/$BX$3</f>
        <v>1.1666666666666667</v>
      </c>
      <c r="CC3" s="11">
        <f>CA3/$BY$3</f>
        <v>0.625</v>
      </c>
      <c r="CD3" s="19">
        <v>1</v>
      </c>
      <c r="CE3" s="19" t="s">
        <v>34</v>
      </c>
      <c r="CF3" s="19">
        <v>3</v>
      </c>
      <c r="CG3" s="19">
        <v>3</v>
      </c>
      <c r="CH3" s="19">
        <v>3</v>
      </c>
      <c r="CI3" s="39">
        <f>CG3-BZ3</f>
        <v>1.25</v>
      </c>
      <c r="CJ3" s="39">
        <f>CH3-CA3</f>
        <v>2</v>
      </c>
    </row>
    <row r="4" spans="1:98" s="20" customFormat="1" ht="15.75" customHeight="1" x14ac:dyDescent="0.15">
      <c r="B4" s="1">
        <v>1</v>
      </c>
      <c r="C4" s="1">
        <v>3</v>
      </c>
      <c r="D4" s="1">
        <v>3</v>
      </c>
      <c r="E4" s="1">
        <v>2</v>
      </c>
      <c r="F4" s="1">
        <v>2</v>
      </c>
      <c r="G4" s="1">
        <v>3</v>
      </c>
      <c r="H4" s="1">
        <v>2</v>
      </c>
      <c r="I4" s="1">
        <v>0</v>
      </c>
      <c r="J4" s="1">
        <v>2</v>
      </c>
      <c r="K4" s="1">
        <v>2</v>
      </c>
      <c r="L4" s="1">
        <v>2</v>
      </c>
      <c r="M4" s="1">
        <v>3</v>
      </c>
      <c r="N4" s="1">
        <v>2</v>
      </c>
      <c r="O4" s="1">
        <v>3</v>
      </c>
      <c r="P4" s="1">
        <v>3</v>
      </c>
      <c r="Q4" s="1">
        <v>0</v>
      </c>
      <c r="R4" s="1">
        <v>2</v>
      </c>
      <c r="S4" s="1">
        <v>2</v>
      </c>
      <c r="T4" s="1">
        <v>2</v>
      </c>
      <c r="U4" s="1">
        <v>1</v>
      </c>
      <c r="V4" s="1">
        <v>3</v>
      </c>
      <c r="W4" s="1">
        <v>2</v>
      </c>
      <c r="X4" s="43"/>
      <c r="Y4" s="43"/>
      <c r="Z4" s="2">
        <f t="shared" ref="Z4:Z11" si="5">AVERAGE(F4,G4)</f>
        <v>2.5</v>
      </c>
      <c r="AA4" s="2">
        <f t="shared" ref="AA4:AA11" si="6">AVERAGE(C4,I4,K4,N4)</f>
        <v>1.75</v>
      </c>
      <c r="AB4" s="3">
        <f t="shared" ref="AB4:AB11" si="7">Z4/$X$3</f>
        <v>0.98039215686274517</v>
      </c>
      <c r="AC4" s="3">
        <f t="shared" ref="AC4:AC11" si="8">AA4/$Y$3</f>
        <v>0.875</v>
      </c>
      <c r="AD4" s="13">
        <v>1</v>
      </c>
      <c r="AE4" s="21"/>
      <c r="AF4" s="13">
        <v>3</v>
      </c>
      <c r="AG4" s="13">
        <v>4</v>
      </c>
      <c r="AH4" s="13">
        <v>4</v>
      </c>
      <c r="AI4" s="12">
        <f t="shared" ref="AI4:AI11" si="9">AG4-Z4</f>
        <v>1.5</v>
      </c>
      <c r="AJ4" s="12">
        <f t="shared" ref="AJ4:AJ11" si="10">AH4-AA4</f>
        <v>2.25</v>
      </c>
      <c r="AK4" s="44"/>
      <c r="AL4" s="44"/>
      <c r="AM4" s="4">
        <f>AVERAGE(F4,H4,S4)</f>
        <v>2</v>
      </c>
      <c r="AN4" s="4">
        <f t="shared" ref="AN4:AN11" si="11">AVERAGE(C4,D4,J4,Q4)</f>
        <v>2</v>
      </c>
      <c r="AO4" s="5">
        <f t="shared" ref="AO4:AO11" si="12">AM4/$AK$3</f>
        <v>1</v>
      </c>
      <c r="AP4" s="5">
        <f t="shared" ref="AP4:AP11" si="13">AN4/$AL$3</f>
        <v>0.8</v>
      </c>
      <c r="AQ4" s="15">
        <v>1</v>
      </c>
      <c r="AR4" s="22"/>
      <c r="AS4" s="15">
        <v>4</v>
      </c>
      <c r="AT4" s="15">
        <v>4</v>
      </c>
      <c r="AU4" s="15">
        <v>4</v>
      </c>
      <c r="AV4" s="14">
        <f t="shared" ref="AV4:AV11" si="14">AT4-AM4</f>
        <v>2</v>
      </c>
      <c r="AW4" s="14">
        <f t="shared" ref="AW4:AW11" si="15">AU4-AN4</f>
        <v>2</v>
      </c>
      <c r="AX4" s="45"/>
      <c r="AY4" s="45"/>
      <c r="AZ4" s="6">
        <f t="shared" ref="AZ4:AZ11" si="16">AVERAGE(W4,T4,H4)</f>
        <v>2</v>
      </c>
      <c r="BA4" s="6">
        <f t="shared" ref="BA4:BA11" si="17">AVERAGE(D4,L4,Q4,R4)</f>
        <v>1.75</v>
      </c>
      <c r="BB4" s="7">
        <f t="shared" ref="BB4:BB11" si="18">AZ4/$AX$3</f>
        <v>0.75</v>
      </c>
      <c r="BC4" s="7">
        <f t="shared" ref="BC4:BC11" si="19">BA4/$AY$3</f>
        <v>0.875</v>
      </c>
      <c r="BD4" s="17">
        <v>1</v>
      </c>
      <c r="BE4" s="23"/>
      <c r="BF4" s="17">
        <v>3</v>
      </c>
      <c r="BG4" s="17">
        <v>3</v>
      </c>
      <c r="BH4" s="17">
        <v>4</v>
      </c>
      <c r="BI4" s="16">
        <f t="shared" ref="BI4:BI11" si="20">BG4-AZ4</f>
        <v>1</v>
      </c>
      <c r="BJ4" s="16">
        <f>BH4-BA4</f>
        <v>2.25</v>
      </c>
      <c r="BK4" s="41"/>
      <c r="BL4" s="41"/>
      <c r="BM4" s="8">
        <f t="shared" si="0"/>
        <v>2</v>
      </c>
      <c r="BN4" s="8">
        <f t="shared" si="1"/>
        <v>2.5</v>
      </c>
      <c r="BO4" s="9">
        <f t="shared" ref="BO4:BO11" si="21">BM4/$BK$3</f>
        <v>1.2</v>
      </c>
      <c r="BP4" s="9">
        <f t="shared" si="2"/>
        <v>1.6666666666666667</v>
      </c>
      <c r="BQ4" s="18">
        <v>1</v>
      </c>
      <c r="BR4" s="24"/>
      <c r="BS4" s="18">
        <v>4</v>
      </c>
      <c r="BT4" s="18">
        <v>4</v>
      </c>
      <c r="BU4" s="18">
        <v>4</v>
      </c>
      <c r="BV4" s="8">
        <f t="shared" ref="BV4:BV11" si="22">BT4-BM4</f>
        <v>2</v>
      </c>
      <c r="BW4" s="8">
        <f>BU4-BN4</f>
        <v>1.5</v>
      </c>
      <c r="BX4" s="42"/>
      <c r="BY4" s="42"/>
      <c r="BZ4" s="10">
        <f t="shared" si="3"/>
        <v>2</v>
      </c>
      <c r="CA4" s="10">
        <f t="shared" si="4"/>
        <v>2</v>
      </c>
      <c r="CB4" s="11">
        <f t="shared" ref="CB4:CB11" si="23">BZ4/$BX$3</f>
        <v>1.3333333333333333</v>
      </c>
      <c r="CC4" s="11">
        <f t="shared" ref="CC4:CC11" si="24">CA4/$BY$3</f>
        <v>1.25</v>
      </c>
      <c r="CD4" s="19">
        <v>1</v>
      </c>
      <c r="CE4" s="25"/>
      <c r="CF4" s="19">
        <v>4</v>
      </c>
      <c r="CG4" s="19">
        <v>4</v>
      </c>
      <c r="CH4" s="19">
        <v>4</v>
      </c>
      <c r="CI4" s="39">
        <f t="shared" ref="CI4:CI11" si="25">CG4-BZ4</f>
        <v>2</v>
      </c>
      <c r="CJ4" s="39">
        <f>CH4-CA4</f>
        <v>2</v>
      </c>
      <c r="CS4" s="40" t="s">
        <v>106</v>
      </c>
      <c r="CT4" s="40"/>
    </row>
    <row r="5" spans="1:98" s="20" customFormat="1" ht="15.75" customHeight="1" x14ac:dyDescent="0.15">
      <c r="A5" s="1" t="s">
        <v>36</v>
      </c>
      <c r="B5" s="1">
        <v>1</v>
      </c>
      <c r="C5" s="1">
        <v>1</v>
      </c>
      <c r="D5" s="1">
        <v>1</v>
      </c>
      <c r="E5" s="1">
        <v>0</v>
      </c>
      <c r="F5" s="1">
        <v>2</v>
      </c>
      <c r="G5" s="1">
        <v>0</v>
      </c>
      <c r="H5" s="1">
        <v>2</v>
      </c>
      <c r="I5" s="1">
        <v>1</v>
      </c>
      <c r="J5" s="1">
        <v>0</v>
      </c>
      <c r="K5" s="1">
        <v>2</v>
      </c>
      <c r="L5" s="1">
        <v>1</v>
      </c>
      <c r="M5" s="1">
        <v>0</v>
      </c>
      <c r="N5" s="1">
        <v>0</v>
      </c>
      <c r="O5" s="1">
        <v>2</v>
      </c>
      <c r="P5" s="1">
        <v>1</v>
      </c>
      <c r="Q5" s="1">
        <v>2</v>
      </c>
      <c r="R5" s="1">
        <v>2</v>
      </c>
      <c r="S5" s="1">
        <v>2</v>
      </c>
      <c r="T5" s="1">
        <v>2</v>
      </c>
      <c r="U5" s="1">
        <v>2</v>
      </c>
      <c r="V5" s="1">
        <v>3</v>
      </c>
      <c r="W5" s="1">
        <v>2</v>
      </c>
      <c r="X5" s="43"/>
      <c r="Y5" s="43"/>
      <c r="Z5" s="2">
        <f t="shared" si="5"/>
        <v>1</v>
      </c>
      <c r="AA5" s="2">
        <f t="shared" si="6"/>
        <v>1</v>
      </c>
      <c r="AB5" s="3">
        <f t="shared" si="7"/>
        <v>0.39215686274509809</v>
      </c>
      <c r="AC5" s="3">
        <f t="shared" si="8"/>
        <v>0.5</v>
      </c>
      <c r="AD5" s="13">
        <v>0</v>
      </c>
      <c r="AE5" s="13" t="s">
        <v>35</v>
      </c>
      <c r="AF5" s="13">
        <v>2</v>
      </c>
      <c r="AG5" s="13">
        <v>3</v>
      </c>
      <c r="AH5" s="13">
        <v>1</v>
      </c>
      <c r="AI5" s="12">
        <f t="shared" si="9"/>
        <v>2</v>
      </c>
      <c r="AJ5" s="12">
        <f t="shared" si="10"/>
        <v>0</v>
      </c>
      <c r="AK5" s="44"/>
      <c r="AL5" s="44"/>
      <c r="AM5" s="4">
        <f t="shared" ref="AM5:AM11" si="26">AVERAGE(F5,H5,S5)</f>
        <v>2</v>
      </c>
      <c r="AN5" s="4">
        <f t="shared" si="11"/>
        <v>1</v>
      </c>
      <c r="AO5" s="5">
        <f t="shared" si="12"/>
        <v>1</v>
      </c>
      <c r="AP5" s="5">
        <f t="shared" si="13"/>
        <v>0.4</v>
      </c>
      <c r="AQ5" s="15">
        <v>0</v>
      </c>
      <c r="AR5" s="15" t="s">
        <v>37</v>
      </c>
      <c r="AS5" s="15">
        <v>2</v>
      </c>
      <c r="AT5" s="15">
        <v>3</v>
      </c>
      <c r="AU5" s="15">
        <v>1</v>
      </c>
      <c r="AV5" s="14">
        <f t="shared" si="14"/>
        <v>1</v>
      </c>
      <c r="AW5" s="14">
        <f t="shared" si="15"/>
        <v>0</v>
      </c>
      <c r="AX5" s="45"/>
      <c r="AY5" s="45"/>
      <c r="AZ5" s="6">
        <f t="shared" si="16"/>
        <v>2</v>
      </c>
      <c r="BA5" s="6">
        <f t="shared" si="17"/>
        <v>1.5</v>
      </c>
      <c r="BB5" s="7">
        <f t="shared" si="18"/>
        <v>0.75</v>
      </c>
      <c r="BC5" s="7">
        <f t="shared" si="19"/>
        <v>0.75</v>
      </c>
      <c r="BD5" s="17">
        <v>0</v>
      </c>
      <c r="BE5" s="17" t="s">
        <v>38</v>
      </c>
      <c r="BF5" s="17">
        <v>2</v>
      </c>
      <c r="BG5" s="17">
        <v>3</v>
      </c>
      <c r="BH5" s="17">
        <v>1</v>
      </c>
      <c r="BI5" s="16">
        <f t="shared" si="20"/>
        <v>1</v>
      </c>
      <c r="BJ5" s="16">
        <f t="shared" ref="BJ5:BJ11" si="27">BH5-BA5</f>
        <v>-0.5</v>
      </c>
      <c r="BK5" s="41"/>
      <c r="BL5" s="41"/>
      <c r="BM5" s="8">
        <f t="shared" si="0"/>
        <v>2.3333333333333335</v>
      </c>
      <c r="BN5" s="8">
        <f t="shared" si="1"/>
        <v>1</v>
      </c>
      <c r="BO5" s="9">
        <f t="shared" si="21"/>
        <v>1.4000000000000001</v>
      </c>
      <c r="BP5" s="9">
        <f t="shared" si="2"/>
        <v>0.66666666666666663</v>
      </c>
      <c r="BQ5" s="18">
        <v>1</v>
      </c>
      <c r="BR5" s="18" t="s">
        <v>39</v>
      </c>
      <c r="BS5" s="18">
        <v>4</v>
      </c>
      <c r="BT5" s="18">
        <v>4</v>
      </c>
      <c r="BU5" s="18">
        <v>3</v>
      </c>
      <c r="BV5" s="8">
        <f t="shared" si="22"/>
        <v>1.6666666666666665</v>
      </c>
      <c r="BW5" s="8">
        <f t="shared" ref="BW5:BW11" si="28">BU5-BN5</f>
        <v>2</v>
      </c>
      <c r="BX5" s="42"/>
      <c r="BY5" s="42"/>
      <c r="BZ5" s="10">
        <f t="shared" si="3"/>
        <v>2</v>
      </c>
      <c r="CA5" s="10">
        <f t="shared" si="4"/>
        <v>1</v>
      </c>
      <c r="CB5" s="11">
        <f t="shared" si="23"/>
        <v>1.3333333333333333</v>
      </c>
      <c r="CC5" s="11">
        <f t="shared" si="24"/>
        <v>0.625</v>
      </c>
      <c r="CD5" s="19">
        <v>0</v>
      </c>
      <c r="CE5" s="19" t="s">
        <v>40</v>
      </c>
      <c r="CF5" s="19">
        <v>2</v>
      </c>
      <c r="CG5" s="19">
        <v>2</v>
      </c>
      <c r="CH5" s="19">
        <v>1</v>
      </c>
      <c r="CI5" s="39">
        <f t="shared" si="25"/>
        <v>0</v>
      </c>
      <c r="CJ5" s="39">
        <f t="shared" ref="CJ5:CJ11" si="29">CH5-CA5</f>
        <v>0</v>
      </c>
      <c r="CL5" s="26" t="s">
        <v>101</v>
      </c>
      <c r="CM5" s="26" t="s">
        <v>96</v>
      </c>
      <c r="CN5" s="26" t="s">
        <v>97</v>
      </c>
      <c r="CO5" s="26" t="s">
        <v>98</v>
      </c>
      <c r="CP5" s="26" t="s">
        <v>99</v>
      </c>
      <c r="CR5" s="20" t="s">
        <v>98</v>
      </c>
      <c r="CS5" s="20" t="s">
        <v>102</v>
      </c>
      <c r="CT5" s="20" t="s">
        <v>105</v>
      </c>
    </row>
    <row r="6" spans="1:98" s="20" customFormat="1" ht="15.75" customHeight="1" x14ac:dyDescent="0.15">
      <c r="A6" s="1" t="s">
        <v>42</v>
      </c>
      <c r="B6" s="1">
        <v>1</v>
      </c>
      <c r="C6" s="1">
        <v>1</v>
      </c>
      <c r="D6" s="1">
        <v>1</v>
      </c>
      <c r="E6" s="1">
        <v>1</v>
      </c>
      <c r="F6" s="1">
        <v>2</v>
      </c>
      <c r="G6" s="1">
        <v>2</v>
      </c>
      <c r="H6" s="1">
        <v>2</v>
      </c>
      <c r="I6" s="1">
        <v>1</v>
      </c>
      <c r="J6" s="1">
        <v>1</v>
      </c>
      <c r="K6" s="1">
        <v>2</v>
      </c>
      <c r="L6" s="1">
        <v>1</v>
      </c>
      <c r="M6" s="1">
        <v>1</v>
      </c>
      <c r="N6" s="1">
        <v>2</v>
      </c>
      <c r="O6" s="1">
        <v>1</v>
      </c>
      <c r="P6" s="1">
        <v>1</v>
      </c>
      <c r="Q6" s="1">
        <v>1</v>
      </c>
      <c r="R6" s="1">
        <v>1</v>
      </c>
      <c r="S6" s="1">
        <v>2</v>
      </c>
      <c r="T6" s="1">
        <v>2</v>
      </c>
      <c r="U6" s="1">
        <v>1</v>
      </c>
      <c r="V6" s="1">
        <v>2</v>
      </c>
      <c r="W6" s="1">
        <v>2</v>
      </c>
      <c r="X6" s="43"/>
      <c r="Y6" s="43"/>
      <c r="Z6" s="2">
        <f t="shared" si="5"/>
        <v>2</v>
      </c>
      <c r="AA6" s="2">
        <f t="shared" si="6"/>
        <v>1.5</v>
      </c>
      <c r="AB6" s="3">
        <f t="shared" si="7"/>
        <v>0.78431372549019618</v>
      </c>
      <c r="AC6" s="3">
        <f t="shared" si="8"/>
        <v>0.75</v>
      </c>
      <c r="AD6" s="13">
        <v>0</v>
      </c>
      <c r="AE6" s="13" t="s">
        <v>41</v>
      </c>
      <c r="AF6" s="13">
        <v>2</v>
      </c>
      <c r="AG6" s="13">
        <v>4</v>
      </c>
      <c r="AH6" s="13">
        <v>2</v>
      </c>
      <c r="AI6" s="12">
        <f t="shared" si="9"/>
        <v>2</v>
      </c>
      <c r="AJ6" s="12">
        <f t="shared" si="10"/>
        <v>0.5</v>
      </c>
      <c r="AK6" s="44"/>
      <c r="AL6" s="44"/>
      <c r="AM6" s="4">
        <f t="shared" si="26"/>
        <v>2</v>
      </c>
      <c r="AN6" s="4">
        <f t="shared" si="11"/>
        <v>1</v>
      </c>
      <c r="AO6" s="5">
        <f t="shared" si="12"/>
        <v>1</v>
      </c>
      <c r="AP6" s="5">
        <f t="shared" si="13"/>
        <v>0.4</v>
      </c>
      <c r="AQ6" s="15">
        <v>1</v>
      </c>
      <c r="AR6" s="15" t="s">
        <v>43</v>
      </c>
      <c r="AS6" s="15">
        <v>3</v>
      </c>
      <c r="AT6" s="15">
        <v>4</v>
      </c>
      <c r="AU6" s="15">
        <v>2</v>
      </c>
      <c r="AV6" s="14">
        <f t="shared" si="14"/>
        <v>2</v>
      </c>
      <c r="AW6" s="14">
        <f t="shared" si="15"/>
        <v>1</v>
      </c>
      <c r="AX6" s="45"/>
      <c r="AY6" s="45"/>
      <c r="AZ6" s="6">
        <f t="shared" si="16"/>
        <v>2</v>
      </c>
      <c r="BA6" s="6">
        <f t="shared" si="17"/>
        <v>1</v>
      </c>
      <c r="BB6" s="7">
        <f t="shared" si="18"/>
        <v>0.75</v>
      </c>
      <c r="BC6" s="7">
        <f t="shared" si="19"/>
        <v>0.5</v>
      </c>
      <c r="BD6" s="17">
        <v>0</v>
      </c>
      <c r="BE6" s="17" t="s">
        <v>44</v>
      </c>
      <c r="BF6" s="17">
        <v>2</v>
      </c>
      <c r="BG6" s="17">
        <v>3</v>
      </c>
      <c r="BH6" s="17">
        <v>2</v>
      </c>
      <c r="BI6" s="16">
        <f t="shared" si="20"/>
        <v>1</v>
      </c>
      <c r="BJ6" s="16">
        <f t="shared" si="27"/>
        <v>1</v>
      </c>
      <c r="BK6" s="41"/>
      <c r="BL6" s="41"/>
      <c r="BM6" s="8">
        <f t="shared" si="0"/>
        <v>1.6666666666666667</v>
      </c>
      <c r="BN6" s="8">
        <f t="shared" si="1"/>
        <v>1.25</v>
      </c>
      <c r="BO6" s="9">
        <f t="shared" si="21"/>
        <v>1</v>
      </c>
      <c r="BP6" s="9">
        <f t="shared" si="2"/>
        <v>0.83333333333333337</v>
      </c>
      <c r="BQ6" s="18">
        <v>1</v>
      </c>
      <c r="BR6" s="18" t="s">
        <v>45</v>
      </c>
      <c r="BS6" s="18">
        <v>3</v>
      </c>
      <c r="BT6" s="18">
        <v>3</v>
      </c>
      <c r="BU6" s="18">
        <v>3</v>
      </c>
      <c r="BV6" s="8">
        <f t="shared" si="22"/>
        <v>1.3333333333333333</v>
      </c>
      <c r="BW6" s="8">
        <f t="shared" si="28"/>
        <v>1.75</v>
      </c>
      <c r="BX6" s="42"/>
      <c r="BY6" s="42"/>
      <c r="BZ6" s="10">
        <f t="shared" si="3"/>
        <v>2</v>
      </c>
      <c r="CA6" s="10">
        <f t="shared" si="4"/>
        <v>1.2</v>
      </c>
      <c r="CB6" s="11">
        <f t="shared" si="23"/>
        <v>1.3333333333333333</v>
      </c>
      <c r="CC6" s="11">
        <f t="shared" si="24"/>
        <v>0.74999999999999989</v>
      </c>
      <c r="CD6" s="19">
        <v>0</v>
      </c>
      <c r="CE6" s="19" t="s">
        <v>28</v>
      </c>
      <c r="CF6" s="19">
        <v>4</v>
      </c>
      <c r="CG6" s="19">
        <v>2</v>
      </c>
      <c r="CH6" s="19">
        <v>2</v>
      </c>
      <c r="CI6" s="39">
        <f t="shared" si="25"/>
        <v>0</v>
      </c>
      <c r="CJ6" s="39">
        <f t="shared" si="29"/>
        <v>0.8</v>
      </c>
      <c r="CL6" s="26" t="s">
        <v>102</v>
      </c>
      <c r="CM6" s="26" t="s">
        <v>100</v>
      </c>
      <c r="CN6" s="26" t="s">
        <v>103</v>
      </c>
      <c r="CO6" s="26" t="s">
        <v>104</v>
      </c>
      <c r="CP6" s="26">
        <v>1</v>
      </c>
      <c r="CR6" s="20">
        <v>0</v>
      </c>
      <c r="CS6" s="20">
        <v>0</v>
      </c>
      <c r="CT6" s="20">
        <v>0</v>
      </c>
    </row>
    <row r="7" spans="1:98" s="20" customFormat="1" ht="15.75" customHeight="1" x14ac:dyDescent="0.15">
      <c r="A7" s="1" t="s">
        <v>46</v>
      </c>
      <c r="B7" s="1">
        <v>0</v>
      </c>
      <c r="C7" s="1">
        <v>2</v>
      </c>
      <c r="D7" s="1">
        <v>2</v>
      </c>
      <c r="E7" s="1">
        <v>0</v>
      </c>
      <c r="F7" s="1">
        <v>2</v>
      </c>
      <c r="G7" s="1">
        <v>2</v>
      </c>
      <c r="H7" s="1">
        <v>3</v>
      </c>
      <c r="I7" s="1">
        <v>0</v>
      </c>
      <c r="J7" s="1">
        <v>0</v>
      </c>
      <c r="K7" s="1">
        <v>1</v>
      </c>
      <c r="L7" s="1">
        <v>0</v>
      </c>
      <c r="M7" s="1">
        <v>1</v>
      </c>
      <c r="N7" s="1">
        <v>0</v>
      </c>
      <c r="O7" s="1">
        <v>2</v>
      </c>
      <c r="P7" s="1">
        <v>2</v>
      </c>
      <c r="Q7" s="1">
        <v>3</v>
      </c>
      <c r="R7" s="1">
        <v>0</v>
      </c>
      <c r="S7" s="1">
        <v>1</v>
      </c>
      <c r="T7" s="1">
        <v>2</v>
      </c>
      <c r="U7" s="1">
        <v>2</v>
      </c>
      <c r="V7" s="1">
        <v>3</v>
      </c>
      <c r="W7" s="1">
        <v>3</v>
      </c>
      <c r="X7" s="43"/>
      <c r="Y7" s="43"/>
      <c r="Z7" s="2">
        <f t="shared" si="5"/>
        <v>2</v>
      </c>
      <c r="AA7" s="2">
        <f t="shared" si="6"/>
        <v>0.75</v>
      </c>
      <c r="AB7" s="3">
        <f t="shared" si="7"/>
        <v>0.78431372549019618</v>
      </c>
      <c r="AC7" s="3">
        <f t="shared" si="8"/>
        <v>0.375</v>
      </c>
      <c r="AD7" s="13">
        <v>0</v>
      </c>
      <c r="AE7" s="21"/>
      <c r="AF7" s="13">
        <v>3</v>
      </c>
      <c r="AG7" s="13">
        <v>3</v>
      </c>
      <c r="AH7" s="13">
        <v>1</v>
      </c>
      <c r="AI7" s="12">
        <f t="shared" si="9"/>
        <v>1</v>
      </c>
      <c r="AJ7" s="12">
        <f t="shared" si="10"/>
        <v>0.25</v>
      </c>
      <c r="AK7" s="44"/>
      <c r="AL7" s="44"/>
      <c r="AM7" s="4">
        <f t="shared" si="26"/>
        <v>2</v>
      </c>
      <c r="AN7" s="4">
        <f t="shared" si="11"/>
        <v>1.75</v>
      </c>
      <c r="AO7" s="5">
        <f t="shared" si="12"/>
        <v>1</v>
      </c>
      <c r="AP7" s="5">
        <f t="shared" si="13"/>
        <v>0.7</v>
      </c>
      <c r="AQ7" s="15">
        <v>1</v>
      </c>
      <c r="AR7" s="22"/>
      <c r="AS7" s="15">
        <v>2</v>
      </c>
      <c r="AT7" s="15">
        <v>3</v>
      </c>
      <c r="AU7" s="15">
        <v>4</v>
      </c>
      <c r="AV7" s="14">
        <f t="shared" si="14"/>
        <v>1</v>
      </c>
      <c r="AW7" s="14">
        <f t="shared" si="15"/>
        <v>2.25</v>
      </c>
      <c r="AX7" s="45"/>
      <c r="AY7" s="45"/>
      <c r="AZ7" s="6">
        <f t="shared" si="16"/>
        <v>2.6666666666666665</v>
      </c>
      <c r="BA7" s="6">
        <f t="shared" si="17"/>
        <v>1.25</v>
      </c>
      <c r="BB7" s="7">
        <f t="shared" si="18"/>
        <v>1</v>
      </c>
      <c r="BC7" s="7">
        <f t="shared" si="19"/>
        <v>0.625</v>
      </c>
      <c r="BD7" s="17">
        <v>0</v>
      </c>
      <c r="BE7" s="17" t="s">
        <v>47</v>
      </c>
      <c r="BF7" s="17">
        <v>2</v>
      </c>
      <c r="BG7" s="17">
        <v>4</v>
      </c>
      <c r="BH7" s="17">
        <v>1</v>
      </c>
      <c r="BI7" s="16">
        <f t="shared" si="20"/>
        <v>1.3333333333333335</v>
      </c>
      <c r="BJ7" s="16">
        <f t="shared" si="27"/>
        <v>-0.25</v>
      </c>
      <c r="BK7" s="41"/>
      <c r="BL7" s="41"/>
      <c r="BM7" s="8">
        <f t="shared" si="0"/>
        <v>2.3333333333333335</v>
      </c>
      <c r="BN7" s="8">
        <f t="shared" si="1"/>
        <v>1.25</v>
      </c>
      <c r="BO7" s="9">
        <f t="shared" si="21"/>
        <v>1.4000000000000001</v>
      </c>
      <c r="BP7" s="9">
        <f t="shared" si="2"/>
        <v>0.83333333333333337</v>
      </c>
      <c r="BQ7" s="18">
        <v>0</v>
      </c>
      <c r="BR7" s="24"/>
      <c r="BS7" s="18">
        <v>3</v>
      </c>
      <c r="BT7" s="18">
        <v>4</v>
      </c>
      <c r="BU7" s="18">
        <v>1</v>
      </c>
      <c r="BV7" s="8">
        <f t="shared" si="22"/>
        <v>1.6666666666666665</v>
      </c>
      <c r="BW7" s="8">
        <f t="shared" si="28"/>
        <v>-0.25</v>
      </c>
      <c r="BX7" s="42"/>
      <c r="BY7" s="42"/>
      <c r="BZ7" s="10">
        <f t="shared" si="3"/>
        <v>2.25</v>
      </c>
      <c r="CA7" s="10">
        <f t="shared" si="4"/>
        <v>1.4</v>
      </c>
      <c r="CB7" s="11">
        <f t="shared" si="23"/>
        <v>1.5</v>
      </c>
      <c r="CC7" s="11">
        <f t="shared" si="24"/>
        <v>0.87499999999999989</v>
      </c>
      <c r="CD7" s="19">
        <v>1</v>
      </c>
      <c r="CE7" s="25"/>
      <c r="CF7" s="19">
        <v>3</v>
      </c>
      <c r="CG7" s="19">
        <v>3</v>
      </c>
      <c r="CH7" s="19">
        <v>3</v>
      </c>
      <c r="CI7" s="39">
        <f t="shared" si="25"/>
        <v>0.75</v>
      </c>
      <c r="CJ7" s="39">
        <f t="shared" si="29"/>
        <v>1.6</v>
      </c>
      <c r="CR7" s="20" t="s">
        <v>107</v>
      </c>
      <c r="CS7" s="20">
        <v>0</v>
      </c>
      <c r="CT7" s="20">
        <v>0</v>
      </c>
    </row>
    <row r="8" spans="1:98" s="20" customFormat="1" ht="15.75" customHeight="1" x14ac:dyDescent="0.15">
      <c r="A8" s="1" t="s">
        <v>49</v>
      </c>
      <c r="B8" s="1">
        <v>0</v>
      </c>
      <c r="C8" s="1">
        <v>1</v>
      </c>
      <c r="D8" s="1">
        <v>1</v>
      </c>
      <c r="E8" s="1">
        <v>0</v>
      </c>
      <c r="F8" s="1">
        <v>2</v>
      </c>
      <c r="G8" s="1">
        <v>3</v>
      </c>
      <c r="H8" s="1">
        <v>2</v>
      </c>
      <c r="I8" s="1">
        <v>1</v>
      </c>
      <c r="J8" s="1">
        <v>0</v>
      </c>
      <c r="K8" s="1">
        <v>3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2</v>
      </c>
      <c r="R8" s="1">
        <v>2</v>
      </c>
      <c r="S8" s="1">
        <v>2</v>
      </c>
      <c r="T8" s="1">
        <v>3</v>
      </c>
      <c r="U8" s="1">
        <v>3</v>
      </c>
      <c r="V8" s="1">
        <v>3</v>
      </c>
      <c r="W8" s="1">
        <v>3</v>
      </c>
      <c r="X8" s="43"/>
      <c r="Y8" s="43"/>
      <c r="Z8" s="2">
        <f t="shared" si="5"/>
        <v>2.5</v>
      </c>
      <c r="AA8" s="2">
        <f t="shared" si="6"/>
        <v>1.5</v>
      </c>
      <c r="AB8" s="3">
        <f t="shared" si="7"/>
        <v>0.98039215686274517</v>
      </c>
      <c r="AC8" s="3">
        <f t="shared" si="8"/>
        <v>0.75</v>
      </c>
      <c r="AD8" s="13">
        <v>1</v>
      </c>
      <c r="AE8" s="13" t="s">
        <v>48</v>
      </c>
      <c r="AF8" s="13">
        <v>3</v>
      </c>
      <c r="AG8" s="13">
        <v>4</v>
      </c>
      <c r="AH8" s="13">
        <v>3</v>
      </c>
      <c r="AI8" s="12">
        <f t="shared" si="9"/>
        <v>1.5</v>
      </c>
      <c r="AJ8" s="12">
        <f t="shared" si="10"/>
        <v>1.5</v>
      </c>
      <c r="AK8" s="44"/>
      <c r="AL8" s="44"/>
      <c r="AM8" s="4">
        <f t="shared" si="26"/>
        <v>2</v>
      </c>
      <c r="AN8" s="4">
        <f t="shared" si="11"/>
        <v>1</v>
      </c>
      <c r="AO8" s="5">
        <f t="shared" si="12"/>
        <v>1</v>
      </c>
      <c r="AP8" s="5">
        <f t="shared" si="13"/>
        <v>0.4</v>
      </c>
      <c r="AQ8" s="15">
        <v>1</v>
      </c>
      <c r="AR8" s="15" t="s">
        <v>50</v>
      </c>
      <c r="AS8" s="15">
        <v>3</v>
      </c>
      <c r="AT8" s="15">
        <v>4</v>
      </c>
      <c r="AU8" s="15">
        <v>3</v>
      </c>
      <c r="AV8" s="14">
        <f t="shared" si="14"/>
        <v>2</v>
      </c>
      <c r="AW8" s="14">
        <f t="shared" si="15"/>
        <v>2</v>
      </c>
      <c r="AX8" s="45"/>
      <c r="AY8" s="45"/>
      <c r="AZ8" s="6">
        <f t="shared" si="16"/>
        <v>2.6666666666666665</v>
      </c>
      <c r="BA8" s="6">
        <f t="shared" si="17"/>
        <v>1.5</v>
      </c>
      <c r="BB8" s="7">
        <f t="shared" si="18"/>
        <v>1</v>
      </c>
      <c r="BC8" s="7">
        <f t="shared" si="19"/>
        <v>0.75</v>
      </c>
      <c r="BD8" s="17">
        <v>1</v>
      </c>
      <c r="BE8" s="17" t="s">
        <v>51</v>
      </c>
      <c r="BF8" s="17">
        <v>4</v>
      </c>
      <c r="BG8" s="17">
        <v>4</v>
      </c>
      <c r="BH8" s="17">
        <v>3</v>
      </c>
      <c r="BI8" s="16">
        <f t="shared" si="20"/>
        <v>1.3333333333333335</v>
      </c>
      <c r="BJ8" s="16">
        <f t="shared" si="27"/>
        <v>1.5</v>
      </c>
      <c r="BK8" s="41"/>
      <c r="BL8" s="41"/>
      <c r="BM8" s="8">
        <f t="shared" si="0"/>
        <v>2.6666666666666665</v>
      </c>
      <c r="BN8" s="8">
        <f t="shared" si="1"/>
        <v>1.25</v>
      </c>
      <c r="BO8" s="9">
        <f t="shared" si="21"/>
        <v>1.5999999999999999</v>
      </c>
      <c r="BP8" s="9">
        <f t="shared" si="2"/>
        <v>0.83333333333333337</v>
      </c>
      <c r="BQ8" s="18">
        <v>1</v>
      </c>
      <c r="BR8" s="18" t="s">
        <v>51</v>
      </c>
      <c r="BS8" s="18">
        <v>4</v>
      </c>
      <c r="BT8" s="18">
        <v>4</v>
      </c>
      <c r="BU8" s="18">
        <v>4</v>
      </c>
      <c r="BV8" s="8">
        <f t="shared" si="22"/>
        <v>1.3333333333333335</v>
      </c>
      <c r="BW8" s="8">
        <f t="shared" si="28"/>
        <v>2.75</v>
      </c>
      <c r="BX8" s="42"/>
      <c r="BY8" s="42"/>
      <c r="BZ8" s="10">
        <f t="shared" si="3"/>
        <v>2.5</v>
      </c>
      <c r="CA8" s="10">
        <f t="shared" si="4"/>
        <v>1.2</v>
      </c>
      <c r="CB8" s="11">
        <f t="shared" si="23"/>
        <v>1.6666666666666667</v>
      </c>
      <c r="CC8" s="11">
        <f t="shared" si="24"/>
        <v>0.74999999999999989</v>
      </c>
      <c r="CD8" s="19">
        <v>1</v>
      </c>
      <c r="CE8" s="19" t="s">
        <v>51</v>
      </c>
      <c r="CF8" s="19">
        <v>4</v>
      </c>
      <c r="CG8" s="19">
        <v>4</v>
      </c>
      <c r="CH8" s="19">
        <v>4</v>
      </c>
      <c r="CI8" s="39">
        <f t="shared" si="25"/>
        <v>1.5</v>
      </c>
      <c r="CJ8" s="39">
        <f t="shared" si="29"/>
        <v>2.8</v>
      </c>
      <c r="CR8" s="20" t="s">
        <v>108</v>
      </c>
      <c r="CS8" s="20" t="s">
        <v>108</v>
      </c>
      <c r="CT8" s="20" t="s">
        <v>108</v>
      </c>
    </row>
    <row r="9" spans="1:98" s="20" customFormat="1" ht="15.75" customHeight="1" x14ac:dyDescent="0.15">
      <c r="A9" s="1" t="s">
        <v>53</v>
      </c>
      <c r="B9" s="1">
        <v>0</v>
      </c>
      <c r="C9" s="1">
        <v>1</v>
      </c>
      <c r="D9" s="1">
        <v>2</v>
      </c>
      <c r="E9" s="1">
        <v>1</v>
      </c>
      <c r="F9" s="1">
        <v>2</v>
      </c>
      <c r="G9" s="1">
        <v>2</v>
      </c>
      <c r="H9" s="1">
        <v>3</v>
      </c>
      <c r="I9" s="1">
        <v>2</v>
      </c>
      <c r="J9" s="1">
        <v>1</v>
      </c>
      <c r="K9" s="1">
        <v>3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43"/>
      <c r="Y9" s="43"/>
      <c r="Z9" s="2">
        <f t="shared" si="5"/>
        <v>2</v>
      </c>
      <c r="AA9" s="2">
        <f t="shared" si="6"/>
        <v>1.75</v>
      </c>
      <c r="AB9" s="3">
        <f t="shared" si="7"/>
        <v>0.78431372549019618</v>
      </c>
      <c r="AC9" s="3">
        <f t="shared" si="8"/>
        <v>0.875</v>
      </c>
      <c r="AD9" s="13">
        <v>1</v>
      </c>
      <c r="AE9" s="13" t="s">
        <v>52</v>
      </c>
      <c r="AF9" s="13">
        <v>3</v>
      </c>
      <c r="AG9" s="13">
        <v>4</v>
      </c>
      <c r="AH9" s="13">
        <v>3</v>
      </c>
      <c r="AI9" s="12">
        <f t="shared" si="9"/>
        <v>2</v>
      </c>
      <c r="AJ9" s="12">
        <f t="shared" si="10"/>
        <v>1.25</v>
      </c>
      <c r="AK9" s="44"/>
      <c r="AL9" s="44"/>
      <c r="AM9" s="4">
        <f t="shared" si="26"/>
        <v>2.3333333333333335</v>
      </c>
      <c r="AN9" s="4">
        <f t="shared" si="11"/>
        <v>1.5</v>
      </c>
      <c r="AO9" s="5">
        <f t="shared" si="12"/>
        <v>1.1666666666666667</v>
      </c>
      <c r="AP9" s="5">
        <f t="shared" si="13"/>
        <v>0.6</v>
      </c>
      <c r="AQ9" s="15">
        <v>1</v>
      </c>
      <c r="AR9" s="15" t="s">
        <v>54</v>
      </c>
      <c r="AS9" s="15">
        <v>3</v>
      </c>
      <c r="AT9" s="15">
        <v>4</v>
      </c>
      <c r="AU9" s="15">
        <v>2</v>
      </c>
      <c r="AV9" s="14">
        <f t="shared" si="14"/>
        <v>1.6666666666666665</v>
      </c>
      <c r="AW9" s="14">
        <f t="shared" si="15"/>
        <v>0.5</v>
      </c>
      <c r="AX9" s="45"/>
      <c r="AY9" s="45"/>
      <c r="AZ9" s="6">
        <f t="shared" si="16"/>
        <v>2.3333333333333335</v>
      </c>
      <c r="BA9" s="6">
        <f t="shared" si="17"/>
        <v>1.75</v>
      </c>
      <c r="BB9" s="7">
        <f t="shared" si="18"/>
        <v>0.87500000000000011</v>
      </c>
      <c r="BC9" s="7">
        <f t="shared" si="19"/>
        <v>0.875</v>
      </c>
      <c r="BD9" s="17">
        <v>1</v>
      </c>
      <c r="BE9" s="17" t="s">
        <v>54</v>
      </c>
      <c r="BF9" s="17">
        <v>4</v>
      </c>
      <c r="BG9" s="17">
        <v>4</v>
      </c>
      <c r="BH9" s="17">
        <v>3</v>
      </c>
      <c r="BI9" s="16">
        <f t="shared" si="20"/>
        <v>1.6666666666666665</v>
      </c>
      <c r="BJ9" s="16">
        <f t="shared" si="27"/>
        <v>1.25</v>
      </c>
      <c r="BK9" s="41"/>
      <c r="BL9" s="41"/>
      <c r="BM9" s="8">
        <f t="shared" si="0"/>
        <v>2</v>
      </c>
      <c r="BN9" s="8">
        <f t="shared" si="1"/>
        <v>1.75</v>
      </c>
      <c r="BO9" s="9">
        <f t="shared" si="21"/>
        <v>1.2</v>
      </c>
      <c r="BP9" s="9">
        <f t="shared" si="2"/>
        <v>1.1666666666666667</v>
      </c>
      <c r="BQ9" s="18">
        <v>1</v>
      </c>
      <c r="BR9" s="24"/>
      <c r="BS9" s="18">
        <v>4</v>
      </c>
      <c r="BT9" s="18">
        <v>4</v>
      </c>
      <c r="BU9" s="18">
        <v>4</v>
      </c>
      <c r="BV9" s="8">
        <f t="shared" si="22"/>
        <v>2</v>
      </c>
      <c r="BW9" s="8">
        <f t="shared" si="28"/>
        <v>2.25</v>
      </c>
      <c r="BX9" s="42"/>
      <c r="BY9" s="42"/>
      <c r="BZ9" s="10">
        <f t="shared" si="3"/>
        <v>2.25</v>
      </c>
      <c r="CA9" s="10">
        <f t="shared" si="4"/>
        <v>1.4</v>
      </c>
      <c r="CB9" s="11">
        <f t="shared" si="23"/>
        <v>1.5</v>
      </c>
      <c r="CC9" s="11">
        <f t="shared" si="24"/>
        <v>0.87499999999999989</v>
      </c>
      <c r="CD9" s="19">
        <v>1</v>
      </c>
      <c r="CE9" s="25"/>
      <c r="CF9" s="19">
        <v>4</v>
      </c>
      <c r="CG9" s="19">
        <v>4</v>
      </c>
      <c r="CH9" s="19">
        <v>4</v>
      </c>
      <c r="CI9" s="39">
        <f t="shared" si="25"/>
        <v>1.75</v>
      </c>
      <c r="CJ9" s="39">
        <f t="shared" si="29"/>
        <v>2.6</v>
      </c>
      <c r="CR9" s="20" t="s">
        <v>109</v>
      </c>
      <c r="CS9" s="20" t="s">
        <v>112</v>
      </c>
      <c r="CT9" s="20" t="s">
        <v>107</v>
      </c>
    </row>
    <row r="10" spans="1:98" s="20" customFormat="1" ht="15.75" customHeight="1" x14ac:dyDescent="0.15">
      <c r="A10" s="1" t="s">
        <v>56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2</v>
      </c>
      <c r="H10" s="1">
        <v>3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0</v>
      </c>
      <c r="R10" s="1">
        <v>1</v>
      </c>
      <c r="S10" s="1">
        <v>2</v>
      </c>
      <c r="T10" s="1">
        <v>2</v>
      </c>
      <c r="U10" s="1">
        <v>2</v>
      </c>
      <c r="V10" s="1">
        <v>2</v>
      </c>
      <c r="W10" s="1">
        <v>2</v>
      </c>
      <c r="X10" s="43"/>
      <c r="Y10" s="43"/>
      <c r="Z10" s="2">
        <f t="shared" si="5"/>
        <v>1.5</v>
      </c>
      <c r="AA10" s="2">
        <f t="shared" si="6"/>
        <v>0.75</v>
      </c>
      <c r="AB10" s="3">
        <f t="shared" si="7"/>
        <v>0.58823529411764708</v>
      </c>
      <c r="AC10" s="3">
        <f t="shared" si="8"/>
        <v>0.375</v>
      </c>
      <c r="AD10" s="13">
        <v>0</v>
      </c>
      <c r="AE10" s="13" t="s">
        <v>55</v>
      </c>
      <c r="AF10" s="13">
        <v>1</v>
      </c>
      <c r="AG10" s="13">
        <v>3</v>
      </c>
      <c r="AH10" s="13">
        <v>1</v>
      </c>
      <c r="AI10" s="12">
        <f t="shared" si="9"/>
        <v>1.5</v>
      </c>
      <c r="AJ10" s="12">
        <f t="shared" si="10"/>
        <v>0.25</v>
      </c>
      <c r="AK10" s="44"/>
      <c r="AL10" s="44"/>
      <c r="AM10" s="4">
        <f t="shared" si="26"/>
        <v>2</v>
      </c>
      <c r="AN10" s="4">
        <f t="shared" si="11"/>
        <v>0.5</v>
      </c>
      <c r="AO10" s="5">
        <f t="shared" si="12"/>
        <v>1</v>
      </c>
      <c r="AP10" s="5">
        <f t="shared" si="13"/>
        <v>0.2</v>
      </c>
      <c r="AQ10" s="15">
        <v>1</v>
      </c>
      <c r="AR10" s="22"/>
      <c r="AS10" s="15">
        <v>3</v>
      </c>
      <c r="AT10" s="15">
        <v>4</v>
      </c>
      <c r="AU10" s="15">
        <v>2</v>
      </c>
      <c r="AV10" s="14">
        <f t="shared" si="14"/>
        <v>2</v>
      </c>
      <c r="AW10" s="14">
        <f t="shared" si="15"/>
        <v>1.5</v>
      </c>
      <c r="AX10" s="45"/>
      <c r="AY10" s="45"/>
      <c r="AZ10" s="6">
        <f t="shared" si="16"/>
        <v>2.3333333333333335</v>
      </c>
      <c r="BA10" s="6">
        <f t="shared" si="17"/>
        <v>0.75</v>
      </c>
      <c r="BB10" s="7">
        <f t="shared" si="18"/>
        <v>0.87500000000000011</v>
      </c>
      <c r="BC10" s="7">
        <f t="shared" si="19"/>
        <v>0.375</v>
      </c>
      <c r="BD10" s="17">
        <v>1</v>
      </c>
      <c r="BE10" s="23"/>
      <c r="BF10" s="17">
        <v>2</v>
      </c>
      <c r="BG10" s="17">
        <v>4</v>
      </c>
      <c r="BH10" s="17">
        <v>2</v>
      </c>
      <c r="BI10" s="16">
        <f t="shared" si="20"/>
        <v>1.6666666666666665</v>
      </c>
      <c r="BJ10" s="16">
        <f t="shared" si="27"/>
        <v>1.25</v>
      </c>
      <c r="BK10" s="41"/>
      <c r="BL10" s="41"/>
      <c r="BM10" s="8">
        <f t="shared" si="0"/>
        <v>1.6666666666666667</v>
      </c>
      <c r="BN10" s="8">
        <f t="shared" si="1"/>
        <v>0.75</v>
      </c>
      <c r="BO10" s="9">
        <f t="shared" si="21"/>
        <v>1</v>
      </c>
      <c r="BP10" s="9">
        <f t="shared" si="2"/>
        <v>0.5</v>
      </c>
      <c r="BQ10" s="18">
        <v>1</v>
      </c>
      <c r="BR10" s="24"/>
      <c r="BS10" s="18">
        <v>3</v>
      </c>
      <c r="BT10" s="18">
        <v>4</v>
      </c>
      <c r="BU10" s="18">
        <v>3</v>
      </c>
      <c r="BV10" s="8">
        <f t="shared" si="22"/>
        <v>2.333333333333333</v>
      </c>
      <c r="BW10" s="8">
        <f t="shared" si="28"/>
        <v>2.25</v>
      </c>
      <c r="BX10" s="42"/>
      <c r="BY10" s="42"/>
      <c r="BZ10" s="10">
        <f t="shared" si="3"/>
        <v>2.25</v>
      </c>
      <c r="CA10" s="10">
        <f t="shared" si="4"/>
        <v>0.8</v>
      </c>
      <c r="CB10" s="11">
        <f t="shared" si="23"/>
        <v>1.5</v>
      </c>
      <c r="CC10" s="11">
        <f t="shared" si="24"/>
        <v>0.5</v>
      </c>
      <c r="CD10" s="19">
        <v>1</v>
      </c>
      <c r="CE10" s="25"/>
      <c r="CF10" s="19">
        <v>3</v>
      </c>
      <c r="CG10" s="19">
        <v>3</v>
      </c>
      <c r="CH10" s="19">
        <v>2</v>
      </c>
      <c r="CI10" s="39">
        <f t="shared" si="25"/>
        <v>0.75</v>
      </c>
      <c r="CJ10" s="39">
        <f t="shared" si="29"/>
        <v>1.2</v>
      </c>
      <c r="CR10" s="20" t="s">
        <v>110</v>
      </c>
      <c r="CS10" s="20" t="s">
        <v>111</v>
      </c>
      <c r="CT10" s="20" t="s">
        <v>116</v>
      </c>
    </row>
    <row r="11" spans="1:98" s="20" customFormat="1" ht="15.75" customHeight="1" x14ac:dyDescent="0.15">
      <c r="A11" s="1" t="s">
        <v>57</v>
      </c>
      <c r="B11" s="1">
        <v>1</v>
      </c>
      <c r="C11" s="1">
        <v>2</v>
      </c>
      <c r="D11" s="1">
        <v>2</v>
      </c>
      <c r="E11" s="1">
        <v>1</v>
      </c>
      <c r="F11" s="1">
        <v>3</v>
      </c>
      <c r="G11" s="1">
        <v>3</v>
      </c>
      <c r="H11" s="1">
        <v>2</v>
      </c>
      <c r="I11" s="1">
        <v>0</v>
      </c>
      <c r="J11" s="1">
        <v>1</v>
      </c>
      <c r="K11" s="1">
        <v>3</v>
      </c>
      <c r="L11" s="1">
        <v>1</v>
      </c>
      <c r="M11" s="1">
        <v>1</v>
      </c>
      <c r="N11" s="1">
        <v>1</v>
      </c>
      <c r="O11" s="1">
        <v>3</v>
      </c>
      <c r="P11" s="1">
        <v>3</v>
      </c>
      <c r="Q11" s="1">
        <v>3</v>
      </c>
      <c r="R11" s="1">
        <v>3</v>
      </c>
      <c r="S11" s="1">
        <v>3</v>
      </c>
      <c r="T11" s="1">
        <v>3</v>
      </c>
      <c r="U11" s="1">
        <v>3</v>
      </c>
      <c r="V11" s="1">
        <v>3</v>
      </c>
      <c r="W11" s="1">
        <v>3</v>
      </c>
      <c r="X11" s="43"/>
      <c r="Y11" s="43"/>
      <c r="Z11" s="2">
        <f t="shared" si="5"/>
        <v>3</v>
      </c>
      <c r="AA11" s="2">
        <f t="shared" si="6"/>
        <v>1.5</v>
      </c>
      <c r="AB11" s="3">
        <f t="shared" si="7"/>
        <v>1.1764705882352942</v>
      </c>
      <c r="AC11" s="3">
        <f t="shared" si="8"/>
        <v>0.75</v>
      </c>
      <c r="AD11" s="13">
        <v>1</v>
      </c>
      <c r="AE11" s="21"/>
      <c r="AF11" s="13">
        <v>4</v>
      </c>
      <c r="AG11" s="13">
        <v>4</v>
      </c>
      <c r="AH11" s="13">
        <v>3</v>
      </c>
      <c r="AI11" s="12">
        <f t="shared" si="9"/>
        <v>1</v>
      </c>
      <c r="AJ11" s="12">
        <f t="shared" si="10"/>
        <v>1.5</v>
      </c>
      <c r="AK11" s="44"/>
      <c r="AL11" s="44"/>
      <c r="AM11" s="4">
        <f t="shared" si="26"/>
        <v>2.6666666666666665</v>
      </c>
      <c r="AN11" s="4">
        <f t="shared" si="11"/>
        <v>2</v>
      </c>
      <c r="AO11" s="5">
        <f t="shared" si="12"/>
        <v>1.3333333333333333</v>
      </c>
      <c r="AP11" s="5">
        <f t="shared" si="13"/>
        <v>0.8</v>
      </c>
      <c r="AQ11" s="15">
        <v>1</v>
      </c>
      <c r="AR11" s="22"/>
      <c r="AS11" s="15">
        <v>3</v>
      </c>
      <c r="AT11" s="15">
        <v>4</v>
      </c>
      <c r="AU11" s="15">
        <v>3</v>
      </c>
      <c r="AV11" s="14">
        <f t="shared" si="14"/>
        <v>1.3333333333333335</v>
      </c>
      <c r="AW11" s="14">
        <f t="shared" si="15"/>
        <v>1</v>
      </c>
      <c r="AX11" s="45"/>
      <c r="AY11" s="45"/>
      <c r="AZ11" s="6">
        <f t="shared" si="16"/>
        <v>2.6666666666666665</v>
      </c>
      <c r="BA11" s="6">
        <f t="shared" si="17"/>
        <v>2.25</v>
      </c>
      <c r="BB11" s="7">
        <f t="shared" si="18"/>
        <v>1</v>
      </c>
      <c r="BC11" s="7">
        <f t="shared" si="19"/>
        <v>1.125</v>
      </c>
      <c r="BD11" s="17">
        <v>1</v>
      </c>
      <c r="BE11" s="23"/>
      <c r="BF11" s="17">
        <v>4</v>
      </c>
      <c r="BG11" s="17">
        <v>4</v>
      </c>
      <c r="BH11" s="17">
        <v>4</v>
      </c>
      <c r="BI11" s="16">
        <f t="shared" si="20"/>
        <v>1.3333333333333335</v>
      </c>
      <c r="BJ11" s="16">
        <f t="shared" si="27"/>
        <v>1.75</v>
      </c>
      <c r="BK11" s="41"/>
      <c r="BL11" s="41"/>
      <c r="BM11" s="8">
        <f t="shared" si="0"/>
        <v>3</v>
      </c>
      <c r="BN11" s="8">
        <f t="shared" si="1"/>
        <v>2</v>
      </c>
      <c r="BO11" s="9">
        <f t="shared" si="21"/>
        <v>1.7999999999999998</v>
      </c>
      <c r="BP11" s="9">
        <f t="shared" si="2"/>
        <v>1.3333333333333333</v>
      </c>
      <c r="BQ11" s="18">
        <v>1</v>
      </c>
      <c r="BR11" s="24"/>
      <c r="BS11" s="18">
        <v>4</v>
      </c>
      <c r="BT11" s="18">
        <v>4</v>
      </c>
      <c r="BU11" s="18">
        <v>4</v>
      </c>
      <c r="BV11" s="8">
        <f t="shared" si="22"/>
        <v>1</v>
      </c>
      <c r="BW11" s="8">
        <f t="shared" si="28"/>
        <v>2</v>
      </c>
      <c r="BX11" s="42"/>
      <c r="BY11" s="42"/>
      <c r="BZ11" s="10">
        <f t="shared" si="3"/>
        <v>2.75</v>
      </c>
      <c r="CA11" s="10">
        <f t="shared" si="4"/>
        <v>1.8</v>
      </c>
      <c r="CB11" s="11">
        <f t="shared" si="23"/>
        <v>1.8333333333333333</v>
      </c>
      <c r="CC11" s="11">
        <f t="shared" si="24"/>
        <v>1.125</v>
      </c>
      <c r="CD11" s="19">
        <v>1</v>
      </c>
      <c r="CE11" s="25"/>
      <c r="CF11" s="19">
        <v>4</v>
      </c>
      <c r="CG11" s="19">
        <v>4</v>
      </c>
      <c r="CH11" s="19">
        <v>4</v>
      </c>
      <c r="CI11" s="39">
        <f t="shared" si="25"/>
        <v>1.25</v>
      </c>
      <c r="CJ11" s="39">
        <f t="shared" si="29"/>
        <v>2.2000000000000002</v>
      </c>
      <c r="CR11" s="20" t="s">
        <v>111</v>
      </c>
      <c r="CS11" s="20" t="s">
        <v>110</v>
      </c>
      <c r="CT11" s="20" t="s">
        <v>115</v>
      </c>
    </row>
    <row r="12" spans="1:98" ht="15.75" customHeight="1" x14ac:dyDescent="0.15">
      <c r="CR12" s="26" t="s">
        <v>112</v>
      </c>
      <c r="CS12" s="26" t="s">
        <v>109</v>
      </c>
      <c r="CT12" s="26" t="s">
        <v>114</v>
      </c>
    </row>
    <row r="13" spans="1:98" ht="15.75" customHeight="1" x14ac:dyDescent="0.15">
      <c r="CR13" s="26">
        <v>1</v>
      </c>
      <c r="CS13" s="26" t="s">
        <v>113</v>
      </c>
      <c r="CT13" s="26" t="s">
        <v>113</v>
      </c>
    </row>
  </sheetData>
  <mergeCells count="11">
    <mergeCell ref="AY3:AY11"/>
    <mergeCell ref="X3:X11"/>
    <mergeCell ref="Y3:Y11"/>
    <mergeCell ref="AK3:AK11"/>
    <mergeCell ref="AL3:AL11"/>
    <mergeCell ref="AX3:AX11"/>
    <mergeCell ref="CS4:CT4"/>
    <mergeCell ref="BK3:BK11"/>
    <mergeCell ref="BL3:BL11"/>
    <mergeCell ref="BX3:BX11"/>
    <mergeCell ref="BY3:BY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2022-01-26T12:48:48Z</dcterms:created>
  <dcterms:modified xsi:type="dcterms:W3CDTF">2022-01-31T18:28:25Z</dcterms:modified>
</cp:coreProperties>
</file>