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vince\Desktop\Tesi\"/>
    </mc:Choice>
  </mc:AlternateContent>
  <xr:revisionPtr revIDLastSave="0" documentId="13_ncr:1_{D65C3B4E-0E90-4E22-89B0-DA09F05C3F97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6" i="1" l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5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5" i="1"/>
  <c r="BE20" i="1" l="1"/>
  <c r="BD20" i="1"/>
  <c r="W20" i="1"/>
  <c r="V20" i="1"/>
  <c r="T20" i="1"/>
  <c r="Q20" i="1"/>
  <c r="K20" i="1"/>
  <c r="J20" i="1"/>
  <c r="H20" i="1"/>
  <c r="E20" i="1"/>
  <c r="BC20" i="1" l="1"/>
  <c r="U20" i="1"/>
  <c r="I20" i="1"/>
  <c r="Z20" i="1" l="1"/>
  <c r="N20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1" i="1"/>
  <c r="BE22" i="1"/>
  <c r="BE23" i="1"/>
  <c r="BE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1" i="1"/>
  <c r="BD22" i="1"/>
  <c r="BD23" i="1"/>
  <c r="BD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1" i="1"/>
  <c r="W22" i="1"/>
  <c r="W23" i="1"/>
  <c r="W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1" i="1"/>
  <c r="V22" i="1"/>
  <c r="V23" i="1"/>
  <c r="V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3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1" i="1"/>
  <c r="J22" i="1"/>
  <c r="J23" i="1"/>
  <c r="J5" i="1"/>
  <c r="T6" i="1" l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1" i="1"/>
  <c r="T22" i="1"/>
  <c r="T23" i="1"/>
  <c r="T5" i="1" l="1"/>
  <c r="AV3" i="1" l="1"/>
  <c r="AU3" i="1"/>
  <c r="AV8" i="1" l="1"/>
  <c r="AV20" i="1"/>
  <c r="AU6" i="1"/>
  <c r="AU20" i="1"/>
  <c r="AV19" i="1"/>
  <c r="AU22" i="1"/>
  <c r="AV5" i="1"/>
  <c r="AV23" i="1"/>
  <c r="AV22" i="1"/>
  <c r="AU5" i="1"/>
  <c r="AV13" i="1"/>
  <c r="AU18" i="1"/>
  <c r="AU17" i="1"/>
  <c r="AV18" i="1"/>
  <c r="AV16" i="1"/>
  <c r="AV15" i="1"/>
  <c r="AV14" i="1"/>
  <c r="AV12" i="1"/>
  <c r="AU21" i="1"/>
  <c r="AV10" i="1"/>
  <c r="AU12" i="1"/>
  <c r="AU11" i="1"/>
  <c r="AU10" i="1"/>
  <c r="AU9" i="1"/>
  <c r="AU19" i="1"/>
  <c r="AV9" i="1"/>
  <c r="AV6" i="1"/>
  <c r="AU14" i="1"/>
  <c r="AU8" i="1"/>
  <c r="AV21" i="1"/>
  <c r="AV17" i="1"/>
  <c r="AU23" i="1"/>
  <c r="AV11" i="1"/>
  <c r="AV7" i="1"/>
  <c r="AU13" i="1"/>
  <c r="AU7" i="1"/>
  <c r="AU16" i="1"/>
  <c r="AU15" i="1"/>
  <c r="Q23" i="1"/>
  <c r="Q5" i="1"/>
  <c r="BC5" i="1" s="1"/>
  <c r="E23" i="1"/>
  <c r="E22" i="1"/>
  <c r="E21" i="1"/>
  <c r="E19" i="1"/>
  <c r="E18" i="1"/>
  <c r="E17" i="1"/>
  <c r="E14" i="1"/>
  <c r="E13" i="1"/>
  <c r="H23" i="1"/>
  <c r="H19" i="1"/>
  <c r="H8" i="1"/>
  <c r="H6" i="1"/>
  <c r="E5" i="1"/>
  <c r="BC23" i="1" l="1"/>
  <c r="BA20" i="1"/>
  <c r="BB20" i="1"/>
  <c r="AX20" i="1"/>
  <c r="AY20" i="1"/>
  <c r="U23" i="1"/>
  <c r="U5" i="1"/>
  <c r="H5" i="1"/>
  <c r="Q21" i="1"/>
  <c r="Q6" i="1"/>
  <c r="H9" i="1"/>
  <c r="H11" i="1"/>
  <c r="H17" i="1"/>
  <c r="Q22" i="1"/>
  <c r="BC22" i="1" s="1"/>
  <c r="H7" i="1"/>
  <c r="Q7" i="1"/>
  <c r="Q8" i="1"/>
  <c r="Q11" i="1"/>
  <c r="H10" i="1"/>
  <c r="H15" i="1"/>
  <c r="Q13" i="1"/>
  <c r="Q14" i="1"/>
  <c r="H13" i="1"/>
  <c r="H16" i="1"/>
  <c r="H18" i="1"/>
  <c r="H21" i="1"/>
  <c r="H22" i="1"/>
  <c r="Q12" i="1"/>
  <c r="H14" i="1"/>
  <c r="Q10" i="1"/>
  <c r="Q9" i="1"/>
  <c r="E8" i="1"/>
  <c r="E6" i="1"/>
  <c r="E7" i="1"/>
  <c r="Q19" i="1"/>
  <c r="Q18" i="1"/>
  <c r="Q17" i="1"/>
  <c r="Q16" i="1"/>
  <c r="E11" i="1"/>
  <c r="H12" i="1"/>
  <c r="Q15" i="1"/>
  <c r="I23" i="1"/>
  <c r="E12" i="1"/>
  <c r="E10" i="1"/>
  <c r="E9" i="1"/>
  <c r="I19" i="1"/>
  <c r="E16" i="1"/>
  <c r="E15" i="1"/>
  <c r="I14" i="1" l="1"/>
  <c r="I17" i="1"/>
  <c r="I13" i="1"/>
  <c r="I22" i="1"/>
  <c r="I21" i="1"/>
  <c r="I18" i="1"/>
  <c r="Z5" i="1"/>
  <c r="BC6" i="1"/>
  <c r="BC7" i="1"/>
  <c r="BC9" i="1"/>
  <c r="BC8" i="1"/>
  <c r="BC21" i="1"/>
  <c r="BC19" i="1"/>
  <c r="BC18" i="1"/>
  <c r="BC17" i="1"/>
  <c r="BC16" i="1"/>
  <c r="BC15" i="1"/>
  <c r="BC14" i="1"/>
  <c r="BC13" i="1"/>
  <c r="BC12" i="1"/>
  <c r="BC11" i="1"/>
  <c r="BC10" i="1"/>
  <c r="I5" i="1"/>
  <c r="U21" i="1"/>
  <c r="U9" i="1"/>
  <c r="U7" i="1"/>
  <c r="U22" i="1"/>
  <c r="U12" i="1"/>
  <c r="U13" i="1"/>
  <c r="U17" i="1"/>
  <c r="N21" i="1"/>
  <c r="U10" i="1"/>
  <c r="U16" i="1"/>
  <c r="U14" i="1"/>
  <c r="U15" i="1"/>
  <c r="U6" i="1"/>
  <c r="U18" i="1"/>
  <c r="U19" i="1"/>
  <c r="U11" i="1"/>
  <c r="U8" i="1"/>
  <c r="I8" i="1"/>
  <c r="I12" i="1"/>
  <c r="I11" i="1"/>
  <c r="I10" i="1"/>
  <c r="I16" i="1"/>
  <c r="I7" i="1"/>
  <c r="I6" i="1"/>
  <c r="I15" i="1"/>
  <c r="I9" i="1"/>
  <c r="N7" i="1" l="1"/>
  <c r="BA7" i="1" s="1"/>
  <c r="N5" i="1"/>
  <c r="AX5" i="1" s="1"/>
  <c r="Z17" i="1"/>
  <c r="BB17" i="1" s="1"/>
  <c r="Z18" i="1"/>
  <c r="AY18" i="1" s="1"/>
  <c r="Z7" i="1"/>
  <c r="AY7" i="1" s="1"/>
  <c r="Z12" i="1"/>
  <c r="BB12" i="1" s="1"/>
  <c r="Z16" i="1"/>
  <c r="BB16" i="1" s="1"/>
  <c r="Z21" i="1"/>
  <c r="BB21" i="1" s="1"/>
  <c r="Z8" i="1"/>
  <c r="BB8" i="1" s="1"/>
  <c r="Z6" i="1"/>
  <c r="BB6" i="1" s="1"/>
  <c r="Z10" i="1"/>
  <c r="AY10" i="1" s="1"/>
  <c r="Z11" i="1"/>
  <c r="Z15" i="1"/>
  <c r="AY15" i="1" s="1"/>
  <c r="Z19" i="1"/>
  <c r="BB19" i="1" s="1"/>
  <c r="Z9" i="1"/>
  <c r="BB9" i="1" s="1"/>
  <c r="BB11" i="1"/>
  <c r="Z14" i="1"/>
  <c r="Z13" i="1"/>
  <c r="N10" i="1"/>
  <c r="N6" i="1"/>
  <c r="BA6" i="1" s="1"/>
  <c r="N12" i="1"/>
  <c r="AX12" i="1" s="1"/>
  <c r="N18" i="1"/>
  <c r="BA18" i="1" s="1"/>
  <c r="N8" i="1"/>
  <c r="AX8" i="1" s="1"/>
  <c r="BB5" i="1"/>
  <c r="AY5" i="1"/>
  <c r="Z22" i="1"/>
  <c r="BB22" i="1" s="1"/>
  <c r="N11" i="1"/>
  <c r="BA11" i="1" s="1"/>
  <c r="N9" i="1"/>
  <c r="AX9" i="1" s="1"/>
  <c r="N16" i="1"/>
  <c r="AX21" i="1"/>
  <c r="BA21" i="1"/>
  <c r="N15" i="1"/>
  <c r="N17" i="1"/>
  <c r="N19" i="1"/>
  <c r="N22" i="1"/>
  <c r="N14" i="1"/>
  <c r="N23" i="1"/>
  <c r="Z23" i="1"/>
  <c r="N13" i="1"/>
  <c r="AY12" i="1" l="1"/>
  <c r="BA5" i="1"/>
  <c r="AY9" i="1"/>
  <c r="AY21" i="1"/>
  <c r="AY8" i="1"/>
  <c r="AY19" i="1"/>
  <c r="AY11" i="1"/>
  <c r="AY16" i="1"/>
  <c r="BB15" i="1"/>
  <c r="AX7" i="1"/>
  <c r="BB13" i="1"/>
  <c r="AY13" i="1"/>
  <c r="BB14" i="1"/>
  <c r="AY14" i="1"/>
  <c r="BB7" i="1"/>
  <c r="BB10" i="1"/>
  <c r="AX18" i="1"/>
  <c r="AY17" i="1"/>
  <c r="BA12" i="1"/>
  <c r="BB18" i="1"/>
  <c r="AX10" i="1"/>
  <c r="BA10" i="1"/>
  <c r="AX11" i="1"/>
  <c r="AY6" i="1"/>
  <c r="AX6" i="1"/>
  <c r="AY22" i="1"/>
  <c r="BA8" i="1"/>
  <c r="BA9" i="1"/>
  <c r="AX15" i="1"/>
  <c r="BA15" i="1"/>
  <c r="AX22" i="1"/>
  <c r="BA22" i="1"/>
  <c r="BA19" i="1"/>
  <c r="AX19" i="1"/>
  <c r="AX17" i="1"/>
  <c r="BA17" i="1"/>
  <c r="BA13" i="1"/>
  <c r="AX13" i="1"/>
  <c r="AY23" i="1"/>
  <c r="BB23" i="1"/>
  <c r="BA23" i="1"/>
  <c r="AX23" i="1"/>
  <c r="AX16" i="1"/>
  <c r="BA16" i="1"/>
  <c r="BA14" i="1"/>
  <c r="AX14" i="1"/>
</calcChain>
</file>

<file path=xl/sharedStrings.xml><?xml version="1.0" encoding="utf-8"?>
<sst xmlns="http://schemas.openxmlformats.org/spreadsheetml/2006/main" count="86" uniqueCount="56">
  <si>
    <t>PD</t>
  </si>
  <si>
    <t>SC</t>
  </si>
  <si>
    <t>SC-V02</t>
  </si>
  <si>
    <t>SC-V03</t>
  </si>
  <si>
    <t>SC-V04</t>
  </si>
  <si>
    <t>SC-V05</t>
  </si>
  <si>
    <t>SC-V06</t>
  </si>
  <si>
    <t>SC-V07</t>
  </si>
  <si>
    <t>SC-V08</t>
  </si>
  <si>
    <t>SC-V09</t>
  </si>
  <si>
    <t>SC-V10</t>
  </si>
  <si>
    <t>SC-V11</t>
  </si>
  <si>
    <t>SC-V12</t>
  </si>
  <si>
    <t>SC-V13</t>
  </si>
  <si>
    <t>SC-V14</t>
  </si>
  <si>
    <t>SC-ST</t>
  </si>
  <si>
    <t>SC-LOG</t>
  </si>
  <si>
    <t>V03</t>
  </si>
  <si>
    <t>V04</t>
  </si>
  <si>
    <t>V05</t>
  </si>
  <si>
    <t>V06</t>
  </si>
  <si>
    <t>V07</t>
  </si>
  <si>
    <t>V08</t>
  </si>
  <si>
    <t>V09</t>
  </si>
  <si>
    <t>V10</t>
  </si>
  <si>
    <t>V11</t>
  </si>
  <si>
    <t>V12</t>
  </si>
  <si>
    <t>V13</t>
  </si>
  <si>
    <t>V14</t>
  </si>
  <si>
    <t>ST</t>
  </si>
  <si>
    <t>LOG</t>
  </si>
  <si>
    <t>Precision</t>
  </si>
  <si>
    <t>Recall</t>
  </si>
  <si>
    <t>GP</t>
  </si>
  <si>
    <t>K-means</t>
  </si>
  <si>
    <t>Fuzzy</t>
  </si>
  <si>
    <t>BL</t>
  </si>
  <si>
    <t>V01</t>
  </si>
  <si>
    <t>V02</t>
  </si>
  <si>
    <t>Numero referti</t>
  </si>
  <si>
    <t>Referti visite</t>
  </si>
  <si>
    <t>Norm max</t>
  </si>
  <si>
    <t>Norm sum</t>
  </si>
  <si>
    <t>sum</t>
  </si>
  <si>
    <t>max</t>
  </si>
  <si>
    <t>Patients</t>
  </si>
  <si>
    <t>Total</t>
  </si>
  <si>
    <t xml:space="preserve">Visits </t>
  </si>
  <si>
    <t>F-measure</t>
  </si>
  <si>
    <t>Fuzzy c-means</t>
  </si>
  <si>
    <t>cluster PD</t>
  </si>
  <si>
    <t>cluster GP</t>
  </si>
  <si>
    <t xml:space="preserve">cluster PD </t>
  </si>
  <si>
    <t>SC-BL</t>
  </si>
  <si>
    <t>SC-V01</t>
  </si>
  <si>
    <t>SC-V15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</si>
</sst>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0" fillId="0" borderId="0" xfId="0" applyAlignment="1"/>
    <xf numFmtId="10" fontId="1" fillId="2" borderId="1" xfId="0" applyNumberFormat="1" applyFon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2" borderId="1" xfId="0" applyNumberFormat="1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Fill="1" applyBorder="1"/>
    <xf numFmtId="0" fontId="1" fillId="0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2" fontId="1" fillId="6" borderId="1" xfId="1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6" borderId="0" xfId="0" applyFill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 applyAlignment="1"/>
    <xf numFmtId="0" fontId="1" fillId="0" borderId="1" xfId="0" applyFont="1" applyBorder="1" applyAlignment="1"/>
    <xf numFmtId="2" fontId="0" fillId="0" borderId="1" xfId="0" applyNumberFormat="1" applyBorder="1"/>
    <xf numFmtId="10" fontId="1" fillId="0" borderId="1" xfId="0" applyNumberFormat="1" applyFont="1" applyFill="1" applyBorder="1" applyAlignment="1">
      <alignment horizontal="center"/>
    </xf>
    <xf numFmtId="0" fontId="0" fillId="0" borderId="1" xfId="1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3" fillId="6" borderId="1" xfId="1" applyNumberFormat="1" applyFont="1" applyFill="1" applyBorder="1" applyAlignment="1">
      <alignment horizontal="right"/>
    </xf>
    <xf numFmtId="0" fontId="4" fillId="6" borderId="1" xfId="1" applyNumberFormat="1" applyFont="1" applyFill="1" applyBorder="1" applyAlignment="1">
      <alignment horizontal="right"/>
    </xf>
    <xf numFmtId="0" fontId="4" fillId="6" borderId="1" xfId="0" applyFont="1" applyFill="1" applyBorder="1" applyAlignment="1">
      <alignment horizontal="right"/>
    </xf>
    <xf numFmtId="0" fontId="3" fillId="6" borderId="1" xfId="0" applyFont="1" applyFill="1" applyBorder="1" applyAlignment="1">
      <alignment horizontal="right"/>
    </xf>
    <xf numFmtId="0" fontId="5" fillId="6" borderId="1" xfId="0" applyFont="1" applyFill="1" applyBorder="1" applyAlignment="1">
      <alignment horizontal="right"/>
    </xf>
    <xf numFmtId="0" fontId="0" fillId="6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colors>
    <mruColors>
      <color rgb="FFF9F7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E28"/>
  <sheetViews>
    <sheetView tabSelected="1" topLeftCell="A4" zoomScale="120" zoomScaleNormal="120" workbookViewId="0">
      <selection activeCell="H11" sqref="H11"/>
    </sheetView>
  </sheetViews>
  <sheetFormatPr defaultColWidth="8.77734375" defaultRowHeight="14.4" x14ac:dyDescent="0.3"/>
  <cols>
    <col min="3" max="4" width="8.77734375" customWidth="1"/>
    <col min="5" max="5" width="5.109375" customWidth="1"/>
    <col min="6" max="7" width="8.77734375" customWidth="1"/>
    <col min="8" max="8" width="5.109375" customWidth="1"/>
    <col min="9" max="9" width="6" style="2" customWidth="1"/>
    <col min="10" max="11" width="5.109375" style="2" customWidth="1"/>
    <col min="12" max="12" width="8.33203125" style="2" bestFit="1" customWidth="1"/>
    <col min="13" max="13" width="5.77734375" style="2" bestFit="1" customWidth="1"/>
    <col min="14" max="14" width="9.109375" style="2" bestFit="1" customWidth="1"/>
    <col min="15" max="16" width="8.77734375" customWidth="1"/>
    <col min="17" max="17" width="5.109375" customWidth="1"/>
    <col min="18" max="19" width="8.77734375" customWidth="1"/>
    <col min="20" max="20" width="5.109375" customWidth="1"/>
    <col min="21" max="21" width="5.5546875" style="2" customWidth="1"/>
    <col min="22" max="23" width="5.109375" style="2" customWidth="1"/>
    <col min="24" max="24" width="8.33203125" style="2" bestFit="1" customWidth="1"/>
    <col min="25" max="25" width="5.77734375" style="2" bestFit="1" customWidth="1"/>
    <col min="26" max="26" width="9.109375" style="2" bestFit="1" customWidth="1"/>
    <col min="27" max="27" width="12.77734375" style="7" hidden="1" customWidth="1"/>
    <col min="28" max="28" width="11" hidden="1" customWidth="1"/>
    <col min="29" max="45" width="0" hidden="1" customWidth="1"/>
    <col min="46" max="46" width="6.109375" hidden="1" customWidth="1"/>
    <col min="47" max="47" width="0" hidden="1" customWidth="1"/>
    <col min="48" max="48" width="9" hidden="1" customWidth="1"/>
    <col min="49" max="54" width="0" hidden="1" customWidth="1"/>
    <col min="55" max="57" width="5.109375" style="2" bestFit="1" customWidth="1"/>
  </cols>
  <sheetData>
    <row r="2" spans="2:57" x14ac:dyDescent="0.3">
      <c r="B2" s="36" t="s">
        <v>47</v>
      </c>
      <c r="C2" s="38" t="s">
        <v>34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40" t="s">
        <v>49</v>
      </c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20"/>
      <c r="AB2" s="6"/>
      <c r="AC2" s="11"/>
      <c r="AD2" s="11"/>
      <c r="AE2" s="11"/>
      <c r="AF2" s="11"/>
      <c r="AG2" s="11"/>
      <c r="AH2" s="11"/>
      <c r="AI2" s="11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35" t="s">
        <v>45</v>
      </c>
      <c r="BD2" s="35"/>
      <c r="BE2" s="35"/>
    </row>
    <row r="3" spans="2:57" s="1" customFormat="1" x14ac:dyDescent="0.3">
      <c r="B3" s="36"/>
      <c r="C3" s="39" t="s">
        <v>50</v>
      </c>
      <c r="D3" s="39"/>
      <c r="E3" s="39"/>
      <c r="F3" s="39" t="s">
        <v>51</v>
      </c>
      <c r="G3" s="39"/>
      <c r="H3" s="39"/>
      <c r="I3" s="41" t="s">
        <v>45</v>
      </c>
      <c r="J3" s="41"/>
      <c r="K3" s="41"/>
      <c r="L3" s="37" t="s">
        <v>31</v>
      </c>
      <c r="M3" s="37" t="s">
        <v>32</v>
      </c>
      <c r="N3" s="37" t="s">
        <v>48</v>
      </c>
      <c r="O3" s="39" t="s">
        <v>52</v>
      </c>
      <c r="P3" s="39"/>
      <c r="Q3" s="39"/>
      <c r="R3" s="39" t="s">
        <v>51</v>
      </c>
      <c r="S3" s="39"/>
      <c r="T3" s="39"/>
      <c r="U3" s="41" t="s">
        <v>45</v>
      </c>
      <c r="V3" s="41"/>
      <c r="W3" s="41"/>
      <c r="X3" s="37" t="s">
        <v>31</v>
      </c>
      <c r="Y3" s="37" t="s">
        <v>32</v>
      </c>
      <c r="Z3" s="37" t="s">
        <v>48</v>
      </c>
      <c r="AA3" s="21"/>
      <c r="AB3" s="22"/>
      <c r="AC3" s="12"/>
      <c r="AD3" s="12"/>
      <c r="AE3" s="12"/>
      <c r="AF3" s="12"/>
      <c r="AG3" s="23"/>
      <c r="AH3" s="23"/>
      <c r="AI3" s="23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2">
        <f>MAX(AB5:AB23)</f>
        <v>84350</v>
      </c>
      <c r="AV3" s="22">
        <f>SUM(AB5:AB23)</f>
        <v>322057</v>
      </c>
      <c r="AW3" s="22"/>
      <c r="AX3" s="22" t="s">
        <v>34</v>
      </c>
      <c r="AY3" s="22" t="s">
        <v>35</v>
      </c>
      <c r="AZ3" s="22"/>
      <c r="BA3" s="22" t="s">
        <v>34</v>
      </c>
      <c r="BB3" s="22" t="s">
        <v>35</v>
      </c>
      <c r="BC3" s="35"/>
      <c r="BD3" s="35"/>
      <c r="BE3" s="35"/>
    </row>
    <row r="4" spans="2:57" s="1" customFormat="1" x14ac:dyDescent="0.3">
      <c r="B4" s="36"/>
      <c r="C4" s="13" t="s">
        <v>0</v>
      </c>
      <c r="D4" s="13" t="s">
        <v>33</v>
      </c>
      <c r="E4" s="13" t="s">
        <v>46</v>
      </c>
      <c r="F4" s="13" t="s">
        <v>0</v>
      </c>
      <c r="G4" s="13" t="s">
        <v>33</v>
      </c>
      <c r="H4" s="13" t="s">
        <v>46</v>
      </c>
      <c r="I4" s="3" t="s">
        <v>46</v>
      </c>
      <c r="J4" s="10" t="s">
        <v>0</v>
      </c>
      <c r="K4" s="10" t="s">
        <v>33</v>
      </c>
      <c r="L4" s="37"/>
      <c r="M4" s="37"/>
      <c r="N4" s="37"/>
      <c r="O4" s="14" t="s">
        <v>0</v>
      </c>
      <c r="P4" s="14" t="s">
        <v>33</v>
      </c>
      <c r="Q4" s="13" t="s">
        <v>46</v>
      </c>
      <c r="R4" s="13" t="s">
        <v>0</v>
      </c>
      <c r="S4" s="13" t="s">
        <v>33</v>
      </c>
      <c r="T4" s="13" t="s">
        <v>46</v>
      </c>
      <c r="U4" s="3" t="s">
        <v>46</v>
      </c>
      <c r="V4" s="10" t="s">
        <v>0</v>
      </c>
      <c r="W4" s="10" t="s">
        <v>33</v>
      </c>
      <c r="X4" s="37"/>
      <c r="Y4" s="37"/>
      <c r="Z4" s="37"/>
      <c r="AA4" s="21" t="s">
        <v>39</v>
      </c>
      <c r="AB4" s="21" t="s">
        <v>40</v>
      </c>
      <c r="AC4" s="22" t="s">
        <v>1</v>
      </c>
      <c r="AD4" s="22" t="s">
        <v>36</v>
      </c>
      <c r="AE4" s="22" t="s">
        <v>37</v>
      </c>
      <c r="AF4" s="22" t="s">
        <v>38</v>
      </c>
      <c r="AG4" s="22" t="s">
        <v>17</v>
      </c>
      <c r="AH4" s="22" t="s">
        <v>18</v>
      </c>
      <c r="AI4" s="22" t="s">
        <v>19</v>
      </c>
      <c r="AJ4" s="22" t="s">
        <v>20</v>
      </c>
      <c r="AK4" s="22" t="s">
        <v>21</v>
      </c>
      <c r="AL4" s="22" t="s">
        <v>22</v>
      </c>
      <c r="AM4" s="22" t="s">
        <v>23</v>
      </c>
      <c r="AN4" s="22" t="s">
        <v>24</v>
      </c>
      <c r="AO4" s="22" t="s">
        <v>25</v>
      </c>
      <c r="AP4" s="22" t="s">
        <v>26</v>
      </c>
      <c r="AQ4" s="22" t="s">
        <v>27</v>
      </c>
      <c r="AR4" s="22" t="s">
        <v>28</v>
      </c>
      <c r="AS4" s="22" t="s">
        <v>29</v>
      </c>
      <c r="AT4" s="22" t="s">
        <v>30</v>
      </c>
      <c r="AU4" s="22" t="s">
        <v>41</v>
      </c>
      <c r="AV4" s="22" t="s">
        <v>42</v>
      </c>
      <c r="AW4" s="22"/>
      <c r="AX4" s="22" t="s">
        <v>43</v>
      </c>
      <c r="AY4" s="22" t="s">
        <v>43</v>
      </c>
      <c r="AZ4" s="22"/>
      <c r="BA4" s="22" t="s">
        <v>44</v>
      </c>
      <c r="BB4" s="22" t="s">
        <v>44</v>
      </c>
      <c r="BC4" s="26" t="s">
        <v>46</v>
      </c>
      <c r="BD4" s="12" t="s">
        <v>0</v>
      </c>
      <c r="BE4" s="12" t="s">
        <v>33</v>
      </c>
    </row>
    <row r="5" spans="2:57" x14ac:dyDescent="0.3">
      <c r="B5" s="12" t="s">
        <v>1</v>
      </c>
      <c r="C5" s="32">
        <v>698</v>
      </c>
      <c r="D5" s="31">
        <v>251</v>
      </c>
      <c r="E5" s="31">
        <f>C5+D5</f>
        <v>949</v>
      </c>
      <c r="F5" s="31">
        <v>345</v>
      </c>
      <c r="G5" s="32">
        <v>428</v>
      </c>
      <c r="H5" s="15">
        <f>F5+G5</f>
        <v>773</v>
      </c>
      <c r="I5" s="4">
        <f t="shared" ref="I5:I23" si="0">E5+H5</f>
        <v>1722</v>
      </c>
      <c r="J5" s="8">
        <f t="shared" ref="J5:J23" si="1">C5+F5</f>
        <v>1043</v>
      </c>
      <c r="K5" s="8">
        <f t="shared" ref="K5:K23" si="2">D5+G5</f>
        <v>679</v>
      </c>
      <c r="L5" s="5">
        <f>C5/(C5+D5)</f>
        <v>0.73551106427818758</v>
      </c>
      <c r="M5" s="5">
        <f>C5/(C5+F5)</f>
        <v>0.66922339405560882</v>
      </c>
      <c r="N5" s="5">
        <f>(2*L5*M5)/(L5+M5)</f>
        <v>0.70080321285140568</v>
      </c>
      <c r="O5" s="29">
        <v>697</v>
      </c>
      <c r="P5" s="30">
        <v>251</v>
      </c>
      <c r="Q5" s="30">
        <f>O5+P5</f>
        <v>948</v>
      </c>
      <c r="R5" s="31">
        <v>346</v>
      </c>
      <c r="S5" s="32">
        <v>428</v>
      </c>
      <c r="T5" s="15">
        <f>R5+S5</f>
        <v>774</v>
      </c>
      <c r="U5" s="8">
        <f t="shared" ref="U5:U23" si="3">Q5+T5</f>
        <v>1722</v>
      </c>
      <c r="V5" s="8">
        <f t="shared" ref="V5:V23" si="4">O5+R5</f>
        <v>1043</v>
      </c>
      <c r="W5" s="8">
        <f t="shared" ref="W5:W23" si="5">P5+S5</f>
        <v>679</v>
      </c>
      <c r="X5" s="9">
        <f>O5/(O5+P5)</f>
        <v>0.73523206751054848</v>
      </c>
      <c r="Y5" s="5">
        <f>O5/(O5+R5)</f>
        <v>0.6682646212847555</v>
      </c>
      <c r="Z5" s="5">
        <f>(2*X5*Y5)/(X5+Y5)</f>
        <v>0.70015067805123044</v>
      </c>
      <c r="AA5" s="20">
        <v>84350</v>
      </c>
      <c r="AB5" s="6">
        <v>84350</v>
      </c>
      <c r="AC5" s="6">
        <v>84350</v>
      </c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25">
        <f>AB5/$AU$3</f>
        <v>1</v>
      </c>
      <c r="AV5" s="25">
        <f>AB5/$AV$3</f>
        <v>0.26191015876071627</v>
      </c>
      <c r="AW5" s="6"/>
      <c r="AX5" s="25">
        <f t="shared" ref="AX5:AX23" si="6">N5*AV5*100</f>
        <v>18.354748073793171</v>
      </c>
      <c r="AY5" s="25">
        <f>Z5*AV5*100</f>
        <v>18.33765752448209</v>
      </c>
      <c r="AZ5" s="6"/>
      <c r="BA5" s="25">
        <f t="shared" ref="BA5:BA23" si="7">N5*AU5*100</f>
        <v>70.08032128514057</v>
      </c>
      <c r="BB5" s="25">
        <f>Z5*AU5*100</f>
        <v>70.015067805123039</v>
      </c>
      <c r="BC5" s="27">
        <f t="shared" ref="BC5:BC23" si="8">Q5+T5</f>
        <v>1722</v>
      </c>
      <c r="BD5" s="28">
        <f t="shared" ref="BD5:BD23" si="9">O5+R5</f>
        <v>1043</v>
      </c>
      <c r="BE5" s="28">
        <f t="shared" ref="BE5:BE23" si="10">P5+S5</f>
        <v>679</v>
      </c>
    </row>
    <row r="6" spans="2:57" x14ac:dyDescent="0.3">
      <c r="B6" s="12" t="s">
        <v>53</v>
      </c>
      <c r="C6" s="32">
        <v>690</v>
      </c>
      <c r="D6" s="31">
        <v>257</v>
      </c>
      <c r="E6" s="31">
        <f t="shared" ref="E6:E23" si="11">C6+D6</f>
        <v>947</v>
      </c>
      <c r="F6" s="31">
        <v>552</v>
      </c>
      <c r="G6" s="32">
        <v>670</v>
      </c>
      <c r="H6" s="15">
        <f t="shared" ref="H6:H23" si="12">F6+G6</f>
        <v>1222</v>
      </c>
      <c r="I6" s="4">
        <f t="shared" si="0"/>
        <v>2169</v>
      </c>
      <c r="J6" s="8">
        <f t="shared" si="1"/>
        <v>1242</v>
      </c>
      <c r="K6" s="8">
        <f t="shared" si="2"/>
        <v>927</v>
      </c>
      <c r="L6" s="5">
        <f t="shared" ref="L6:L23" si="13">C6/(C6+D6)</f>
        <v>0.72861668426610349</v>
      </c>
      <c r="M6" s="5">
        <f t="shared" ref="M6:M23" si="14">C6/(C6+F6)</f>
        <v>0.55555555555555558</v>
      </c>
      <c r="N6" s="5">
        <f>(2*L6*M6)/(L6+M6)</f>
        <v>0.63042485153037919</v>
      </c>
      <c r="O6" s="29">
        <v>701</v>
      </c>
      <c r="P6" s="30">
        <v>257</v>
      </c>
      <c r="Q6" s="30">
        <f t="shared" ref="Q6:Q23" si="15">O6+P6</f>
        <v>958</v>
      </c>
      <c r="R6" s="31">
        <v>541</v>
      </c>
      <c r="S6" s="32">
        <v>670</v>
      </c>
      <c r="T6" s="15">
        <f t="shared" ref="T6:T23" si="16">R6+S6</f>
        <v>1211</v>
      </c>
      <c r="U6" s="4">
        <f t="shared" si="3"/>
        <v>2169</v>
      </c>
      <c r="V6" s="8">
        <f t="shared" si="4"/>
        <v>1242</v>
      </c>
      <c r="W6" s="8">
        <f t="shared" si="5"/>
        <v>927</v>
      </c>
      <c r="X6" s="9">
        <f t="shared" ref="X6:X23" si="17">O6/(O6+P6)</f>
        <v>0.73173277661795411</v>
      </c>
      <c r="Y6" s="5">
        <f t="shared" ref="Y6:Y23" si="18">O6/(O6+R6)</f>
        <v>0.56441223832528176</v>
      </c>
      <c r="Z6" s="5">
        <f>(2*X6*Y6)/(X6+Y6)</f>
        <v>0.63727272727272721</v>
      </c>
      <c r="AA6" s="20">
        <v>134400</v>
      </c>
      <c r="AB6" s="6">
        <v>50050</v>
      </c>
      <c r="AC6" s="6">
        <v>84350</v>
      </c>
      <c r="AD6" s="6">
        <v>50050</v>
      </c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25">
        <f t="shared" ref="AU6:AU23" si="19">AB6/$AU$3</f>
        <v>0.59336099585062241</v>
      </c>
      <c r="AV6" s="25">
        <f t="shared" ref="AV6:AV23" si="20">AB6/$AV$3</f>
        <v>0.15540727262565324</v>
      </c>
      <c r="AW6" s="6"/>
      <c r="AX6" s="25">
        <f t="shared" si="6"/>
        <v>9.7972606771768618</v>
      </c>
      <c r="AY6" s="25">
        <f>Z6*AV6*100</f>
        <v>9.9036816464166275</v>
      </c>
      <c r="AZ6" s="6"/>
      <c r="BA6" s="25">
        <f t="shared" si="7"/>
        <v>37.406951771304655</v>
      </c>
      <c r="BB6" s="25">
        <f>Z6*AU6*100</f>
        <v>37.813278008298752</v>
      </c>
      <c r="BC6" s="27">
        <f t="shared" si="8"/>
        <v>2169</v>
      </c>
      <c r="BD6" s="28">
        <f t="shared" si="9"/>
        <v>1242</v>
      </c>
      <c r="BE6" s="28">
        <f t="shared" si="10"/>
        <v>927</v>
      </c>
    </row>
    <row r="7" spans="2:57" x14ac:dyDescent="0.3">
      <c r="B7" s="12" t="s">
        <v>54</v>
      </c>
      <c r="C7" s="32">
        <v>677</v>
      </c>
      <c r="D7" s="31">
        <v>255</v>
      </c>
      <c r="E7" s="31">
        <f t="shared" si="11"/>
        <v>932</v>
      </c>
      <c r="F7" s="31">
        <v>565</v>
      </c>
      <c r="G7" s="32">
        <v>672</v>
      </c>
      <c r="H7" s="15">
        <f t="shared" si="12"/>
        <v>1237</v>
      </c>
      <c r="I7" s="4">
        <f t="shared" si="0"/>
        <v>2169</v>
      </c>
      <c r="J7" s="8">
        <f t="shared" si="1"/>
        <v>1242</v>
      </c>
      <c r="K7" s="8">
        <f t="shared" si="2"/>
        <v>927</v>
      </c>
      <c r="L7" s="5">
        <f t="shared" si="13"/>
        <v>0.72639484978540769</v>
      </c>
      <c r="M7" s="5">
        <f t="shared" si="14"/>
        <v>0.54508856682769724</v>
      </c>
      <c r="N7" s="5">
        <f t="shared" ref="N7:N23" si="21">(2*L7*M7)/(L7+M7)</f>
        <v>0.62281508739650415</v>
      </c>
      <c r="O7" s="29">
        <v>695</v>
      </c>
      <c r="P7" s="30">
        <v>259</v>
      </c>
      <c r="Q7" s="30">
        <f t="shared" si="15"/>
        <v>954</v>
      </c>
      <c r="R7" s="31">
        <v>547</v>
      </c>
      <c r="S7" s="32">
        <v>668</v>
      </c>
      <c r="T7" s="15">
        <f t="shared" si="16"/>
        <v>1215</v>
      </c>
      <c r="U7" s="4">
        <f t="shared" si="3"/>
        <v>2169</v>
      </c>
      <c r="V7" s="8">
        <f t="shared" si="4"/>
        <v>1242</v>
      </c>
      <c r="W7" s="8">
        <f t="shared" si="5"/>
        <v>927</v>
      </c>
      <c r="X7" s="9">
        <f t="shared" si="17"/>
        <v>0.72851153039832284</v>
      </c>
      <c r="Y7" s="5">
        <f t="shared" si="18"/>
        <v>0.55958132045088571</v>
      </c>
      <c r="Z7" s="5">
        <f t="shared" ref="Z7:Z23" si="22">(2*X7*Y7)/(X7+Y7)</f>
        <v>0.63296903460837883</v>
      </c>
      <c r="AA7" s="20">
        <v>137706</v>
      </c>
      <c r="AB7" s="6">
        <v>3306</v>
      </c>
      <c r="AC7" s="6">
        <v>84350</v>
      </c>
      <c r="AD7" s="6">
        <v>50050</v>
      </c>
      <c r="AE7" s="6">
        <v>3306</v>
      </c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25">
        <f t="shared" si="19"/>
        <v>3.9193835210432723E-2</v>
      </c>
      <c r="AV7" s="25">
        <f t="shared" si="20"/>
        <v>1.0265263602405785E-2</v>
      </c>
      <c r="AW7" s="6"/>
      <c r="AX7" s="25">
        <f t="shared" si="6"/>
        <v>0.63933610476805125</v>
      </c>
      <c r="AY7" s="25">
        <f t="shared" ref="AY7:AY23" si="23">Z7*AV7*100</f>
        <v>0.64975939924153181</v>
      </c>
      <c r="AZ7" s="6"/>
      <c r="BA7" s="25">
        <f t="shared" si="7"/>
        <v>2.441051190198984</v>
      </c>
      <c r="BB7" s="25">
        <f t="shared" ref="BB7:BB23" si="24">Z7*AU7*100</f>
        <v>2.4808484035747487</v>
      </c>
      <c r="BC7" s="27">
        <f t="shared" si="8"/>
        <v>2169</v>
      </c>
      <c r="BD7" s="28">
        <f t="shared" si="9"/>
        <v>1242</v>
      </c>
      <c r="BE7" s="28">
        <f t="shared" si="10"/>
        <v>927</v>
      </c>
    </row>
    <row r="8" spans="2:57" x14ac:dyDescent="0.3">
      <c r="B8" s="12" t="s">
        <v>2</v>
      </c>
      <c r="C8" s="32">
        <v>652</v>
      </c>
      <c r="D8" s="31">
        <v>255</v>
      </c>
      <c r="E8" s="31">
        <f t="shared" si="11"/>
        <v>907</v>
      </c>
      <c r="F8" s="31">
        <v>590</v>
      </c>
      <c r="G8" s="32">
        <v>672</v>
      </c>
      <c r="H8" s="34">
        <f t="shared" si="12"/>
        <v>1262</v>
      </c>
      <c r="I8" s="4">
        <f t="shared" si="0"/>
        <v>2169</v>
      </c>
      <c r="J8" s="8">
        <f t="shared" si="1"/>
        <v>1242</v>
      </c>
      <c r="K8" s="8">
        <f t="shared" si="2"/>
        <v>927</v>
      </c>
      <c r="L8" s="5">
        <f t="shared" si="13"/>
        <v>0.7188533627342889</v>
      </c>
      <c r="M8" s="5">
        <f t="shared" si="14"/>
        <v>0.5249597423510467</v>
      </c>
      <c r="N8" s="5">
        <f t="shared" si="21"/>
        <v>0.60679385760818982</v>
      </c>
      <c r="O8" s="29">
        <v>681</v>
      </c>
      <c r="P8" s="30">
        <v>256</v>
      </c>
      <c r="Q8" s="30">
        <f t="shared" si="15"/>
        <v>937</v>
      </c>
      <c r="R8" s="31">
        <v>561</v>
      </c>
      <c r="S8" s="32">
        <v>671</v>
      </c>
      <c r="T8" s="15">
        <f t="shared" si="16"/>
        <v>1232</v>
      </c>
      <c r="U8" s="4">
        <f t="shared" si="3"/>
        <v>2169</v>
      </c>
      <c r="V8" s="8">
        <f t="shared" si="4"/>
        <v>1242</v>
      </c>
      <c r="W8" s="8">
        <f t="shared" si="5"/>
        <v>927</v>
      </c>
      <c r="X8" s="9">
        <f t="shared" si="17"/>
        <v>0.72678762006403419</v>
      </c>
      <c r="Y8" s="5">
        <f t="shared" si="18"/>
        <v>0.54830917874396135</v>
      </c>
      <c r="Z8" s="5">
        <f t="shared" si="22"/>
        <v>0.62505736576411197</v>
      </c>
      <c r="AA8" s="20">
        <v>167707</v>
      </c>
      <c r="AB8" s="6">
        <v>30001</v>
      </c>
      <c r="AC8" s="6">
        <v>84350</v>
      </c>
      <c r="AD8" s="6">
        <v>50050</v>
      </c>
      <c r="AE8" s="6">
        <v>3306</v>
      </c>
      <c r="AF8" s="6">
        <v>30001</v>
      </c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25">
        <f t="shared" si="19"/>
        <v>0.35567279193835211</v>
      </c>
      <c r="AV8" s="25">
        <f t="shared" si="20"/>
        <v>9.3154317403441003E-2</v>
      </c>
      <c r="AW8" s="6"/>
      <c r="AX8" s="25">
        <f t="shared" si="6"/>
        <v>5.6525467610091704</v>
      </c>
      <c r="AY8" s="25">
        <f t="shared" si="23"/>
        <v>5.8226792245748804</v>
      </c>
      <c r="AZ8" s="6"/>
      <c r="BA8" s="25">
        <f t="shared" si="7"/>
        <v>21.582006546654775</v>
      </c>
      <c r="BB8" s="25">
        <f t="shared" si="24"/>
        <v>22.231589840295346</v>
      </c>
      <c r="BC8" s="27">
        <f t="shared" si="8"/>
        <v>2169</v>
      </c>
      <c r="BD8" s="28">
        <f t="shared" si="9"/>
        <v>1242</v>
      </c>
      <c r="BE8" s="28">
        <f t="shared" si="10"/>
        <v>927</v>
      </c>
    </row>
    <row r="9" spans="2:57" x14ac:dyDescent="0.3">
      <c r="B9" s="12" t="s">
        <v>3</v>
      </c>
      <c r="C9" s="32">
        <v>642</v>
      </c>
      <c r="D9" s="31">
        <v>254</v>
      </c>
      <c r="E9" s="31">
        <f t="shared" si="11"/>
        <v>896</v>
      </c>
      <c r="F9" s="31">
        <v>600</v>
      </c>
      <c r="G9" s="32">
        <v>673</v>
      </c>
      <c r="H9" s="15">
        <f t="shared" si="12"/>
        <v>1273</v>
      </c>
      <c r="I9" s="4">
        <f t="shared" si="0"/>
        <v>2169</v>
      </c>
      <c r="J9" s="8">
        <f t="shared" si="1"/>
        <v>1242</v>
      </c>
      <c r="K9" s="8">
        <f t="shared" si="2"/>
        <v>927</v>
      </c>
      <c r="L9" s="5">
        <f t="shared" si="13"/>
        <v>0.7165178571428571</v>
      </c>
      <c r="M9" s="5">
        <f t="shared" si="14"/>
        <v>0.51690821256038644</v>
      </c>
      <c r="N9" s="5">
        <f t="shared" si="21"/>
        <v>0.60056127221702527</v>
      </c>
      <c r="O9" s="29">
        <v>668</v>
      </c>
      <c r="P9" s="30">
        <v>256</v>
      </c>
      <c r="Q9" s="30">
        <f t="shared" si="15"/>
        <v>924</v>
      </c>
      <c r="R9" s="31">
        <v>574</v>
      </c>
      <c r="S9" s="32">
        <v>671</v>
      </c>
      <c r="T9" s="15">
        <f t="shared" si="16"/>
        <v>1245</v>
      </c>
      <c r="U9" s="4">
        <f t="shared" si="3"/>
        <v>2169</v>
      </c>
      <c r="V9" s="8">
        <f t="shared" si="4"/>
        <v>1242</v>
      </c>
      <c r="W9" s="8">
        <f t="shared" si="5"/>
        <v>927</v>
      </c>
      <c r="X9" s="9">
        <f t="shared" si="17"/>
        <v>0.72294372294372289</v>
      </c>
      <c r="Y9" s="5">
        <f t="shared" si="18"/>
        <v>0.53784219001610301</v>
      </c>
      <c r="Z9" s="5">
        <f t="shared" si="22"/>
        <v>0.61680517082179132</v>
      </c>
      <c r="AA9" s="20">
        <v>170805</v>
      </c>
      <c r="AB9" s="6">
        <v>3098</v>
      </c>
      <c r="AC9" s="6">
        <v>84350</v>
      </c>
      <c r="AD9" s="6">
        <v>50050</v>
      </c>
      <c r="AE9" s="6">
        <v>3306</v>
      </c>
      <c r="AF9" s="6">
        <v>30001</v>
      </c>
      <c r="AG9" s="6">
        <v>3098</v>
      </c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25">
        <f t="shared" si="19"/>
        <v>3.6727919383521046E-2</v>
      </c>
      <c r="AV9" s="25">
        <f t="shared" si="20"/>
        <v>9.6194151966887843E-3</v>
      </c>
      <c r="AW9" s="6"/>
      <c r="AX9" s="25">
        <f t="shared" si="6"/>
        <v>0.57770482285072022</v>
      </c>
      <c r="AY9" s="25">
        <f t="shared" si="23"/>
        <v>0.59333050335993609</v>
      </c>
      <c r="AZ9" s="6"/>
      <c r="BA9" s="25">
        <f t="shared" si="7"/>
        <v>2.2057365990851743</v>
      </c>
      <c r="BB9" s="25">
        <f t="shared" si="24"/>
        <v>2.2653970589281678</v>
      </c>
      <c r="BC9" s="27">
        <f t="shared" si="8"/>
        <v>2169</v>
      </c>
      <c r="BD9" s="28">
        <f t="shared" si="9"/>
        <v>1242</v>
      </c>
      <c r="BE9" s="28">
        <f t="shared" si="10"/>
        <v>927</v>
      </c>
    </row>
    <row r="10" spans="2:57" x14ac:dyDescent="0.3">
      <c r="B10" s="12" t="s">
        <v>4</v>
      </c>
      <c r="C10" s="33">
        <v>1053</v>
      </c>
      <c r="D10" s="31">
        <v>825</v>
      </c>
      <c r="E10" s="31">
        <f t="shared" si="11"/>
        <v>1878</v>
      </c>
      <c r="F10" s="31">
        <v>189</v>
      </c>
      <c r="G10" s="32">
        <v>102</v>
      </c>
      <c r="H10" s="15">
        <f t="shared" si="12"/>
        <v>291</v>
      </c>
      <c r="I10" s="4">
        <f t="shared" si="0"/>
        <v>2169</v>
      </c>
      <c r="J10" s="8">
        <f t="shared" si="1"/>
        <v>1242</v>
      </c>
      <c r="K10" s="8">
        <f t="shared" si="2"/>
        <v>927</v>
      </c>
      <c r="L10" s="5">
        <f t="shared" si="13"/>
        <v>0.56070287539936103</v>
      </c>
      <c r="M10" s="5">
        <f t="shared" si="14"/>
        <v>0.84782608695652173</v>
      </c>
      <c r="N10" s="5">
        <f t="shared" si="21"/>
        <v>0.67500000000000004</v>
      </c>
      <c r="O10" s="29">
        <v>712</v>
      </c>
      <c r="P10" s="30">
        <v>251</v>
      </c>
      <c r="Q10" s="30">
        <f t="shared" si="15"/>
        <v>963</v>
      </c>
      <c r="R10" s="31">
        <v>530</v>
      </c>
      <c r="S10" s="32">
        <v>676</v>
      </c>
      <c r="T10" s="15">
        <f t="shared" si="16"/>
        <v>1206</v>
      </c>
      <c r="U10" s="4">
        <f t="shared" si="3"/>
        <v>2169</v>
      </c>
      <c r="V10" s="8">
        <f t="shared" si="4"/>
        <v>1242</v>
      </c>
      <c r="W10" s="8">
        <f t="shared" si="5"/>
        <v>927</v>
      </c>
      <c r="X10" s="9">
        <f t="shared" si="17"/>
        <v>0.7393561786085151</v>
      </c>
      <c r="Y10" s="5">
        <f t="shared" si="18"/>
        <v>0.57326892109500804</v>
      </c>
      <c r="Z10" s="5">
        <f t="shared" si="22"/>
        <v>0.64580498866213154</v>
      </c>
      <c r="AA10" s="20">
        <v>193090</v>
      </c>
      <c r="AB10" s="6">
        <v>22285</v>
      </c>
      <c r="AC10" s="6">
        <v>84350</v>
      </c>
      <c r="AD10" s="6">
        <v>50050</v>
      </c>
      <c r="AE10" s="6">
        <v>3306</v>
      </c>
      <c r="AF10" s="6">
        <v>30001</v>
      </c>
      <c r="AG10" s="6">
        <v>3098</v>
      </c>
      <c r="AH10" s="6">
        <v>22285</v>
      </c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25">
        <f t="shared" si="19"/>
        <v>0.26419679905157084</v>
      </c>
      <c r="AV10" s="25">
        <f t="shared" si="20"/>
        <v>6.9195825583669976E-2</v>
      </c>
      <c r="AW10" s="6"/>
      <c r="AX10" s="25">
        <f t="shared" si="6"/>
        <v>4.6707182268977236</v>
      </c>
      <c r="AY10" s="25">
        <f t="shared" si="23"/>
        <v>4.4687009356528824</v>
      </c>
      <c r="AZ10" s="6"/>
      <c r="BA10" s="25">
        <f t="shared" si="7"/>
        <v>17.833283935981033</v>
      </c>
      <c r="BB10" s="25">
        <f t="shared" si="24"/>
        <v>17.061961081607116</v>
      </c>
      <c r="BC10" s="27">
        <f t="shared" si="8"/>
        <v>2169</v>
      </c>
      <c r="BD10" s="28">
        <f t="shared" si="9"/>
        <v>1242</v>
      </c>
      <c r="BE10" s="28">
        <f t="shared" si="10"/>
        <v>927</v>
      </c>
    </row>
    <row r="11" spans="2:57" x14ac:dyDescent="0.3">
      <c r="B11" s="12" t="s">
        <v>5</v>
      </c>
      <c r="C11" s="32">
        <v>1066</v>
      </c>
      <c r="D11" s="31">
        <v>825</v>
      </c>
      <c r="E11" s="31">
        <f t="shared" si="11"/>
        <v>1891</v>
      </c>
      <c r="F11" s="31">
        <v>176</v>
      </c>
      <c r="G11" s="32">
        <v>102</v>
      </c>
      <c r="H11" s="15">
        <f t="shared" si="12"/>
        <v>278</v>
      </c>
      <c r="I11" s="4">
        <f t="shared" si="0"/>
        <v>2169</v>
      </c>
      <c r="J11" s="8">
        <f t="shared" si="1"/>
        <v>1242</v>
      </c>
      <c r="K11" s="8">
        <f t="shared" si="2"/>
        <v>927</v>
      </c>
      <c r="L11" s="5">
        <f t="shared" si="13"/>
        <v>0.56372289793759911</v>
      </c>
      <c r="M11" s="5">
        <f t="shared" si="14"/>
        <v>0.85829307568438007</v>
      </c>
      <c r="N11" s="5">
        <f t="shared" si="21"/>
        <v>0.68049792531120334</v>
      </c>
      <c r="O11" s="29">
        <v>712</v>
      </c>
      <c r="P11" s="30">
        <v>248</v>
      </c>
      <c r="Q11" s="30">
        <f t="shared" si="15"/>
        <v>960</v>
      </c>
      <c r="R11" s="31">
        <v>530</v>
      </c>
      <c r="S11" s="32">
        <v>679</v>
      </c>
      <c r="T11" s="15">
        <f t="shared" si="16"/>
        <v>1209</v>
      </c>
      <c r="U11" s="4">
        <f t="shared" si="3"/>
        <v>2169</v>
      </c>
      <c r="V11" s="8">
        <f t="shared" si="4"/>
        <v>1242</v>
      </c>
      <c r="W11" s="8">
        <f t="shared" si="5"/>
        <v>927</v>
      </c>
      <c r="X11" s="9">
        <f t="shared" si="17"/>
        <v>0.7416666666666667</v>
      </c>
      <c r="Y11" s="5">
        <f t="shared" si="18"/>
        <v>0.57326892109500804</v>
      </c>
      <c r="Z11" s="5">
        <f t="shared" si="22"/>
        <v>0.64668483197093563</v>
      </c>
      <c r="AA11" s="20">
        <v>198782</v>
      </c>
      <c r="AB11" s="6">
        <v>5692</v>
      </c>
      <c r="AC11" s="6">
        <v>84350</v>
      </c>
      <c r="AD11" s="6">
        <v>50050</v>
      </c>
      <c r="AE11" s="6">
        <v>3306</v>
      </c>
      <c r="AF11" s="6">
        <v>30001</v>
      </c>
      <c r="AG11" s="6">
        <v>3098</v>
      </c>
      <c r="AH11" s="6">
        <v>22285</v>
      </c>
      <c r="AI11" s="6">
        <v>5692</v>
      </c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25">
        <f t="shared" si="19"/>
        <v>6.7480735032602254E-2</v>
      </c>
      <c r="AV11" s="25">
        <f t="shared" si="20"/>
        <v>1.7673890025678683E-2</v>
      </c>
      <c r="AW11" s="6"/>
      <c r="AX11" s="25">
        <f t="shared" si="6"/>
        <v>1.2027045494652715</v>
      </c>
      <c r="AY11" s="25">
        <f t="shared" si="23"/>
        <v>1.1429436601528815</v>
      </c>
      <c r="AZ11" s="6"/>
      <c r="BA11" s="25">
        <f t="shared" si="7"/>
        <v>4.5920500188160869</v>
      </c>
      <c r="BB11" s="25">
        <f t="shared" si="24"/>
        <v>4.3638767795833617</v>
      </c>
      <c r="BC11" s="27">
        <f t="shared" si="8"/>
        <v>2169</v>
      </c>
      <c r="BD11" s="28">
        <f t="shared" si="9"/>
        <v>1242</v>
      </c>
      <c r="BE11" s="28">
        <f t="shared" si="10"/>
        <v>927</v>
      </c>
    </row>
    <row r="12" spans="2:57" x14ac:dyDescent="0.3">
      <c r="B12" s="12" t="s">
        <v>6</v>
      </c>
      <c r="C12" s="32">
        <v>1077</v>
      </c>
      <c r="D12" s="31">
        <v>873</v>
      </c>
      <c r="E12" s="31">
        <f t="shared" si="11"/>
        <v>1950</v>
      </c>
      <c r="F12" s="31">
        <v>165</v>
      </c>
      <c r="G12" s="32">
        <v>54</v>
      </c>
      <c r="H12" s="15">
        <f t="shared" si="12"/>
        <v>219</v>
      </c>
      <c r="I12" s="4">
        <f t="shared" si="0"/>
        <v>2169</v>
      </c>
      <c r="J12" s="8">
        <f t="shared" si="1"/>
        <v>1242</v>
      </c>
      <c r="K12" s="8">
        <f t="shared" si="2"/>
        <v>927</v>
      </c>
      <c r="L12" s="5">
        <f t="shared" si="13"/>
        <v>0.55230769230769228</v>
      </c>
      <c r="M12" s="5">
        <f t="shared" si="14"/>
        <v>0.86714975845410625</v>
      </c>
      <c r="N12" s="5">
        <f t="shared" si="21"/>
        <v>0.67481203007518786</v>
      </c>
      <c r="O12" s="29">
        <v>706</v>
      </c>
      <c r="P12" s="30">
        <v>242</v>
      </c>
      <c r="Q12" s="30">
        <f t="shared" si="15"/>
        <v>948</v>
      </c>
      <c r="R12" s="31">
        <v>536</v>
      </c>
      <c r="S12" s="32">
        <v>685</v>
      </c>
      <c r="T12" s="15">
        <f t="shared" si="16"/>
        <v>1221</v>
      </c>
      <c r="U12" s="4">
        <f t="shared" si="3"/>
        <v>2169</v>
      </c>
      <c r="V12" s="8">
        <f t="shared" si="4"/>
        <v>1242</v>
      </c>
      <c r="W12" s="8">
        <f t="shared" si="5"/>
        <v>927</v>
      </c>
      <c r="X12" s="9">
        <f t="shared" si="17"/>
        <v>0.74472573839662448</v>
      </c>
      <c r="Y12" s="5">
        <f t="shared" si="18"/>
        <v>0.56843800322061189</v>
      </c>
      <c r="Z12" s="5">
        <f t="shared" si="22"/>
        <v>0.64474885844748853</v>
      </c>
      <c r="AA12" s="20">
        <v>222532</v>
      </c>
      <c r="AB12" s="6">
        <v>23750</v>
      </c>
      <c r="AC12" s="6">
        <v>84350</v>
      </c>
      <c r="AD12" s="6">
        <v>50050</v>
      </c>
      <c r="AE12" s="6">
        <v>3306</v>
      </c>
      <c r="AF12" s="6">
        <v>30001</v>
      </c>
      <c r="AG12" s="6">
        <v>3098</v>
      </c>
      <c r="AH12" s="6">
        <v>22285</v>
      </c>
      <c r="AI12" s="6">
        <v>5692</v>
      </c>
      <c r="AJ12" s="6">
        <v>23750</v>
      </c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25">
        <f t="shared" si="19"/>
        <v>0.28156490812092472</v>
      </c>
      <c r="AV12" s="25">
        <f t="shared" si="20"/>
        <v>7.3744709787397889E-2</v>
      </c>
      <c r="AW12" s="6"/>
      <c r="AX12" s="25">
        <f t="shared" si="6"/>
        <v>4.9763817318939543</v>
      </c>
      <c r="AY12" s="25">
        <f t="shared" si="23"/>
        <v>4.7546817451966126</v>
      </c>
      <c r="AZ12" s="6"/>
      <c r="BA12" s="25">
        <f t="shared" si="7"/>
        <v>19.000338724701496</v>
      </c>
      <c r="BB12" s="25">
        <f t="shared" si="24"/>
        <v>18.153865308983821</v>
      </c>
      <c r="BC12" s="27">
        <f t="shared" si="8"/>
        <v>2169</v>
      </c>
      <c r="BD12" s="28">
        <f t="shared" si="9"/>
        <v>1242</v>
      </c>
      <c r="BE12" s="28">
        <f t="shared" si="10"/>
        <v>927</v>
      </c>
    </row>
    <row r="13" spans="2:57" x14ac:dyDescent="0.3">
      <c r="B13" s="12" t="s">
        <v>7</v>
      </c>
      <c r="C13" s="32">
        <v>1077</v>
      </c>
      <c r="D13" s="31">
        <v>873</v>
      </c>
      <c r="E13" s="31">
        <f t="shared" si="11"/>
        <v>1950</v>
      </c>
      <c r="F13" s="31">
        <v>165</v>
      </c>
      <c r="G13" s="32">
        <v>54</v>
      </c>
      <c r="H13" s="15">
        <f t="shared" si="12"/>
        <v>219</v>
      </c>
      <c r="I13" s="4">
        <f t="shared" si="0"/>
        <v>2169</v>
      </c>
      <c r="J13" s="8">
        <f t="shared" si="1"/>
        <v>1242</v>
      </c>
      <c r="K13" s="8">
        <f t="shared" si="2"/>
        <v>927</v>
      </c>
      <c r="L13" s="5">
        <f t="shared" si="13"/>
        <v>0.55230769230769228</v>
      </c>
      <c r="M13" s="5">
        <f t="shared" si="14"/>
        <v>0.86714975845410625</v>
      </c>
      <c r="N13" s="5">
        <f t="shared" si="21"/>
        <v>0.67481203007518786</v>
      </c>
      <c r="O13" s="29">
        <v>707</v>
      </c>
      <c r="P13" s="30">
        <v>242</v>
      </c>
      <c r="Q13" s="30">
        <f t="shared" si="15"/>
        <v>949</v>
      </c>
      <c r="R13" s="31">
        <v>535</v>
      </c>
      <c r="S13" s="32">
        <v>685</v>
      </c>
      <c r="T13" s="15">
        <f t="shared" si="16"/>
        <v>1220</v>
      </c>
      <c r="U13" s="4">
        <f t="shared" si="3"/>
        <v>2169</v>
      </c>
      <c r="V13" s="8">
        <f t="shared" si="4"/>
        <v>1242</v>
      </c>
      <c r="W13" s="8">
        <f t="shared" si="5"/>
        <v>927</v>
      </c>
      <c r="X13" s="9">
        <f t="shared" si="17"/>
        <v>0.74499473129610116</v>
      </c>
      <c r="Y13" s="5">
        <f t="shared" si="18"/>
        <v>0.56924315619967791</v>
      </c>
      <c r="Z13" s="5">
        <f t="shared" si="22"/>
        <v>0.64536741214057514</v>
      </c>
      <c r="AA13" s="20">
        <v>226732</v>
      </c>
      <c r="AB13" s="6">
        <v>4200</v>
      </c>
      <c r="AC13" s="6">
        <v>84350</v>
      </c>
      <c r="AD13" s="6">
        <v>50050</v>
      </c>
      <c r="AE13" s="6">
        <v>3306</v>
      </c>
      <c r="AF13" s="6">
        <v>30001</v>
      </c>
      <c r="AG13" s="6">
        <v>3098</v>
      </c>
      <c r="AH13" s="6">
        <v>22285</v>
      </c>
      <c r="AI13" s="6">
        <v>5692</v>
      </c>
      <c r="AJ13" s="6">
        <v>23750</v>
      </c>
      <c r="AK13" s="6">
        <v>4200</v>
      </c>
      <c r="AL13" s="6"/>
      <c r="AM13" s="6"/>
      <c r="AN13" s="6"/>
      <c r="AO13" s="6"/>
      <c r="AP13" s="6"/>
      <c r="AQ13" s="6"/>
      <c r="AR13" s="6"/>
      <c r="AS13" s="6"/>
      <c r="AT13" s="6"/>
      <c r="AU13" s="25">
        <f t="shared" si="19"/>
        <v>4.9792531120331947E-2</v>
      </c>
      <c r="AV13" s="25">
        <f t="shared" si="20"/>
        <v>1.3041169730824047E-2</v>
      </c>
      <c r="AW13" s="6"/>
      <c r="AX13" s="25">
        <f t="shared" si="6"/>
        <v>0.8800338220612467</v>
      </c>
      <c r="AY13" s="25">
        <f t="shared" si="23"/>
        <v>0.84163459604679158</v>
      </c>
      <c r="AZ13" s="6"/>
      <c r="BA13" s="25">
        <f t="shared" si="7"/>
        <v>3.3600599007893166</v>
      </c>
      <c r="BB13" s="25">
        <f t="shared" si="24"/>
        <v>3.2134476953057685</v>
      </c>
      <c r="BC13" s="27">
        <f t="shared" si="8"/>
        <v>2169</v>
      </c>
      <c r="BD13" s="28">
        <f t="shared" si="9"/>
        <v>1242</v>
      </c>
      <c r="BE13" s="28">
        <f t="shared" si="10"/>
        <v>927</v>
      </c>
    </row>
    <row r="14" spans="2:57" x14ac:dyDescent="0.3">
      <c r="B14" s="12" t="s">
        <v>8</v>
      </c>
      <c r="C14" s="32">
        <v>1077</v>
      </c>
      <c r="D14" s="31">
        <v>876</v>
      </c>
      <c r="E14" s="31">
        <f t="shared" si="11"/>
        <v>1953</v>
      </c>
      <c r="F14" s="31">
        <v>165</v>
      </c>
      <c r="G14" s="32">
        <v>51</v>
      </c>
      <c r="H14" s="15">
        <f t="shared" si="12"/>
        <v>216</v>
      </c>
      <c r="I14" s="4">
        <f t="shared" si="0"/>
        <v>2169</v>
      </c>
      <c r="J14" s="8">
        <f t="shared" si="1"/>
        <v>1242</v>
      </c>
      <c r="K14" s="8">
        <f t="shared" si="2"/>
        <v>927</v>
      </c>
      <c r="L14" s="5">
        <f t="shared" si="13"/>
        <v>0.55145929339477728</v>
      </c>
      <c r="M14" s="5">
        <f t="shared" si="14"/>
        <v>0.86714975845410625</v>
      </c>
      <c r="N14" s="5">
        <f t="shared" si="21"/>
        <v>0.67417840375586857</v>
      </c>
      <c r="O14" s="29">
        <v>704</v>
      </c>
      <c r="P14" s="30">
        <v>228</v>
      </c>
      <c r="Q14" s="30">
        <f t="shared" si="15"/>
        <v>932</v>
      </c>
      <c r="R14" s="31">
        <v>538</v>
      </c>
      <c r="S14" s="32">
        <v>699</v>
      </c>
      <c r="T14" s="15">
        <f t="shared" si="16"/>
        <v>1237</v>
      </c>
      <c r="U14" s="8">
        <f t="shared" si="3"/>
        <v>2169</v>
      </c>
      <c r="V14" s="8">
        <f t="shared" si="4"/>
        <v>1242</v>
      </c>
      <c r="W14" s="8">
        <f t="shared" si="5"/>
        <v>927</v>
      </c>
      <c r="X14" s="9">
        <f t="shared" si="17"/>
        <v>0.75536480686695284</v>
      </c>
      <c r="Y14" s="5">
        <f t="shared" si="18"/>
        <v>0.56682769726247983</v>
      </c>
      <c r="Z14" s="5">
        <f t="shared" si="22"/>
        <v>0.64765409383624661</v>
      </c>
      <c r="AA14" s="20">
        <v>243710</v>
      </c>
      <c r="AB14" s="6">
        <v>16978</v>
      </c>
      <c r="AC14" s="6">
        <v>84350</v>
      </c>
      <c r="AD14" s="6">
        <v>50050</v>
      </c>
      <c r="AE14" s="6">
        <v>3306</v>
      </c>
      <c r="AF14" s="6">
        <v>30001</v>
      </c>
      <c r="AG14" s="6">
        <v>3098</v>
      </c>
      <c r="AH14" s="6">
        <v>22285</v>
      </c>
      <c r="AI14" s="6">
        <v>5692</v>
      </c>
      <c r="AJ14" s="6">
        <v>23750</v>
      </c>
      <c r="AK14" s="6">
        <v>4200</v>
      </c>
      <c r="AL14" s="6">
        <v>16978</v>
      </c>
      <c r="AM14" s="6"/>
      <c r="AN14" s="6"/>
      <c r="AO14" s="6"/>
      <c r="AP14" s="6"/>
      <c r="AQ14" s="6"/>
      <c r="AR14" s="6"/>
      <c r="AS14" s="6"/>
      <c r="AT14" s="6"/>
      <c r="AU14" s="25">
        <f t="shared" si="19"/>
        <v>0.20128037937166568</v>
      </c>
      <c r="AV14" s="25">
        <f t="shared" si="20"/>
        <v>5.2717376116650158E-2</v>
      </c>
      <c r="AW14" s="6"/>
      <c r="AX14" s="25">
        <f t="shared" si="6"/>
        <v>3.5540916480520957</v>
      </c>
      <c r="AY14" s="25">
        <f t="shared" si="23"/>
        <v>3.4142624458253645</v>
      </c>
      <c r="AZ14" s="6"/>
      <c r="BA14" s="25">
        <f t="shared" si="7"/>
        <v>13.569888487216522</v>
      </c>
      <c r="BB14" s="25">
        <f t="shared" si="24"/>
        <v>13.036006170897208</v>
      </c>
      <c r="BC14" s="27">
        <f t="shared" si="8"/>
        <v>2169</v>
      </c>
      <c r="BD14" s="28">
        <f t="shared" si="9"/>
        <v>1242</v>
      </c>
      <c r="BE14" s="28">
        <f t="shared" si="10"/>
        <v>927</v>
      </c>
    </row>
    <row r="15" spans="2:57" x14ac:dyDescent="0.3">
      <c r="B15" s="12" t="s">
        <v>9</v>
      </c>
      <c r="C15" s="32">
        <v>1077</v>
      </c>
      <c r="D15" s="31">
        <v>876</v>
      </c>
      <c r="E15" s="31">
        <f t="shared" si="11"/>
        <v>1953</v>
      </c>
      <c r="F15" s="31">
        <v>165</v>
      </c>
      <c r="G15" s="32">
        <v>51</v>
      </c>
      <c r="H15" s="15">
        <f t="shared" si="12"/>
        <v>216</v>
      </c>
      <c r="I15" s="4">
        <f t="shared" si="0"/>
        <v>2169</v>
      </c>
      <c r="J15" s="8">
        <f t="shared" si="1"/>
        <v>1242</v>
      </c>
      <c r="K15" s="8">
        <f t="shared" si="2"/>
        <v>927</v>
      </c>
      <c r="L15" s="5">
        <f t="shared" si="13"/>
        <v>0.55145929339477728</v>
      </c>
      <c r="M15" s="5">
        <f t="shared" si="14"/>
        <v>0.86714975845410625</v>
      </c>
      <c r="N15" s="5">
        <f t="shared" si="21"/>
        <v>0.67417840375586857</v>
      </c>
      <c r="O15" s="29">
        <v>709</v>
      </c>
      <c r="P15" s="30">
        <v>228</v>
      </c>
      <c r="Q15" s="30">
        <f t="shared" si="15"/>
        <v>937</v>
      </c>
      <c r="R15" s="31">
        <v>533</v>
      </c>
      <c r="S15" s="32">
        <v>699</v>
      </c>
      <c r="T15" s="15">
        <f t="shared" si="16"/>
        <v>1232</v>
      </c>
      <c r="U15" s="8">
        <f t="shared" si="3"/>
        <v>2169</v>
      </c>
      <c r="V15" s="8">
        <f t="shared" si="4"/>
        <v>1242</v>
      </c>
      <c r="W15" s="8">
        <f t="shared" si="5"/>
        <v>927</v>
      </c>
      <c r="X15" s="9">
        <f t="shared" si="17"/>
        <v>0.75667022411953044</v>
      </c>
      <c r="Y15" s="5">
        <f t="shared" si="18"/>
        <v>0.57085346215780997</v>
      </c>
      <c r="Z15" s="5">
        <f t="shared" si="22"/>
        <v>0.65075722808627801</v>
      </c>
      <c r="AA15" s="20">
        <v>247164</v>
      </c>
      <c r="AB15" s="6">
        <v>3454</v>
      </c>
      <c r="AC15" s="6">
        <v>84350</v>
      </c>
      <c r="AD15" s="6">
        <v>50050</v>
      </c>
      <c r="AE15" s="6">
        <v>3306</v>
      </c>
      <c r="AF15" s="6">
        <v>30001</v>
      </c>
      <c r="AG15" s="6">
        <v>3098</v>
      </c>
      <c r="AH15" s="6">
        <v>22285</v>
      </c>
      <c r="AI15" s="6">
        <v>5692</v>
      </c>
      <c r="AJ15" s="6">
        <v>23750</v>
      </c>
      <c r="AK15" s="6">
        <v>4200</v>
      </c>
      <c r="AL15" s="6">
        <v>16978</v>
      </c>
      <c r="AM15" s="6">
        <v>3454</v>
      </c>
      <c r="AN15" s="6"/>
      <c r="AO15" s="6"/>
      <c r="AP15" s="6"/>
      <c r="AQ15" s="6"/>
      <c r="AR15" s="6"/>
      <c r="AS15" s="6"/>
      <c r="AT15" s="6"/>
      <c r="AU15" s="25">
        <f t="shared" si="19"/>
        <v>4.0948429164196797E-2</v>
      </c>
      <c r="AV15" s="25">
        <f t="shared" si="20"/>
        <v>1.0724809583396729E-2</v>
      </c>
      <c r="AW15" s="6"/>
      <c r="AX15" s="25">
        <f t="shared" si="6"/>
        <v>0.72304350055200484</v>
      </c>
      <c r="AY15" s="25">
        <f t="shared" si="23"/>
        <v>0.69792473562444046</v>
      </c>
      <c r="AZ15" s="6"/>
      <c r="BA15" s="25">
        <f t="shared" si="7"/>
        <v>2.7606546610228451</v>
      </c>
      <c r="BB15" s="25">
        <f t="shared" si="24"/>
        <v>2.6647486257380013</v>
      </c>
      <c r="BC15" s="27">
        <f t="shared" si="8"/>
        <v>2169</v>
      </c>
      <c r="BD15" s="28">
        <f t="shared" si="9"/>
        <v>1242</v>
      </c>
      <c r="BE15" s="28">
        <f t="shared" si="10"/>
        <v>927</v>
      </c>
    </row>
    <row r="16" spans="2:57" x14ac:dyDescent="0.3">
      <c r="B16" s="12" t="s">
        <v>10</v>
      </c>
      <c r="C16" s="32">
        <v>1077</v>
      </c>
      <c r="D16" s="31">
        <v>877</v>
      </c>
      <c r="E16" s="31">
        <f t="shared" si="11"/>
        <v>1954</v>
      </c>
      <c r="F16" s="31">
        <v>165</v>
      </c>
      <c r="G16" s="32">
        <v>50</v>
      </c>
      <c r="H16" s="15">
        <f t="shared" si="12"/>
        <v>215</v>
      </c>
      <c r="I16" s="4">
        <f t="shared" si="0"/>
        <v>2169</v>
      </c>
      <c r="J16" s="8">
        <f t="shared" si="1"/>
        <v>1242</v>
      </c>
      <c r="K16" s="8">
        <f t="shared" si="2"/>
        <v>927</v>
      </c>
      <c r="L16" s="5">
        <f t="shared" si="13"/>
        <v>0.55117707267144322</v>
      </c>
      <c r="M16" s="5">
        <f t="shared" si="14"/>
        <v>0.86714975845410625</v>
      </c>
      <c r="N16" s="5">
        <f t="shared" si="21"/>
        <v>0.67396745932415514</v>
      </c>
      <c r="O16" s="29">
        <v>704</v>
      </c>
      <c r="P16" s="30">
        <v>224</v>
      </c>
      <c r="Q16" s="30">
        <f t="shared" si="15"/>
        <v>928</v>
      </c>
      <c r="R16" s="31">
        <v>538</v>
      </c>
      <c r="S16" s="32">
        <v>703</v>
      </c>
      <c r="T16" s="15">
        <f t="shared" si="16"/>
        <v>1241</v>
      </c>
      <c r="U16" s="4">
        <f t="shared" si="3"/>
        <v>2169</v>
      </c>
      <c r="V16" s="8">
        <f t="shared" si="4"/>
        <v>1242</v>
      </c>
      <c r="W16" s="8">
        <f t="shared" si="5"/>
        <v>927</v>
      </c>
      <c r="X16" s="9">
        <f t="shared" si="17"/>
        <v>0.75862068965517238</v>
      </c>
      <c r="Y16" s="5">
        <f t="shared" si="18"/>
        <v>0.56682769726247983</v>
      </c>
      <c r="Z16" s="5">
        <f t="shared" si="22"/>
        <v>0.64884792626728105</v>
      </c>
      <c r="AA16" s="20">
        <v>261808</v>
      </c>
      <c r="AB16" s="6">
        <v>14644</v>
      </c>
      <c r="AC16" s="6">
        <v>84350</v>
      </c>
      <c r="AD16" s="6">
        <v>50050</v>
      </c>
      <c r="AE16" s="6">
        <v>3306</v>
      </c>
      <c r="AF16" s="6">
        <v>30001</v>
      </c>
      <c r="AG16" s="6">
        <v>3098</v>
      </c>
      <c r="AH16" s="6">
        <v>22285</v>
      </c>
      <c r="AI16" s="6">
        <v>5692</v>
      </c>
      <c r="AJ16" s="6">
        <v>23750</v>
      </c>
      <c r="AK16" s="6">
        <v>4200</v>
      </c>
      <c r="AL16" s="6">
        <v>16978</v>
      </c>
      <c r="AM16" s="6">
        <v>3454</v>
      </c>
      <c r="AN16" s="6">
        <v>14644</v>
      </c>
      <c r="AO16" s="6"/>
      <c r="AP16" s="6"/>
      <c r="AQ16" s="6"/>
      <c r="AR16" s="6"/>
      <c r="AS16" s="6"/>
      <c r="AT16" s="6"/>
      <c r="AU16" s="25">
        <f t="shared" si="19"/>
        <v>0.17360995850622407</v>
      </c>
      <c r="AV16" s="25">
        <f t="shared" si="20"/>
        <v>4.5470211794806509E-2</v>
      </c>
      <c r="AW16" s="6"/>
      <c r="AX16" s="25">
        <f t="shared" si="6"/>
        <v>3.0645443118276976</v>
      </c>
      <c r="AY16" s="25">
        <f t="shared" si="23"/>
        <v>2.9503252629994265</v>
      </c>
      <c r="AZ16" s="6"/>
      <c r="BA16" s="25">
        <f t="shared" si="7"/>
        <v>11.700746264781184</v>
      </c>
      <c r="BB16" s="25">
        <f t="shared" si="24"/>
        <v>11.264646155611221</v>
      </c>
      <c r="BC16" s="27">
        <f t="shared" si="8"/>
        <v>2169</v>
      </c>
      <c r="BD16" s="28">
        <f t="shared" si="9"/>
        <v>1242</v>
      </c>
      <c r="BE16" s="28">
        <f t="shared" si="10"/>
        <v>927</v>
      </c>
    </row>
    <row r="17" spans="2:57" x14ac:dyDescent="0.3">
      <c r="B17" s="12" t="s">
        <v>11</v>
      </c>
      <c r="C17" s="32">
        <v>1077</v>
      </c>
      <c r="D17" s="31">
        <v>877</v>
      </c>
      <c r="E17" s="31">
        <f t="shared" si="11"/>
        <v>1954</v>
      </c>
      <c r="F17" s="31">
        <v>165</v>
      </c>
      <c r="G17" s="32">
        <v>50</v>
      </c>
      <c r="H17" s="15">
        <f t="shared" si="12"/>
        <v>215</v>
      </c>
      <c r="I17" s="4">
        <f t="shared" si="0"/>
        <v>2169</v>
      </c>
      <c r="J17" s="8">
        <f t="shared" si="1"/>
        <v>1242</v>
      </c>
      <c r="K17" s="8">
        <f t="shared" si="2"/>
        <v>927</v>
      </c>
      <c r="L17" s="5">
        <f t="shared" si="13"/>
        <v>0.55117707267144322</v>
      </c>
      <c r="M17" s="5">
        <f t="shared" si="14"/>
        <v>0.86714975845410625</v>
      </c>
      <c r="N17" s="5">
        <f t="shared" si="21"/>
        <v>0.67396745932415514</v>
      </c>
      <c r="O17" s="29">
        <v>707</v>
      </c>
      <c r="P17" s="30">
        <v>221</v>
      </c>
      <c r="Q17" s="30">
        <f t="shared" si="15"/>
        <v>928</v>
      </c>
      <c r="R17" s="31">
        <v>535</v>
      </c>
      <c r="S17" s="32">
        <v>706</v>
      </c>
      <c r="T17" s="15">
        <f t="shared" si="16"/>
        <v>1241</v>
      </c>
      <c r="U17" s="4">
        <f t="shared" si="3"/>
        <v>2169</v>
      </c>
      <c r="V17" s="8">
        <f t="shared" si="4"/>
        <v>1242</v>
      </c>
      <c r="W17" s="8">
        <f t="shared" si="5"/>
        <v>927</v>
      </c>
      <c r="X17" s="9">
        <f t="shared" si="17"/>
        <v>0.7618534482758621</v>
      </c>
      <c r="Y17" s="5">
        <f t="shared" si="18"/>
        <v>0.56924315619967791</v>
      </c>
      <c r="Z17" s="5">
        <f t="shared" si="22"/>
        <v>0.65161290322580645</v>
      </c>
      <c r="AA17" s="20">
        <v>264064</v>
      </c>
      <c r="AB17" s="6">
        <v>2256</v>
      </c>
      <c r="AC17" s="6">
        <v>84350</v>
      </c>
      <c r="AD17" s="6">
        <v>50050</v>
      </c>
      <c r="AE17" s="6">
        <v>3306</v>
      </c>
      <c r="AF17" s="6">
        <v>30001</v>
      </c>
      <c r="AG17" s="6">
        <v>3098</v>
      </c>
      <c r="AH17" s="6">
        <v>22285</v>
      </c>
      <c r="AI17" s="6">
        <v>5692</v>
      </c>
      <c r="AJ17" s="6">
        <v>23750</v>
      </c>
      <c r="AK17" s="6">
        <v>4200</v>
      </c>
      <c r="AL17" s="6">
        <v>16978</v>
      </c>
      <c r="AM17" s="6">
        <v>3454</v>
      </c>
      <c r="AN17" s="6">
        <v>14644</v>
      </c>
      <c r="AO17" s="6">
        <v>2256</v>
      </c>
      <c r="AP17" s="6"/>
      <c r="AQ17" s="6"/>
      <c r="AR17" s="6"/>
      <c r="AS17" s="6"/>
      <c r="AT17" s="6"/>
      <c r="AU17" s="25">
        <f t="shared" si="19"/>
        <v>2.6745702430349735E-2</v>
      </c>
      <c r="AV17" s="25">
        <f t="shared" si="20"/>
        <v>7.0049711696997738E-3</v>
      </c>
      <c r="AW17" s="6"/>
      <c r="AX17" s="25">
        <f t="shared" si="6"/>
        <v>0.47211226218815117</v>
      </c>
      <c r="AY17" s="25">
        <f t="shared" si="23"/>
        <v>0.45645296009011427</v>
      </c>
      <c r="AZ17" s="6"/>
      <c r="BA17" s="25">
        <f t="shared" si="7"/>
        <v>1.8025733114822691</v>
      </c>
      <c r="BB17" s="25">
        <f t="shared" si="24"/>
        <v>1.7427844809453696</v>
      </c>
      <c r="BC17" s="27">
        <f t="shared" si="8"/>
        <v>2169</v>
      </c>
      <c r="BD17" s="28">
        <f t="shared" si="9"/>
        <v>1242</v>
      </c>
      <c r="BE17" s="28">
        <f t="shared" si="10"/>
        <v>927</v>
      </c>
    </row>
    <row r="18" spans="2:57" x14ac:dyDescent="0.3">
      <c r="B18" s="12" t="s">
        <v>12</v>
      </c>
      <c r="C18" s="32">
        <v>1077</v>
      </c>
      <c r="D18" s="31">
        <v>877</v>
      </c>
      <c r="E18" s="31">
        <f t="shared" si="11"/>
        <v>1954</v>
      </c>
      <c r="F18" s="31">
        <v>165</v>
      </c>
      <c r="G18" s="32">
        <v>50</v>
      </c>
      <c r="H18" s="15">
        <f t="shared" si="12"/>
        <v>215</v>
      </c>
      <c r="I18" s="4">
        <f t="shared" si="0"/>
        <v>2169</v>
      </c>
      <c r="J18" s="8">
        <f t="shared" si="1"/>
        <v>1242</v>
      </c>
      <c r="K18" s="8">
        <f t="shared" si="2"/>
        <v>927</v>
      </c>
      <c r="L18" s="5">
        <f t="shared" si="13"/>
        <v>0.55117707267144322</v>
      </c>
      <c r="M18" s="5">
        <f t="shared" si="14"/>
        <v>0.86714975845410625</v>
      </c>
      <c r="N18" s="5">
        <f t="shared" si="21"/>
        <v>0.67396745932415514</v>
      </c>
      <c r="O18" s="29">
        <v>695</v>
      </c>
      <c r="P18" s="30">
        <v>211</v>
      </c>
      <c r="Q18" s="30">
        <f t="shared" si="15"/>
        <v>906</v>
      </c>
      <c r="R18" s="31">
        <v>547</v>
      </c>
      <c r="S18" s="32">
        <v>716</v>
      </c>
      <c r="T18" s="15">
        <f t="shared" si="16"/>
        <v>1263</v>
      </c>
      <c r="U18" s="4">
        <f t="shared" si="3"/>
        <v>2169</v>
      </c>
      <c r="V18" s="8">
        <f t="shared" si="4"/>
        <v>1242</v>
      </c>
      <c r="W18" s="8">
        <f t="shared" si="5"/>
        <v>927</v>
      </c>
      <c r="X18" s="9">
        <f t="shared" si="17"/>
        <v>0.76710816777041946</v>
      </c>
      <c r="Y18" s="5">
        <f t="shared" si="18"/>
        <v>0.55958132045088571</v>
      </c>
      <c r="Z18" s="5">
        <f t="shared" si="22"/>
        <v>0.64711359404096835</v>
      </c>
      <c r="AA18" s="20">
        <v>275320</v>
      </c>
      <c r="AB18" s="6">
        <v>11256</v>
      </c>
      <c r="AC18" s="6">
        <v>84350</v>
      </c>
      <c r="AD18" s="6">
        <v>50050</v>
      </c>
      <c r="AE18" s="6">
        <v>3306</v>
      </c>
      <c r="AF18" s="6">
        <v>30001</v>
      </c>
      <c r="AG18" s="6">
        <v>3098</v>
      </c>
      <c r="AH18" s="6">
        <v>22285</v>
      </c>
      <c r="AI18" s="6">
        <v>5692</v>
      </c>
      <c r="AJ18" s="6">
        <v>23750</v>
      </c>
      <c r="AK18" s="6">
        <v>4200</v>
      </c>
      <c r="AL18" s="6">
        <v>16978</v>
      </c>
      <c r="AM18" s="6">
        <v>3454</v>
      </c>
      <c r="AN18" s="6">
        <v>14644</v>
      </c>
      <c r="AO18" s="6">
        <v>2256</v>
      </c>
      <c r="AP18" s="6">
        <v>11256</v>
      </c>
      <c r="AQ18" s="6"/>
      <c r="AR18" s="6"/>
      <c r="AS18" s="6"/>
      <c r="AT18" s="6"/>
      <c r="AU18" s="25">
        <f t="shared" si="19"/>
        <v>0.13344398340248961</v>
      </c>
      <c r="AV18" s="25">
        <f t="shared" si="20"/>
        <v>3.4950334878608443E-2</v>
      </c>
      <c r="AW18" s="6"/>
      <c r="AX18" s="25">
        <f t="shared" si="6"/>
        <v>2.3555388400664139</v>
      </c>
      <c r="AY18" s="25">
        <f t="shared" si="23"/>
        <v>2.2616836816231722</v>
      </c>
      <c r="AZ18" s="6"/>
      <c r="BA18" s="25">
        <f t="shared" si="7"/>
        <v>8.9936902455870644</v>
      </c>
      <c r="BB18" s="25">
        <f t="shared" si="24"/>
        <v>8.6353415702728373</v>
      </c>
      <c r="BC18" s="27">
        <f t="shared" si="8"/>
        <v>2169</v>
      </c>
      <c r="BD18" s="28">
        <f t="shared" si="9"/>
        <v>1242</v>
      </c>
      <c r="BE18" s="28">
        <f t="shared" si="10"/>
        <v>927</v>
      </c>
    </row>
    <row r="19" spans="2:57" x14ac:dyDescent="0.3">
      <c r="B19" s="12" t="s">
        <v>13</v>
      </c>
      <c r="C19" s="32">
        <v>1077</v>
      </c>
      <c r="D19" s="31">
        <v>877</v>
      </c>
      <c r="E19" s="31">
        <f t="shared" si="11"/>
        <v>1954</v>
      </c>
      <c r="F19" s="31">
        <v>165</v>
      </c>
      <c r="G19" s="32">
        <v>50</v>
      </c>
      <c r="H19" s="15">
        <f t="shared" si="12"/>
        <v>215</v>
      </c>
      <c r="I19" s="4">
        <f t="shared" si="0"/>
        <v>2169</v>
      </c>
      <c r="J19" s="8">
        <f t="shared" si="1"/>
        <v>1242</v>
      </c>
      <c r="K19" s="8">
        <f t="shared" si="2"/>
        <v>927</v>
      </c>
      <c r="L19" s="5">
        <f t="shared" si="13"/>
        <v>0.55117707267144322</v>
      </c>
      <c r="M19" s="5">
        <f t="shared" si="14"/>
        <v>0.86714975845410625</v>
      </c>
      <c r="N19" s="5">
        <f t="shared" si="21"/>
        <v>0.67396745932415514</v>
      </c>
      <c r="O19" s="29">
        <v>674</v>
      </c>
      <c r="P19" s="30">
        <v>208</v>
      </c>
      <c r="Q19" s="30">
        <f t="shared" si="15"/>
        <v>882</v>
      </c>
      <c r="R19" s="31">
        <v>568</v>
      </c>
      <c r="S19" s="32">
        <v>719</v>
      </c>
      <c r="T19" s="15">
        <f t="shared" si="16"/>
        <v>1287</v>
      </c>
      <c r="U19" s="4">
        <f t="shared" si="3"/>
        <v>2169</v>
      </c>
      <c r="V19" s="8">
        <f t="shared" si="4"/>
        <v>1242</v>
      </c>
      <c r="W19" s="8">
        <f t="shared" si="5"/>
        <v>927</v>
      </c>
      <c r="X19" s="9">
        <f t="shared" si="17"/>
        <v>0.76417233560090703</v>
      </c>
      <c r="Y19" s="5">
        <f t="shared" si="18"/>
        <v>0.54267310789049916</v>
      </c>
      <c r="Z19" s="5">
        <f t="shared" si="22"/>
        <v>0.63465160075329552</v>
      </c>
      <c r="AA19" s="20">
        <v>279197</v>
      </c>
      <c r="AB19" s="6">
        <v>3877</v>
      </c>
      <c r="AC19" s="6">
        <v>84350</v>
      </c>
      <c r="AD19" s="6">
        <v>50050</v>
      </c>
      <c r="AE19" s="6">
        <v>3306</v>
      </c>
      <c r="AF19" s="6">
        <v>30001</v>
      </c>
      <c r="AG19" s="6">
        <v>3098</v>
      </c>
      <c r="AH19" s="6">
        <v>22285</v>
      </c>
      <c r="AI19" s="6">
        <v>5692</v>
      </c>
      <c r="AJ19" s="6">
        <v>23750</v>
      </c>
      <c r="AK19" s="6">
        <v>4200</v>
      </c>
      <c r="AL19" s="6">
        <v>16978</v>
      </c>
      <c r="AM19" s="6">
        <v>3454</v>
      </c>
      <c r="AN19" s="6">
        <v>14644</v>
      </c>
      <c r="AO19" s="6">
        <v>2256</v>
      </c>
      <c r="AP19" s="6">
        <v>11256</v>
      </c>
      <c r="AQ19" s="6">
        <v>3877</v>
      </c>
      <c r="AR19" s="6"/>
      <c r="AS19" s="6"/>
      <c r="AT19" s="6"/>
      <c r="AU19" s="25">
        <f t="shared" si="19"/>
        <v>4.5963248369887376E-2</v>
      </c>
      <c r="AV19" s="25">
        <f t="shared" si="20"/>
        <v>1.2038241677715436E-2</v>
      </c>
      <c r="AW19" s="6"/>
      <c r="AX19" s="25">
        <f t="shared" si="6"/>
        <v>0.81133831582600269</v>
      </c>
      <c r="AY19" s="25">
        <f t="shared" si="23"/>
        <v>0.76400893510171386</v>
      </c>
      <c r="AZ19" s="6"/>
      <c r="BA19" s="25">
        <f t="shared" si="7"/>
        <v>3.097773372613811</v>
      </c>
      <c r="BB19" s="25">
        <f t="shared" si="24"/>
        <v>2.9170649153770323</v>
      </c>
      <c r="BC19" s="27">
        <f t="shared" si="8"/>
        <v>2169</v>
      </c>
      <c r="BD19" s="28">
        <f t="shared" si="9"/>
        <v>1242</v>
      </c>
      <c r="BE19" s="28">
        <f t="shared" si="10"/>
        <v>927</v>
      </c>
    </row>
    <row r="20" spans="2:57" x14ac:dyDescent="0.3">
      <c r="B20" s="12" t="s">
        <v>14</v>
      </c>
      <c r="C20" s="32">
        <v>1077</v>
      </c>
      <c r="D20" s="31">
        <v>877</v>
      </c>
      <c r="E20" s="31">
        <f t="shared" ref="E20" si="25">C20+D20</f>
        <v>1954</v>
      </c>
      <c r="F20" s="31">
        <v>165</v>
      </c>
      <c r="G20" s="32">
        <v>50</v>
      </c>
      <c r="H20" s="15">
        <f t="shared" ref="H20" si="26">F20+G20</f>
        <v>215</v>
      </c>
      <c r="I20" s="4">
        <f t="shared" si="0"/>
        <v>2169</v>
      </c>
      <c r="J20" s="8">
        <f t="shared" si="1"/>
        <v>1242</v>
      </c>
      <c r="K20" s="8">
        <f t="shared" si="2"/>
        <v>927</v>
      </c>
      <c r="L20" s="5">
        <f t="shared" si="13"/>
        <v>0.55117707267144322</v>
      </c>
      <c r="M20" s="5">
        <f t="shared" si="14"/>
        <v>0.86714975845410625</v>
      </c>
      <c r="N20" s="5">
        <f t="shared" ref="N20" si="27">(2*L20*M20)/(L20+M20)</f>
        <v>0.67396745932415514</v>
      </c>
      <c r="O20" s="29">
        <v>1059</v>
      </c>
      <c r="P20" s="30">
        <v>868</v>
      </c>
      <c r="Q20" s="30">
        <f t="shared" ref="Q20" si="28">O20+P20</f>
        <v>1927</v>
      </c>
      <c r="R20" s="31">
        <v>183</v>
      </c>
      <c r="S20" s="32">
        <v>59</v>
      </c>
      <c r="T20" s="15">
        <f t="shared" ref="T20" si="29">R20+S20</f>
        <v>242</v>
      </c>
      <c r="U20" s="4">
        <f t="shared" si="3"/>
        <v>2169</v>
      </c>
      <c r="V20" s="8">
        <f t="shared" si="4"/>
        <v>1242</v>
      </c>
      <c r="W20" s="8">
        <f t="shared" si="5"/>
        <v>927</v>
      </c>
      <c r="X20" s="9">
        <f t="shared" si="17"/>
        <v>0.54955889984431761</v>
      </c>
      <c r="Y20" s="5">
        <f t="shared" si="18"/>
        <v>0.85265700483091789</v>
      </c>
      <c r="Z20" s="5">
        <f t="shared" ref="Z20" si="30">(2*X20*Y20)/(X20+Y20)</f>
        <v>0.66834963710949824</v>
      </c>
      <c r="AA20" s="20">
        <v>281135</v>
      </c>
      <c r="AB20" s="6">
        <v>1938</v>
      </c>
      <c r="AC20" s="6">
        <v>84350</v>
      </c>
      <c r="AD20" s="6">
        <v>50050</v>
      </c>
      <c r="AE20" s="6">
        <v>3306</v>
      </c>
      <c r="AF20" s="6">
        <v>30001</v>
      </c>
      <c r="AG20" s="6">
        <v>3098</v>
      </c>
      <c r="AH20" s="6">
        <v>22285</v>
      </c>
      <c r="AI20" s="6">
        <v>5692</v>
      </c>
      <c r="AJ20" s="6">
        <v>23750</v>
      </c>
      <c r="AK20" s="6">
        <v>4200</v>
      </c>
      <c r="AL20" s="6">
        <v>16978</v>
      </c>
      <c r="AM20" s="6">
        <v>3454</v>
      </c>
      <c r="AN20" s="6">
        <v>14644</v>
      </c>
      <c r="AO20" s="6">
        <v>2256</v>
      </c>
      <c r="AP20" s="6">
        <v>11256</v>
      </c>
      <c r="AQ20" s="6">
        <v>3877</v>
      </c>
      <c r="AR20" s="6">
        <v>1938</v>
      </c>
      <c r="AS20" s="6"/>
      <c r="AT20" s="6"/>
      <c r="AU20" s="25">
        <f t="shared" ref="AU20" si="31">AB20/$AU$3</f>
        <v>2.2975696502667457E-2</v>
      </c>
      <c r="AV20" s="25">
        <f t="shared" ref="AV20" si="32">AB20/$AV$3</f>
        <v>6.0175683186516676E-3</v>
      </c>
      <c r="AW20" s="6"/>
      <c r="AX20" s="25">
        <f t="shared" si="6"/>
        <v>0.40556452310311925</v>
      </c>
      <c r="AY20" s="25">
        <f t="shared" ref="AY20" si="33">Z20*AV20*100</f>
        <v>0.40218396020524561</v>
      </c>
      <c r="AZ20" s="6"/>
      <c r="BA20" s="25">
        <f t="shared" si="7"/>
        <v>1.5484871798105662</v>
      </c>
      <c r="BB20" s="25">
        <f t="shared" ref="BB20" si="34">Z20*AU20*100</f>
        <v>1.5355798419895763</v>
      </c>
      <c r="BC20" s="27">
        <f t="shared" si="8"/>
        <v>2169</v>
      </c>
      <c r="BD20" s="28">
        <f t="shared" si="9"/>
        <v>1242</v>
      </c>
      <c r="BE20" s="28">
        <f t="shared" si="10"/>
        <v>927</v>
      </c>
    </row>
    <row r="21" spans="2:57" x14ac:dyDescent="0.3">
      <c r="B21" s="12" t="s">
        <v>55</v>
      </c>
      <c r="C21" s="32">
        <v>1077</v>
      </c>
      <c r="D21" s="31">
        <v>877</v>
      </c>
      <c r="E21" s="31">
        <f t="shared" si="11"/>
        <v>1954</v>
      </c>
      <c r="F21" s="31">
        <v>165</v>
      </c>
      <c r="G21" s="32">
        <v>50</v>
      </c>
      <c r="H21" s="15">
        <f t="shared" si="12"/>
        <v>215</v>
      </c>
      <c r="I21" s="4">
        <f t="shared" si="0"/>
        <v>2169</v>
      </c>
      <c r="J21" s="8">
        <f t="shared" si="1"/>
        <v>1242</v>
      </c>
      <c r="K21" s="8">
        <f t="shared" si="2"/>
        <v>927</v>
      </c>
      <c r="L21" s="5">
        <f t="shared" si="13"/>
        <v>0.55117707267144322</v>
      </c>
      <c r="M21" s="5">
        <f t="shared" si="14"/>
        <v>0.86714975845410625</v>
      </c>
      <c r="N21" s="5">
        <f t="shared" si="21"/>
        <v>0.67396745932415514</v>
      </c>
      <c r="O21" s="29">
        <v>1059</v>
      </c>
      <c r="P21" s="30">
        <v>868</v>
      </c>
      <c r="Q21" s="30">
        <f t="shared" si="15"/>
        <v>1927</v>
      </c>
      <c r="R21" s="31">
        <v>183</v>
      </c>
      <c r="S21" s="32">
        <v>59</v>
      </c>
      <c r="T21" s="15">
        <f t="shared" si="16"/>
        <v>242</v>
      </c>
      <c r="U21" s="4">
        <f t="shared" si="3"/>
        <v>2169</v>
      </c>
      <c r="V21" s="8">
        <f t="shared" si="4"/>
        <v>1242</v>
      </c>
      <c r="W21" s="8">
        <f t="shared" si="5"/>
        <v>927</v>
      </c>
      <c r="X21" s="9">
        <f t="shared" si="17"/>
        <v>0.54955889984431761</v>
      </c>
      <c r="Y21" s="5">
        <f t="shared" si="18"/>
        <v>0.85265700483091789</v>
      </c>
      <c r="Z21" s="5">
        <f t="shared" si="22"/>
        <v>0.66834963710949824</v>
      </c>
      <c r="AA21" s="20">
        <v>281135</v>
      </c>
      <c r="AB21" s="6">
        <v>1938</v>
      </c>
      <c r="AC21" s="6">
        <v>84350</v>
      </c>
      <c r="AD21" s="6">
        <v>50050</v>
      </c>
      <c r="AE21" s="6">
        <v>3306</v>
      </c>
      <c r="AF21" s="6">
        <v>30001</v>
      </c>
      <c r="AG21" s="6">
        <v>3098</v>
      </c>
      <c r="AH21" s="6">
        <v>22285</v>
      </c>
      <c r="AI21" s="6">
        <v>5692</v>
      </c>
      <c r="AJ21" s="6">
        <v>23750</v>
      </c>
      <c r="AK21" s="6">
        <v>4200</v>
      </c>
      <c r="AL21" s="6">
        <v>16978</v>
      </c>
      <c r="AM21" s="6">
        <v>3454</v>
      </c>
      <c r="AN21" s="6">
        <v>14644</v>
      </c>
      <c r="AO21" s="6">
        <v>2256</v>
      </c>
      <c r="AP21" s="6">
        <v>11256</v>
      </c>
      <c r="AQ21" s="6">
        <v>3877</v>
      </c>
      <c r="AR21" s="6">
        <v>1938</v>
      </c>
      <c r="AS21" s="6"/>
      <c r="AT21" s="6"/>
      <c r="AU21" s="25">
        <f t="shared" si="19"/>
        <v>2.2975696502667457E-2</v>
      </c>
      <c r="AV21" s="25">
        <f t="shared" si="20"/>
        <v>6.0175683186516676E-3</v>
      </c>
      <c r="AW21" s="6"/>
      <c r="AX21" s="25">
        <f t="shared" si="6"/>
        <v>0.40556452310311925</v>
      </c>
      <c r="AY21" s="25">
        <f t="shared" si="23"/>
        <v>0.40218396020524561</v>
      </c>
      <c r="AZ21" s="6"/>
      <c r="BA21" s="25">
        <f t="shared" si="7"/>
        <v>1.5484871798105662</v>
      </c>
      <c r="BB21" s="25">
        <f t="shared" si="24"/>
        <v>1.5355798419895763</v>
      </c>
      <c r="BC21" s="27">
        <f t="shared" si="8"/>
        <v>2169</v>
      </c>
      <c r="BD21" s="28">
        <f t="shared" si="9"/>
        <v>1242</v>
      </c>
      <c r="BE21" s="28">
        <f t="shared" si="10"/>
        <v>927</v>
      </c>
    </row>
    <row r="22" spans="2:57" x14ac:dyDescent="0.3">
      <c r="B22" s="12" t="s">
        <v>15</v>
      </c>
      <c r="C22" s="32">
        <v>1077</v>
      </c>
      <c r="D22" s="31">
        <v>877</v>
      </c>
      <c r="E22" s="31">
        <f t="shared" si="11"/>
        <v>1954</v>
      </c>
      <c r="F22" s="31">
        <v>165</v>
      </c>
      <c r="G22" s="32">
        <v>50</v>
      </c>
      <c r="H22" s="15">
        <f t="shared" si="12"/>
        <v>215</v>
      </c>
      <c r="I22" s="4">
        <f t="shared" si="0"/>
        <v>2169</v>
      </c>
      <c r="J22" s="8">
        <f t="shared" si="1"/>
        <v>1242</v>
      </c>
      <c r="K22" s="8">
        <f t="shared" si="2"/>
        <v>927</v>
      </c>
      <c r="L22" s="5">
        <f t="shared" si="13"/>
        <v>0.55117707267144322</v>
      </c>
      <c r="M22" s="5">
        <f t="shared" si="14"/>
        <v>0.86714975845410625</v>
      </c>
      <c r="N22" s="5">
        <f t="shared" si="21"/>
        <v>0.67396745932415514</v>
      </c>
      <c r="O22" s="29">
        <v>1059</v>
      </c>
      <c r="P22" s="30">
        <v>868</v>
      </c>
      <c r="Q22" s="30">
        <f t="shared" si="15"/>
        <v>1927</v>
      </c>
      <c r="R22" s="31">
        <v>183</v>
      </c>
      <c r="S22" s="32">
        <v>59</v>
      </c>
      <c r="T22" s="15">
        <f t="shared" si="16"/>
        <v>242</v>
      </c>
      <c r="U22" s="4">
        <f t="shared" si="3"/>
        <v>2169</v>
      </c>
      <c r="V22" s="8">
        <f t="shared" si="4"/>
        <v>1242</v>
      </c>
      <c r="W22" s="8">
        <f t="shared" si="5"/>
        <v>927</v>
      </c>
      <c r="X22" s="9">
        <f t="shared" si="17"/>
        <v>0.54955889984431761</v>
      </c>
      <c r="Y22" s="5">
        <f t="shared" si="18"/>
        <v>0.85265700483091789</v>
      </c>
      <c r="Z22" s="5">
        <f t="shared" si="22"/>
        <v>0.66834963710949824</v>
      </c>
      <c r="AA22" s="20">
        <v>284026</v>
      </c>
      <c r="AB22" s="6">
        <v>2891</v>
      </c>
      <c r="AC22" s="6">
        <v>84350</v>
      </c>
      <c r="AD22" s="6">
        <v>50050</v>
      </c>
      <c r="AE22" s="6">
        <v>3306</v>
      </c>
      <c r="AF22" s="6">
        <v>30001</v>
      </c>
      <c r="AG22" s="6">
        <v>3098</v>
      </c>
      <c r="AH22" s="6">
        <v>22285</v>
      </c>
      <c r="AI22" s="6">
        <v>5692</v>
      </c>
      <c r="AJ22" s="6">
        <v>23750</v>
      </c>
      <c r="AK22" s="6">
        <v>4200</v>
      </c>
      <c r="AL22" s="6">
        <v>16978</v>
      </c>
      <c r="AM22" s="6">
        <v>3454</v>
      </c>
      <c r="AN22" s="6">
        <v>14644</v>
      </c>
      <c r="AO22" s="6">
        <v>2256</v>
      </c>
      <c r="AP22" s="6">
        <v>11256</v>
      </c>
      <c r="AQ22" s="6">
        <v>3877</v>
      </c>
      <c r="AR22" s="6">
        <v>1938</v>
      </c>
      <c r="AS22" s="6">
        <v>2891</v>
      </c>
      <c r="AT22" s="6"/>
      <c r="AU22" s="25">
        <f t="shared" si="19"/>
        <v>3.4273858921161825E-2</v>
      </c>
      <c r="AV22" s="25">
        <f t="shared" si="20"/>
        <v>8.9766718313838856E-3</v>
      </c>
      <c r="AW22" s="6"/>
      <c r="AX22" s="25">
        <f t="shared" si="6"/>
        <v>0.60499847073845081</v>
      </c>
      <c r="AY22" s="25">
        <f t="shared" si="23"/>
        <v>0.59995553609564745</v>
      </c>
      <c r="AZ22" s="6"/>
      <c r="BA22" s="25">
        <f t="shared" si="7"/>
        <v>2.3099465618329962</v>
      </c>
      <c r="BB22" s="25">
        <f t="shared" si="24"/>
        <v>2.2906921172300643</v>
      </c>
      <c r="BC22" s="27">
        <f t="shared" si="8"/>
        <v>2169</v>
      </c>
      <c r="BD22" s="28">
        <f t="shared" si="9"/>
        <v>1242</v>
      </c>
      <c r="BE22" s="28">
        <f t="shared" si="10"/>
        <v>927</v>
      </c>
    </row>
    <row r="23" spans="2:57" x14ac:dyDescent="0.3">
      <c r="B23" s="12" t="s">
        <v>16</v>
      </c>
      <c r="C23" s="32">
        <v>1123</v>
      </c>
      <c r="D23" s="31">
        <v>879</v>
      </c>
      <c r="E23" s="31">
        <f t="shared" si="11"/>
        <v>2002</v>
      </c>
      <c r="F23" s="31">
        <v>119</v>
      </c>
      <c r="G23" s="32">
        <v>48</v>
      </c>
      <c r="H23" s="15">
        <f t="shared" si="12"/>
        <v>167</v>
      </c>
      <c r="I23" s="4">
        <f t="shared" si="0"/>
        <v>2169</v>
      </c>
      <c r="J23" s="8">
        <f t="shared" si="1"/>
        <v>1242</v>
      </c>
      <c r="K23" s="8">
        <f t="shared" si="2"/>
        <v>927</v>
      </c>
      <c r="L23" s="5">
        <f t="shared" si="13"/>
        <v>0.56093906093906098</v>
      </c>
      <c r="M23" s="5">
        <f t="shared" si="14"/>
        <v>0.90418679549114334</v>
      </c>
      <c r="N23" s="5">
        <f t="shared" si="21"/>
        <v>0.69235511713933418</v>
      </c>
      <c r="O23" s="29">
        <v>674</v>
      </c>
      <c r="P23" s="30">
        <v>209</v>
      </c>
      <c r="Q23" s="30">
        <f t="shared" si="15"/>
        <v>883</v>
      </c>
      <c r="R23" s="31">
        <v>568</v>
      </c>
      <c r="S23" s="32">
        <v>718</v>
      </c>
      <c r="T23" s="15">
        <f t="shared" si="16"/>
        <v>1286</v>
      </c>
      <c r="U23" s="4">
        <f t="shared" si="3"/>
        <v>2169</v>
      </c>
      <c r="V23" s="8">
        <f t="shared" si="4"/>
        <v>1242</v>
      </c>
      <c r="W23" s="8">
        <f t="shared" si="5"/>
        <v>927</v>
      </c>
      <c r="X23" s="9">
        <f t="shared" si="17"/>
        <v>0.76330690826727066</v>
      </c>
      <c r="Y23" s="5">
        <f t="shared" si="18"/>
        <v>0.54267310789049916</v>
      </c>
      <c r="Z23" s="5">
        <f t="shared" si="22"/>
        <v>0.63435294117647067</v>
      </c>
      <c r="AA23" s="20">
        <v>320119</v>
      </c>
      <c r="AB23" s="6">
        <v>36093</v>
      </c>
      <c r="AC23" s="6">
        <v>84350</v>
      </c>
      <c r="AD23" s="6">
        <v>50050</v>
      </c>
      <c r="AE23" s="6">
        <v>3306</v>
      </c>
      <c r="AF23" s="6">
        <v>30001</v>
      </c>
      <c r="AG23" s="6">
        <v>3098</v>
      </c>
      <c r="AH23" s="6">
        <v>22285</v>
      </c>
      <c r="AI23" s="6">
        <v>5692</v>
      </c>
      <c r="AJ23" s="6">
        <v>23750</v>
      </c>
      <c r="AK23" s="6">
        <v>4200</v>
      </c>
      <c r="AL23" s="6">
        <v>16978</v>
      </c>
      <c r="AM23" s="6">
        <v>3454</v>
      </c>
      <c r="AN23" s="6">
        <v>14644</v>
      </c>
      <c r="AO23" s="6">
        <v>2256</v>
      </c>
      <c r="AP23" s="6">
        <v>11256</v>
      </c>
      <c r="AQ23" s="6">
        <v>3877</v>
      </c>
      <c r="AR23" s="6">
        <v>1938</v>
      </c>
      <c r="AS23" s="6">
        <v>2891</v>
      </c>
      <c r="AT23" s="6">
        <v>36093</v>
      </c>
      <c r="AU23" s="25">
        <f t="shared" si="19"/>
        <v>0.42789567279193835</v>
      </c>
      <c r="AV23" s="25">
        <f t="shared" si="20"/>
        <v>0.11207022359396007</v>
      </c>
      <c r="AW23" s="6"/>
      <c r="AX23" s="25">
        <f t="shared" si="6"/>
        <v>7.7592392784227595</v>
      </c>
      <c r="AY23" s="25">
        <f t="shared" si="23"/>
        <v>7.1092075955133271</v>
      </c>
      <c r="AZ23" s="6"/>
      <c r="BA23" s="25">
        <f t="shared" si="7"/>
        <v>29.625575865927665</v>
      </c>
      <c r="BB23" s="25">
        <f t="shared" si="24"/>
        <v>27.143687855225078</v>
      </c>
      <c r="BC23" s="27">
        <f t="shared" si="8"/>
        <v>2169</v>
      </c>
      <c r="BD23" s="28">
        <f t="shared" si="9"/>
        <v>1242</v>
      </c>
      <c r="BE23" s="28">
        <f t="shared" si="10"/>
        <v>927</v>
      </c>
    </row>
    <row r="24" spans="2:57" x14ac:dyDescent="0.3">
      <c r="B24" s="16"/>
      <c r="C24" s="16"/>
      <c r="D24" s="16"/>
      <c r="E24" s="16"/>
      <c r="F24" s="16"/>
      <c r="G24" s="16"/>
      <c r="H24" s="16"/>
      <c r="I24" s="17"/>
      <c r="J24" s="17"/>
      <c r="K24" s="17"/>
      <c r="L24" s="17"/>
      <c r="M24" s="17"/>
      <c r="N24" s="17"/>
      <c r="O24" s="16"/>
      <c r="P24" s="16"/>
      <c r="Q24" s="16"/>
      <c r="R24" s="18"/>
      <c r="S24" s="18"/>
      <c r="T24" s="18"/>
      <c r="U24" s="17"/>
      <c r="V24" s="17"/>
      <c r="W24" s="17"/>
      <c r="X24" s="17"/>
      <c r="Y24" s="17"/>
      <c r="Z24" s="17"/>
      <c r="AA24" s="19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7"/>
      <c r="BD24" s="17"/>
      <c r="BE24" s="17"/>
    </row>
    <row r="25" spans="2:57" x14ac:dyDescent="0.3">
      <c r="B25" s="16"/>
      <c r="C25" s="16"/>
      <c r="D25" s="16"/>
      <c r="E25" s="16"/>
      <c r="F25" s="16"/>
      <c r="G25" s="16"/>
      <c r="H25" s="16"/>
      <c r="I25" s="17"/>
      <c r="J25" s="17"/>
      <c r="K25" s="17"/>
      <c r="L25" s="17"/>
      <c r="M25" s="17"/>
      <c r="N25" s="17"/>
      <c r="O25" s="16"/>
      <c r="P25" s="16"/>
      <c r="Q25" s="16"/>
      <c r="R25" s="16"/>
      <c r="S25" s="16"/>
      <c r="T25" s="16"/>
      <c r="U25" s="17"/>
      <c r="V25" s="17"/>
      <c r="W25" s="17"/>
      <c r="X25" s="17"/>
      <c r="Y25" s="17"/>
      <c r="Z25" s="17"/>
      <c r="AA25" s="19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7"/>
      <c r="BD25" s="17"/>
      <c r="BE25" s="17"/>
    </row>
    <row r="26" spans="2:57" x14ac:dyDescent="0.3">
      <c r="B26" s="16"/>
      <c r="C26" s="16"/>
      <c r="D26" s="16"/>
      <c r="E26" s="16"/>
      <c r="F26" s="16"/>
      <c r="G26" s="16"/>
      <c r="H26" s="16"/>
      <c r="I26" s="17"/>
      <c r="J26" s="17"/>
      <c r="K26" s="17"/>
      <c r="L26" s="17"/>
      <c r="M26" s="17"/>
      <c r="N26" s="17"/>
      <c r="O26" s="16"/>
      <c r="P26" s="16"/>
      <c r="Q26" s="16"/>
      <c r="R26" s="16"/>
      <c r="S26" s="16"/>
      <c r="T26" s="16"/>
      <c r="U26" s="17"/>
      <c r="V26" s="17"/>
      <c r="W26" s="17"/>
      <c r="X26" s="17"/>
      <c r="Y26" s="17"/>
      <c r="Z26" s="17"/>
      <c r="AA26" s="19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7"/>
      <c r="BD26" s="17"/>
      <c r="BE26" s="17"/>
    </row>
    <row r="28" spans="2:57" x14ac:dyDescent="0.3">
      <c r="D28" s="1"/>
    </row>
  </sheetData>
  <mergeCells count="16">
    <mergeCell ref="BC2:BE3"/>
    <mergeCell ref="B2:B4"/>
    <mergeCell ref="L3:L4"/>
    <mergeCell ref="M3:M4"/>
    <mergeCell ref="N3:N4"/>
    <mergeCell ref="X3:X4"/>
    <mergeCell ref="Y3:Y4"/>
    <mergeCell ref="Z3:Z4"/>
    <mergeCell ref="C2:N2"/>
    <mergeCell ref="C3:E3"/>
    <mergeCell ref="F3:H3"/>
    <mergeCell ref="O2:Z2"/>
    <mergeCell ref="U3:W3"/>
    <mergeCell ref="O3:Q3"/>
    <mergeCell ref="R3:T3"/>
    <mergeCell ref="I3:K3"/>
  </mergeCells>
  <conditionalFormatting sqref="C5:D19 C21:D23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{518E93D2-F7B2-2549-AC53-8D9B37B81520}</x14:id>
        </ext>
      </extLst>
    </cfRule>
  </conditionalFormatting>
  <conditionalFormatting sqref="F5:G19 F21:G23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{6411020B-11B4-8942-8DB5-F245C4D87DA1}</x14:id>
        </ext>
      </extLst>
    </cfRule>
  </conditionalFormatting>
  <conditionalFormatting sqref="O5:P19 O21:P23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{391BF932-E96C-C449-B33F-BC3B8F7F6EB4}</x14:id>
        </ext>
      </extLst>
    </cfRule>
  </conditionalFormatting>
  <conditionalFormatting sqref="R5:S19 R21:S23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{2D21E4D2-F8E3-9842-B80B-B78BE717FF58}</x14:id>
        </ext>
      </extLst>
    </cfRule>
  </conditionalFormatting>
  <conditionalFormatting sqref="C20:D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{A3A41F87-4A2E-4380-B1CD-80A4C4C55CAC}</x14:id>
        </ext>
      </extLst>
    </cfRule>
  </conditionalFormatting>
  <conditionalFormatting sqref="F20:G2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{5C2F14F9-531B-4897-B4D4-7C83958CCBCD}</x14:id>
        </ext>
      </extLst>
    </cfRule>
  </conditionalFormatting>
  <conditionalFormatting sqref="O20:P2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{BA982A66-B907-43A3-9AA2-5391959F218D}</x14:id>
        </ext>
      </extLst>
    </cfRule>
  </conditionalFormatting>
  <conditionalFormatting sqref="R20:S2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{9EBF9E22-5905-405F-81BF-54A982C2CBB3}</x14:id>
        </ext>
      </extLst>
    </cfRule>
  </conditionalFormatting>
  <conditionalFormatting sqref="C5:G19 C21:G23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{78BDB548-CE69-9247-B42B-01B6D8553493}</x14:id>
        </ext>
      </extLst>
    </cfRule>
  </conditionalFormatting>
  <conditionalFormatting sqref="C20:G20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{2FA7EFA7-F119-4C4F-A95D-9E22BA0E9660}</x14:id>
        </ext>
      </extLst>
    </cfRule>
  </conditionalFormatting>
  <conditionalFormatting sqref="O5:S19 O21:S23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{83194DF4-B87F-2F4A-A1CC-0B7C60DF2529}</x14:id>
        </ext>
      </extLst>
    </cfRule>
  </conditionalFormatting>
  <conditionalFormatting sqref="O20:S20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{6067867A-0546-4D7E-AA2D-B51BEBBADA7D}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H6 H8 H19 H7 H9:H18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8E93D2-F7B2-2549-AC53-8D9B37B815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C5:D19 C21:D23</xm:sqref>
        </x14:conditionalFormatting>
        <x14:conditionalFormatting xmlns:xm="http://schemas.microsoft.com/office/excel/2006/main">
          <x14:cfRule type="dataBar" id="{6411020B-11B4-8942-8DB5-F245C4D87D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F5:G19 F21:G23</xm:sqref>
        </x14:conditionalFormatting>
        <x14:conditionalFormatting xmlns:xm="http://schemas.microsoft.com/office/excel/2006/main">
          <x14:cfRule type="dataBar" id="{391BF932-E96C-C449-B33F-BC3B8F7F6E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O5:P19 O21:P23</xm:sqref>
        </x14:conditionalFormatting>
        <x14:conditionalFormatting xmlns:xm="http://schemas.microsoft.com/office/excel/2006/main">
          <x14:cfRule type="dataBar" id="{2D21E4D2-F8E3-9842-B80B-B78BE717FF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R5:S19 R21:S23</xm:sqref>
        </x14:conditionalFormatting>
        <x14:conditionalFormatting xmlns:xm="http://schemas.microsoft.com/office/excel/2006/main">
          <x14:cfRule type="dataBar" id="{A3A41F87-4A2E-4380-B1CD-80A4C4C55C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C20:D20</xm:sqref>
        </x14:conditionalFormatting>
        <x14:conditionalFormatting xmlns:xm="http://schemas.microsoft.com/office/excel/2006/main">
          <x14:cfRule type="dataBar" id="{5C2F14F9-531B-4897-B4D4-7C83958CCB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F20:G20</xm:sqref>
        </x14:conditionalFormatting>
        <x14:conditionalFormatting xmlns:xm="http://schemas.microsoft.com/office/excel/2006/main">
          <x14:cfRule type="dataBar" id="{BA982A66-B907-43A3-9AA2-5391959F21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O20:P20</xm:sqref>
        </x14:conditionalFormatting>
        <x14:conditionalFormatting xmlns:xm="http://schemas.microsoft.com/office/excel/2006/main">
          <x14:cfRule type="dataBar" id="{9EBF9E22-5905-405F-81BF-54A982C2CB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R20:S20</xm:sqref>
        </x14:conditionalFormatting>
        <x14:conditionalFormatting xmlns:xm="http://schemas.microsoft.com/office/excel/2006/main">
          <x14:cfRule type="dataBar" id="{78BDB548-CE69-9247-B42B-01B6D85534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C5:G19 C21:G23</xm:sqref>
        </x14:conditionalFormatting>
        <x14:conditionalFormatting xmlns:xm="http://schemas.microsoft.com/office/excel/2006/main">
          <x14:cfRule type="dataBar" id="{2FA7EFA7-F119-4C4F-A95D-9E22BA0E96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C20:G20</xm:sqref>
        </x14:conditionalFormatting>
        <x14:conditionalFormatting xmlns:xm="http://schemas.microsoft.com/office/excel/2006/main">
          <x14:cfRule type="dataBar" id="{83194DF4-B87F-2F4A-A1CC-0B7C60DF25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O5:S19 O21:S23</xm:sqref>
        </x14:conditionalFormatting>
        <x14:conditionalFormatting xmlns:xm="http://schemas.microsoft.com/office/excel/2006/main">
          <x14:cfRule type="dataBar" id="{6067867A-0546-4D7E-AA2D-B51BEBBADA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O20:S20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ospite</dc:creator>
  <cp:lastModifiedBy>Vincenzo Russo</cp:lastModifiedBy>
  <dcterms:created xsi:type="dcterms:W3CDTF">2019-02-06T10:21:35Z</dcterms:created>
  <dcterms:modified xsi:type="dcterms:W3CDTF">2019-11-30T14:55:35Z</dcterms:modified>
</cp:coreProperties>
</file>