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-120" windowWidth="14370" windowHeight="12045" activeTab="1"/>
  </bookViews>
  <sheets>
    <sheet name="Sample-Resolutions" sheetId="1" r:id="rId1"/>
    <sheet name="Resolutions" sheetId="2" r:id="rId2"/>
    <sheet name="aa" sheetId="3" r:id="rId3"/>
    <sheet name="Words" sheetId="4" r:id="rId4"/>
    <sheet name="Sheet2" sheetId="5" r:id="rId5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5" l="1"/>
  <c r="O5" i="5"/>
  <c r="K2" i="5"/>
  <c r="J2" i="5"/>
  <c r="R5" i="5"/>
  <c r="Q5" i="5"/>
  <c r="L5" i="5"/>
  <c r="G6" i="5"/>
  <c r="G7" i="5"/>
  <c r="G8" i="5"/>
  <c r="G9" i="5"/>
  <c r="G10" i="5"/>
  <c r="G5" i="5"/>
  <c r="F6" i="5"/>
  <c r="F7" i="5"/>
  <c r="F8" i="5"/>
  <c r="F9" i="5"/>
  <c r="F10" i="5"/>
  <c r="F5" i="5"/>
  <c r="H9" i="5" l="1"/>
  <c r="L2" i="5" s="1"/>
  <c r="H7" i="5"/>
  <c r="H6" i="5"/>
  <c r="H10" i="5"/>
  <c r="H8" i="5"/>
  <c r="H5" i="5"/>
  <c r="N3" i="2"/>
  <c r="M3" i="2"/>
  <c r="G3" i="2"/>
  <c r="E3" i="2"/>
  <c r="I3" i="2" s="1"/>
  <c r="K3" i="2" s="1"/>
  <c r="D3" i="2"/>
  <c r="N14" i="2"/>
  <c r="N15" i="2"/>
  <c r="N16" i="2"/>
  <c r="M14" i="2"/>
  <c r="M15" i="2"/>
  <c r="M16" i="2"/>
  <c r="E16" i="2"/>
  <c r="I16" i="2" s="1"/>
  <c r="K16" i="2" s="1"/>
  <c r="D16" i="2"/>
  <c r="G16" i="2" s="1"/>
  <c r="E19" i="1"/>
  <c r="D15" i="2"/>
  <c r="G15" i="2" s="1"/>
  <c r="E15" i="2"/>
  <c r="I15" i="2" s="1"/>
  <c r="K15" i="2" s="1"/>
  <c r="D14" i="2"/>
  <c r="G14" i="2" s="1"/>
  <c r="E14" i="2"/>
  <c r="I14" i="2" s="1"/>
  <c r="K14" i="2" s="1"/>
  <c r="N13" i="2"/>
  <c r="M13" i="2"/>
  <c r="D13" i="2"/>
  <c r="G13" i="2" s="1"/>
  <c r="E13" i="2"/>
  <c r="I13" i="2" s="1"/>
  <c r="K13" i="2" s="1"/>
  <c r="N12" i="2"/>
  <c r="M12" i="2"/>
  <c r="D12" i="2"/>
  <c r="G12" i="2" s="1"/>
  <c r="E12" i="2"/>
  <c r="I12" i="2" s="1"/>
  <c r="K12" i="2" s="1"/>
  <c r="D58" i="3" l="1"/>
  <c r="D57" i="3"/>
  <c r="D56" i="3"/>
  <c r="D22" i="3"/>
  <c r="D2" i="3"/>
  <c r="D37" i="3"/>
  <c r="D51" i="3"/>
  <c r="D50" i="3"/>
  <c r="D49" i="3"/>
  <c r="D21" i="3"/>
  <c r="D55" i="3"/>
  <c r="D48" i="3"/>
  <c r="D9" i="3"/>
  <c r="D36" i="3"/>
  <c r="D8" i="3"/>
  <c r="D20" i="3"/>
  <c r="D54" i="3"/>
  <c r="D19" i="3"/>
  <c r="D47" i="3"/>
  <c r="D35" i="3"/>
  <c r="D46" i="3"/>
  <c r="D34" i="3"/>
  <c r="D33" i="3"/>
  <c r="D32" i="3"/>
  <c r="D31" i="3"/>
  <c r="D18" i="3"/>
  <c r="D53" i="3"/>
  <c r="D17" i="3"/>
  <c r="D45" i="3"/>
  <c r="D60" i="3"/>
  <c r="D44" i="3"/>
  <c r="D52" i="3"/>
  <c r="D30" i="3"/>
  <c r="D29" i="3"/>
  <c r="D7" i="3"/>
  <c r="D28" i="3"/>
  <c r="D6" i="3"/>
  <c r="D16" i="3"/>
  <c r="D43" i="3"/>
  <c r="D5" i="3"/>
  <c r="D4" i="3"/>
  <c r="D42" i="3"/>
  <c r="D27" i="3"/>
  <c r="D15" i="3"/>
  <c r="D26" i="3"/>
  <c r="D25" i="3"/>
  <c r="D14" i="3"/>
  <c r="D41" i="3"/>
  <c r="D13" i="3"/>
  <c r="D40" i="3"/>
  <c r="D12" i="3"/>
  <c r="D59" i="3"/>
  <c r="D3" i="3"/>
  <c r="D39" i="3"/>
  <c r="D24" i="3"/>
  <c r="D11" i="3"/>
  <c r="D10" i="3"/>
  <c r="D38" i="3"/>
  <c r="D23" i="3"/>
  <c r="M11" i="2"/>
  <c r="N11" i="2" l="1"/>
  <c r="E11" i="2"/>
  <c r="D11" i="2"/>
  <c r="G11" i="2" s="1"/>
  <c r="N10" i="2"/>
  <c r="M10" i="2"/>
  <c r="E10" i="2"/>
  <c r="D10" i="2"/>
  <c r="G10" i="2" s="1"/>
  <c r="N9" i="2"/>
  <c r="M9" i="2"/>
  <c r="E9" i="2"/>
  <c r="D9" i="2"/>
  <c r="G9" i="2" s="1"/>
  <c r="N8" i="2"/>
  <c r="M8" i="2"/>
  <c r="E8" i="2"/>
  <c r="D8" i="2"/>
  <c r="G8" i="2" s="1"/>
  <c r="N7" i="2"/>
  <c r="M7" i="2"/>
  <c r="E7" i="2"/>
  <c r="D7" i="2"/>
  <c r="G7" i="2" s="1"/>
  <c r="N6" i="2"/>
  <c r="M6" i="2"/>
  <c r="E6" i="2"/>
  <c r="D6" i="2"/>
  <c r="G6" i="2" s="1"/>
  <c r="N5" i="2"/>
  <c r="M5" i="2"/>
  <c r="E5" i="2"/>
  <c r="D5" i="2"/>
  <c r="G5" i="2" s="1"/>
  <c r="N4" i="2"/>
  <c r="M4" i="2"/>
  <c r="E4" i="2"/>
  <c r="D4" i="2"/>
  <c r="G4" i="2" s="1"/>
  <c r="N2" i="2"/>
  <c r="M2" i="2"/>
  <c r="E2" i="2"/>
  <c r="D2" i="2"/>
  <c r="G2" i="2" s="1"/>
  <c r="E18" i="1"/>
  <c r="E17" i="1"/>
  <c r="J14" i="1"/>
  <c r="J15" i="1"/>
  <c r="J16" i="1"/>
  <c r="I14" i="1"/>
  <c r="I15" i="1"/>
  <c r="E9" i="1"/>
  <c r="I9" i="1" s="1"/>
  <c r="E10" i="1"/>
  <c r="J10" i="1" s="1"/>
  <c r="E11" i="1"/>
  <c r="J11" i="1" s="1"/>
  <c r="E12" i="1"/>
  <c r="J12" i="1" s="1"/>
  <c r="E13" i="1"/>
  <c r="J13" i="1" s="1"/>
  <c r="E14" i="1"/>
  <c r="E15" i="1"/>
  <c r="E16" i="1"/>
  <c r="I16" i="1" s="1"/>
  <c r="I13" i="1" l="1"/>
  <c r="I12" i="1"/>
  <c r="I9" i="2"/>
  <c r="K9" i="2" s="1"/>
  <c r="I10" i="2"/>
  <c r="K10" i="2" s="1"/>
  <c r="I2" i="2"/>
  <c r="K2" i="2" s="1"/>
  <c r="I6" i="2"/>
  <c r="K6" i="2" s="1"/>
  <c r="I4" i="2"/>
  <c r="K4" i="2" s="1"/>
  <c r="I7" i="2"/>
  <c r="K7" i="2" s="1"/>
  <c r="I5" i="2"/>
  <c r="K5" i="2" s="1"/>
  <c r="I8" i="2"/>
  <c r="K8" i="2" s="1"/>
  <c r="I11" i="2"/>
  <c r="K11" i="2" s="1"/>
  <c r="J9" i="1"/>
  <c r="I10" i="1"/>
  <c r="I11" i="1"/>
  <c r="E8" i="1"/>
  <c r="E7" i="1"/>
  <c r="J7" i="1" s="1"/>
  <c r="E6" i="1"/>
  <c r="I6" i="1" s="1"/>
  <c r="E4" i="1"/>
  <c r="I4" i="1" s="1"/>
  <c r="E5" i="1"/>
  <c r="I5" i="1" s="1"/>
  <c r="E3" i="1"/>
  <c r="I3" i="1" s="1"/>
  <c r="E2" i="1"/>
  <c r="I2" i="1" s="1"/>
  <c r="I7" i="1" l="1"/>
  <c r="I8" i="1"/>
  <c r="J8" i="1"/>
  <c r="J6" i="1"/>
  <c r="J2" i="1"/>
  <c r="J3" i="1"/>
  <c r="J5" i="1"/>
  <c r="J4" i="1"/>
</calcChain>
</file>

<file path=xl/sharedStrings.xml><?xml version="1.0" encoding="utf-8"?>
<sst xmlns="http://schemas.openxmlformats.org/spreadsheetml/2006/main" count="287" uniqueCount="251">
  <si>
    <t>orientation</t>
  </si>
  <si>
    <t>ratio</t>
  </si>
  <si>
    <t>landscape</t>
  </si>
  <si>
    <t xml:space="preserve">portrait </t>
  </si>
  <si>
    <t>width</t>
  </si>
  <si>
    <t>height</t>
  </si>
  <si>
    <t>item-width</t>
  </si>
  <si>
    <t>item-height</t>
  </si>
  <si>
    <t>item-width-scale</t>
  </si>
  <si>
    <t>item-height-scale</t>
  </si>
  <si>
    <t>Device</t>
  </si>
  <si>
    <t>iPhone-14</t>
  </si>
  <si>
    <t>4K-tv</t>
  </si>
  <si>
    <t>samsung-galaxy-ultra-s22</t>
  </si>
  <si>
    <t>8K-phone</t>
  </si>
  <si>
    <t>wide-monitor</t>
  </si>
  <si>
    <t>nexus-6p</t>
  </si>
  <si>
    <t>samsung-galaxy-note-10</t>
  </si>
  <si>
    <t>iPhone SE (2th gen)</t>
  </si>
  <si>
    <t>iPhone 14 Pro Max</t>
  </si>
  <si>
    <t>iPhone 11 Pro Max</t>
  </si>
  <si>
    <t>Name</t>
  </si>
  <si>
    <t>Height</t>
  </si>
  <si>
    <t>Width</t>
  </si>
  <si>
    <t>Ratio</t>
  </si>
  <si>
    <t>Samsung Galaxy Ultra</t>
  </si>
  <si>
    <t>samsung galaxy a23</t>
  </si>
  <si>
    <t>Samsung 4K Monitor</t>
  </si>
  <si>
    <t>Google Nest Hub Max</t>
  </si>
  <si>
    <t>Min-Height-Width</t>
  </si>
  <si>
    <t>item-percent</t>
  </si>
  <si>
    <t>UserScale</t>
  </si>
  <si>
    <t>item-size</t>
  </si>
  <si>
    <t>Square</t>
  </si>
  <si>
    <t>iphone 14 pro max</t>
  </si>
  <si>
    <t>Scale-Width</t>
  </si>
  <si>
    <t>ScaleHeight</t>
  </si>
  <si>
    <t>Generic</t>
  </si>
  <si>
    <t>Generic Tall and Narrow</t>
  </si>
  <si>
    <t>Generic Wide and Low Height</t>
  </si>
  <si>
    <t>language</t>
  </si>
  <si>
    <t>symbol</t>
  </si>
  <si>
    <t>text</t>
  </si>
  <si>
    <t>Length</t>
  </si>
  <si>
    <t>English</t>
  </si>
  <si>
    <t>en</t>
  </si>
  <si>
    <t>Level</t>
  </si>
  <si>
    <t>Bulgarian</t>
  </si>
  <si>
    <t>bg</t>
  </si>
  <si>
    <t>Ниво</t>
  </si>
  <si>
    <t>Croatian</t>
  </si>
  <si>
    <t>hr</t>
  </si>
  <si>
    <t>Razina</t>
  </si>
  <si>
    <t>Dutch</t>
  </si>
  <si>
    <t>nl</t>
  </si>
  <si>
    <t>Niveau</t>
  </si>
  <si>
    <t>Filipino</t>
  </si>
  <si>
    <t>tl</t>
  </si>
  <si>
    <t>Antas</t>
  </si>
  <si>
    <t>German</t>
  </si>
  <si>
    <t>de</t>
  </si>
  <si>
    <t>Eben</t>
  </si>
  <si>
    <t>Indonesian</t>
  </si>
  <si>
    <t>id</t>
  </si>
  <si>
    <t>Tingkat</t>
  </si>
  <si>
    <t>Korean</t>
  </si>
  <si>
    <t>ko</t>
  </si>
  <si>
    <t>수준</t>
  </si>
  <si>
    <t>Ukrainian</t>
  </si>
  <si>
    <t>uk</t>
  </si>
  <si>
    <t>Рівень</t>
  </si>
  <si>
    <t>Swedish</t>
  </si>
  <si>
    <t>sv</t>
  </si>
  <si>
    <t>Nivå</t>
  </si>
  <si>
    <t>Telugu</t>
  </si>
  <si>
    <t>te</t>
  </si>
  <si>
    <t>స్థాయి</t>
  </si>
  <si>
    <t>Norwegian</t>
  </si>
  <si>
    <t>no</t>
  </si>
  <si>
    <t>Slovak</t>
  </si>
  <si>
    <t>sk</t>
  </si>
  <si>
    <t>úroveň</t>
  </si>
  <si>
    <t>Romanian</t>
  </si>
  <si>
    <t>ro</t>
  </si>
  <si>
    <t>Nivel</t>
  </si>
  <si>
    <t>Malay</t>
  </si>
  <si>
    <t>ms</t>
  </si>
  <si>
    <t>Tahap</t>
  </si>
  <si>
    <t>Catalan</t>
  </si>
  <si>
    <t>ca</t>
  </si>
  <si>
    <t>Nivell</t>
  </si>
  <si>
    <t>Arabic</t>
  </si>
  <si>
    <t>ar</t>
  </si>
  <si>
    <t>مستوى</t>
  </si>
  <si>
    <t>Finnish</t>
  </si>
  <si>
    <t>fi</t>
  </si>
  <si>
    <t>Taso</t>
  </si>
  <si>
    <t>Italian</t>
  </si>
  <si>
    <t>it</t>
  </si>
  <si>
    <t>Livello</t>
  </si>
  <si>
    <t>Greek</t>
  </si>
  <si>
    <t>el</t>
  </si>
  <si>
    <t>Επίπεδο</t>
  </si>
  <si>
    <t>Malayalam</t>
  </si>
  <si>
    <t>ml</t>
  </si>
  <si>
    <t>ലെവൽ</t>
  </si>
  <si>
    <t>Polish</t>
  </si>
  <si>
    <t>pl</t>
  </si>
  <si>
    <t>Poziom</t>
  </si>
  <si>
    <t>Latvian</t>
  </si>
  <si>
    <t>lv</t>
  </si>
  <si>
    <t>Līmenis</t>
  </si>
  <si>
    <t>Slovenian</t>
  </si>
  <si>
    <t>sl</t>
  </si>
  <si>
    <t>Raven</t>
  </si>
  <si>
    <t>Russian</t>
  </si>
  <si>
    <t>ru</t>
  </si>
  <si>
    <t>Уровень</t>
  </si>
  <si>
    <t>Tajik</t>
  </si>
  <si>
    <t>tg</t>
  </si>
  <si>
    <t>Сатҳи</t>
  </si>
  <si>
    <t>Thai</t>
  </si>
  <si>
    <t>th</t>
  </si>
  <si>
    <t>ระดับ</t>
  </si>
  <si>
    <t>Urdu</t>
  </si>
  <si>
    <t>ur</t>
  </si>
  <si>
    <t>سطح</t>
  </si>
  <si>
    <t>Bengali</t>
  </si>
  <si>
    <t>bn</t>
  </si>
  <si>
    <t>স্তর</t>
  </si>
  <si>
    <t>Chinese Simplified</t>
  </si>
  <si>
    <t>zh-cn</t>
  </si>
  <si>
    <t>等级</t>
  </si>
  <si>
    <t>Estonian</t>
  </si>
  <si>
    <t>et</t>
  </si>
  <si>
    <t>Tase</t>
  </si>
  <si>
    <t>Danish</t>
  </si>
  <si>
    <t>da</t>
  </si>
  <si>
    <t>Japanese</t>
  </si>
  <si>
    <t>ja</t>
  </si>
  <si>
    <t>レベル</t>
  </si>
  <si>
    <t>French</t>
  </si>
  <si>
    <t>fr</t>
  </si>
  <si>
    <t>Hebrew</t>
  </si>
  <si>
    <t>iw</t>
  </si>
  <si>
    <t>רָמָה</t>
  </si>
  <si>
    <t>Marathi</t>
  </si>
  <si>
    <t>mr</t>
  </si>
  <si>
    <t>पातळी</t>
  </si>
  <si>
    <t>Portuguese</t>
  </si>
  <si>
    <t>pt</t>
  </si>
  <si>
    <t>Nível</t>
  </si>
  <si>
    <t>Lithuanian</t>
  </si>
  <si>
    <t>lt</t>
  </si>
  <si>
    <t>Lygis</t>
  </si>
  <si>
    <t>Tamil</t>
  </si>
  <si>
    <t>ta</t>
  </si>
  <si>
    <t>நிலை</t>
  </si>
  <si>
    <t>Spanish</t>
  </si>
  <si>
    <t>es</t>
  </si>
  <si>
    <t>Serbian</t>
  </si>
  <si>
    <t>sr</t>
  </si>
  <si>
    <t>Vietnamese</t>
  </si>
  <si>
    <t>vi</t>
  </si>
  <si>
    <t>Mức độ</t>
  </si>
  <si>
    <t>Amharic</t>
  </si>
  <si>
    <t>am</t>
  </si>
  <si>
    <t>ደረጃ</t>
  </si>
  <si>
    <t>Turkish</t>
  </si>
  <si>
    <t>tr</t>
  </si>
  <si>
    <t>Seviye</t>
  </si>
  <si>
    <t>Corsican</t>
  </si>
  <si>
    <t>co</t>
  </si>
  <si>
    <t>Livellu</t>
  </si>
  <si>
    <t>Basque</t>
  </si>
  <si>
    <t>eu</t>
  </si>
  <si>
    <t>Maila</t>
  </si>
  <si>
    <t>Cebuano</t>
  </si>
  <si>
    <t>ceb</t>
  </si>
  <si>
    <t>Ang-ang</t>
  </si>
  <si>
    <t>Georgian</t>
  </si>
  <si>
    <t>ka</t>
  </si>
  <si>
    <t>დონე</t>
  </si>
  <si>
    <t>Hmong</t>
  </si>
  <si>
    <t>hmn</t>
  </si>
  <si>
    <t>Qib</t>
  </si>
  <si>
    <t>Hausa</t>
  </si>
  <si>
    <t>ha</t>
  </si>
  <si>
    <t>Mataki</t>
  </si>
  <si>
    <t>Kannada</t>
  </si>
  <si>
    <t>kn</t>
  </si>
  <si>
    <t>ಮಟ್ಟ</t>
  </si>
  <si>
    <t>Igbo</t>
  </si>
  <si>
    <t>ig</t>
  </si>
  <si>
    <t>Ọkwa</t>
  </si>
  <si>
    <t>Kurdish</t>
  </si>
  <si>
    <t>ku</t>
  </si>
  <si>
    <t>Deşt</t>
  </si>
  <si>
    <t>Latin</t>
  </si>
  <si>
    <t>la</t>
  </si>
  <si>
    <t>Malagasy</t>
  </si>
  <si>
    <t>mg</t>
  </si>
  <si>
    <t>ambaratonga</t>
  </si>
  <si>
    <t>Mongolian</t>
  </si>
  <si>
    <t>mn</t>
  </si>
  <si>
    <t>Түвшин</t>
  </si>
  <si>
    <t>Sindhi</t>
  </si>
  <si>
    <t>sd</t>
  </si>
  <si>
    <t>Pashto</t>
  </si>
  <si>
    <t>ps</t>
  </si>
  <si>
    <t>کچه</t>
  </si>
  <si>
    <t>Scots Gaelic</t>
  </si>
  <si>
    <t>gd</t>
  </si>
  <si>
    <t>Ìre</t>
  </si>
  <si>
    <t>???</t>
  </si>
  <si>
    <t>UI-Scale</t>
  </si>
  <si>
    <t>Item-Scale</t>
  </si>
  <si>
    <t xml:space="preserve">   </t>
  </si>
  <si>
    <t>iPhone First Gen</t>
  </si>
  <si>
    <t>Another</t>
  </si>
  <si>
    <t>Next</t>
  </si>
  <si>
    <t>Retry</t>
  </si>
  <si>
    <t>Again</t>
  </si>
  <si>
    <t>Score</t>
  </si>
  <si>
    <t>Samsung S23</t>
  </si>
  <si>
    <t>Common Mobile Screen 2023</t>
  </si>
  <si>
    <t>Play</t>
  </si>
  <si>
    <t>Game</t>
  </si>
  <si>
    <t>Galaxy Tab S8 Ultra 5G</t>
  </si>
  <si>
    <t>Design-Width</t>
  </si>
  <si>
    <t>Design-Item-Size</t>
  </si>
  <si>
    <t>Design-Height</t>
  </si>
  <si>
    <t>Ratio-Original-To-New</t>
  </si>
  <si>
    <t>Selected Scale</t>
  </si>
  <si>
    <t>Design-X</t>
  </si>
  <si>
    <t>Design-Y</t>
  </si>
  <si>
    <t>Close</t>
  </si>
  <si>
    <t>Design-Size</t>
  </si>
  <si>
    <t>Size-Scale</t>
  </si>
  <si>
    <t>Scale-X</t>
  </si>
  <si>
    <t>Scale-Y</t>
  </si>
  <si>
    <t>Orientation</t>
  </si>
  <si>
    <t>Portrait</t>
  </si>
  <si>
    <t>Landscape</t>
  </si>
  <si>
    <t>New-Width</t>
  </si>
  <si>
    <t>New-Height</t>
  </si>
  <si>
    <t>Design-Min</t>
  </si>
  <si>
    <t>New-Min</t>
  </si>
  <si>
    <t>Design-X-%</t>
  </si>
  <si>
    <t>Design-Y-%</t>
  </si>
  <si>
    <t>Selected-Design-Width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</si>
</sst>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2" fillId="0" borderId="0" xfId="0" applyFont="1"/>
    <xf numFmtId="0" fontId="4" fillId="3" borderId="0" xfId="2" applyFont="1" applyAlignment="1">
      <alignment horizontal="left"/>
    </xf>
    <xf numFmtId="0" fontId="4" fillId="3" borderId="0" xfId="2" applyFont="1" applyAlignment="1">
      <alignment horizontal="center"/>
    </xf>
    <xf numFmtId="1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C16" sqref="C16"/>
    </sheetView>
  </sheetViews>
  <sheetFormatPr defaultRowHeight="15" x14ac:dyDescent="0.25"/>
  <cols>
    <col min="1" max="1" width="23.85546875" bestFit="1" customWidth="1"/>
    <col min="2" max="2" width="11" bestFit="1" customWidth="1"/>
    <col min="3" max="3" width="6.140625" bestFit="1" customWidth="1"/>
    <col min="4" max="4" width="6.7109375" bestFit="1" customWidth="1"/>
    <col min="5" max="5" width="12" bestFit="1" customWidth="1"/>
    <col min="7" max="7" width="11" bestFit="1" customWidth="1"/>
    <col min="8" max="8" width="11.5703125" bestFit="1" customWidth="1"/>
    <col min="9" max="9" width="16.28515625" bestFit="1" customWidth="1"/>
    <col min="10" max="10" width="16.85546875" bestFit="1" customWidth="1"/>
  </cols>
  <sheetData>
    <row r="1" spans="1:13" s="1" customFormat="1" x14ac:dyDescent="0.25">
      <c r="A1" s="1" t="s">
        <v>10</v>
      </c>
      <c r="B1" s="1" t="s">
        <v>0</v>
      </c>
      <c r="C1" s="1" t="s">
        <v>4</v>
      </c>
      <c r="D1" s="1" t="s">
        <v>5</v>
      </c>
      <c r="E1" s="1" t="s">
        <v>1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3" x14ac:dyDescent="0.25">
      <c r="A2" t="s">
        <v>17</v>
      </c>
      <c r="B2" t="s">
        <v>2</v>
      </c>
      <c r="C2">
        <v>1440</v>
      </c>
      <c r="D2">
        <v>3088</v>
      </c>
      <c r="E2">
        <f>C2/D2</f>
        <v>0.46632124352331605</v>
      </c>
      <c r="G2">
        <v>100</v>
      </c>
      <c r="H2">
        <v>100</v>
      </c>
      <c r="I2">
        <f>G2*E2</f>
        <v>46.632124352331608</v>
      </c>
      <c r="J2">
        <f>H2*E2</f>
        <v>46.632124352331608</v>
      </c>
    </row>
    <row r="3" spans="1:13" x14ac:dyDescent="0.25">
      <c r="A3" t="s">
        <v>17</v>
      </c>
      <c r="B3" t="s">
        <v>3</v>
      </c>
      <c r="C3">
        <v>1440</v>
      </c>
      <c r="D3">
        <v>3088</v>
      </c>
      <c r="E3">
        <f>C3/D3</f>
        <v>0.46632124352331605</v>
      </c>
      <c r="G3">
        <v>100</v>
      </c>
      <c r="H3">
        <v>100</v>
      </c>
      <c r="I3">
        <f>G3*E3</f>
        <v>46.632124352331608</v>
      </c>
      <c r="J3">
        <f>H3*E3</f>
        <v>46.632124352331608</v>
      </c>
    </row>
    <row r="4" spans="1:13" x14ac:dyDescent="0.25">
      <c r="A4" t="s">
        <v>16</v>
      </c>
      <c r="B4" t="s">
        <v>3</v>
      </c>
      <c r="C4">
        <v>1440</v>
      </c>
      <c r="D4">
        <v>3120</v>
      </c>
      <c r="E4">
        <f t="shared" ref="E4:E19" si="0">C4/D4</f>
        <v>0.46153846153846156</v>
      </c>
      <c r="G4">
        <v>100</v>
      </c>
      <c r="H4">
        <v>100</v>
      </c>
      <c r="I4">
        <f t="shared" ref="I4" si="1">G4*E4</f>
        <v>46.153846153846153</v>
      </c>
      <c r="J4">
        <f t="shared" ref="J4:J16" si="2">H4*E4</f>
        <v>46.153846153846153</v>
      </c>
    </row>
    <row r="5" spans="1:13" x14ac:dyDescent="0.25">
      <c r="A5" t="s">
        <v>16</v>
      </c>
      <c r="B5" t="s">
        <v>2</v>
      </c>
      <c r="C5">
        <v>1440</v>
      </c>
      <c r="D5">
        <v>3120</v>
      </c>
      <c r="E5">
        <f t="shared" si="0"/>
        <v>0.46153846153846156</v>
      </c>
      <c r="G5">
        <v>100</v>
      </c>
      <c r="H5">
        <v>100</v>
      </c>
      <c r="I5">
        <f>G5*E5</f>
        <v>46.153846153846153</v>
      </c>
      <c r="J5">
        <f t="shared" si="2"/>
        <v>46.153846153846153</v>
      </c>
    </row>
    <row r="6" spans="1:13" x14ac:dyDescent="0.25">
      <c r="A6" t="s">
        <v>11</v>
      </c>
      <c r="B6" t="s">
        <v>3</v>
      </c>
      <c r="C6">
        <v>1170</v>
      </c>
      <c r="D6">
        <v>2532</v>
      </c>
      <c r="E6">
        <f t="shared" si="0"/>
        <v>0.46208530805687204</v>
      </c>
      <c r="G6">
        <v>100</v>
      </c>
      <c r="H6">
        <v>100</v>
      </c>
      <c r="I6">
        <f t="shared" ref="I6:I16" si="3">G6*E6</f>
        <v>46.208530805687204</v>
      </c>
      <c r="J6">
        <f t="shared" si="2"/>
        <v>46.208530805687204</v>
      </c>
    </row>
    <row r="7" spans="1:13" x14ac:dyDescent="0.25">
      <c r="A7" t="s">
        <v>11</v>
      </c>
      <c r="B7" t="s">
        <v>2</v>
      </c>
      <c r="C7">
        <v>2532</v>
      </c>
      <c r="D7">
        <v>1170</v>
      </c>
      <c r="E7">
        <f t="shared" si="0"/>
        <v>2.164102564102564</v>
      </c>
      <c r="G7">
        <v>100</v>
      </c>
      <c r="H7">
        <v>100</v>
      </c>
      <c r="I7">
        <f t="shared" si="3"/>
        <v>216.41025641025641</v>
      </c>
      <c r="J7">
        <f t="shared" si="2"/>
        <v>216.41025641025641</v>
      </c>
    </row>
    <row r="8" spans="1:13" x14ac:dyDescent="0.25">
      <c r="A8" t="s">
        <v>12</v>
      </c>
      <c r="B8" t="s">
        <v>2</v>
      </c>
      <c r="C8">
        <v>3840</v>
      </c>
      <c r="D8">
        <v>2160</v>
      </c>
      <c r="E8">
        <f t="shared" si="0"/>
        <v>1.7777777777777777</v>
      </c>
      <c r="I8">
        <f t="shared" si="3"/>
        <v>0</v>
      </c>
      <c r="J8">
        <f t="shared" si="2"/>
        <v>0</v>
      </c>
    </row>
    <row r="9" spans="1:13" x14ac:dyDescent="0.25">
      <c r="A9" t="s">
        <v>12</v>
      </c>
      <c r="B9" t="s">
        <v>3</v>
      </c>
      <c r="C9">
        <v>2160</v>
      </c>
      <c r="D9">
        <v>3840</v>
      </c>
      <c r="E9">
        <f t="shared" si="0"/>
        <v>0.5625</v>
      </c>
      <c r="I9">
        <f t="shared" si="3"/>
        <v>0</v>
      </c>
      <c r="J9">
        <f t="shared" si="2"/>
        <v>0</v>
      </c>
    </row>
    <row r="10" spans="1:13" x14ac:dyDescent="0.25">
      <c r="A10" t="s">
        <v>13</v>
      </c>
      <c r="B10" t="s">
        <v>3</v>
      </c>
      <c r="C10">
        <v>1440</v>
      </c>
      <c r="D10">
        <v>3088</v>
      </c>
      <c r="E10">
        <f t="shared" si="0"/>
        <v>0.46632124352331605</v>
      </c>
      <c r="I10">
        <f t="shared" si="3"/>
        <v>0</v>
      </c>
      <c r="J10">
        <f t="shared" si="2"/>
        <v>0</v>
      </c>
    </row>
    <row r="11" spans="1:13" x14ac:dyDescent="0.25">
      <c r="A11" t="s">
        <v>13</v>
      </c>
      <c r="B11" t="s">
        <v>2</v>
      </c>
      <c r="C11">
        <v>3088</v>
      </c>
      <c r="D11">
        <v>1440</v>
      </c>
      <c r="E11">
        <f t="shared" si="0"/>
        <v>2.1444444444444444</v>
      </c>
      <c r="I11">
        <f t="shared" si="3"/>
        <v>0</v>
      </c>
      <c r="J11">
        <f t="shared" si="2"/>
        <v>0</v>
      </c>
      <c r="M11" s="2"/>
    </row>
    <row r="12" spans="1:13" x14ac:dyDescent="0.25">
      <c r="A12" t="s">
        <v>14</v>
      </c>
      <c r="B12" t="s">
        <v>3</v>
      </c>
      <c r="C12">
        <v>4320</v>
      </c>
      <c r="D12">
        <v>7680</v>
      </c>
      <c r="E12">
        <f t="shared" si="0"/>
        <v>0.5625</v>
      </c>
      <c r="I12">
        <f t="shared" si="3"/>
        <v>0</v>
      </c>
      <c r="J12">
        <f t="shared" si="2"/>
        <v>0</v>
      </c>
    </row>
    <row r="13" spans="1:13" x14ac:dyDescent="0.25">
      <c r="A13" t="s">
        <v>14</v>
      </c>
      <c r="B13" t="s">
        <v>2</v>
      </c>
      <c r="C13">
        <v>7680</v>
      </c>
      <c r="D13">
        <v>4320</v>
      </c>
      <c r="E13">
        <f t="shared" si="0"/>
        <v>1.7777777777777777</v>
      </c>
      <c r="I13">
        <f t="shared" si="3"/>
        <v>0</v>
      </c>
      <c r="J13">
        <f t="shared" si="2"/>
        <v>0</v>
      </c>
    </row>
    <row r="14" spans="1:13" x14ac:dyDescent="0.25">
      <c r="A14" t="s">
        <v>15</v>
      </c>
      <c r="B14" t="s">
        <v>2</v>
      </c>
      <c r="C14">
        <v>5120</v>
      </c>
      <c r="D14">
        <v>1440</v>
      </c>
      <c r="E14">
        <f t="shared" si="0"/>
        <v>3.5555555555555554</v>
      </c>
      <c r="I14">
        <f t="shared" si="3"/>
        <v>0</v>
      </c>
      <c r="J14">
        <f t="shared" si="2"/>
        <v>0</v>
      </c>
    </row>
    <row r="15" spans="1:13" x14ac:dyDescent="0.25">
      <c r="A15" t="s">
        <v>15</v>
      </c>
      <c r="B15" t="s">
        <v>3</v>
      </c>
      <c r="C15">
        <v>1440</v>
      </c>
      <c r="D15">
        <v>5120</v>
      </c>
      <c r="E15">
        <f t="shared" si="0"/>
        <v>0.28125</v>
      </c>
      <c r="I15">
        <f t="shared" si="3"/>
        <v>0</v>
      </c>
      <c r="J15">
        <f t="shared" si="2"/>
        <v>0</v>
      </c>
    </row>
    <row r="16" spans="1:13" x14ac:dyDescent="0.25">
      <c r="A16" t="s">
        <v>18</v>
      </c>
      <c r="B16" t="s">
        <v>2</v>
      </c>
      <c r="C16">
        <v>750</v>
      </c>
      <c r="D16">
        <v>1334</v>
      </c>
      <c r="E16">
        <f t="shared" si="0"/>
        <v>0.56221889055472263</v>
      </c>
      <c r="G16">
        <v>24</v>
      </c>
      <c r="H16">
        <v>24</v>
      </c>
      <c r="I16">
        <f t="shared" si="3"/>
        <v>13.493253373313344</v>
      </c>
      <c r="J16">
        <f t="shared" si="2"/>
        <v>13.493253373313344</v>
      </c>
    </row>
    <row r="17" spans="1:5" x14ac:dyDescent="0.25">
      <c r="A17" t="s">
        <v>19</v>
      </c>
      <c r="B17" t="s">
        <v>2</v>
      </c>
      <c r="C17">
        <v>1294</v>
      </c>
      <c r="D17">
        <v>2802</v>
      </c>
      <c r="E17">
        <f t="shared" si="0"/>
        <v>0.46181299072091364</v>
      </c>
    </row>
    <row r="18" spans="1:5" x14ac:dyDescent="0.25">
      <c r="A18" t="s">
        <v>20</v>
      </c>
      <c r="B18" t="s">
        <v>2</v>
      </c>
      <c r="C18">
        <v>1242</v>
      </c>
      <c r="D18">
        <v>2688</v>
      </c>
      <c r="E18">
        <f t="shared" si="0"/>
        <v>0.46205357142857145</v>
      </c>
    </row>
    <row r="19" spans="1:5" x14ac:dyDescent="0.25">
      <c r="A19" t="s">
        <v>228</v>
      </c>
      <c r="B19" t="s">
        <v>2</v>
      </c>
      <c r="C19">
        <v>2960</v>
      </c>
      <c r="D19">
        <v>1848</v>
      </c>
      <c r="E19">
        <f t="shared" si="0"/>
        <v>1.6017316017316017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topLeftCell="B1" workbookViewId="0">
      <selection activeCell="M12" sqref="M12"/>
    </sheetView>
  </sheetViews>
  <sheetFormatPr defaultRowHeight="15" x14ac:dyDescent="0.25"/>
  <cols>
    <col min="1" max="1" width="27.5703125" bestFit="1" customWidth="1"/>
    <col min="2" max="2" width="6.42578125" bestFit="1" customWidth="1"/>
    <col min="3" max="3" width="6.85546875" bestFit="1" customWidth="1"/>
    <col min="4" max="4" width="12" bestFit="1" customWidth="1"/>
    <col min="5" max="5" width="17.42578125" bestFit="1" customWidth="1"/>
    <col min="6" max="6" width="16.28515625" bestFit="1" customWidth="1"/>
    <col min="7" max="7" width="12" bestFit="1" customWidth="1"/>
    <col min="8" max="8" width="10.42578125" bestFit="1" customWidth="1"/>
    <col min="9" max="9" width="12.7109375" bestFit="1" customWidth="1"/>
    <col min="10" max="10" width="9.5703125" bestFit="1" customWidth="1"/>
    <col min="11" max="11" width="9.28515625" bestFit="1" customWidth="1"/>
    <col min="12" max="12" width="8.140625" bestFit="1" customWidth="1"/>
    <col min="13" max="13" width="11.7109375" bestFit="1" customWidth="1"/>
    <col min="14" max="14" width="11.42578125" bestFit="1" customWidth="1"/>
  </cols>
  <sheetData>
    <row r="1" spans="1:14" x14ac:dyDescent="0.25">
      <c r="A1" t="s">
        <v>21</v>
      </c>
      <c r="B1" t="s">
        <v>23</v>
      </c>
      <c r="C1" t="s">
        <v>22</v>
      </c>
      <c r="D1" t="s">
        <v>24</v>
      </c>
      <c r="E1" t="s">
        <v>29</v>
      </c>
      <c r="F1" t="s">
        <v>230</v>
      </c>
      <c r="G1" t="s">
        <v>214</v>
      </c>
      <c r="H1" t="s">
        <v>216</v>
      </c>
      <c r="I1" t="s">
        <v>30</v>
      </c>
      <c r="J1" t="s">
        <v>31</v>
      </c>
      <c r="K1" t="s">
        <v>32</v>
      </c>
      <c r="L1" t="s">
        <v>215</v>
      </c>
      <c r="M1" t="s">
        <v>35</v>
      </c>
      <c r="N1" t="s">
        <v>36</v>
      </c>
    </row>
    <row r="2" spans="1:14" x14ac:dyDescent="0.25">
      <c r="A2" t="s">
        <v>25</v>
      </c>
      <c r="B2">
        <v>1440</v>
      </c>
      <c r="C2">
        <v>3088</v>
      </c>
      <c r="D2">
        <f t="shared" ref="D2:D16" si="0">B2/C2</f>
        <v>0.46632124352331605</v>
      </c>
      <c r="E2">
        <f t="shared" ref="E2:E16" si="1">MIN(C2, B2)</f>
        <v>1440</v>
      </c>
      <c r="F2">
        <v>100</v>
      </c>
      <c r="G2">
        <f>D2*F2</f>
        <v>46.632124352331608</v>
      </c>
      <c r="H2">
        <v>0.1</v>
      </c>
      <c r="I2">
        <f>(E2*H2) / 100</f>
        <v>1.44</v>
      </c>
      <c r="J2">
        <v>1</v>
      </c>
      <c r="K2">
        <f>F2*I2*J2</f>
        <v>144</v>
      </c>
      <c r="L2">
        <v>0.1</v>
      </c>
      <c r="M2">
        <f t="shared" ref="M2:M16" si="2">B2*L2</f>
        <v>144</v>
      </c>
      <c r="N2">
        <f t="shared" ref="N2:N16" si="3">C2*L2</f>
        <v>308.8</v>
      </c>
    </row>
    <row r="3" spans="1:14" x14ac:dyDescent="0.25">
      <c r="B3">
        <v>3088</v>
      </c>
      <c r="C3">
        <v>1440</v>
      </c>
      <c r="D3">
        <f t="shared" si="0"/>
        <v>2.1444444444444444</v>
      </c>
      <c r="E3">
        <f t="shared" si="1"/>
        <v>1440</v>
      </c>
      <c r="F3">
        <v>100</v>
      </c>
      <c r="G3">
        <f>D3*F3</f>
        <v>214.44444444444443</v>
      </c>
      <c r="H3">
        <v>0.1</v>
      </c>
      <c r="I3">
        <f>(E3*H3) / 100</f>
        <v>1.44</v>
      </c>
      <c r="J3">
        <v>1</v>
      </c>
      <c r="K3">
        <f>F3*I3*J3</f>
        <v>144</v>
      </c>
      <c r="L3">
        <v>0.1</v>
      </c>
      <c r="M3">
        <f t="shared" si="2"/>
        <v>308.8</v>
      </c>
      <c r="N3">
        <f t="shared" si="3"/>
        <v>144</v>
      </c>
    </row>
    <row r="4" spans="1:14" x14ac:dyDescent="0.25">
      <c r="A4" t="s">
        <v>37</v>
      </c>
      <c r="B4">
        <v>1000</v>
      </c>
      <c r="C4">
        <v>2000</v>
      </c>
      <c r="D4">
        <f t="shared" si="0"/>
        <v>0.5</v>
      </c>
      <c r="E4">
        <f t="shared" si="1"/>
        <v>1000</v>
      </c>
      <c r="F4">
        <v>100</v>
      </c>
      <c r="G4">
        <f t="shared" ref="G4:G6" si="4">D4*F4</f>
        <v>50</v>
      </c>
      <c r="H4">
        <v>0.1</v>
      </c>
      <c r="I4">
        <f t="shared" ref="I4:I12" si="5">(E4*H4) / 100</f>
        <v>1</v>
      </c>
      <c r="J4">
        <v>1</v>
      </c>
      <c r="K4">
        <f t="shared" ref="K4:K12" si="6">F4*I4*J4</f>
        <v>100</v>
      </c>
      <c r="L4">
        <v>0.1</v>
      </c>
      <c r="M4">
        <f t="shared" si="2"/>
        <v>100</v>
      </c>
      <c r="N4">
        <f t="shared" si="3"/>
        <v>200</v>
      </c>
    </row>
    <row r="5" spans="1:14" x14ac:dyDescent="0.25">
      <c r="A5" t="s">
        <v>26</v>
      </c>
      <c r="B5">
        <v>1080</v>
      </c>
      <c r="C5">
        <v>2408</v>
      </c>
      <c r="D5">
        <f t="shared" si="0"/>
        <v>0.44850498338870431</v>
      </c>
      <c r="E5">
        <f t="shared" si="1"/>
        <v>1080</v>
      </c>
      <c r="F5">
        <v>100</v>
      </c>
      <c r="G5">
        <f t="shared" si="4"/>
        <v>44.85049833887043</v>
      </c>
      <c r="H5">
        <v>0.1</v>
      </c>
      <c r="I5">
        <f t="shared" si="5"/>
        <v>1.08</v>
      </c>
      <c r="J5">
        <v>1</v>
      </c>
      <c r="K5">
        <f t="shared" si="6"/>
        <v>108</v>
      </c>
      <c r="L5">
        <v>0.1</v>
      </c>
      <c r="M5">
        <f t="shared" si="2"/>
        <v>108</v>
      </c>
      <c r="N5">
        <f t="shared" si="3"/>
        <v>240.8</v>
      </c>
    </row>
    <row r="6" spans="1:14" x14ac:dyDescent="0.25">
      <c r="A6" t="s">
        <v>27</v>
      </c>
      <c r="B6">
        <v>3840</v>
      </c>
      <c r="C6">
        <v>2160</v>
      </c>
      <c r="D6">
        <f t="shared" si="0"/>
        <v>1.7777777777777777</v>
      </c>
      <c r="E6">
        <f t="shared" si="1"/>
        <v>2160</v>
      </c>
      <c r="F6">
        <v>100</v>
      </c>
      <c r="G6">
        <f t="shared" si="4"/>
        <v>177.77777777777777</v>
      </c>
      <c r="H6">
        <v>0.1</v>
      </c>
      <c r="I6">
        <f t="shared" si="5"/>
        <v>2.16</v>
      </c>
      <c r="J6">
        <v>1</v>
      </c>
      <c r="K6">
        <f t="shared" si="6"/>
        <v>216</v>
      </c>
      <c r="L6">
        <v>0.1</v>
      </c>
      <c r="M6">
        <f t="shared" si="2"/>
        <v>384</v>
      </c>
      <c r="N6">
        <f t="shared" si="3"/>
        <v>216</v>
      </c>
    </row>
    <row r="7" spans="1:14" x14ac:dyDescent="0.25">
      <c r="A7" t="s">
        <v>28</v>
      </c>
      <c r="B7">
        <v>1280</v>
      </c>
      <c r="C7">
        <v>800</v>
      </c>
      <c r="D7">
        <f t="shared" si="0"/>
        <v>1.6</v>
      </c>
      <c r="E7">
        <f t="shared" si="1"/>
        <v>800</v>
      </c>
      <c r="F7">
        <v>100</v>
      </c>
      <c r="G7">
        <f t="shared" ref="G7:G16" si="7">D7*F7</f>
        <v>160</v>
      </c>
      <c r="H7">
        <v>0.1</v>
      </c>
      <c r="I7">
        <f t="shared" si="5"/>
        <v>0.8</v>
      </c>
      <c r="J7">
        <v>1</v>
      </c>
      <c r="K7">
        <f t="shared" si="6"/>
        <v>80</v>
      </c>
      <c r="L7">
        <v>0.1</v>
      </c>
      <c r="M7">
        <f t="shared" si="2"/>
        <v>128</v>
      </c>
      <c r="N7">
        <f t="shared" si="3"/>
        <v>80</v>
      </c>
    </row>
    <row r="8" spans="1:14" x14ac:dyDescent="0.25">
      <c r="A8" t="s">
        <v>33</v>
      </c>
      <c r="B8">
        <v>1000</v>
      </c>
      <c r="C8">
        <v>1000</v>
      </c>
      <c r="D8">
        <f t="shared" si="0"/>
        <v>1</v>
      </c>
      <c r="E8">
        <f t="shared" si="1"/>
        <v>1000</v>
      </c>
      <c r="F8">
        <v>100</v>
      </c>
      <c r="G8">
        <f t="shared" si="7"/>
        <v>100</v>
      </c>
      <c r="H8">
        <v>0.1</v>
      </c>
      <c r="I8">
        <f t="shared" si="5"/>
        <v>1</v>
      </c>
      <c r="J8">
        <v>1</v>
      </c>
      <c r="K8">
        <f t="shared" si="6"/>
        <v>100</v>
      </c>
      <c r="L8">
        <v>0.1</v>
      </c>
      <c r="M8">
        <f t="shared" si="2"/>
        <v>100</v>
      </c>
      <c r="N8">
        <f t="shared" si="3"/>
        <v>100</v>
      </c>
    </row>
    <row r="9" spans="1:14" x14ac:dyDescent="0.25">
      <c r="A9" t="s">
        <v>34</v>
      </c>
      <c r="B9">
        <v>1290</v>
      </c>
      <c r="C9">
        <v>2796</v>
      </c>
      <c r="D9">
        <f t="shared" si="0"/>
        <v>0.46137339055793991</v>
      </c>
      <c r="E9">
        <f t="shared" si="1"/>
        <v>1290</v>
      </c>
      <c r="F9">
        <v>100</v>
      </c>
      <c r="G9">
        <f t="shared" si="7"/>
        <v>46.137339055793994</v>
      </c>
      <c r="H9">
        <v>0.1</v>
      </c>
      <c r="I9">
        <f t="shared" si="5"/>
        <v>1.29</v>
      </c>
      <c r="J9">
        <v>1</v>
      </c>
      <c r="K9">
        <f t="shared" si="6"/>
        <v>129</v>
      </c>
      <c r="L9">
        <v>0.1</v>
      </c>
      <c r="M9">
        <f t="shared" si="2"/>
        <v>129</v>
      </c>
      <c r="N9">
        <f t="shared" si="3"/>
        <v>279.60000000000002</v>
      </c>
    </row>
    <row r="10" spans="1:14" x14ac:dyDescent="0.25">
      <c r="A10" t="s">
        <v>38</v>
      </c>
      <c r="B10">
        <v>700</v>
      </c>
      <c r="C10">
        <v>3088</v>
      </c>
      <c r="D10">
        <f t="shared" si="0"/>
        <v>0.2266839378238342</v>
      </c>
      <c r="E10">
        <f t="shared" si="1"/>
        <v>700</v>
      </c>
      <c r="F10">
        <v>100</v>
      </c>
      <c r="G10">
        <f t="shared" si="7"/>
        <v>22.668393782383419</v>
      </c>
      <c r="H10">
        <v>0.1</v>
      </c>
      <c r="I10">
        <f t="shared" si="5"/>
        <v>0.7</v>
      </c>
      <c r="J10">
        <v>1</v>
      </c>
      <c r="K10">
        <f t="shared" si="6"/>
        <v>70</v>
      </c>
      <c r="L10">
        <v>0.1</v>
      </c>
      <c r="M10">
        <f t="shared" si="2"/>
        <v>70</v>
      </c>
      <c r="N10">
        <f t="shared" si="3"/>
        <v>308.8</v>
      </c>
    </row>
    <row r="11" spans="1:14" x14ac:dyDescent="0.25">
      <c r="A11" t="s">
        <v>39</v>
      </c>
      <c r="B11">
        <v>3088</v>
      </c>
      <c r="C11">
        <v>700</v>
      </c>
      <c r="D11">
        <f t="shared" si="0"/>
        <v>4.411428571428571</v>
      </c>
      <c r="E11">
        <f t="shared" si="1"/>
        <v>700</v>
      </c>
      <c r="F11">
        <v>100</v>
      </c>
      <c r="G11">
        <f t="shared" si="7"/>
        <v>441.14285714285711</v>
      </c>
      <c r="H11">
        <v>0.1</v>
      </c>
      <c r="I11">
        <f t="shared" si="5"/>
        <v>0.7</v>
      </c>
      <c r="J11">
        <v>1</v>
      </c>
      <c r="K11">
        <f t="shared" si="6"/>
        <v>70</v>
      </c>
      <c r="L11">
        <v>0.1</v>
      </c>
      <c r="M11">
        <f t="shared" si="2"/>
        <v>308.8</v>
      </c>
      <c r="N11">
        <f t="shared" si="3"/>
        <v>70</v>
      </c>
    </row>
    <row r="12" spans="1:14" x14ac:dyDescent="0.25">
      <c r="A12" t="s">
        <v>218</v>
      </c>
      <c r="B12">
        <v>320</v>
      </c>
      <c r="C12">
        <v>480</v>
      </c>
      <c r="D12">
        <f t="shared" si="0"/>
        <v>0.66666666666666663</v>
      </c>
      <c r="E12">
        <f t="shared" si="1"/>
        <v>320</v>
      </c>
      <c r="F12">
        <v>100</v>
      </c>
      <c r="G12">
        <f t="shared" si="7"/>
        <v>66.666666666666657</v>
      </c>
      <c r="H12">
        <v>0.1</v>
      </c>
      <c r="I12">
        <f t="shared" si="5"/>
        <v>0.32</v>
      </c>
      <c r="J12">
        <v>1</v>
      </c>
      <c r="K12">
        <f t="shared" si="6"/>
        <v>32</v>
      </c>
      <c r="L12">
        <v>0.1</v>
      </c>
      <c r="M12">
        <f t="shared" si="2"/>
        <v>32</v>
      </c>
      <c r="N12">
        <f t="shared" si="3"/>
        <v>48</v>
      </c>
    </row>
    <row r="13" spans="1:14" x14ac:dyDescent="0.25">
      <c r="A13" t="s">
        <v>224</v>
      </c>
      <c r="B13">
        <v>1080</v>
      </c>
      <c r="C13">
        <v>2340</v>
      </c>
      <c r="D13">
        <f t="shared" si="0"/>
        <v>0.46153846153846156</v>
      </c>
      <c r="E13">
        <f t="shared" si="1"/>
        <v>1080</v>
      </c>
      <c r="F13">
        <v>100</v>
      </c>
      <c r="G13">
        <f t="shared" si="7"/>
        <v>46.153846153846153</v>
      </c>
      <c r="H13">
        <v>0.1</v>
      </c>
      <c r="I13">
        <f>(E13*H13) / 100</f>
        <v>1.08</v>
      </c>
      <c r="J13">
        <v>1</v>
      </c>
      <c r="K13">
        <f>F13*I13*J13</f>
        <v>108</v>
      </c>
      <c r="L13">
        <v>0.1</v>
      </c>
      <c r="M13">
        <f t="shared" si="2"/>
        <v>108</v>
      </c>
      <c r="N13">
        <f t="shared" si="3"/>
        <v>234</v>
      </c>
    </row>
    <row r="14" spans="1:14" x14ac:dyDescent="0.25">
      <c r="A14" t="s">
        <v>225</v>
      </c>
      <c r="B14">
        <v>360</v>
      </c>
      <c r="C14">
        <v>800</v>
      </c>
      <c r="D14">
        <f t="shared" si="0"/>
        <v>0.45</v>
      </c>
      <c r="E14">
        <f t="shared" si="1"/>
        <v>360</v>
      </c>
      <c r="F14">
        <v>100</v>
      </c>
      <c r="G14">
        <f t="shared" si="7"/>
        <v>45</v>
      </c>
      <c r="H14">
        <v>0.1</v>
      </c>
      <c r="I14">
        <f t="shared" ref="I14:I16" si="8">(E14*H14) / 100</f>
        <v>0.36</v>
      </c>
      <c r="J14">
        <v>1</v>
      </c>
      <c r="K14">
        <f t="shared" ref="K14:K16" si="9">F14*I14*J14</f>
        <v>36</v>
      </c>
      <c r="L14">
        <v>0.1</v>
      </c>
      <c r="M14">
        <f t="shared" si="2"/>
        <v>36</v>
      </c>
      <c r="N14">
        <f t="shared" si="3"/>
        <v>80</v>
      </c>
    </row>
    <row r="15" spans="1:14" x14ac:dyDescent="0.25">
      <c r="B15">
        <v>1920</v>
      </c>
      <c r="C15">
        <v>1080</v>
      </c>
      <c r="D15">
        <f t="shared" si="0"/>
        <v>1.7777777777777777</v>
      </c>
      <c r="E15">
        <f t="shared" si="1"/>
        <v>1080</v>
      </c>
      <c r="F15">
        <v>100</v>
      </c>
      <c r="G15">
        <f t="shared" si="7"/>
        <v>177.77777777777777</v>
      </c>
      <c r="H15">
        <v>0.1</v>
      </c>
      <c r="I15">
        <f t="shared" si="8"/>
        <v>1.08</v>
      </c>
      <c r="J15">
        <v>1</v>
      </c>
      <c r="K15">
        <f t="shared" si="9"/>
        <v>108</v>
      </c>
      <c r="L15">
        <v>0.1</v>
      </c>
      <c r="M15">
        <f t="shared" si="2"/>
        <v>192</v>
      </c>
      <c r="N15">
        <f t="shared" si="3"/>
        <v>108</v>
      </c>
    </row>
    <row r="16" spans="1:14" x14ac:dyDescent="0.25">
      <c r="B16">
        <v>2960</v>
      </c>
      <c r="C16">
        <v>1848</v>
      </c>
      <c r="D16">
        <f t="shared" si="0"/>
        <v>1.6017316017316017</v>
      </c>
      <c r="E16">
        <f t="shared" si="1"/>
        <v>1848</v>
      </c>
      <c r="F16">
        <v>100</v>
      </c>
      <c r="G16">
        <f t="shared" si="7"/>
        <v>160.17316017316017</v>
      </c>
      <c r="H16">
        <v>0.1</v>
      </c>
      <c r="I16">
        <f t="shared" si="8"/>
        <v>1.8480000000000001</v>
      </c>
      <c r="J16">
        <v>1</v>
      </c>
      <c r="K16">
        <f t="shared" si="9"/>
        <v>184.8</v>
      </c>
      <c r="L16">
        <v>0.1</v>
      </c>
      <c r="M16">
        <f t="shared" si="2"/>
        <v>296</v>
      </c>
      <c r="N16">
        <f t="shared" si="3"/>
        <v>184.8</v>
      </c>
    </row>
    <row r="31" spans="10:10" x14ac:dyDescent="0.25">
      <c r="J31" t="s">
        <v>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13" workbookViewId="0">
      <selection activeCell="C14" sqref="C14"/>
    </sheetView>
  </sheetViews>
  <sheetFormatPr defaultRowHeight="15" x14ac:dyDescent="0.25"/>
  <cols>
    <col min="1" max="1" width="18" bestFit="1" customWidth="1"/>
    <col min="2" max="2" width="7.42578125" bestFit="1" customWidth="1"/>
    <col min="3" max="3" width="12.5703125" bestFit="1" customWidth="1"/>
    <col min="4" max="4" width="7" bestFit="1" customWidth="1"/>
  </cols>
  <sheetData>
    <row r="1" spans="1:4" x14ac:dyDescent="0.25">
      <c r="A1" t="s">
        <v>40</v>
      </c>
      <c r="B1" t="s">
        <v>41</v>
      </c>
      <c r="C1" t="s">
        <v>42</v>
      </c>
      <c r="D1" t="s">
        <v>43</v>
      </c>
    </row>
    <row r="2" spans="1:4" x14ac:dyDescent="0.25">
      <c r="A2" t="s">
        <v>200</v>
      </c>
      <c r="B2" t="s">
        <v>201</v>
      </c>
      <c r="C2" t="s">
        <v>202</v>
      </c>
      <c r="D2">
        <f t="shared" ref="D2:D33" si="0">LEN(C2)</f>
        <v>11</v>
      </c>
    </row>
    <row r="3" spans="1:4" x14ac:dyDescent="0.25">
      <c r="A3" t="s">
        <v>62</v>
      </c>
      <c r="B3" t="s">
        <v>63</v>
      </c>
      <c r="C3" t="s">
        <v>64</v>
      </c>
      <c r="D3">
        <f t="shared" si="0"/>
        <v>7</v>
      </c>
    </row>
    <row r="4" spans="1:4" x14ac:dyDescent="0.25">
      <c r="A4" t="s">
        <v>97</v>
      </c>
      <c r="B4" t="s">
        <v>98</v>
      </c>
      <c r="C4" t="s">
        <v>99</v>
      </c>
      <c r="D4">
        <f t="shared" si="0"/>
        <v>7</v>
      </c>
    </row>
    <row r="5" spans="1:4" x14ac:dyDescent="0.25">
      <c r="A5" t="s">
        <v>100</v>
      </c>
      <c r="B5" t="s">
        <v>101</v>
      </c>
      <c r="C5" t="s">
        <v>102</v>
      </c>
      <c r="D5">
        <f t="shared" si="0"/>
        <v>7</v>
      </c>
    </row>
    <row r="6" spans="1:4" x14ac:dyDescent="0.25">
      <c r="A6" t="s">
        <v>109</v>
      </c>
      <c r="B6" t="s">
        <v>110</v>
      </c>
      <c r="C6" t="s">
        <v>111</v>
      </c>
      <c r="D6">
        <f t="shared" si="0"/>
        <v>7</v>
      </c>
    </row>
    <row r="7" spans="1:4" x14ac:dyDescent="0.25">
      <c r="A7" t="s">
        <v>115</v>
      </c>
      <c r="B7" t="s">
        <v>116</v>
      </c>
      <c r="C7" t="s">
        <v>117</v>
      </c>
      <c r="D7">
        <f t="shared" si="0"/>
        <v>7</v>
      </c>
    </row>
    <row r="8" spans="1:4" x14ac:dyDescent="0.25">
      <c r="A8" t="s">
        <v>171</v>
      </c>
      <c r="B8" t="s">
        <v>172</v>
      </c>
      <c r="C8" t="s">
        <v>173</v>
      </c>
      <c r="D8">
        <f t="shared" si="0"/>
        <v>7</v>
      </c>
    </row>
    <row r="9" spans="1:4" x14ac:dyDescent="0.25">
      <c r="A9" t="s">
        <v>177</v>
      </c>
      <c r="B9" t="s">
        <v>178</v>
      </c>
      <c r="C9" t="s">
        <v>179</v>
      </c>
      <c r="D9">
        <f t="shared" si="0"/>
        <v>7</v>
      </c>
    </row>
    <row r="10" spans="1:4" x14ac:dyDescent="0.25">
      <c r="A10" t="s">
        <v>50</v>
      </c>
      <c r="B10" t="s">
        <v>51</v>
      </c>
      <c r="C10" t="s">
        <v>52</v>
      </c>
      <c r="D10">
        <f t="shared" si="0"/>
        <v>6</v>
      </c>
    </row>
    <row r="11" spans="1:4" x14ac:dyDescent="0.25">
      <c r="A11" t="s">
        <v>53</v>
      </c>
      <c r="B11" t="s">
        <v>54</v>
      </c>
      <c r="C11" t="s">
        <v>55</v>
      </c>
      <c r="D11">
        <f t="shared" si="0"/>
        <v>6</v>
      </c>
    </row>
    <row r="12" spans="1:4" x14ac:dyDescent="0.25">
      <c r="A12" t="s">
        <v>68</v>
      </c>
      <c r="B12" t="s">
        <v>69</v>
      </c>
      <c r="C12" t="s">
        <v>70</v>
      </c>
      <c r="D12">
        <f t="shared" si="0"/>
        <v>6</v>
      </c>
    </row>
    <row r="13" spans="1:4" x14ac:dyDescent="0.25">
      <c r="A13" t="s">
        <v>74</v>
      </c>
      <c r="B13" t="s">
        <v>75</v>
      </c>
      <c r="C13" t="s">
        <v>76</v>
      </c>
      <c r="D13">
        <f t="shared" si="0"/>
        <v>6</v>
      </c>
    </row>
    <row r="14" spans="1:4" x14ac:dyDescent="0.25">
      <c r="A14" t="s">
        <v>79</v>
      </c>
      <c r="B14" t="s">
        <v>80</v>
      </c>
      <c r="C14" t="s">
        <v>81</v>
      </c>
      <c r="D14">
        <f t="shared" si="0"/>
        <v>6</v>
      </c>
    </row>
    <row r="15" spans="1:4" x14ac:dyDescent="0.25">
      <c r="A15" t="s">
        <v>88</v>
      </c>
      <c r="B15" t="s">
        <v>89</v>
      </c>
      <c r="C15" t="s">
        <v>90</v>
      </c>
      <c r="D15">
        <f t="shared" si="0"/>
        <v>6</v>
      </c>
    </row>
    <row r="16" spans="1:4" x14ac:dyDescent="0.25">
      <c r="A16" t="s">
        <v>106</v>
      </c>
      <c r="B16" t="s">
        <v>107</v>
      </c>
      <c r="C16" t="s">
        <v>108</v>
      </c>
      <c r="D16">
        <f t="shared" si="0"/>
        <v>6</v>
      </c>
    </row>
    <row r="17" spans="1:4" x14ac:dyDescent="0.25">
      <c r="A17" t="s">
        <v>136</v>
      </c>
      <c r="B17" t="s">
        <v>137</v>
      </c>
      <c r="C17" t="s">
        <v>55</v>
      </c>
      <c r="D17">
        <f t="shared" si="0"/>
        <v>6</v>
      </c>
    </row>
    <row r="18" spans="1:4" x14ac:dyDescent="0.25">
      <c r="A18" t="s">
        <v>141</v>
      </c>
      <c r="B18" t="s">
        <v>142</v>
      </c>
      <c r="C18" t="s">
        <v>55</v>
      </c>
      <c r="D18">
        <f t="shared" si="0"/>
        <v>6</v>
      </c>
    </row>
    <row r="19" spans="1:4" x14ac:dyDescent="0.25">
      <c r="A19" t="s">
        <v>162</v>
      </c>
      <c r="B19" t="s">
        <v>163</v>
      </c>
      <c r="C19" t="s">
        <v>164</v>
      </c>
      <c r="D19">
        <f t="shared" si="0"/>
        <v>6</v>
      </c>
    </row>
    <row r="20" spans="1:4" x14ac:dyDescent="0.25">
      <c r="A20" t="s">
        <v>168</v>
      </c>
      <c r="B20" t="s">
        <v>169</v>
      </c>
      <c r="C20" t="s">
        <v>170</v>
      </c>
      <c r="D20">
        <f t="shared" si="0"/>
        <v>6</v>
      </c>
    </row>
    <row r="21" spans="1:4" x14ac:dyDescent="0.25">
      <c r="A21" t="s">
        <v>186</v>
      </c>
      <c r="B21" t="s">
        <v>187</v>
      </c>
      <c r="C21" t="s">
        <v>188</v>
      </c>
      <c r="D21">
        <f t="shared" si="0"/>
        <v>6</v>
      </c>
    </row>
    <row r="22" spans="1:4" x14ac:dyDescent="0.25">
      <c r="A22" t="s">
        <v>203</v>
      </c>
      <c r="B22" t="s">
        <v>204</v>
      </c>
      <c r="C22" t="s">
        <v>205</v>
      </c>
      <c r="D22">
        <f t="shared" si="0"/>
        <v>6</v>
      </c>
    </row>
    <row r="23" spans="1:4" x14ac:dyDescent="0.25">
      <c r="A23" t="s">
        <v>44</v>
      </c>
      <c r="B23" t="s">
        <v>45</v>
      </c>
      <c r="C23" t="s">
        <v>46</v>
      </c>
      <c r="D23">
        <f t="shared" si="0"/>
        <v>5</v>
      </c>
    </row>
    <row r="24" spans="1:4" x14ac:dyDescent="0.25">
      <c r="A24" t="s">
        <v>56</v>
      </c>
      <c r="B24" t="s">
        <v>57</v>
      </c>
      <c r="C24" t="s">
        <v>58</v>
      </c>
      <c r="D24">
        <f t="shared" si="0"/>
        <v>5</v>
      </c>
    </row>
    <row r="25" spans="1:4" x14ac:dyDescent="0.25">
      <c r="A25" t="s">
        <v>82</v>
      </c>
      <c r="B25" t="s">
        <v>83</v>
      </c>
      <c r="C25" t="s">
        <v>84</v>
      </c>
      <c r="D25">
        <f t="shared" si="0"/>
        <v>5</v>
      </c>
    </row>
    <row r="26" spans="1:4" x14ac:dyDescent="0.25">
      <c r="A26" t="s">
        <v>85</v>
      </c>
      <c r="B26" t="s">
        <v>86</v>
      </c>
      <c r="C26" t="s">
        <v>87</v>
      </c>
      <c r="D26">
        <f t="shared" si="0"/>
        <v>5</v>
      </c>
    </row>
    <row r="27" spans="1:4" x14ac:dyDescent="0.25">
      <c r="A27" t="s">
        <v>91</v>
      </c>
      <c r="B27" t="s">
        <v>92</v>
      </c>
      <c r="C27" t="s">
        <v>93</v>
      </c>
      <c r="D27">
        <f t="shared" si="0"/>
        <v>5</v>
      </c>
    </row>
    <row r="28" spans="1:4" x14ac:dyDescent="0.25">
      <c r="A28" t="s">
        <v>112</v>
      </c>
      <c r="B28" t="s">
        <v>113</v>
      </c>
      <c r="C28" t="s">
        <v>114</v>
      </c>
      <c r="D28">
        <f t="shared" si="0"/>
        <v>5</v>
      </c>
    </row>
    <row r="29" spans="1:4" x14ac:dyDescent="0.25">
      <c r="A29" t="s">
        <v>118</v>
      </c>
      <c r="B29" t="s">
        <v>119</v>
      </c>
      <c r="C29" t="s">
        <v>120</v>
      </c>
      <c r="D29">
        <f t="shared" si="0"/>
        <v>5</v>
      </c>
    </row>
    <row r="30" spans="1:4" x14ac:dyDescent="0.25">
      <c r="A30" t="s">
        <v>121</v>
      </c>
      <c r="B30" t="s">
        <v>122</v>
      </c>
      <c r="C30" t="s">
        <v>123</v>
      </c>
      <c r="D30">
        <f t="shared" si="0"/>
        <v>5</v>
      </c>
    </row>
    <row r="31" spans="1:4" x14ac:dyDescent="0.25">
      <c r="A31" t="s">
        <v>143</v>
      </c>
      <c r="B31" t="s">
        <v>144</v>
      </c>
      <c r="C31" t="s">
        <v>145</v>
      </c>
      <c r="D31">
        <f t="shared" si="0"/>
        <v>5</v>
      </c>
    </row>
    <row r="32" spans="1:4" x14ac:dyDescent="0.25">
      <c r="A32" t="s">
        <v>146</v>
      </c>
      <c r="B32" t="s">
        <v>147</v>
      </c>
      <c r="C32" t="s">
        <v>148</v>
      </c>
      <c r="D32">
        <f t="shared" si="0"/>
        <v>5</v>
      </c>
    </row>
    <row r="33" spans="1:4" x14ac:dyDescent="0.25">
      <c r="A33" t="s">
        <v>149</v>
      </c>
      <c r="B33" t="s">
        <v>150</v>
      </c>
      <c r="C33" t="s">
        <v>151</v>
      </c>
      <c r="D33">
        <f t="shared" si="0"/>
        <v>5</v>
      </c>
    </row>
    <row r="34" spans="1:4" x14ac:dyDescent="0.25">
      <c r="A34" t="s">
        <v>152</v>
      </c>
      <c r="B34" t="s">
        <v>153</v>
      </c>
      <c r="C34" t="s">
        <v>154</v>
      </c>
      <c r="D34">
        <f t="shared" ref="D34:D60" si="1">LEN(C34)</f>
        <v>5</v>
      </c>
    </row>
    <row r="35" spans="1:4" x14ac:dyDescent="0.25">
      <c r="A35" t="s">
        <v>158</v>
      </c>
      <c r="B35" t="s">
        <v>159</v>
      </c>
      <c r="C35" t="s">
        <v>84</v>
      </c>
      <c r="D35">
        <f t="shared" si="1"/>
        <v>5</v>
      </c>
    </row>
    <row r="36" spans="1:4" x14ac:dyDescent="0.25">
      <c r="A36" t="s">
        <v>174</v>
      </c>
      <c r="B36" t="s">
        <v>175</v>
      </c>
      <c r="C36" t="s">
        <v>176</v>
      </c>
      <c r="D36">
        <f t="shared" si="1"/>
        <v>5</v>
      </c>
    </row>
    <row r="37" spans="1:4" x14ac:dyDescent="0.25">
      <c r="A37" t="s">
        <v>198</v>
      </c>
      <c r="B37" t="s">
        <v>199</v>
      </c>
      <c r="C37" t="s">
        <v>46</v>
      </c>
      <c r="D37">
        <f t="shared" si="1"/>
        <v>5</v>
      </c>
    </row>
    <row r="38" spans="1:4" x14ac:dyDescent="0.25">
      <c r="A38" t="s">
        <v>47</v>
      </c>
      <c r="B38" t="s">
        <v>48</v>
      </c>
      <c r="C38" t="s">
        <v>49</v>
      </c>
      <c r="D38">
        <f t="shared" si="1"/>
        <v>4</v>
      </c>
    </row>
    <row r="39" spans="1:4" x14ac:dyDescent="0.25">
      <c r="A39" t="s">
        <v>59</v>
      </c>
      <c r="B39" t="s">
        <v>60</v>
      </c>
      <c r="C39" t="s">
        <v>61</v>
      </c>
      <c r="D39">
        <f t="shared" si="1"/>
        <v>4</v>
      </c>
    </row>
    <row r="40" spans="1:4" x14ac:dyDescent="0.25">
      <c r="A40" t="s">
        <v>71</v>
      </c>
      <c r="B40" t="s">
        <v>72</v>
      </c>
      <c r="C40" t="s">
        <v>73</v>
      </c>
      <c r="D40">
        <f t="shared" si="1"/>
        <v>4</v>
      </c>
    </row>
    <row r="41" spans="1:4" x14ac:dyDescent="0.25">
      <c r="A41" t="s">
        <v>77</v>
      </c>
      <c r="B41" t="s">
        <v>78</v>
      </c>
      <c r="C41" t="s">
        <v>73</v>
      </c>
      <c r="D41">
        <f t="shared" si="1"/>
        <v>4</v>
      </c>
    </row>
    <row r="42" spans="1:4" x14ac:dyDescent="0.25">
      <c r="A42" t="s">
        <v>94</v>
      </c>
      <c r="B42" t="s">
        <v>95</v>
      </c>
      <c r="C42" t="s">
        <v>96</v>
      </c>
      <c r="D42">
        <f t="shared" si="1"/>
        <v>4</v>
      </c>
    </row>
    <row r="43" spans="1:4" x14ac:dyDescent="0.25">
      <c r="A43" t="s">
        <v>103</v>
      </c>
      <c r="B43" t="s">
        <v>104</v>
      </c>
      <c r="C43" t="s">
        <v>105</v>
      </c>
      <c r="D43">
        <f t="shared" si="1"/>
        <v>4</v>
      </c>
    </row>
    <row r="44" spans="1:4" x14ac:dyDescent="0.25">
      <c r="A44" t="s">
        <v>127</v>
      </c>
      <c r="B44" t="s">
        <v>128</v>
      </c>
      <c r="C44" t="s">
        <v>129</v>
      </c>
      <c r="D44">
        <f t="shared" si="1"/>
        <v>4</v>
      </c>
    </row>
    <row r="45" spans="1:4" x14ac:dyDescent="0.25">
      <c r="A45" t="s">
        <v>133</v>
      </c>
      <c r="B45" t="s">
        <v>134</v>
      </c>
      <c r="C45" t="s">
        <v>135</v>
      </c>
      <c r="D45">
        <f t="shared" si="1"/>
        <v>4</v>
      </c>
    </row>
    <row r="46" spans="1:4" x14ac:dyDescent="0.25">
      <c r="A46" t="s">
        <v>155</v>
      </c>
      <c r="B46" t="s">
        <v>156</v>
      </c>
      <c r="C46" t="s">
        <v>157</v>
      </c>
      <c r="D46">
        <f t="shared" si="1"/>
        <v>4</v>
      </c>
    </row>
    <row r="47" spans="1:4" x14ac:dyDescent="0.25">
      <c r="A47" t="s">
        <v>160</v>
      </c>
      <c r="B47" t="s">
        <v>161</v>
      </c>
      <c r="C47" t="s">
        <v>49</v>
      </c>
      <c r="D47">
        <f t="shared" si="1"/>
        <v>4</v>
      </c>
    </row>
    <row r="48" spans="1:4" x14ac:dyDescent="0.25">
      <c r="A48" t="s">
        <v>180</v>
      </c>
      <c r="B48" t="s">
        <v>181</v>
      </c>
      <c r="C48" t="s">
        <v>182</v>
      </c>
      <c r="D48">
        <f t="shared" si="1"/>
        <v>4</v>
      </c>
    </row>
    <row r="49" spans="1:4" x14ac:dyDescent="0.25">
      <c r="A49" t="s">
        <v>189</v>
      </c>
      <c r="B49" t="s">
        <v>190</v>
      </c>
      <c r="C49" t="s">
        <v>191</v>
      </c>
      <c r="D49">
        <f t="shared" si="1"/>
        <v>4</v>
      </c>
    </row>
    <row r="50" spans="1:4" x14ac:dyDescent="0.25">
      <c r="A50" t="s">
        <v>192</v>
      </c>
      <c r="B50" t="s">
        <v>193</v>
      </c>
      <c r="C50" t="s">
        <v>194</v>
      </c>
      <c r="D50">
        <f t="shared" si="1"/>
        <v>4</v>
      </c>
    </row>
    <row r="51" spans="1:4" x14ac:dyDescent="0.25">
      <c r="A51" t="s">
        <v>195</v>
      </c>
      <c r="B51" t="s">
        <v>196</v>
      </c>
      <c r="C51" t="s">
        <v>197</v>
      </c>
      <c r="D51">
        <f t="shared" si="1"/>
        <v>4</v>
      </c>
    </row>
    <row r="52" spans="1:4" x14ac:dyDescent="0.25">
      <c r="A52" t="s">
        <v>124</v>
      </c>
      <c r="B52" t="s">
        <v>125</v>
      </c>
      <c r="C52" t="s">
        <v>126</v>
      </c>
      <c r="D52">
        <f t="shared" si="1"/>
        <v>3</v>
      </c>
    </row>
    <row r="53" spans="1:4" x14ac:dyDescent="0.25">
      <c r="A53" t="s">
        <v>138</v>
      </c>
      <c r="B53" t="s">
        <v>139</v>
      </c>
      <c r="C53" t="s">
        <v>140</v>
      </c>
      <c r="D53">
        <f t="shared" si="1"/>
        <v>3</v>
      </c>
    </row>
    <row r="54" spans="1:4" x14ac:dyDescent="0.25">
      <c r="A54" t="s">
        <v>165</v>
      </c>
      <c r="B54" t="s">
        <v>166</v>
      </c>
      <c r="C54" t="s">
        <v>167</v>
      </c>
      <c r="D54">
        <f t="shared" si="1"/>
        <v>3</v>
      </c>
    </row>
    <row r="55" spans="1:4" x14ac:dyDescent="0.25">
      <c r="A55" t="s">
        <v>183</v>
      </c>
      <c r="B55" t="s">
        <v>184</v>
      </c>
      <c r="C55" t="s">
        <v>185</v>
      </c>
      <c r="D55">
        <f t="shared" si="1"/>
        <v>3</v>
      </c>
    </row>
    <row r="56" spans="1:4" x14ac:dyDescent="0.25">
      <c r="A56" t="s">
        <v>206</v>
      </c>
      <c r="B56" t="s">
        <v>207</v>
      </c>
      <c r="C56" t="s">
        <v>126</v>
      </c>
      <c r="D56">
        <f t="shared" si="1"/>
        <v>3</v>
      </c>
    </row>
    <row r="57" spans="1:4" x14ac:dyDescent="0.25">
      <c r="A57" t="s">
        <v>208</v>
      </c>
      <c r="B57" t="s">
        <v>209</v>
      </c>
      <c r="C57" t="s">
        <v>210</v>
      </c>
      <c r="D57">
        <f t="shared" si="1"/>
        <v>3</v>
      </c>
    </row>
    <row r="58" spans="1:4" x14ac:dyDescent="0.25">
      <c r="A58" t="s">
        <v>211</v>
      </c>
      <c r="B58" t="s">
        <v>212</v>
      </c>
      <c r="C58" t="s">
        <v>213</v>
      </c>
      <c r="D58">
        <f t="shared" si="1"/>
        <v>3</v>
      </c>
    </row>
    <row r="59" spans="1:4" x14ac:dyDescent="0.25">
      <c r="A59" t="s">
        <v>65</v>
      </c>
      <c r="B59" t="s">
        <v>66</v>
      </c>
      <c r="C59" t="s">
        <v>67</v>
      </c>
      <c r="D59">
        <f t="shared" si="1"/>
        <v>2</v>
      </c>
    </row>
    <row r="60" spans="1:4" x14ac:dyDescent="0.25">
      <c r="A60" t="s">
        <v>130</v>
      </c>
      <c r="B60" t="s">
        <v>131</v>
      </c>
      <c r="C60" t="s">
        <v>132</v>
      </c>
      <c r="D60">
        <f t="shared" si="1"/>
        <v>2</v>
      </c>
    </row>
  </sheetData>
  <sortState ref="A2:D60">
    <sortCondition descending="1" ref="D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7" sqref="A7"/>
    </sheetView>
  </sheetViews>
  <sheetFormatPr defaultRowHeight="15" x14ac:dyDescent="0.25"/>
  <cols>
    <col min="1" max="1" width="6.28515625" bestFit="1" customWidth="1"/>
    <col min="2" max="2" width="8.28515625" bestFit="1" customWidth="1"/>
  </cols>
  <sheetData>
    <row r="1" spans="1:2" x14ac:dyDescent="0.25">
      <c r="A1" t="s">
        <v>21</v>
      </c>
      <c r="B1" t="s">
        <v>219</v>
      </c>
    </row>
    <row r="2" spans="1:2" x14ac:dyDescent="0.25">
      <c r="A2" t="s">
        <v>46</v>
      </c>
    </row>
    <row r="3" spans="1:2" x14ac:dyDescent="0.25">
      <c r="A3" t="s">
        <v>220</v>
      </c>
      <c r="B3" t="s">
        <v>219</v>
      </c>
    </row>
    <row r="4" spans="1:2" x14ac:dyDescent="0.25">
      <c r="A4" t="s">
        <v>221</v>
      </c>
      <c r="B4" t="s">
        <v>222</v>
      </c>
    </row>
    <row r="5" spans="1:2" x14ac:dyDescent="0.25">
      <c r="A5" t="s">
        <v>223</v>
      </c>
    </row>
    <row r="6" spans="1:2" x14ac:dyDescent="0.25">
      <c r="A6" t="s">
        <v>226</v>
      </c>
    </row>
    <row r="7" spans="1:2" x14ac:dyDescent="0.25">
      <c r="A7" t="s">
        <v>227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zoomScaleNormal="100" workbookViewId="0">
      <selection activeCell="O20" sqref="O20"/>
    </sheetView>
  </sheetViews>
  <sheetFormatPr defaultRowHeight="15" x14ac:dyDescent="0.25"/>
  <cols>
    <col min="1" max="1" width="11.28515625" bestFit="1" customWidth="1"/>
    <col min="2" max="2" width="13.42578125" bestFit="1" customWidth="1"/>
    <col min="3" max="3" width="13.7109375" bestFit="1" customWidth="1"/>
    <col min="4" max="4" width="11.42578125" bestFit="1" customWidth="1"/>
    <col min="5" max="5" width="11.7109375" bestFit="1" customWidth="1"/>
    <col min="6" max="6" width="11.28515625" bestFit="1" customWidth="1"/>
    <col min="7" max="7" width="9.42578125" bestFit="1" customWidth="1"/>
    <col min="8" max="8" width="21.42578125" bestFit="1" customWidth="1"/>
    <col min="9" max="9" width="14.42578125" bestFit="1" customWidth="1"/>
    <col min="10" max="11" width="22.140625" bestFit="1" customWidth="1"/>
    <col min="12" max="12" width="13.85546875" bestFit="1" customWidth="1"/>
    <col min="13" max="14" width="8.85546875" bestFit="1" customWidth="1"/>
    <col min="15" max="16" width="11.140625" bestFit="1" customWidth="1"/>
    <col min="17" max="17" width="14.7109375" bestFit="1" customWidth="1"/>
    <col min="18" max="18" width="7.42578125" bestFit="1" customWidth="1"/>
  </cols>
  <sheetData>
    <row r="1" spans="1:18" s="4" customFormat="1" x14ac:dyDescent="0.25">
      <c r="J1" s="4" t="s">
        <v>250</v>
      </c>
      <c r="K1" s="4" t="s">
        <v>250</v>
      </c>
      <c r="L1" s="4" t="s">
        <v>233</v>
      </c>
    </row>
    <row r="2" spans="1:18" x14ac:dyDescent="0.25">
      <c r="J2">
        <f>B9</f>
        <v>3088</v>
      </c>
      <c r="K2">
        <f>C9</f>
        <v>1440</v>
      </c>
      <c r="L2">
        <f>H9</f>
        <v>0.33333333333333331</v>
      </c>
    </row>
    <row r="4" spans="1:18" s="3" customFormat="1" x14ac:dyDescent="0.25">
      <c r="A4" s="3" t="s">
        <v>241</v>
      </c>
      <c r="B4" s="4" t="s">
        <v>229</v>
      </c>
      <c r="C4" s="4" t="s">
        <v>231</v>
      </c>
      <c r="D4" s="3" t="s">
        <v>244</v>
      </c>
      <c r="E4" s="3" t="s">
        <v>245</v>
      </c>
      <c r="F4" s="3" t="s">
        <v>246</v>
      </c>
      <c r="G4" s="3" t="s">
        <v>247</v>
      </c>
      <c r="H4" s="3" t="s">
        <v>232</v>
      </c>
      <c r="J4" s="3" t="s">
        <v>21</v>
      </c>
      <c r="K4" s="3" t="s">
        <v>237</v>
      </c>
      <c r="L4" s="3" t="s">
        <v>238</v>
      </c>
      <c r="M4" s="3" t="s">
        <v>234</v>
      </c>
      <c r="N4" s="3" t="s">
        <v>235</v>
      </c>
      <c r="O4" s="3" t="s">
        <v>248</v>
      </c>
      <c r="P4" s="3" t="s">
        <v>249</v>
      </c>
      <c r="Q4" s="3" t="s">
        <v>239</v>
      </c>
      <c r="R4" s="3" t="s">
        <v>240</v>
      </c>
    </row>
    <row r="5" spans="1:18" x14ac:dyDescent="0.25">
      <c r="A5" t="s">
        <v>242</v>
      </c>
      <c r="B5">
        <v>288</v>
      </c>
      <c r="C5">
        <v>617.6</v>
      </c>
      <c r="D5">
        <v>500</v>
      </c>
      <c r="E5">
        <v>500</v>
      </c>
      <c r="F5">
        <f>MIN(B5,C5)</f>
        <v>288</v>
      </c>
      <c r="G5">
        <f>MIN(D5,E5)</f>
        <v>500</v>
      </c>
      <c r="H5">
        <f>G5/F5</f>
        <v>1.7361111111111112</v>
      </c>
      <c r="J5" t="s">
        <v>236</v>
      </c>
      <c r="K5">
        <v>100</v>
      </c>
      <c r="L5">
        <f>K5*L2</f>
        <v>33.333333333333329</v>
      </c>
      <c r="M5">
        <v>2988</v>
      </c>
      <c r="N5">
        <v>0</v>
      </c>
      <c r="O5">
        <f>M5/J2</f>
        <v>0.96761658031088082</v>
      </c>
      <c r="P5">
        <f>N5/K2</f>
        <v>0</v>
      </c>
      <c r="Q5" s="5">
        <f>M5*L2</f>
        <v>996</v>
      </c>
      <c r="R5">
        <f>N5*L2</f>
        <v>0</v>
      </c>
    </row>
    <row r="6" spans="1:18" x14ac:dyDescent="0.25">
      <c r="B6">
        <v>288</v>
      </c>
      <c r="C6">
        <v>617.6</v>
      </c>
      <c r="D6">
        <v>200</v>
      </c>
      <c r="E6">
        <v>400</v>
      </c>
      <c r="F6">
        <f t="shared" ref="F6:F10" si="0">MIN(B6,C6)</f>
        <v>288</v>
      </c>
      <c r="G6">
        <f t="shared" ref="G6:G10" si="1">MIN(D6,E6)</f>
        <v>200</v>
      </c>
      <c r="H6">
        <f t="shared" ref="H6:H10" si="2">G6/F6</f>
        <v>0.69444444444444442</v>
      </c>
    </row>
    <row r="7" spans="1:18" x14ac:dyDescent="0.25">
      <c r="B7">
        <v>288</v>
      </c>
      <c r="C7">
        <v>617.6</v>
      </c>
      <c r="D7">
        <v>1440</v>
      </c>
      <c r="E7">
        <v>3088</v>
      </c>
      <c r="F7">
        <f t="shared" si="0"/>
        <v>288</v>
      </c>
      <c r="G7">
        <f t="shared" si="1"/>
        <v>1440</v>
      </c>
      <c r="H7">
        <f t="shared" si="2"/>
        <v>5</v>
      </c>
    </row>
    <row r="8" spans="1:18" x14ac:dyDescent="0.25">
      <c r="A8" t="s">
        <v>243</v>
      </c>
      <c r="B8">
        <v>3088</v>
      </c>
      <c r="C8">
        <v>1440</v>
      </c>
      <c r="D8">
        <v>3088</v>
      </c>
      <c r="E8">
        <v>1440</v>
      </c>
      <c r="F8">
        <f t="shared" si="0"/>
        <v>1440</v>
      </c>
      <c r="G8">
        <f t="shared" si="1"/>
        <v>1440</v>
      </c>
      <c r="H8">
        <f t="shared" si="2"/>
        <v>1</v>
      </c>
    </row>
    <row r="9" spans="1:18" x14ac:dyDescent="0.25">
      <c r="A9" t="s">
        <v>243</v>
      </c>
      <c r="B9">
        <v>3088</v>
      </c>
      <c r="C9">
        <v>1440</v>
      </c>
      <c r="D9">
        <v>640</v>
      </c>
      <c r="E9">
        <v>480</v>
      </c>
      <c r="F9">
        <f t="shared" si="0"/>
        <v>1440</v>
      </c>
      <c r="G9">
        <f t="shared" si="1"/>
        <v>480</v>
      </c>
      <c r="H9">
        <f t="shared" si="2"/>
        <v>0.33333333333333331</v>
      </c>
    </row>
    <row r="10" spans="1:18" x14ac:dyDescent="0.25">
      <c r="B10">
        <v>1000</v>
      </c>
      <c r="C10">
        <v>1000</v>
      </c>
      <c r="D10">
        <v>800</v>
      </c>
      <c r="E10">
        <v>800</v>
      </c>
      <c r="F10">
        <f t="shared" si="0"/>
        <v>1000</v>
      </c>
      <c r="G10">
        <f t="shared" si="1"/>
        <v>800</v>
      </c>
      <c r="H10">
        <f t="shared" si="2"/>
        <v>0.8</v>
      </c>
    </row>
    <row r="22" ht="10.5" customHeight="1" x14ac:dyDescent="0.25"/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Sample-Resolutions</vt:lpstr>
      <vt:lpstr>Resolutions</vt:lpstr>
      <vt:lpstr>aa</vt:lpstr>
      <vt:lpstr>Words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 Lukasak</dc:creator>
  <cp:lastModifiedBy>Ferdinand</cp:lastModifiedBy>
  <dcterms:created xsi:type="dcterms:W3CDTF">2022-09-09T05:36:32Z</dcterms:created>
  <dcterms:modified xsi:type="dcterms:W3CDTF">2023-07-23T21:57:58Z</dcterms:modified>
</cp:coreProperties>
</file>