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A12E82B9-CB99-482A-8CBB-413AE66F9FD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C5" i="6"/>
  <c r="D8" i="6"/>
  <c r="D9" i="6" s="1"/>
  <c r="D12" i="6" s="1"/>
  <c r="C8" i="6"/>
  <c r="C9" i="6" s="1"/>
  <c r="C12" i="6" s="1"/>
  <c r="D11" i="6" l="1"/>
  <c r="D10" i="6" s="1"/>
  <c r="C11" i="6"/>
  <c r="C10" i="6" s="1"/>
  <c r="D6" i="6"/>
  <c r="C6" i="6"/>
  <c r="C13" i="6" l="1"/>
  <c r="P6" i="5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O18" i="2"/>
  <c r="N18" i="2"/>
  <c r="F18" i="2"/>
  <c r="J18" i="2" s="1"/>
  <c r="L18" i="2" s="1"/>
  <c r="E18" i="2"/>
  <c r="H18" i="2" s="1"/>
  <c r="O17" i="2"/>
  <c r="N17" i="2"/>
  <c r="F17" i="2"/>
  <c r="J17" i="2" s="1"/>
  <c r="L17" i="2" s="1"/>
  <c r="E17" i="2"/>
  <c r="H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O3" i="2"/>
  <c r="N3" i="2"/>
  <c r="F3" i="2"/>
  <c r="J3" i="2" s="1"/>
  <c r="L3" i="2" s="1"/>
  <c r="E3" i="2"/>
  <c r="H3" i="2" s="1"/>
  <c r="O14" i="2"/>
  <c r="O15" i="2"/>
  <c r="O16" i="2"/>
  <c r="N14" i="2"/>
  <c r="N15" i="2"/>
  <c r="N16" i="2"/>
  <c r="F16" i="2"/>
  <c r="J16" i="2" s="1"/>
  <c r="L16" i="2" s="1"/>
  <c r="E16" i="2"/>
  <c r="H16" i="2" s="1"/>
  <c r="E19" i="1"/>
  <c r="E15" i="2"/>
  <c r="H15" i="2" s="1"/>
  <c r="F15" i="2"/>
  <c r="J15" i="2" s="1"/>
  <c r="L15" i="2" s="1"/>
  <c r="E14" i="2"/>
  <c r="H14" i="2" s="1"/>
  <c r="F14" i="2"/>
  <c r="J14" i="2" s="1"/>
  <c r="L14" i="2" s="1"/>
  <c r="O13" i="2"/>
  <c r="N13" i="2"/>
  <c r="E13" i="2"/>
  <c r="H13" i="2" s="1"/>
  <c r="F13" i="2"/>
  <c r="J13" i="2" s="1"/>
  <c r="L13" i="2" s="1"/>
  <c r="O12" i="2"/>
  <c r="N12" i="2"/>
  <c r="E12" i="2"/>
  <c r="H12" i="2" s="1"/>
  <c r="F12" i="2"/>
  <c r="J12" i="2" s="1"/>
  <c r="L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N11" i="2"/>
  <c r="Q9" i="5" l="1"/>
  <c r="Q10" i="5"/>
  <c r="O11" i="2"/>
  <c r="F11" i="2"/>
  <c r="E11" i="2"/>
  <c r="H11" i="2" s="1"/>
  <c r="O10" i="2"/>
  <c r="N10" i="2"/>
  <c r="F10" i="2"/>
  <c r="E10" i="2"/>
  <c r="H10" i="2" s="1"/>
  <c r="O9" i="2"/>
  <c r="N9" i="2"/>
  <c r="F9" i="2"/>
  <c r="E9" i="2"/>
  <c r="H9" i="2" s="1"/>
  <c r="O8" i="2"/>
  <c r="N8" i="2"/>
  <c r="F8" i="2"/>
  <c r="E8" i="2"/>
  <c r="H8" i="2" s="1"/>
  <c r="O7" i="2"/>
  <c r="N7" i="2"/>
  <c r="F7" i="2"/>
  <c r="E7" i="2"/>
  <c r="H7" i="2" s="1"/>
  <c r="O6" i="2"/>
  <c r="N6" i="2"/>
  <c r="F6" i="2"/>
  <c r="E6" i="2"/>
  <c r="H6" i="2" s="1"/>
  <c r="O5" i="2"/>
  <c r="N5" i="2"/>
  <c r="F5" i="2"/>
  <c r="E5" i="2"/>
  <c r="H5" i="2" s="1"/>
  <c r="O4" i="2"/>
  <c r="N4" i="2"/>
  <c r="F4" i="2"/>
  <c r="E4" i="2"/>
  <c r="H4" i="2" s="1"/>
  <c r="O2" i="2"/>
  <c r="N2" i="2"/>
  <c r="F2" i="2"/>
  <c r="E2" i="2"/>
  <c r="H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J9" i="2"/>
  <c r="L9" i="2" s="1"/>
  <c r="J10" i="2"/>
  <c r="L10" i="2" s="1"/>
  <c r="J2" i="2"/>
  <c r="L2" i="2" s="1"/>
  <c r="J6" i="2"/>
  <c r="L6" i="2" s="1"/>
  <c r="J4" i="2"/>
  <c r="L4" i="2" s="1"/>
  <c r="J7" i="2"/>
  <c r="L7" i="2" s="1"/>
  <c r="J5" i="2"/>
  <c r="L5" i="2" s="1"/>
  <c r="J8" i="2"/>
  <c r="L8" i="2" s="1"/>
  <c r="J11" i="2"/>
  <c r="L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<sst xmlns="http://schemas.openxmlformats.org/spreadsheetml/2006/main" count="354" uniqueCount="278">
  <si>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</si>
  <si>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</si>
  <si>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</si>
  <si>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</si>
  <si>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</si>
  <si>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</si>
  <si>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</si>
  <si>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</si>
  <si>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</si>
  <si>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</si>
  <si>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</si>
  <si>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</si>
  <si>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</si>
  <si>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</si>
  <si>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</si>
  <si>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</si>
  <si>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</si>
  <si>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</si>
  <si>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</si>
  <si>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</si>
  <si>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</si>
  <si>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</si>
  <si>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</si>
  <si>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</si>
  <si>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</si>
  <si>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</si>
  <si>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</si>
  <si>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</si>
  <si>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</si>
  <si>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</si>
  <si>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</si>
  <si>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</si>
  <si>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</si>
  <si>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</si>
  <si>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</si>
  <si>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</si>
  <si>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</si>
  <si>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</si>
  <si>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</si>
  <si>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</si>
  <si>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</si>
  <si>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</si>
  <si>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</si>
  <si>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</si>
  <si>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</si>
  <si>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</si>
  <si>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</si>
  <si>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</si>
  <si>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</si>
  <si>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</si>
  <si>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</si>
  <si>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</si>
  <si>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</si>
  <si>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</si>
  <si>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</si>
  <si>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</si>
  <si>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</si>
  <si>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</si>
  <si>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</si>
  <si>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</si>
  <si>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</si>
  <si>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</si>
  <si>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</si>
  <si>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</si>
  <si>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</si>
  <si>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</si>
  <si>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</si>
  <si>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</si>
  <si>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</si>
  <si>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</si>
  <si>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</si>
  <si>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</si>
  <si>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</si>
  <si>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</si>
  <si>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</si>
  <si>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</si>
  <si>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</si>
  <si>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</si>
  <si>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</si>
  <si>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</si>
  <si>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</si>
  <si>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</si>
  <si>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</si>
  <si>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</si>
  <si>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</si>
  <si>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</si>
  <si>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</si>
  <si>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</si>
  <si>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</si>
  <si>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</si>
  <si>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</si>
  <si>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</si>
  <si>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</si>
  <si>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</si>
  <si>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</si>
  <si>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</si>
  <si>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</si>
  <si>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</si>
  <si>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</si>
  <si>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</si>
  <si>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</si>
  <si>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</si>
  <si>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</si>
  <si>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</si>
  <si>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</si>
  <si>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</si>
  <si>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</si>
  <si>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</si>
  <si>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</si>
  <si>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</si>
  <si>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</si>
  <si>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</si>
  <si>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</si>
  <si>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</si>
  <si>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</si>
  <si>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</si>
  <si>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</si>
  <si>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</si>
  <si>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</si>
  <si>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</si>
  <si>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</si>
  <si>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</si>
  <si>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</si>
  <si>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</si>
  <si>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</si>
  <si>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</si>
  <si>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</si>
  <si>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</si>
  <si>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</si>
  <si>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</si>
  <si>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</si>
  <si>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</si>
  <si>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</si>
  <si>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</si>
  <si>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</si>
  <si>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</si>
  <si>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</si>
  <si>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</si>
  <si>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</si>
  <si>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</si>
  <si>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</si>
  <si>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</si>
  <si>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</si>
  <si>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</si>
  <si>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</si>
  <si>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</si>
  <si>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</si>
  <si>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</si>
  <si>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</si>
  <si>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</si>
  <si>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</si>
  <si>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</si>
  <si>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</si>
  <si>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</si>
  <si>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</si>
  <si>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</si>
  <si>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</si>
  <si>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</si>
  <si>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</si>
  <si>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</si>
  <si>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</si>
  <si>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</si>
  <si>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</si>
  <si>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</si>
  <si>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</si>
  <si>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</si>
  <si>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</si>
  <si>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</si>
  <si>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</si>
  <si>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</si>
  <si>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</si>
  <si>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</si>
  <si>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</si>
  <si>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</si>
  <si>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</si>
  <si>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</si>
  <si>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</si>
  <si>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</si>
  <si>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</si>
  <si>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</si>
  <si>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</si>
  <si>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</si>
  <si>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</si>
  <si>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</si>
  <si>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</si>
  <si>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</si>
  <si>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</si>
  <si>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</si>
  <si>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</si>
  <si>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</si>
  <si>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</si>
  <si>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</si>
  <si>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</si>
  <si>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</si>
  <si>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</si>
  <si>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</si>
  <si>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</si>
  <si>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</si>
  <si>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</si>
  <si>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</si>
  <si>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</si>
  <si>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</si>
  <si>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</si>
  <si>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</si>
  <si>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</si>
  <si>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</si>
  <si>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</si>
  <si>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</si>
  <si>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</si>
  <si>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</si>
  <si>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</si>
  <si>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</si>
  <si>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</si>
  <si>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</si>
  <si>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</si>
  <si>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</si>
  <si>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</si>
  <si>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</si>
  <si>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</si>
  <si>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</si>
  <si>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</si>
  <si>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</si>
  <si>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</si>
  <si>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</si>
  <si>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</si>
  <si>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</si>
  <si>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</si>
  <si>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</si>
  <si>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</si>
  <si>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</si>
  <si>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</si>
  <si>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</si>
  <si>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</si>
  <si>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</si>
  <si>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</si>
  <si>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</si>
  <si>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</si>
  <si>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</si>
  <si>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</si>
  <si>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</si>
  <si>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</si>
  <si>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</si>
  <si>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</si>
  <si>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</si>
  <si>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</si>
  <si>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</si>
  <si>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</si>
  <si>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</si>
  <si>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</si>
  <si>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</si>
  <si>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</si>
  <si>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</si>
  <si>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</si>
  <si>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</si>
  <si>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</si>
  <si>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</si>
  <si>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</si>
  <si>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</si>
  <si>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</si>
  <si>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</si>
  <si>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</si>
  <si>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</si>
  <si>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</si>
  <si>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</si>
  <si>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</si>
  <si>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width-x</t>
  </si>
  <si>
    <t>height-y</t>
  </si>
  <si>
    <t>close-size</t>
  </si>
  <si>
    <t>design</t>
  </si>
  <si>
    <t>actual</t>
  </si>
  <si>
    <t>close-location</t>
  </si>
  <si>
    <t>close-location-%</t>
  </si>
  <si>
    <t>size</t>
  </si>
  <si>
    <t>close-size-ratio%</t>
  </si>
  <si>
    <t>activity</t>
  </si>
  <si>
    <t>portrait</t>
  </si>
  <si>
    <t>close-error</t>
  </si>
  <si>
    <t>Portait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</si>
</sst>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0" fontId="5" fillId="0" borderId="0" xfId="3"/>
    <xf numFmtId="0" fontId="4" fillId="3" borderId="0" xfId="2" applyFont="1" applyAlignment="1"/>
    <xf numFmtId="0" fontId="6" fillId="0" borderId="0" xfId="3" applyFo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A6" sqref="A6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workbookViewId="0">
      <selection activeCell="N14" sqref="N14"/>
    </sheetView>
  </sheetViews>
  <sheetFormatPr defaultRowHeight="15" x14ac:dyDescent="0.25"/>
  <cols>
    <col min="1" max="1" width="27.5703125" bestFit="1" customWidth="1"/>
    <col min="2" max="2" width="11.28515625" bestFit="1" customWidth="1"/>
    <col min="3" max="3" width="6.42578125" bestFit="1" customWidth="1"/>
    <col min="4" max="4" width="6.85546875" bestFit="1" customWidth="1"/>
    <col min="5" max="5" width="12" bestFit="1" customWidth="1"/>
    <col min="6" max="6" width="17.42578125" bestFit="1" customWidth="1"/>
    <col min="7" max="7" width="16.28515625" bestFit="1" customWidth="1"/>
    <col min="8" max="8" width="12" bestFit="1" customWidth="1"/>
    <col min="9" max="9" width="10.42578125" bestFit="1" customWidth="1"/>
    <col min="10" max="10" width="12.7109375" bestFit="1" customWidth="1"/>
    <col min="11" max="11" width="9.5703125" bestFit="1" customWidth="1"/>
    <col min="12" max="12" width="9.28515625" bestFit="1" customWidth="1"/>
    <col min="13" max="13" width="8.140625" bestFit="1" customWidth="1"/>
    <col min="14" max="14" width="11.7109375" bestFit="1" customWidth="1"/>
    <col min="15" max="15" width="11.42578125" bestFit="1" customWidth="1"/>
  </cols>
  <sheetData>
    <row r="1" spans="1:15" x14ac:dyDescent="0.25">
      <c r="A1" t="s">
        <v>21</v>
      </c>
      <c r="B1" t="s">
        <v>241</v>
      </c>
      <c r="C1" t="s">
        <v>23</v>
      </c>
      <c r="D1" t="s">
        <v>22</v>
      </c>
      <c r="E1" t="s">
        <v>24</v>
      </c>
      <c r="F1" t="s">
        <v>29</v>
      </c>
      <c r="G1" t="s">
        <v>230</v>
      </c>
      <c r="H1" t="s">
        <v>214</v>
      </c>
      <c r="I1" t="s">
        <v>216</v>
      </c>
      <c r="J1" t="s">
        <v>30</v>
      </c>
      <c r="K1" t="s">
        <v>31</v>
      </c>
      <c r="L1" t="s">
        <v>32</v>
      </c>
      <c r="M1" t="s">
        <v>215</v>
      </c>
      <c r="N1" t="s">
        <v>35</v>
      </c>
      <c r="O1" t="s">
        <v>36</v>
      </c>
    </row>
    <row r="2" spans="1:15" x14ac:dyDescent="0.25">
      <c r="A2" t="s">
        <v>25</v>
      </c>
      <c r="B2" t="s">
        <v>277</v>
      </c>
      <c r="C2">
        <v>1440</v>
      </c>
      <c r="D2">
        <v>3088</v>
      </c>
      <c r="E2">
        <f t="shared" ref="E2:E18" si="0">C2/D2</f>
        <v>0.46632124352331605</v>
      </c>
      <c r="F2">
        <f t="shared" ref="F2:F18" si="1">MIN(D2, C2)</f>
        <v>1440</v>
      </c>
      <c r="G2">
        <v>100</v>
      </c>
      <c r="H2">
        <f>E2*G2</f>
        <v>46.632124352331608</v>
      </c>
      <c r="I2">
        <v>0.1</v>
      </c>
      <c r="J2">
        <f>(F2*I2) / 100</f>
        <v>1.44</v>
      </c>
      <c r="K2">
        <v>1</v>
      </c>
      <c r="L2">
        <f>G2*J2*K2</f>
        <v>144</v>
      </c>
      <c r="M2">
        <v>0.1</v>
      </c>
      <c r="N2">
        <f t="shared" ref="N2:N18" si="2">C2*M2</f>
        <v>144</v>
      </c>
      <c r="O2">
        <f t="shared" ref="O2:O18" si="3">D2*M2</f>
        <v>308.8</v>
      </c>
    </row>
    <row r="3" spans="1:15" x14ac:dyDescent="0.25">
      <c r="B3" t="s">
        <v>243</v>
      </c>
      <c r="C3">
        <v>3088</v>
      </c>
      <c r="D3">
        <v>1440</v>
      </c>
      <c r="E3">
        <f t="shared" si="0"/>
        <v>2.1444444444444444</v>
      </c>
      <c r="F3">
        <f t="shared" si="1"/>
        <v>1440</v>
      </c>
      <c r="G3">
        <v>100</v>
      </c>
      <c r="H3">
        <f>E3*G3</f>
        <v>214.44444444444443</v>
      </c>
      <c r="I3">
        <v>0.1</v>
      </c>
      <c r="J3">
        <f>(F3*I3) / 100</f>
        <v>1.44</v>
      </c>
      <c r="K3">
        <v>1</v>
      </c>
      <c r="L3">
        <f>G3*J3*K3</f>
        <v>144</v>
      </c>
      <c r="M3">
        <v>0.2</v>
      </c>
      <c r="N3">
        <f t="shared" si="2"/>
        <v>617.6</v>
      </c>
      <c r="O3">
        <f t="shared" si="3"/>
        <v>288</v>
      </c>
    </row>
    <row r="4" spans="1:15" x14ac:dyDescent="0.25">
      <c r="A4" t="s">
        <v>37</v>
      </c>
      <c r="B4" t="s">
        <v>277</v>
      </c>
      <c r="C4">
        <v>1000</v>
      </c>
      <c r="D4">
        <v>2000</v>
      </c>
      <c r="E4">
        <f t="shared" si="0"/>
        <v>0.5</v>
      </c>
      <c r="F4">
        <f t="shared" si="1"/>
        <v>1000</v>
      </c>
      <c r="G4">
        <v>100</v>
      </c>
      <c r="H4">
        <f t="shared" ref="H4:H6" si="4">E4*G4</f>
        <v>50</v>
      </c>
      <c r="I4">
        <v>0.1</v>
      </c>
      <c r="J4">
        <f t="shared" ref="J4:J12" si="5">(F4*I4) / 100</f>
        <v>1</v>
      </c>
      <c r="K4">
        <v>1</v>
      </c>
      <c r="L4">
        <f t="shared" ref="L4:L12" si="6">G4*J4*K4</f>
        <v>100</v>
      </c>
      <c r="M4">
        <v>0.1</v>
      </c>
      <c r="N4">
        <f t="shared" si="2"/>
        <v>100</v>
      </c>
      <c r="O4">
        <f t="shared" si="3"/>
        <v>200</v>
      </c>
    </row>
    <row r="5" spans="1:15" x14ac:dyDescent="0.25">
      <c r="A5" t="s">
        <v>26</v>
      </c>
      <c r="B5" t="s">
        <v>277</v>
      </c>
      <c r="C5">
        <v>1080</v>
      </c>
      <c r="D5">
        <v>2408</v>
      </c>
      <c r="E5">
        <f t="shared" si="0"/>
        <v>0.44850498338870431</v>
      </c>
      <c r="F5">
        <f t="shared" si="1"/>
        <v>1080</v>
      </c>
      <c r="G5">
        <v>100</v>
      </c>
      <c r="H5">
        <f t="shared" si="4"/>
        <v>44.85049833887043</v>
      </c>
      <c r="I5">
        <v>0.1</v>
      </c>
      <c r="J5">
        <f t="shared" si="5"/>
        <v>1.08</v>
      </c>
      <c r="K5">
        <v>1</v>
      </c>
      <c r="L5">
        <f t="shared" si="6"/>
        <v>108</v>
      </c>
      <c r="M5">
        <v>0.1</v>
      </c>
      <c r="N5">
        <f t="shared" si="2"/>
        <v>108</v>
      </c>
      <c r="O5">
        <f t="shared" si="3"/>
        <v>240.8</v>
      </c>
    </row>
    <row r="6" spans="1:15" x14ac:dyDescent="0.25">
      <c r="A6" t="s">
        <v>27</v>
      </c>
      <c r="B6" t="s">
        <v>243</v>
      </c>
      <c r="C6">
        <v>3840</v>
      </c>
      <c r="D6">
        <v>2160</v>
      </c>
      <c r="E6">
        <f t="shared" si="0"/>
        <v>1.7777777777777777</v>
      </c>
      <c r="F6">
        <f t="shared" si="1"/>
        <v>2160</v>
      </c>
      <c r="G6">
        <v>100</v>
      </c>
      <c r="H6">
        <f t="shared" si="4"/>
        <v>177.77777777777777</v>
      </c>
      <c r="I6">
        <v>0.1</v>
      </c>
      <c r="J6">
        <f t="shared" si="5"/>
        <v>2.16</v>
      </c>
      <c r="K6">
        <v>1</v>
      </c>
      <c r="L6">
        <f t="shared" si="6"/>
        <v>216</v>
      </c>
      <c r="M6">
        <v>0.1</v>
      </c>
      <c r="N6">
        <f t="shared" si="2"/>
        <v>384</v>
      </c>
      <c r="O6">
        <f t="shared" si="3"/>
        <v>216</v>
      </c>
    </row>
    <row r="7" spans="1:15" x14ac:dyDescent="0.25">
      <c r="A7" t="s">
        <v>28</v>
      </c>
      <c r="B7" t="s">
        <v>243</v>
      </c>
      <c r="C7">
        <v>1280</v>
      </c>
      <c r="D7">
        <v>800</v>
      </c>
      <c r="E7">
        <f t="shared" si="0"/>
        <v>1.6</v>
      </c>
      <c r="F7">
        <f t="shared" si="1"/>
        <v>800</v>
      </c>
      <c r="G7">
        <v>100</v>
      </c>
      <c r="H7">
        <f t="shared" ref="H7:H18" si="7">E7*G7</f>
        <v>160</v>
      </c>
      <c r="I7">
        <v>0.1</v>
      </c>
      <c r="J7">
        <f t="shared" si="5"/>
        <v>0.8</v>
      </c>
      <c r="K7">
        <v>1</v>
      </c>
      <c r="L7">
        <f t="shared" si="6"/>
        <v>80</v>
      </c>
      <c r="M7">
        <v>0.1</v>
      </c>
      <c r="N7">
        <f t="shared" si="2"/>
        <v>128</v>
      </c>
      <c r="O7">
        <f t="shared" si="3"/>
        <v>80</v>
      </c>
    </row>
    <row r="8" spans="1:15" x14ac:dyDescent="0.25">
      <c r="A8" t="s">
        <v>33</v>
      </c>
      <c r="C8">
        <v>1000</v>
      </c>
      <c r="D8">
        <v>1000</v>
      </c>
      <c r="E8">
        <f t="shared" si="0"/>
        <v>1</v>
      </c>
      <c r="F8">
        <f t="shared" si="1"/>
        <v>1000</v>
      </c>
      <c r="G8">
        <v>100</v>
      </c>
      <c r="H8">
        <f t="shared" si="7"/>
        <v>100</v>
      </c>
      <c r="I8">
        <v>0.1</v>
      </c>
      <c r="J8">
        <f t="shared" si="5"/>
        <v>1</v>
      </c>
      <c r="K8">
        <v>1</v>
      </c>
      <c r="L8">
        <f t="shared" si="6"/>
        <v>100</v>
      </c>
      <c r="M8">
        <v>0.1</v>
      </c>
      <c r="N8">
        <f t="shared" si="2"/>
        <v>100</v>
      </c>
      <c r="O8">
        <f t="shared" si="3"/>
        <v>100</v>
      </c>
    </row>
    <row r="9" spans="1:15" x14ac:dyDescent="0.25">
      <c r="A9" t="s">
        <v>34</v>
      </c>
      <c r="C9">
        <v>1290</v>
      </c>
      <c r="D9">
        <v>2796</v>
      </c>
      <c r="E9">
        <f t="shared" si="0"/>
        <v>0.46137339055793991</v>
      </c>
      <c r="F9">
        <f t="shared" si="1"/>
        <v>1290</v>
      </c>
      <c r="G9">
        <v>100</v>
      </c>
      <c r="H9">
        <f t="shared" si="7"/>
        <v>46.137339055793994</v>
      </c>
      <c r="I9">
        <v>0.1</v>
      </c>
      <c r="J9">
        <f t="shared" si="5"/>
        <v>1.29</v>
      </c>
      <c r="K9">
        <v>1</v>
      </c>
      <c r="L9">
        <f t="shared" si="6"/>
        <v>129</v>
      </c>
      <c r="M9">
        <v>0.1</v>
      </c>
      <c r="N9">
        <f t="shared" si="2"/>
        <v>129</v>
      </c>
      <c r="O9">
        <f t="shared" si="3"/>
        <v>279.60000000000002</v>
      </c>
    </row>
    <row r="10" spans="1:15" x14ac:dyDescent="0.25">
      <c r="A10" t="s">
        <v>38</v>
      </c>
      <c r="C10">
        <v>700</v>
      </c>
      <c r="D10">
        <v>3088</v>
      </c>
      <c r="E10">
        <f t="shared" si="0"/>
        <v>0.2266839378238342</v>
      </c>
      <c r="F10">
        <f t="shared" si="1"/>
        <v>700</v>
      </c>
      <c r="G10">
        <v>100</v>
      </c>
      <c r="H10">
        <f t="shared" si="7"/>
        <v>22.668393782383419</v>
      </c>
      <c r="I10">
        <v>0.1</v>
      </c>
      <c r="J10">
        <f t="shared" si="5"/>
        <v>0.7</v>
      </c>
      <c r="K10">
        <v>1</v>
      </c>
      <c r="L10">
        <f t="shared" si="6"/>
        <v>70</v>
      </c>
      <c r="M10">
        <v>0.1</v>
      </c>
      <c r="N10">
        <f t="shared" si="2"/>
        <v>70</v>
      </c>
      <c r="O10">
        <f t="shared" si="3"/>
        <v>308.8</v>
      </c>
    </row>
    <row r="11" spans="1:15" x14ac:dyDescent="0.25">
      <c r="A11" t="s">
        <v>39</v>
      </c>
      <c r="C11">
        <v>3088</v>
      </c>
      <c r="D11">
        <v>700</v>
      </c>
      <c r="E11">
        <f t="shared" si="0"/>
        <v>4.411428571428571</v>
      </c>
      <c r="F11">
        <f t="shared" si="1"/>
        <v>700</v>
      </c>
      <c r="G11">
        <v>100</v>
      </c>
      <c r="H11">
        <f t="shared" si="7"/>
        <v>441.14285714285711</v>
      </c>
      <c r="I11">
        <v>0.1</v>
      </c>
      <c r="J11">
        <f t="shared" si="5"/>
        <v>0.7</v>
      </c>
      <c r="K11">
        <v>1</v>
      </c>
      <c r="L11">
        <f t="shared" si="6"/>
        <v>70</v>
      </c>
      <c r="M11">
        <v>0.1</v>
      </c>
      <c r="N11">
        <f t="shared" si="2"/>
        <v>308.8</v>
      </c>
      <c r="O11">
        <f t="shared" si="3"/>
        <v>70</v>
      </c>
    </row>
    <row r="12" spans="1:15" x14ac:dyDescent="0.25">
      <c r="A12" t="s">
        <v>218</v>
      </c>
      <c r="C12">
        <v>320</v>
      </c>
      <c r="D12">
        <v>480</v>
      </c>
      <c r="E12">
        <f t="shared" si="0"/>
        <v>0.66666666666666663</v>
      </c>
      <c r="F12">
        <f t="shared" si="1"/>
        <v>320</v>
      </c>
      <c r="G12">
        <v>100</v>
      </c>
      <c r="H12">
        <f t="shared" si="7"/>
        <v>66.666666666666657</v>
      </c>
      <c r="I12">
        <v>0.1</v>
      </c>
      <c r="J12">
        <f t="shared" si="5"/>
        <v>0.32</v>
      </c>
      <c r="K12">
        <v>1</v>
      </c>
      <c r="L12">
        <f t="shared" si="6"/>
        <v>32</v>
      </c>
      <c r="M12">
        <v>0.1</v>
      </c>
      <c r="N12">
        <f t="shared" si="2"/>
        <v>32</v>
      </c>
      <c r="O12">
        <f t="shared" si="3"/>
        <v>48</v>
      </c>
    </row>
    <row r="13" spans="1:15" x14ac:dyDescent="0.25">
      <c r="A13" t="s">
        <v>224</v>
      </c>
      <c r="C13">
        <v>1080</v>
      </c>
      <c r="D13">
        <v>2340</v>
      </c>
      <c r="E13">
        <f t="shared" si="0"/>
        <v>0.46153846153846156</v>
      </c>
      <c r="F13">
        <f t="shared" si="1"/>
        <v>1080</v>
      </c>
      <c r="G13">
        <v>100</v>
      </c>
      <c r="H13">
        <f t="shared" si="7"/>
        <v>46.153846153846153</v>
      </c>
      <c r="I13">
        <v>0.1</v>
      </c>
      <c r="J13">
        <f>(F13*I13) / 100</f>
        <v>1.08</v>
      </c>
      <c r="K13">
        <v>1</v>
      </c>
      <c r="L13">
        <f>G13*J13*K13</f>
        <v>108</v>
      </c>
      <c r="M13">
        <v>0.1</v>
      </c>
      <c r="N13">
        <f t="shared" si="2"/>
        <v>108</v>
      </c>
      <c r="O13">
        <f t="shared" si="3"/>
        <v>234</v>
      </c>
    </row>
    <row r="14" spans="1:15" x14ac:dyDescent="0.25">
      <c r="A14" t="s">
        <v>225</v>
      </c>
      <c r="C14">
        <v>360</v>
      </c>
      <c r="D14">
        <v>800</v>
      </c>
      <c r="E14">
        <f t="shared" si="0"/>
        <v>0.45</v>
      </c>
      <c r="F14">
        <f t="shared" si="1"/>
        <v>360</v>
      </c>
      <c r="G14">
        <v>100</v>
      </c>
      <c r="H14">
        <f t="shared" si="7"/>
        <v>45</v>
      </c>
      <c r="I14">
        <v>0.1</v>
      </c>
      <c r="J14">
        <f t="shared" ref="J14:J18" si="8">(F14*I14) / 100</f>
        <v>0.36</v>
      </c>
      <c r="K14">
        <v>1</v>
      </c>
      <c r="L14">
        <f t="shared" ref="L14:L18" si="9">G14*J14*K14</f>
        <v>36</v>
      </c>
      <c r="M14">
        <v>0.1</v>
      </c>
      <c r="N14">
        <f t="shared" si="2"/>
        <v>36</v>
      </c>
      <c r="O14">
        <f t="shared" si="3"/>
        <v>80</v>
      </c>
    </row>
    <row r="15" spans="1:15" x14ac:dyDescent="0.25">
      <c r="C15">
        <v>1920</v>
      </c>
      <c r="D15">
        <v>1080</v>
      </c>
      <c r="E15">
        <f t="shared" si="0"/>
        <v>1.7777777777777777</v>
      </c>
      <c r="F15">
        <f t="shared" si="1"/>
        <v>1080</v>
      </c>
      <c r="G15">
        <v>100</v>
      </c>
      <c r="H15">
        <f t="shared" si="7"/>
        <v>177.77777777777777</v>
      </c>
      <c r="I15">
        <v>0.1</v>
      </c>
      <c r="J15">
        <f t="shared" si="8"/>
        <v>1.08</v>
      </c>
      <c r="K15">
        <v>1</v>
      </c>
      <c r="L15">
        <f t="shared" si="9"/>
        <v>108</v>
      </c>
      <c r="M15">
        <v>0.1</v>
      </c>
      <c r="N15">
        <f t="shared" si="2"/>
        <v>192</v>
      </c>
      <c r="O15">
        <f t="shared" si="3"/>
        <v>108</v>
      </c>
    </row>
    <row r="16" spans="1:15" x14ac:dyDescent="0.25">
      <c r="C16">
        <v>2960</v>
      </c>
      <c r="D16">
        <v>1848</v>
      </c>
      <c r="E16">
        <f t="shared" si="0"/>
        <v>1.6017316017316017</v>
      </c>
      <c r="F16">
        <f t="shared" si="1"/>
        <v>1848</v>
      </c>
      <c r="G16">
        <v>100</v>
      </c>
      <c r="H16">
        <f t="shared" si="7"/>
        <v>160.17316017316017</v>
      </c>
      <c r="I16">
        <v>0.1</v>
      </c>
      <c r="J16">
        <f t="shared" si="8"/>
        <v>1.8480000000000001</v>
      </c>
      <c r="K16">
        <v>1</v>
      </c>
      <c r="L16">
        <f t="shared" si="9"/>
        <v>184.8</v>
      </c>
      <c r="M16">
        <v>0.1</v>
      </c>
      <c r="N16">
        <f t="shared" si="2"/>
        <v>296</v>
      </c>
      <c r="O16">
        <f t="shared" si="3"/>
        <v>184.8</v>
      </c>
    </row>
    <row r="17" spans="3:15" x14ac:dyDescent="0.25">
      <c r="C17">
        <v>1170</v>
      </c>
      <c r="D17">
        <v>2532</v>
      </c>
      <c r="E17">
        <f t="shared" si="0"/>
        <v>0.46208530805687204</v>
      </c>
      <c r="F17">
        <f t="shared" si="1"/>
        <v>1170</v>
      </c>
      <c r="G17">
        <v>100</v>
      </c>
      <c r="H17">
        <f t="shared" si="7"/>
        <v>46.208530805687204</v>
      </c>
      <c r="I17">
        <v>0.1</v>
      </c>
      <c r="J17">
        <f t="shared" si="8"/>
        <v>1.17</v>
      </c>
      <c r="K17">
        <v>1</v>
      </c>
      <c r="L17">
        <f t="shared" si="9"/>
        <v>117</v>
      </c>
      <c r="M17">
        <v>0.1</v>
      </c>
      <c r="N17">
        <f t="shared" si="2"/>
        <v>117</v>
      </c>
      <c r="O17">
        <f t="shared" si="3"/>
        <v>253.20000000000002</v>
      </c>
    </row>
    <row r="18" spans="3:15" x14ac:dyDescent="0.25">
      <c r="C18">
        <v>1848</v>
      </c>
      <c r="D18">
        <v>2960</v>
      </c>
      <c r="E18">
        <f t="shared" si="0"/>
        <v>0.62432432432432428</v>
      </c>
      <c r="F18">
        <f t="shared" si="1"/>
        <v>1848</v>
      </c>
      <c r="G18">
        <v>100</v>
      </c>
      <c r="H18">
        <f t="shared" si="7"/>
        <v>62.432432432432428</v>
      </c>
      <c r="I18">
        <v>0.1</v>
      </c>
      <c r="J18">
        <f t="shared" si="8"/>
        <v>1.8480000000000001</v>
      </c>
      <c r="K18">
        <v>1</v>
      </c>
      <c r="L18">
        <f t="shared" si="9"/>
        <v>184.8</v>
      </c>
      <c r="M18">
        <v>0.1</v>
      </c>
      <c r="N18">
        <f t="shared" si="2"/>
        <v>184.8</v>
      </c>
      <c r="O18">
        <f t="shared" si="3"/>
        <v>296</v>
      </c>
    </row>
    <row r="31" spans="3:15" x14ac:dyDescent="0.25">
      <c r="K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>
      <selection activeCell="B16" sqref="B16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bestFit="1" customWidth="1"/>
    <col min="4" max="4" width="10.5703125" bestFit="1" customWidth="1"/>
    <col min="5" max="7" width="12" bestFit="1" customWidth="1"/>
    <col min="8" max="8" width="19.85546875" bestFit="1" customWidth="1"/>
    <col min="9" max="9" width="14.42578125" bestFit="1" customWidth="1"/>
    <col min="10" max="10" width="20.28515625" bestFit="1" customWidth="1"/>
    <col min="11" max="11" width="20.7109375" bestFit="1" customWidth="1"/>
    <col min="12" max="12" width="10.5703125" bestFit="1" customWidth="1"/>
    <col min="13" max="13" width="10.85546875" bestFit="1" customWidth="1"/>
    <col min="14" max="14" width="17" bestFit="1" customWidth="1"/>
    <col min="15" max="15" width="14.7109375" bestFit="1" customWidth="1"/>
    <col min="16" max="16" width="11.42578125" bestFit="1" customWidth="1"/>
    <col min="17" max="17" width="11.570312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C5" sqref="C5"/>
    </sheetView>
  </sheetViews>
  <sheetFormatPr defaultRowHeight="15" x14ac:dyDescent="0.25"/>
  <cols>
    <col min="1" max="1" width="7.42578125" bestFit="1" customWidth="1"/>
    <col min="2" max="2" width="16.28515625" bestFit="1" customWidth="1"/>
    <col min="3" max="4" width="12.5703125" bestFit="1" customWidth="1"/>
    <col min="5" max="5" width="5" bestFit="1" customWidth="1"/>
    <col min="6" max="6" width="12" bestFit="1" customWidth="1"/>
    <col min="7" max="7" width="11" bestFit="1" customWidth="1"/>
    <col min="8" max="8" width="13.5703125" bestFit="1" customWidth="1"/>
    <col min="9" max="9" width="7.85546875" bestFit="1" customWidth="1"/>
    <col min="10" max="10" width="8.42578125" bestFit="1" customWidth="1"/>
  </cols>
  <sheetData>
    <row r="1" spans="1:10" s="12" customFormat="1" x14ac:dyDescent="0.25">
      <c r="A1" s="12" t="s">
        <v>274</v>
      </c>
      <c r="B1" s="12" t="s">
        <v>259</v>
      </c>
      <c r="C1" s="12" t="s">
        <v>265</v>
      </c>
      <c r="D1" s="12" t="s">
        <v>266</v>
      </c>
      <c r="G1" s="12" t="s">
        <v>0</v>
      </c>
      <c r="H1" s="12" t="s">
        <v>259</v>
      </c>
      <c r="I1" s="12" t="s">
        <v>265</v>
      </c>
      <c r="J1" s="12" t="s">
        <v>266</v>
      </c>
    </row>
    <row r="2" spans="1:10" x14ac:dyDescent="0.25">
      <c r="A2" t="s">
        <v>268</v>
      </c>
      <c r="B2" t="s">
        <v>272</v>
      </c>
      <c r="C2" s="1">
        <v>1440</v>
      </c>
      <c r="D2" s="1">
        <v>3088</v>
      </c>
      <c r="G2" t="s">
        <v>275</v>
      </c>
      <c r="H2" t="s">
        <v>272</v>
      </c>
      <c r="I2">
        <v>1440</v>
      </c>
      <c r="J2">
        <v>3088</v>
      </c>
    </row>
    <row r="3" spans="1:10" x14ac:dyDescent="0.25">
      <c r="A3" t="s">
        <v>268</v>
      </c>
      <c r="B3" t="s">
        <v>267</v>
      </c>
      <c r="C3" s="1">
        <v>170</v>
      </c>
      <c r="D3" s="1">
        <v>170</v>
      </c>
      <c r="G3" t="s">
        <v>275</v>
      </c>
      <c r="H3" t="s">
        <v>270</v>
      </c>
      <c r="I3">
        <v>1270</v>
      </c>
      <c r="J3">
        <v>0</v>
      </c>
    </row>
    <row r="4" spans="1:10" x14ac:dyDescent="0.25">
      <c r="A4" t="s">
        <v>268</v>
      </c>
      <c r="B4" t="s">
        <v>270</v>
      </c>
      <c r="C4" s="1">
        <v>2918</v>
      </c>
      <c r="D4" s="1">
        <v>0</v>
      </c>
      <c r="G4" t="s">
        <v>2</v>
      </c>
      <c r="H4" t="s">
        <v>272</v>
      </c>
      <c r="I4">
        <v>3088</v>
      </c>
      <c r="J4">
        <v>1440</v>
      </c>
    </row>
    <row r="5" spans="1:10" x14ac:dyDescent="0.25">
      <c r="A5" s="11" t="s">
        <v>268</v>
      </c>
      <c r="B5" s="11" t="s">
        <v>273</v>
      </c>
      <c r="C5" s="11">
        <f>C3/C2</f>
        <v>0.11805555555555555</v>
      </c>
      <c r="D5" s="11">
        <f>D3/D2</f>
        <v>5.5051813471502592E-2</v>
      </c>
      <c r="G5" t="s">
        <v>2</v>
      </c>
      <c r="H5" t="s">
        <v>270</v>
      </c>
      <c r="I5">
        <v>2918</v>
      </c>
      <c r="J5">
        <v>0</v>
      </c>
    </row>
    <row r="6" spans="1:10" x14ac:dyDescent="0.25">
      <c r="A6" s="11" t="s">
        <v>268</v>
      </c>
      <c r="B6" s="11" t="s">
        <v>271</v>
      </c>
      <c r="C6" s="11">
        <f>C4/C2</f>
        <v>2.026388888888889</v>
      </c>
      <c r="D6" s="11">
        <f>D4/D2</f>
        <v>0</v>
      </c>
    </row>
    <row r="7" spans="1:10" x14ac:dyDescent="0.25">
      <c r="A7" t="s">
        <v>269</v>
      </c>
      <c r="B7" t="s">
        <v>272</v>
      </c>
      <c r="C7" s="1">
        <v>754</v>
      </c>
      <c r="D7" s="1">
        <v>755</v>
      </c>
    </row>
    <row r="8" spans="1:10" s="11" customFormat="1" x14ac:dyDescent="0.25">
      <c r="A8" s="13" t="s">
        <v>269</v>
      </c>
      <c r="B8" s="13" t="s">
        <v>1</v>
      </c>
      <c r="C8" s="13">
        <f>C7/C2</f>
        <v>0.52361111111111114</v>
      </c>
      <c r="D8" s="13">
        <f>C7/C2</f>
        <v>0.52361111111111114</v>
      </c>
    </row>
    <row r="9" spans="1:10" x14ac:dyDescent="0.25">
      <c r="A9" s="11" t="s">
        <v>269</v>
      </c>
      <c r="B9" s="11" t="s">
        <v>267</v>
      </c>
      <c r="C9" s="11">
        <f>C3*C8</f>
        <v>89.0138888888889</v>
      </c>
      <c r="D9" s="11">
        <f>D3*D8</f>
        <v>89.0138888888889</v>
      </c>
    </row>
    <row r="10" spans="1:10" x14ac:dyDescent="0.25">
      <c r="A10" s="11" t="s">
        <v>269</v>
      </c>
      <c r="B10" s="11" t="s">
        <v>271</v>
      </c>
      <c r="C10" s="11">
        <f>C11/C7</f>
        <v>2.026388888888889</v>
      </c>
      <c r="D10" s="11">
        <f>D11/D7</f>
        <v>0</v>
      </c>
    </row>
    <row r="11" spans="1:10" x14ac:dyDescent="0.25">
      <c r="A11" s="11" t="s">
        <v>269</v>
      </c>
      <c r="B11" s="11" t="s">
        <v>270</v>
      </c>
      <c r="C11" s="11">
        <f>C4*C8</f>
        <v>1527.8972222222224</v>
      </c>
      <c r="D11" s="11">
        <f>D4*D8</f>
        <v>0</v>
      </c>
    </row>
    <row r="12" spans="1:10" x14ac:dyDescent="0.25">
      <c r="A12" s="11" t="s">
        <v>269</v>
      </c>
      <c r="B12" s="11" t="s">
        <v>273</v>
      </c>
      <c r="C12" s="11">
        <f>C9/C7</f>
        <v>0.11805555555555557</v>
      </c>
      <c r="D12" s="11">
        <f>D9/D7</f>
        <v>0.11789919058130981</v>
      </c>
    </row>
    <row r="13" spans="1:10" x14ac:dyDescent="0.25">
      <c r="A13" s="11" t="s">
        <v>269</v>
      </c>
      <c r="B13" s="11" t="s">
        <v>276</v>
      </c>
      <c r="C13" t="str">
        <f>IF((C9+C11) &gt; C7, "Error", "")</f>
        <v>Error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2023-08-28T04:38:27Z</dcterms:modified>
</cp:coreProperties>
</file>