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26"/>
  <workbookPr/>
  <xr:revisionPtr revIDLastSave="0" documentId="8_{DBF9730C-5B08-4CC8-9657-00AFF63898A0}" xr6:coauthVersionLast="47" xr6:coauthVersionMax="47" xr10:uidLastSave="{00000000-0000-0000-0000-000000000000}"/>
  <bookViews>
    <workbookView xWindow="240" yWindow="105" windowWidth="14805" windowHeight="8010" firstSheet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2" i="3"/>
  <c r="F2" i="3"/>
  <c r="G2" i="3"/>
  <c r="H2" i="3"/>
  <c r="H3" i="3"/>
  <c r="H4" i="3"/>
  <c r="H5" i="3"/>
  <c r="H6" i="3"/>
  <c r="G3" i="3"/>
  <c r="G4" i="3"/>
  <c r="G5" i="3"/>
  <c r="G6" i="3"/>
  <c r="F3" i="3"/>
  <c r="F4" i="3"/>
  <c r="F5" i="3"/>
  <c r="F6" i="3"/>
  <c r="E3" i="3"/>
  <c r="E4" i="3"/>
  <c r="E5" i="3"/>
  <c r="E6" i="3"/>
  <c r="E2" i="3"/>
  <c r="H4" i="2"/>
  <c r="K4" i="2" s="1"/>
  <c r="H5" i="2"/>
  <c r="K5" i="2" s="1"/>
  <c r="H6" i="2"/>
  <c r="K6" i="2" s="1"/>
  <c r="H7" i="2"/>
  <c r="K7" i="2" s="1"/>
  <c r="H3" i="2"/>
  <c r="K3" i="2" s="1"/>
  <c r="I4" i="2"/>
  <c r="J4" i="2" s="1"/>
  <c r="I5" i="2"/>
  <c r="J5" i="2" s="1"/>
  <c r="I6" i="2"/>
  <c r="J6" i="2" s="1"/>
  <c r="I7" i="2"/>
  <c r="J7" i="2" s="1"/>
  <c r="I3" i="2"/>
  <c r="J3" i="2" s="1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10" i="1"/>
  <c r="M2" i="1"/>
  <c r="L3" i="1"/>
  <c r="L4" i="1"/>
  <c r="L5" i="1"/>
  <c r="L6" i="1"/>
  <c r="L7" i="1"/>
  <c r="L8" i="1"/>
  <c r="L9" i="1"/>
  <c r="L10" i="1"/>
  <c r="L11" i="1"/>
  <c r="L2" i="1"/>
  <c r="H2" i="1"/>
  <c r="H16" i="1"/>
  <c r="H17" i="1"/>
  <c r="H18" i="1"/>
  <c r="H19" i="1"/>
  <c r="H20" i="1"/>
  <c r="H21" i="1"/>
  <c r="H22" i="1"/>
  <c r="H23" i="1"/>
  <c r="H15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6" i="1"/>
  <c r="H7" i="1"/>
  <c r="H8" i="1"/>
  <c r="H9" i="1"/>
  <c r="H10" i="1"/>
  <c r="H11" i="1"/>
  <c r="H5" i="1"/>
  <c r="H4" i="1"/>
  <c r="H3" i="1"/>
  <c r="G4" i="1"/>
  <c r="G5" i="1"/>
  <c r="G6" i="1"/>
  <c r="G7" i="1"/>
  <c r="G8" i="1"/>
  <c r="G9" i="1"/>
  <c r="M9" i="1" s="1"/>
  <c r="G10" i="1"/>
  <c r="G11" i="1"/>
  <c r="M11" i="1" s="1"/>
  <c r="G3" i="1"/>
  <c r="G2" i="1"/>
</calcChain>
</file>

<file path=xl/sharedStrings.xml><?xml version="1.0" encoding="utf-8"?>
<sst xmlns="http://schemas.openxmlformats.org/spreadsheetml/2006/main" count="66" uniqueCount="56">
  <si>
    <t>SR NO</t>
  </si>
  <si>
    <t xml:space="preserve">NAME OF STUDENTS </t>
  </si>
  <si>
    <t>SUB1</t>
  </si>
  <si>
    <t>SUB2</t>
  </si>
  <si>
    <t>SUB3</t>
  </si>
  <si>
    <t>SUB4</t>
  </si>
  <si>
    <t>TOTAL</t>
  </si>
  <si>
    <t>MAX</t>
  </si>
  <si>
    <t>MIN</t>
  </si>
  <si>
    <t>COUNT</t>
  </si>
  <si>
    <t>AVG</t>
  </si>
  <si>
    <t>RESULT</t>
  </si>
  <si>
    <t>percentage</t>
  </si>
  <si>
    <t>GRADE</t>
  </si>
  <si>
    <t>A</t>
  </si>
  <si>
    <t>B</t>
  </si>
  <si>
    <t>DISCOUNT SHEET IN EXCEL</t>
  </si>
  <si>
    <t>NAME OF CUSTOMER</t>
  </si>
  <si>
    <t>CUSTOMER TYPE</t>
  </si>
  <si>
    <t>PRODUCT</t>
  </si>
  <si>
    <t>QTY</t>
  </si>
  <si>
    <t>RATE</t>
  </si>
  <si>
    <t>TOTAL AMOUNT</t>
  </si>
  <si>
    <t>coust discount</t>
  </si>
  <si>
    <t>DISCOUNT AMOUNT</t>
  </si>
  <si>
    <t>NET AMOUNT</t>
  </si>
  <si>
    <t>NET AMT</t>
  </si>
  <si>
    <t>RAHUL KALE</t>
  </si>
  <si>
    <t>WHOLESALER</t>
  </si>
  <si>
    <t>PEN</t>
  </si>
  <si>
    <t>AJAY SHARMA</t>
  </si>
  <si>
    <t>RETAILER</t>
  </si>
  <si>
    <t>PENCIL</t>
  </si>
  <si>
    <t>VINOD MISHRA</t>
  </si>
  <si>
    <t>CONSUMER</t>
  </si>
  <si>
    <t>ERASER</t>
  </si>
  <si>
    <t>KARAN SINGH</t>
  </si>
  <si>
    <t>VIKAS JADHAV</t>
  </si>
  <si>
    <t>STATUS</t>
  </si>
  <si>
    <t>FIXED BASIC</t>
  </si>
  <si>
    <t>P.DAYS</t>
  </si>
  <si>
    <t>OVERTIME</t>
  </si>
  <si>
    <t>C.M BASIC</t>
  </si>
  <si>
    <t>HRA</t>
  </si>
  <si>
    <t>TA</t>
  </si>
  <si>
    <t>DA</t>
  </si>
  <si>
    <t>GROSS SALARY</t>
  </si>
  <si>
    <t>PF</t>
  </si>
  <si>
    <t>PT</t>
  </si>
  <si>
    <t>NET SALARY</t>
  </si>
  <si>
    <t>SKILL</t>
  </si>
  <si>
    <t>SEMISKILL</t>
  </si>
  <si>
    <t>UNSKILL</t>
  </si>
  <si>
    <t>DAYS</t>
  </si>
  <si>
    <t>HOURS</t>
  </si>
  <si>
    <t>NESTED 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</si>
</sst>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9" fontId="1" fillId="0" borderId="0" xfId="0" applyNumberFormat="1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topLeftCell="A5" workbookViewId="0">
      <selection activeCell="N9" sqref="N9"/>
    </sheetView>
  </sheetViews>
  <sheetFormatPr defaultRowHeight="15"/>
  <cols>
    <col min="1" max="1" width="6.7109375" bestFit="1" customWidth="1"/>
    <col min="2" max="2" width="19.42578125" bestFit="1" customWidth="1"/>
    <col min="3" max="6" width="5.85546875" bestFit="1" customWidth="1"/>
    <col min="7" max="7" width="6.5703125" bestFit="1" customWidth="1"/>
    <col min="8" max="8" width="4.85546875" bestFit="1" customWidth="1"/>
    <col min="9" max="9" width="4.5703125" bestFit="1" customWidth="1"/>
    <col min="10" max="10" width="7.5703125" bestFit="1" customWidth="1"/>
    <col min="11" max="11" width="4.8554687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 t="s">
        <v>14</v>
      </c>
      <c r="C2">
        <v>27</v>
      </c>
      <c r="D2">
        <v>27</v>
      </c>
      <c r="E2">
        <v>27</v>
      </c>
      <c r="F2">
        <v>27</v>
      </c>
      <c r="G2">
        <f>SUM(C2:F2)</f>
        <v>108</v>
      </c>
      <c r="H2">
        <f>MAX(C2:F2)</f>
        <v>27</v>
      </c>
      <c r="I2">
        <f>MIN(C2:F2)</f>
        <v>27</v>
      </c>
      <c r="J2">
        <f>COUNT(C2:F2)</f>
        <v>4</v>
      </c>
      <c r="K2">
        <f>AVERAGE(C2:F2)</f>
        <v>27</v>
      </c>
      <c r="L2" t="str">
        <f>IF(AND(C2&gt;33,D2&gt;33,E2&gt;33,F2&gt;33),"PASS","FAIL")</f>
        <v>FAIL</v>
      </c>
      <c r="M2">
        <f>G2/400*100</f>
        <v>27</v>
      </c>
      <c r="N2" t="str">
        <f>IF(L2="FAIL","FAIL",IF(M2&gt;=90,"grade A+",IF(M2&gt;=70,"grade A",IF(M2&gt;=50,"grade B+",IF(M2&gt;=40,"grade B",IF(M2&gt;=33,"grade C"))))))</f>
        <v>FAIL</v>
      </c>
    </row>
    <row r="3" spans="1:14">
      <c r="A3">
        <v>2</v>
      </c>
      <c r="B3" t="s">
        <v>15</v>
      </c>
      <c r="C3">
        <v>10</v>
      </c>
      <c r="D3">
        <v>77</v>
      </c>
      <c r="E3">
        <v>63</v>
      </c>
      <c r="F3">
        <v>52</v>
      </c>
      <c r="G3">
        <f>SUM(C3:F3)</f>
        <v>202</v>
      </c>
      <c r="H3">
        <f>MAX(C3:F3)</f>
        <v>77</v>
      </c>
      <c r="I3">
        <f t="shared" ref="I3:I11" si="0">MIN(C3:F3)</f>
        <v>10</v>
      </c>
      <c r="J3">
        <f t="shared" ref="J3:J11" si="1">COUNT(C3:F3)</f>
        <v>4</v>
      </c>
      <c r="K3">
        <f t="shared" ref="K3:K11" si="2">AVERAGE(C3:F3)</f>
        <v>50.5</v>
      </c>
      <c r="L3" t="str">
        <f t="shared" ref="L3:L11" si="3">IF(AND(C3&gt;33,D3&gt;33,E3&gt;33,F3&gt;33),"PASS","FAIL")</f>
        <v>FAIL</v>
      </c>
      <c r="M3">
        <f t="shared" ref="M3:M11" si="4">G3/400*100</f>
        <v>50.5</v>
      </c>
      <c r="N3" t="str">
        <f t="shared" ref="N3:N11" si="5">IF(L3="FAIL","FAIL",IF(M3&gt;=90,"grade A+",IF(M3&gt;=70,"grade A",IF(M3&gt;=50,"grade B+",IF(M3&gt;=40,"grade B",IF(M3&gt;=33,"grade C"))))))</f>
        <v>FAIL</v>
      </c>
    </row>
    <row r="4" spans="1:14">
      <c r="A4">
        <v>3</v>
      </c>
      <c r="C4">
        <v>42</v>
      </c>
      <c r="D4">
        <v>86</v>
      </c>
      <c r="E4">
        <v>59</v>
      </c>
      <c r="F4">
        <v>28</v>
      </c>
      <c r="G4">
        <f t="shared" ref="G4:G11" si="6">SUM(C4:F4)</f>
        <v>215</v>
      </c>
      <c r="H4">
        <f>MAX(C4:F4)</f>
        <v>86</v>
      </c>
      <c r="I4">
        <f t="shared" si="0"/>
        <v>28</v>
      </c>
      <c r="J4">
        <f t="shared" si="1"/>
        <v>4</v>
      </c>
      <c r="K4">
        <f t="shared" si="2"/>
        <v>53.75</v>
      </c>
      <c r="L4" t="str">
        <f t="shared" si="3"/>
        <v>FAIL</v>
      </c>
      <c r="M4">
        <f t="shared" si="4"/>
        <v>53.75</v>
      </c>
      <c r="N4" t="str">
        <f t="shared" si="5"/>
        <v>FAIL</v>
      </c>
    </row>
    <row r="5" spans="1:14">
      <c r="A5">
        <v>4</v>
      </c>
      <c r="C5">
        <v>83</v>
      </c>
      <c r="D5">
        <v>80</v>
      </c>
      <c r="E5">
        <v>85</v>
      </c>
      <c r="F5">
        <v>12</v>
      </c>
      <c r="G5">
        <f t="shared" si="6"/>
        <v>260</v>
      </c>
      <c r="H5">
        <f>MAX(C5:F5)</f>
        <v>85</v>
      </c>
      <c r="I5">
        <f t="shared" si="0"/>
        <v>12</v>
      </c>
      <c r="J5">
        <f t="shared" si="1"/>
        <v>4</v>
      </c>
      <c r="K5">
        <f t="shared" si="2"/>
        <v>65</v>
      </c>
      <c r="L5" t="str">
        <f t="shared" si="3"/>
        <v>FAIL</v>
      </c>
      <c r="M5">
        <f t="shared" si="4"/>
        <v>65</v>
      </c>
      <c r="N5" t="str">
        <f t="shared" si="5"/>
        <v>FAIL</v>
      </c>
    </row>
    <row r="6" spans="1:14">
      <c r="A6">
        <v>5</v>
      </c>
      <c r="C6">
        <v>51</v>
      </c>
      <c r="D6">
        <v>85</v>
      </c>
      <c r="E6">
        <v>90</v>
      </c>
      <c r="F6">
        <v>57</v>
      </c>
      <c r="G6">
        <f t="shared" si="6"/>
        <v>283</v>
      </c>
      <c r="H6">
        <f t="shared" ref="H6:H11" si="7">MAX(C6:F6)</f>
        <v>90</v>
      </c>
      <c r="I6">
        <f t="shared" si="0"/>
        <v>51</v>
      </c>
      <c r="J6">
        <f t="shared" si="1"/>
        <v>4</v>
      </c>
      <c r="K6">
        <f t="shared" si="2"/>
        <v>70.75</v>
      </c>
      <c r="L6" t="str">
        <f t="shared" si="3"/>
        <v>PASS</v>
      </c>
      <c r="M6">
        <f t="shared" si="4"/>
        <v>70.75</v>
      </c>
      <c r="N6" t="str">
        <f t="shared" si="5"/>
        <v>grade A</v>
      </c>
    </row>
    <row r="7" spans="1:14">
      <c r="A7">
        <v>6</v>
      </c>
      <c r="C7">
        <v>34</v>
      </c>
      <c r="D7">
        <v>91</v>
      </c>
      <c r="E7">
        <v>85</v>
      </c>
      <c r="F7">
        <v>46</v>
      </c>
      <c r="G7">
        <f t="shared" si="6"/>
        <v>256</v>
      </c>
      <c r="H7">
        <f t="shared" si="7"/>
        <v>91</v>
      </c>
      <c r="I7">
        <f t="shared" si="0"/>
        <v>34</v>
      </c>
      <c r="J7">
        <f t="shared" si="1"/>
        <v>4</v>
      </c>
      <c r="K7">
        <f t="shared" si="2"/>
        <v>64</v>
      </c>
      <c r="L7" t="str">
        <f t="shared" si="3"/>
        <v>PASS</v>
      </c>
      <c r="M7">
        <f t="shared" si="4"/>
        <v>64</v>
      </c>
      <c r="N7" t="str">
        <f t="shared" si="5"/>
        <v>grade B+</v>
      </c>
    </row>
    <row r="8" spans="1:14">
      <c r="A8">
        <v>7</v>
      </c>
      <c r="C8">
        <v>60</v>
      </c>
      <c r="D8">
        <v>41</v>
      </c>
      <c r="E8">
        <v>38</v>
      </c>
      <c r="F8">
        <v>21</v>
      </c>
      <c r="G8">
        <f t="shared" si="6"/>
        <v>160</v>
      </c>
      <c r="H8">
        <f t="shared" si="7"/>
        <v>60</v>
      </c>
      <c r="I8">
        <f t="shared" si="0"/>
        <v>21</v>
      </c>
      <c r="J8">
        <f t="shared" si="1"/>
        <v>4</v>
      </c>
      <c r="K8">
        <f t="shared" si="2"/>
        <v>40</v>
      </c>
      <c r="L8" t="str">
        <f t="shared" si="3"/>
        <v>FAIL</v>
      </c>
      <c r="M8">
        <f t="shared" si="4"/>
        <v>40</v>
      </c>
      <c r="N8" t="str">
        <f t="shared" si="5"/>
        <v>FAIL</v>
      </c>
    </row>
    <row r="9" spans="1:14">
      <c r="A9">
        <v>8</v>
      </c>
      <c r="C9">
        <v>95</v>
      </c>
      <c r="D9">
        <v>90</v>
      </c>
      <c r="E9">
        <v>100</v>
      </c>
      <c r="F9">
        <v>99</v>
      </c>
      <c r="G9">
        <f t="shared" si="6"/>
        <v>384</v>
      </c>
      <c r="H9">
        <f t="shared" si="7"/>
        <v>100</v>
      </c>
      <c r="I9">
        <f t="shared" si="0"/>
        <v>90</v>
      </c>
      <c r="J9">
        <f t="shared" si="1"/>
        <v>4</v>
      </c>
      <c r="K9">
        <f t="shared" si="2"/>
        <v>96</v>
      </c>
      <c r="L9" t="str">
        <f t="shared" si="3"/>
        <v>PASS</v>
      </c>
      <c r="M9">
        <f t="shared" si="4"/>
        <v>96</v>
      </c>
      <c r="N9" t="str">
        <f t="shared" si="5"/>
        <v>grade A+</v>
      </c>
    </row>
    <row r="10" spans="1:14">
      <c r="A10">
        <v>9</v>
      </c>
      <c r="C10">
        <v>25</v>
      </c>
      <c r="D10">
        <v>45</v>
      </c>
      <c r="E10">
        <v>24</v>
      </c>
      <c r="F10">
        <v>12</v>
      </c>
      <c r="G10">
        <f t="shared" si="6"/>
        <v>106</v>
      </c>
      <c r="H10">
        <f t="shared" si="7"/>
        <v>45</v>
      </c>
      <c r="I10">
        <f t="shared" si="0"/>
        <v>12</v>
      </c>
      <c r="J10">
        <f t="shared" si="1"/>
        <v>4</v>
      </c>
      <c r="K10">
        <f t="shared" si="2"/>
        <v>26.5</v>
      </c>
      <c r="L10" t="str">
        <f t="shared" si="3"/>
        <v>FAIL</v>
      </c>
      <c r="M10">
        <f t="shared" si="4"/>
        <v>26.5</v>
      </c>
      <c r="N10" t="str">
        <f t="shared" si="5"/>
        <v>FAIL</v>
      </c>
    </row>
    <row r="11" spans="1:14">
      <c r="A11">
        <v>10</v>
      </c>
      <c r="C11">
        <v>47</v>
      </c>
      <c r="D11">
        <v>40</v>
      </c>
      <c r="E11">
        <v>40</v>
      </c>
      <c r="F11">
        <v>49</v>
      </c>
      <c r="G11">
        <f t="shared" si="6"/>
        <v>176</v>
      </c>
      <c r="H11">
        <f t="shared" si="7"/>
        <v>49</v>
      </c>
      <c r="I11">
        <f t="shared" si="0"/>
        <v>40</v>
      </c>
      <c r="J11">
        <f t="shared" si="1"/>
        <v>4</v>
      </c>
      <c r="K11">
        <f t="shared" si="2"/>
        <v>44</v>
      </c>
      <c r="L11" t="str">
        <f t="shared" si="3"/>
        <v>PASS</v>
      </c>
      <c r="M11">
        <f t="shared" si="4"/>
        <v>44</v>
      </c>
      <c r="N11" t="str">
        <f t="shared" si="5"/>
        <v>grade B</v>
      </c>
    </row>
    <row r="12" spans="1:14">
      <c r="A12">
        <v>11</v>
      </c>
    </row>
    <row r="13" spans="1:14">
      <c r="A13">
        <v>12</v>
      </c>
    </row>
    <row r="14" spans="1:14">
      <c r="A14">
        <v>13</v>
      </c>
    </row>
    <row r="15" spans="1:14">
      <c r="A15">
        <v>14</v>
      </c>
      <c r="G15">
        <v>45</v>
      </c>
      <c r="H15" t="str">
        <f>IF(G15&gt;33,"PASS","FALSE")</f>
        <v>PASS</v>
      </c>
    </row>
    <row r="16" spans="1:14">
      <c r="A16">
        <v>15</v>
      </c>
      <c r="G16">
        <v>25</v>
      </c>
      <c r="H16" t="str">
        <f t="shared" ref="H16:H23" si="8">IF(G16&gt;33,"PASS","FALSE")</f>
        <v>FALSE</v>
      </c>
    </row>
    <row r="17" spans="1:8">
      <c r="A17">
        <v>16</v>
      </c>
      <c r="G17">
        <v>63</v>
      </c>
      <c r="H17" t="str">
        <f t="shared" si="8"/>
        <v>PASS</v>
      </c>
    </row>
    <row r="18" spans="1:8">
      <c r="A18">
        <v>17</v>
      </c>
      <c r="G18">
        <v>45</v>
      </c>
      <c r="H18" t="str">
        <f t="shared" si="8"/>
        <v>PASS</v>
      </c>
    </row>
    <row r="19" spans="1:8">
      <c r="A19">
        <v>18</v>
      </c>
      <c r="G19">
        <v>88</v>
      </c>
      <c r="H19" t="str">
        <f t="shared" si="8"/>
        <v>PASS</v>
      </c>
    </row>
    <row r="20" spans="1:8">
      <c r="A20">
        <v>19</v>
      </c>
      <c r="G20">
        <v>22</v>
      </c>
      <c r="H20" t="str">
        <f t="shared" si="8"/>
        <v>FALSE</v>
      </c>
    </row>
    <row r="21" spans="1:8">
      <c r="G21">
        <v>15</v>
      </c>
      <c r="H21" t="str">
        <f t="shared" si="8"/>
        <v>FALSE</v>
      </c>
    </row>
    <row r="22" spans="1:8">
      <c r="G22">
        <v>78</v>
      </c>
      <c r="H22" t="str">
        <f t="shared" si="8"/>
        <v>PASS</v>
      </c>
    </row>
    <row r="23" spans="1:8">
      <c r="G23">
        <v>96</v>
      </c>
      <c r="H23" t="str">
        <f t="shared" si="8"/>
        <v>PASS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F76DB-2FFA-411B-99EB-754F529EF17E}">
  <dimension ref="A1:K7"/>
  <sheetViews>
    <sheetView workbookViewId="0"/>
  </sheetViews>
  <sheetFormatPr defaultRowHeight="15"/>
  <cols>
    <col min="1" max="1" width="6.5703125" bestFit="1" customWidth="1"/>
    <col min="2" max="2" width="20.28515625" bestFit="1" customWidth="1"/>
    <col min="3" max="3" width="16" bestFit="1" customWidth="1"/>
    <col min="4" max="4" width="9.7109375" bestFit="1" customWidth="1"/>
    <col min="5" max="5" width="4.7109375" bestFit="1" customWidth="1"/>
    <col min="6" max="6" width="5.5703125" bestFit="1" customWidth="1"/>
    <col min="7" max="7" width="15.7109375" bestFit="1" customWidth="1"/>
    <col min="8" max="8" width="15.7109375" customWidth="1"/>
    <col min="9" max="9" width="19.28515625" bestFit="1" customWidth="1"/>
    <col min="10" max="10" width="13.42578125" bestFit="1" customWidth="1"/>
  </cols>
  <sheetData>
    <row r="1" spans="1:11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2" t="s">
        <v>26</v>
      </c>
    </row>
    <row r="3" spans="1:11">
      <c r="A3" s="1">
        <v>1</v>
      </c>
      <c r="B3" s="1" t="s">
        <v>27</v>
      </c>
      <c r="C3" s="1" t="s">
        <v>28</v>
      </c>
      <c r="D3" s="1" t="s">
        <v>29</v>
      </c>
      <c r="E3" s="1">
        <v>50</v>
      </c>
      <c r="F3" s="1">
        <v>30</v>
      </c>
      <c r="G3" s="1">
        <v>1500</v>
      </c>
      <c r="H3" s="1">
        <f>IF(C3="WHOLESALER",G3*30%,IF(C3="RETAILER",G3*20%,IF(C3="CONSUMER",G3*5%)))</f>
        <v>450</v>
      </c>
      <c r="I3" s="2">
        <f>IF(E3&gt;=50,G3*20%,IF(E3&gt;=30,G3*10%,IF(E3&gt;=15,G3*5%,0)))</f>
        <v>300</v>
      </c>
      <c r="J3" s="2">
        <f>G3-I3</f>
        <v>1200</v>
      </c>
      <c r="K3" s="2">
        <f>G3-H3</f>
        <v>1050</v>
      </c>
    </row>
    <row r="4" spans="1:11">
      <c r="A4" s="1">
        <v>2</v>
      </c>
      <c r="B4" s="1" t="s">
        <v>30</v>
      </c>
      <c r="C4" s="1" t="s">
        <v>31</v>
      </c>
      <c r="D4" s="1" t="s">
        <v>32</v>
      </c>
      <c r="E4" s="1">
        <v>100</v>
      </c>
      <c r="F4" s="1">
        <v>20</v>
      </c>
      <c r="G4" s="1">
        <v>2000</v>
      </c>
      <c r="H4" s="1">
        <f t="shared" ref="H4:H7" si="0">IF(C4="WHOLESALER",G4*30%,IF(C4="RETAILER",G4*20%,IF(C4="CONSUMER",G4*5%)))</f>
        <v>400</v>
      </c>
      <c r="I4" s="2">
        <f t="shared" ref="I4:I7" si="1">IF(E4&gt;=50,G4*20%,IF(E4&gt;=30,G4*10%,IF(E4&gt;=15,G4*5%,0)))</f>
        <v>400</v>
      </c>
      <c r="J4" s="2">
        <f t="shared" ref="J4:J7" si="2">G4-I4</f>
        <v>1600</v>
      </c>
      <c r="K4" s="2">
        <f t="shared" ref="K4:K7" si="3">G4-H4</f>
        <v>1600</v>
      </c>
    </row>
    <row r="5" spans="1:11">
      <c r="A5" s="1">
        <v>3</v>
      </c>
      <c r="B5" s="1" t="s">
        <v>33</v>
      </c>
      <c r="C5" s="1" t="s">
        <v>34</v>
      </c>
      <c r="D5" s="1" t="s">
        <v>35</v>
      </c>
      <c r="E5" s="1">
        <v>60</v>
      </c>
      <c r="F5" s="1">
        <v>10</v>
      </c>
      <c r="G5" s="1">
        <v>600</v>
      </c>
      <c r="H5" s="1">
        <f t="shared" si="0"/>
        <v>30</v>
      </c>
      <c r="I5" s="2">
        <f t="shared" si="1"/>
        <v>120</v>
      </c>
      <c r="J5" s="2">
        <f t="shared" si="2"/>
        <v>480</v>
      </c>
      <c r="K5" s="2">
        <f t="shared" si="3"/>
        <v>570</v>
      </c>
    </row>
    <row r="6" spans="1:11">
      <c r="A6" s="1">
        <v>4</v>
      </c>
      <c r="B6" s="1" t="s">
        <v>36</v>
      </c>
      <c r="C6" s="1" t="s">
        <v>28</v>
      </c>
      <c r="D6" s="1" t="s">
        <v>29</v>
      </c>
      <c r="E6" s="1">
        <v>30</v>
      </c>
      <c r="F6" s="1">
        <v>30</v>
      </c>
      <c r="G6" s="1">
        <v>900</v>
      </c>
      <c r="H6" s="1">
        <f t="shared" si="0"/>
        <v>270</v>
      </c>
      <c r="I6" s="2">
        <f t="shared" si="1"/>
        <v>90</v>
      </c>
      <c r="J6" s="2">
        <f t="shared" si="2"/>
        <v>810</v>
      </c>
      <c r="K6" s="2">
        <f t="shared" si="3"/>
        <v>630</v>
      </c>
    </row>
    <row r="7" spans="1:11">
      <c r="A7" s="1">
        <v>5</v>
      </c>
      <c r="B7" s="1" t="s">
        <v>37</v>
      </c>
      <c r="C7" s="1" t="s">
        <v>31</v>
      </c>
      <c r="D7" s="1" t="s">
        <v>32</v>
      </c>
      <c r="E7" s="1">
        <v>40</v>
      </c>
      <c r="F7" s="1">
        <v>20</v>
      </c>
      <c r="G7" s="1">
        <v>800</v>
      </c>
      <c r="H7" s="1">
        <f t="shared" si="0"/>
        <v>160</v>
      </c>
      <c r="I7" s="2">
        <f t="shared" si="1"/>
        <v>80</v>
      </c>
      <c r="J7" s="2">
        <f t="shared" si="2"/>
        <v>720</v>
      </c>
      <c r="K7" s="2">
        <f t="shared" si="3"/>
        <v>640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99209-7148-4525-8C71-B7E2904B0FC6}">
  <dimension ref="A1:L12"/>
  <sheetViews>
    <sheetView workbookViewId="0">
      <selection activeCell="I2" sqref="I2:I6"/>
    </sheetView>
  </sheetViews>
  <sheetFormatPr defaultRowHeight="15"/>
  <cols>
    <col min="1" max="1" width="10.5703125" bestFit="1" customWidth="1"/>
    <col min="2" max="2" width="14.5703125" bestFit="1" customWidth="1"/>
    <col min="3" max="3" width="10.140625" bestFit="1" customWidth="1"/>
    <col min="4" max="4" width="13.28515625" bestFit="1" customWidth="1"/>
    <col min="5" max="5" width="13" bestFit="1" customWidth="1"/>
    <col min="6" max="6" width="7.5703125" bestFit="1" customWidth="1"/>
    <col min="7" max="7" width="6.140625" bestFit="1" customWidth="1"/>
    <col min="8" max="8" width="6.42578125" bestFit="1" customWidth="1"/>
    <col min="9" max="9" width="17.140625" bestFit="1" customWidth="1"/>
    <col min="10" max="11" width="5.85546875" bestFit="1" customWidth="1"/>
    <col min="12" max="12" width="14.5703125" bestFit="1" customWidth="1"/>
  </cols>
  <sheetData>
    <row r="1" spans="1:12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</row>
    <row r="2" spans="1:12">
      <c r="A2" s="4" t="s">
        <v>50</v>
      </c>
      <c r="B2" s="4">
        <v>30000</v>
      </c>
      <c r="C2" s="4">
        <v>30</v>
      </c>
      <c r="D2" s="4">
        <v>0</v>
      </c>
      <c r="E2" s="6">
        <f>(B2/30)*C2+(B2/30/9)*D2</f>
        <v>30000</v>
      </c>
      <c r="F2">
        <f>IF(A2="SKILL",B2*50%,IF(A2="SEMISKILL",B2*40%,B2*30%))</f>
        <v>15000</v>
      </c>
      <c r="G2" s="4">
        <f>IF(A2="SKILL",B2*10%,IF(A2="SEMISKILL",B2*8%,B2*6%))</f>
        <v>3000</v>
      </c>
      <c r="H2" s="4">
        <f>(E2/2)/12</f>
        <v>1250</v>
      </c>
      <c r="I2" s="6">
        <f>SUM(E2:H2)</f>
        <v>49250</v>
      </c>
      <c r="J2" s="4"/>
      <c r="K2" s="4"/>
      <c r="L2" s="4"/>
    </row>
    <row r="3" spans="1:12">
      <c r="A3" s="4" t="s">
        <v>51</v>
      </c>
      <c r="B3" s="4">
        <v>25000</v>
      </c>
      <c r="C3" s="4">
        <v>25</v>
      </c>
      <c r="D3" s="4">
        <v>10</v>
      </c>
      <c r="E3" s="6">
        <f t="shared" ref="E3:E6" si="0">(B3/30)*C3+(B3/30/9)*D3</f>
        <v>21759.259259259263</v>
      </c>
      <c r="F3">
        <f t="shared" ref="F3:F6" si="1">IF(A3="SKILL",B3*50%,IF(A3="SEMISKILL",B3*40%,B3*30%))</f>
        <v>10000</v>
      </c>
      <c r="G3" s="4">
        <f t="shared" ref="G3:G6" si="2">IF(A3="SKILL",B3*10%,IF(A3="SEMISKILL",B3*8%,B3*6%))</f>
        <v>2000</v>
      </c>
      <c r="H3" s="4">
        <f t="shared" ref="H3:H6" si="3">(E3/2)/12</f>
        <v>906.63580246913591</v>
      </c>
      <c r="I3" s="6">
        <f t="shared" ref="I3:I6" si="4">SUM(E3:H3)</f>
        <v>34665.895061728399</v>
      </c>
      <c r="J3" s="4"/>
      <c r="K3" s="4"/>
      <c r="L3" s="4"/>
    </row>
    <row r="4" spans="1:12">
      <c r="A4" s="4" t="s">
        <v>51</v>
      </c>
      <c r="B4" s="4">
        <v>18000</v>
      </c>
      <c r="C4" s="4">
        <v>28</v>
      </c>
      <c r="D4" s="4">
        <v>20</v>
      </c>
      <c r="E4" s="6">
        <f t="shared" si="0"/>
        <v>18133.333333333332</v>
      </c>
      <c r="F4">
        <f t="shared" si="1"/>
        <v>7200</v>
      </c>
      <c r="G4" s="4">
        <f t="shared" si="2"/>
        <v>1440</v>
      </c>
      <c r="H4" s="4">
        <f t="shared" si="3"/>
        <v>755.55555555555554</v>
      </c>
      <c r="I4" s="6">
        <f t="shared" si="4"/>
        <v>27528.888888888887</v>
      </c>
      <c r="J4" s="4"/>
      <c r="K4" s="4"/>
      <c r="L4" s="4"/>
    </row>
    <row r="5" spans="1:12">
      <c r="A5" s="4" t="s">
        <v>52</v>
      </c>
      <c r="B5" s="4">
        <v>12000</v>
      </c>
      <c r="C5" s="4">
        <v>26</v>
      </c>
      <c r="D5" s="4">
        <v>30</v>
      </c>
      <c r="E5" s="6">
        <f t="shared" si="0"/>
        <v>11733.333333333334</v>
      </c>
      <c r="F5">
        <f t="shared" si="1"/>
        <v>3600</v>
      </c>
      <c r="G5" s="4">
        <f t="shared" si="2"/>
        <v>720</v>
      </c>
      <c r="H5" s="4">
        <f t="shared" si="3"/>
        <v>488.88888888888891</v>
      </c>
      <c r="I5" s="6">
        <f t="shared" si="4"/>
        <v>16542.222222222223</v>
      </c>
      <c r="J5" s="4"/>
      <c r="K5" s="4"/>
      <c r="L5" s="4"/>
    </row>
    <row r="6" spans="1:12">
      <c r="A6" s="4" t="s">
        <v>52</v>
      </c>
      <c r="B6" s="4">
        <v>10000</v>
      </c>
      <c r="C6" s="4">
        <v>30</v>
      </c>
      <c r="D6" s="4">
        <v>50</v>
      </c>
      <c r="E6" s="6">
        <f t="shared" si="0"/>
        <v>11851.851851851852</v>
      </c>
      <c r="F6">
        <f t="shared" si="1"/>
        <v>3000</v>
      </c>
      <c r="G6" s="4">
        <f t="shared" si="2"/>
        <v>600</v>
      </c>
      <c r="H6" s="4">
        <f t="shared" si="3"/>
        <v>493.82716049382719</v>
      </c>
      <c r="I6" s="6">
        <f t="shared" si="4"/>
        <v>15945.679012345679</v>
      </c>
      <c r="J6" s="4"/>
      <c r="K6" s="4"/>
      <c r="L6" s="4"/>
    </row>
    <row r="7" spans="1:12">
      <c r="A7" s="4"/>
      <c r="B7" s="4"/>
      <c r="C7" s="4" t="s">
        <v>53</v>
      </c>
      <c r="D7" s="4" t="s">
        <v>54</v>
      </c>
      <c r="E7" s="4"/>
      <c r="F7" s="4"/>
      <c r="G7" s="4"/>
      <c r="H7" s="4"/>
      <c r="I7" s="4"/>
      <c r="J7" s="4"/>
      <c r="K7" s="4"/>
      <c r="L7" s="4"/>
    </row>
    <row r="8" spans="1:1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>
      <c r="A9" s="4"/>
      <c r="B9" s="4"/>
      <c r="C9" s="4" t="s">
        <v>55</v>
      </c>
      <c r="D9" s="4"/>
      <c r="E9" s="4"/>
      <c r="F9" s="4"/>
      <c r="G9" s="4"/>
      <c r="H9" s="4"/>
      <c r="I9" s="4"/>
      <c r="J9" s="4"/>
      <c r="K9" s="4"/>
      <c r="L9" s="4"/>
    </row>
    <row r="10" spans="1:12">
      <c r="A10" s="4"/>
      <c r="B10" s="4"/>
      <c r="C10" s="4" t="s">
        <v>50</v>
      </c>
      <c r="D10" s="5">
        <v>0.5</v>
      </c>
      <c r="E10" s="4"/>
      <c r="F10" s="4"/>
      <c r="G10" s="4"/>
      <c r="H10" s="4"/>
      <c r="I10" s="4"/>
      <c r="J10" s="4"/>
      <c r="K10" s="4"/>
      <c r="L10" s="4"/>
    </row>
    <row r="11" spans="1:12">
      <c r="A11" s="4"/>
      <c r="B11" s="4"/>
      <c r="C11" s="4" t="s">
        <v>51</v>
      </c>
      <c r="D11" s="5">
        <v>0.4</v>
      </c>
      <c r="E11" s="4"/>
      <c r="F11" s="4"/>
      <c r="G11" s="4"/>
      <c r="H11" s="4"/>
      <c r="I11" s="4"/>
      <c r="J11" s="4"/>
      <c r="K11" s="4"/>
      <c r="L11" s="4"/>
    </row>
    <row r="12" spans="1:12">
      <c r="A12" s="4"/>
      <c r="B12" s="4"/>
      <c r="C12" s="4" t="s">
        <v>52</v>
      </c>
      <c r="D12" s="5">
        <v>0.3</v>
      </c>
      <c r="E12" s="4"/>
      <c r="F12" s="4"/>
      <c r="G12" s="4"/>
      <c r="H12" s="4"/>
      <c r="I12" s="4"/>
      <c r="J12" s="4"/>
      <c r="K12" s="4"/>
      <c r="L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2023-12-19T14:57:03Z</dcterms:created>
  <dcterms:modified xsi:type="dcterms:W3CDTF">2023-12-31T06:15:35Z</dcterms:modified>
  <cp:category/>
  <cp:contentStatus/>
</cp:coreProperties>
</file>