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h/Documents/Khora/Getafe/GetafeEPIUReact/server/resources/"/>
    </mc:Choice>
  </mc:AlternateContent>
  <xr:revisionPtr revIDLastSave="0" documentId="13_ncr:1_{68599DDB-3270-784C-A113-3FBDE83DE91A}" xr6:coauthVersionLast="47" xr6:coauthVersionMax="47" xr10:uidLastSave="{00000000-0000-0000-0000-000000000000}"/>
  <bookViews>
    <workbookView xWindow="3220" yWindow="1640" windowWidth="23600" windowHeight="15720" xr2:uid="{00000000-000D-0000-FFFF-FFFF00000000}"/>
  </bookViews>
  <sheets>
    <sheet name="I1 I8 " sheetId="4" r:id="rId1"/>
    <sheet name="grafico complementario 1" sheetId="2" r:id="rId2"/>
    <sheet name="grafico complementario 2" sheetId="3" r:id="rId3"/>
  </sheets>
  <definedNames>
    <definedName name="_xlnm._FilterDatabase" localSheetId="0" hidden="1">'I1 I8 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H4" i="4"/>
  <c r="I4" i="4"/>
  <c r="J4" i="4"/>
  <c r="J3" i="4"/>
  <c r="I3" i="4"/>
  <c r="H3" i="4"/>
  <c r="G3" i="4"/>
  <c r="G6" i="4"/>
  <c r="H6" i="4"/>
  <c r="I6" i="4"/>
  <c r="J6" i="4"/>
  <c r="J5" i="4"/>
  <c r="I5" i="4"/>
  <c r="H5" i="4"/>
  <c r="G5" i="4"/>
  <c r="J2" i="4"/>
  <c r="H2" i="4"/>
  <c r="I2" i="4"/>
  <c r="G2" i="4"/>
</calcChain>
</file>

<file path=xl/sharedStrings.xml><?xml version="1.0" encoding="utf-8"?>
<sst xmlns="http://schemas.openxmlformats.org/spreadsheetml/2006/main" count="33" uniqueCount="33">
  <si>
    <t>Itinerario 1</t>
  </si>
  <si>
    <t>Itinerario 2</t>
  </si>
  <si>
    <t>Itinerario 3</t>
  </si>
  <si>
    <t>Nº usuarios</t>
  </si>
  <si>
    <t>Satisfacción general</t>
  </si>
  <si>
    <t>Eficacia</t>
  </si>
  <si>
    <t>Eficiencia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</si>
  <si>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</si>
  <si>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</si>
  <si>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</si>
  <si>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</si>
  <si>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</si>
  <si>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</si>
  <si>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</si>
  <si>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</si>
  <si>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</si>
  <si>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</si>
  <si>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</si>
  <si>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</si>
  <si>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Itinerario 1 - usuario OHS</t>
  </si>
  <si>
    <t>Itinerario 2 - kit Cruz Roja</t>
  </si>
  <si>
    <t>Itinerario 3 - intervención (EMSV)</t>
  </si>
  <si>
    <t>Itinerario 3 - intervención (Fundación Naturgy)</t>
  </si>
  <si>
    <t>Reducción GEI (%)</t>
  </si>
  <si>
    <t>Itinerario 2 - kit y electrodomésticos</t>
  </si>
  <si>
    <t>Sensibilización</t>
  </si>
  <si>
    <t>Auditoría</t>
  </si>
  <si>
    <t>Optimización</t>
  </si>
  <si>
    <t>Disconfort - invierno (pre)</t>
  </si>
  <si>
    <t>Disconfort - invierno (post)</t>
  </si>
  <si>
    <t>Disconfort - verano (pre)</t>
  </si>
  <si>
    <t>Disconfort - verano (post)</t>
  </si>
  <si>
    <t>Bono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</si>
</sst>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1" applyNumberFormat="1" applyFont="1"/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right"/>
    </xf>
    <xf numFmtId="9" fontId="0" fillId="2" borderId="0" xfId="1" applyFont="1" applyFill="1"/>
    <xf numFmtId="164" fontId="0" fillId="0" borderId="0" xfId="0" applyNumberFormat="1"/>
    <xf numFmtId="164" fontId="0" fillId="2" borderId="0" xfId="0" applyNumberFormat="1" applyFill="1"/>
    <xf numFmtId="164" fontId="0" fillId="2" borderId="0" xfId="1" applyNumberFormat="1" applyFont="1" applyFill="1"/>
    <xf numFmtId="9" fontId="0" fillId="2" borderId="0" xfId="0" applyNumberFormat="1" applyFill="1"/>
    <xf numFmtId="0" fontId="0" fillId="2" borderId="0" xfId="1" applyNumberFormat="1" applyFont="1" applyFill="1"/>
    <xf numFmtId="9" fontId="0" fillId="2" borderId="0" xfId="1" applyFont="1" applyFill="1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B361-7738-4D5F-8D60-36EB9EE58D26}">
  <sheetPr>
    <tabColor rgb="FF92D050"/>
  </sheetPr>
  <dimension ref="A1:J7"/>
  <sheetViews>
    <sheetView tabSelected="1" zoomScale="125" workbookViewId="0">
      <selection activeCell="C4" sqref="C4"/>
    </sheetView>
  </sheetViews>
  <sheetFormatPr baseColWidth="10" defaultColWidth="9.1640625" defaultRowHeight="15" x14ac:dyDescent="0.2"/>
  <cols>
    <col min="1" max="1" width="40.6640625" customWidth="1"/>
    <col min="4" max="4" width="15.5" customWidth="1"/>
    <col min="6" max="6" width="9.6640625" bestFit="1" customWidth="1"/>
  </cols>
  <sheetData>
    <row r="1" spans="1:10" x14ac:dyDescent="0.2">
      <c r="B1" s="4" t="s">
        <v>3</v>
      </c>
      <c r="C1" s="4" t="s">
        <v>4</v>
      </c>
      <c r="D1" s="4" t="s">
        <v>23</v>
      </c>
      <c r="E1" s="6" t="s">
        <v>5</v>
      </c>
      <c r="F1" s="6" t="s">
        <v>6</v>
      </c>
      <c r="G1" s="4" t="s">
        <v>28</v>
      </c>
      <c r="H1" s="4" t="s">
        <v>29</v>
      </c>
      <c r="I1" s="4" t="s">
        <v>30</v>
      </c>
      <c r="J1" s="4" t="s">
        <v>31</v>
      </c>
    </row>
    <row r="2" spans="1:10" x14ac:dyDescent="0.2">
      <c r="A2" s="3" t="s">
        <v>19</v>
      </c>
      <c r="B2" s="5">
        <v>1348</v>
      </c>
      <c r="C2" s="5">
        <v>7.6</v>
      </c>
      <c r="D2" s="11">
        <v>-0.16</v>
      </c>
      <c r="E2" s="13">
        <v>6.74</v>
      </c>
      <c r="F2" s="13">
        <v>0.62</v>
      </c>
      <c r="G2" s="7">
        <f>13/14</f>
        <v>0.9285714285714286</v>
      </c>
      <c r="H2" s="7">
        <f>9/14</f>
        <v>0.6428571428571429</v>
      </c>
      <c r="I2" s="7">
        <f>11/14</f>
        <v>0.7857142857142857</v>
      </c>
      <c r="J2" s="7">
        <f>7/15</f>
        <v>0.46666666666666667</v>
      </c>
    </row>
    <row r="3" spans="1:10" x14ac:dyDescent="0.2">
      <c r="A3" s="3" t="s">
        <v>20</v>
      </c>
      <c r="B3" s="5">
        <v>112</v>
      </c>
      <c r="C3" s="6">
        <v>0</v>
      </c>
      <c r="D3" s="11">
        <v>0.08</v>
      </c>
      <c r="E3" s="13">
        <v>0.57999999999999996</v>
      </c>
      <c r="F3" s="13">
        <v>0.64</v>
      </c>
      <c r="G3" s="7">
        <f>66/111</f>
        <v>0.59459459459459463</v>
      </c>
      <c r="H3" s="7">
        <f>21/111</f>
        <v>0.1891891891891892</v>
      </c>
      <c r="I3" s="7">
        <f>60/111</f>
        <v>0.54054054054054057</v>
      </c>
      <c r="J3" s="7">
        <f>15/111</f>
        <v>0.13513513513513514</v>
      </c>
    </row>
    <row r="4" spans="1:10" x14ac:dyDescent="0.2">
      <c r="A4" s="3" t="s">
        <v>24</v>
      </c>
      <c r="B4" s="5">
        <v>34</v>
      </c>
      <c r="C4" s="6">
        <v>0</v>
      </c>
      <c r="D4" s="11">
        <v>-0.26</v>
      </c>
      <c r="E4" s="13">
        <v>0.57999999999999996</v>
      </c>
      <c r="F4" s="13">
        <v>0</v>
      </c>
      <c r="G4" s="7">
        <f>66/111</f>
        <v>0.59459459459459463</v>
      </c>
      <c r="H4" s="7">
        <f>21/111</f>
        <v>0.1891891891891892</v>
      </c>
      <c r="I4" s="7">
        <f>60/111</f>
        <v>0.54054054054054057</v>
      </c>
      <c r="J4" s="7">
        <f>15/111</f>
        <v>0.13513513513513514</v>
      </c>
    </row>
    <row r="5" spans="1:10" x14ac:dyDescent="0.2">
      <c r="A5" s="3" t="s">
        <v>22</v>
      </c>
      <c r="B5" s="5">
        <v>8</v>
      </c>
      <c r="C5" s="5">
        <v>7.9</v>
      </c>
      <c r="D5" s="6">
        <v>0</v>
      </c>
      <c r="E5" s="13">
        <v>0.14000000000000001</v>
      </c>
      <c r="F5" s="13">
        <v>2.64</v>
      </c>
      <c r="G5" s="7">
        <f>11/16</f>
        <v>0.6875</v>
      </c>
      <c r="H5" s="7">
        <f>16/16</f>
        <v>1</v>
      </c>
      <c r="I5" s="7">
        <f>14/16</f>
        <v>0.875</v>
      </c>
      <c r="J5" s="7">
        <f>16/16</f>
        <v>1</v>
      </c>
    </row>
    <row r="6" spans="1:10" x14ac:dyDescent="0.2">
      <c r="A6" s="3" t="s">
        <v>21</v>
      </c>
      <c r="B6" s="5">
        <v>8</v>
      </c>
      <c r="C6" s="5">
        <v>7.9</v>
      </c>
      <c r="D6" s="6">
        <v>0</v>
      </c>
      <c r="E6" s="13">
        <v>0.14000000000000001</v>
      </c>
      <c r="F6" s="13">
        <v>2.64</v>
      </c>
      <c r="G6" s="7">
        <f>11/16</f>
        <v>0.6875</v>
      </c>
      <c r="H6" s="7">
        <f>16/16</f>
        <v>1</v>
      </c>
      <c r="I6" s="7">
        <f>14/16</f>
        <v>0.875</v>
      </c>
      <c r="J6" s="7">
        <f>16/16</f>
        <v>1</v>
      </c>
    </row>
    <row r="7" spans="1:10" x14ac:dyDescent="0.2">
      <c r="F7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CF13-F8D3-4EFF-B4BB-7A9A47F9D609}">
  <sheetPr>
    <tabColor rgb="FF7030A0"/>
  </sheetPr>
  <dimension ref="A1:B12"/>
  <sheetViews>
    <sheetView workbookViewId="0">
      <selection activeCell="D8" sqref="D8"/>
    </sheetView>
  </sheetViews>
  <sheetFormatPr baseColWidth="10" defaultColWidth="11.5" defaultRowHeight="15" x14ac:dyDescent="0.2"/>
  <cols>
    <col min="1" max="1" width="16" customWidth="1"/>
    <col min="2" max="2" width="11.5" style="8"/>
  </cols>
  <sheetData>
    <row r="1" spans="1:2" x14ac:dyDescent="0.2">
      <c r="A1" s="1" t="s">
        <v>7</v>
      </c>
      <c r="B1" s="9">
        <v>289.39999999999998</v>
      </c>
    </row>
    <row r="2" spans="1:2" x14ac:dyDescent="0.2">
      <c r="A2" s="1" t="s">
        <v>8</v>
      </c>
      <c r="B2" s="10">
        <v>243.5</v>
      </c>
    </row>
    <row r="3" spans="1:2" x14ac:dyDescent="0.2">
      <c r="A3" s="1" t="s">
        <v>9</v>
      </c>
      <c r="B3" s="9">
        <v>237</v>
      </c>
    </row>
    <row r="4" spans="1:2" x14ac:dyDescent="0.2">
      <c r="A4" s="1" t="s">
        <v>10</v>
      </c>
      <c r="B4" s="9">
        <v>169.5</v>
      </c>
    </row>
    <row r="5" spans="1:2" x14ac:dyDescent="0.2">
      <c r="A5" s="1" t="s">
        <v>11</v>
      </c>
      <c r="B5" s="9">
        <v>145.6</v>
      </c>
    </row>
    <row r="6" spans="1:2" x14ac:dyDescent="0.2">
      <c r="A6" s="1" t="s">
        <v>12</v>
      </c>
      <c r="B6" s="9">
        <v>159.4</v>
      </c>
    </row>
    <row r="7" spans="1:2" x14ac:dyDescent="0.2">
      <c r="A7" s="1" t="s">
        <v>13</v>
      </c>
      <c r="B7" s="9">
        <v>203.9</v>
      </c>
    </row>
    <row r="8" spans="1:2" x14ac:dyDescent="0.2">
      <c r="A8" s="1" t="s">
        <v>14</v>
      </c>
      <c r="B8" s="9">
        <v>182.4</v>
      </c>
    </row>
    <row r="9" spans="1:2" x14ac:dyDescent="0.2">
      <c r="A9" s="1" t="s">
        <v>15</v>
      </c>
      <c r="B9" s="9">
        <v>141.5</v>
      </c>
    </row>
    <row r="10" spans="1:2" x14ac:dyDescent="0.2">
      <c r="A10" s="1" t="s">
        <v>16</v>
      </c>
      <c r="B10" s="9">
        <v>142.1</v>
      </c>
    </row>
    <row r="11" spans="1:2" x14ac:dyDescent="0.2">
      <c r="A11" s="1" t="s">
        <v>17</v>
      </c>
      <c r="B11" s="9">
        <v>213</v>
      </c>
    </row>
    <row r="12" spans="1:2" x14ac:dyDescent="0.2">
      <c r="A12" s="1" t="s">
        <v>18</v>
      </c>
      <c r="B12" s="9">
        <v>271.7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DA8E-77BD-4200-95FE-31D883B0C851}">
  <sheetPr>
    <tabColor rgb="FF7030A0"/>
  </sheetPr>
  <dimension ref="A1:D5"/>
  <sheetViews>
    <sheetView workbookViewId="0">
      <selection activeCell="D20" sqref="D20"/>
    </sheetView>
  </sheetViews>
  <sheetFormatPr baseColWidth="10" defaultColWidth="11.5" defaultRowHeight="15" x14ac:dyDescent="0.2"/>
  <cols>
    <col min="1" max="1" width="13.83203125" style="2" customWidth="1"/>
  </cols>
  <sheetData>
    <row r="1" spans="1:4" x14ac:dyDescent="0.2">
      <c r="A1" s="12"/>
      <c r="B1" s="4" t="s">
        <v>0</v>
      </c>
      <c r="C1" s="4" t="s">
        <v>1</v>
      </c>
      <c r="D1" s="4" t="s">
        <v>2</v>
      </c>
    </row>
    <row r="2" spans="1:4" x14ac:dyDescent="0.2">
      <c r="A2" s="12" t="s">
        <v>25</v>
      </c>
      <c r="B2" s="5">
        <v>287</v>
      </c>
      <c r="C2" s="5">
        <v>17</v>
      </c>
      <c r="D2" s="5">
        <v>29</v>
      </c>
    </row>
    <row r="3" spans="1:4" x14ac:dyDescent="0.2">
      <c r="A3" s="5" t="s">
        <v>27</v>
      </c>
      <c r="B3" s="5">
        <v>313</v>
      </c>
      <c r="C3" s="5">
        <v>17</v>
      </c>
      <c r="D3" s="5">
        <v>29</v>
      </c>
    </row>
    <row r="4" spans="1:4" x14ac:dyDescent="0.2">
      <c r="A4" s="5" t="s">
        <v>26</v>
      </c>
      <c r="B4" s="5">
        <v>28</v>
      </c>
      <c r="C4" s="5">
        <v>9</v>
      </c>
      <c r="D4" s="5">
        <v>14</v>
      </c>
    </row>
    <row r="5" spans="1:4" x14ac:dyDescent="0.2">
      <c r="A5" s="12" t="s">
        <v>32</v>
      </c>
      <c r="B5" s="5">
        <v>107</v>
      </c>
      <c r="C5" s="5">
        <v>7</v>
      </c>
      <c r="D5" s="5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E1C044AB627347BF817823C98F3378" ma:contentTypeVersion="15" ma:contentTypeDescription="Crear nuevo documento." ma:contentTypeScope="" ma:versionID="a7fc5115c5d802368a6352c9bef00a92">
  <xsd:schema xmlns:xsd="http://www.w3.org/2001/XMLSchema" xmlns:xs="http://www.w3.org/2001/XMLSchema" xmlns:p="http://schemas.microsoft.com/office/2006/metadata/properties" xmlns:ns2="30e0d9c9-5a01-4ada-bab5-83d0a03adf4e" xmlns:ns3="c5ab1498-896e-470f-a742-d67a3aaf8eb4" targetNamespace="http://schemas.microsoft.com/office/2006/metadata/properties" ma:root="true" ma:fieldsID="c7188ad6a712c2704da12e7f0c2e3c73" ns2:_="" ns3:_="">
    <xsd:import namespace="30e0d9c9-5a01-4ada-bab5-83d0a03adf4e"/>
    <xsd:import namespace="c5ab1498-896e-470f-a742-d67a3aaf8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0d9c9-5a01-4ada-bab5-83d0a03ad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b1498-896e-470f-a742-d67a3aaf8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37D0B9-EC07-4E47-9DD3-D49F166326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858618-DF69-4E42-8BDA-AFBE5B22AB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0d9c9-5a01-4ada-bab5-83d0a03adf4e"/>
    <ds:schemaRef ds:uri="c5ab1498-896e-470f-a742-d67a3aaf8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CE32CA-928F-4122-A548-942B437155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I1 I8 </vt:lpstr>
      <vt:lpstr>grafico complementario 1</vt:lpstr>
      <vt:lpstr>grafico complementario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2023-05-12T08:15:48Z</dcterms:created>
  <dcterms:modified xsi:type="dcterms:W3CDTF">2023-08-28T11:06:11Z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0x0101002BE1C044AB627347BF817823C98F3378</vt:lpwstr>
  </property>
</Properties>
</file>