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22481C2C-D4DA-4FA4-90B2-38AB2B4FDBA5}" xr6:coauthVersionLast="47" xr6:coauthVersionMax="47" xr10:uidLastSave="{00000000-0000-0000-0000-000000000000}"/>
  <bookViews>
    <workbookView xWindow="-116" yWindow="-116" windowWidth="24917" windowHeight="14117" firstSheet="6" activeTab="8" xr2:uid="{46325A89-940A-420A-BE63-55C0EBEE6294}"/>
  </bookViews>
  <sheets>
    <sheet name="TEMP_G1_G2" sheetId="22" state="hidden" r:id="rId1"/>
    <sheet name="BASE_TMP_MED" sheetId="1" state="hidden" r:id="rId2"/>
    <sheet name="FALTA_FAZER" sheetId="13" state="hidden" r:id="rId3"/>
    <sheet name="Planilha2" sheetId="6" state="hidden" r:id="rId4"/>
    <sheet name="D4_EMP_ANUAL" sheetId="17" r:id="rId5"/>
    <sheet name="D4_PREVISTO" sheetId="20" r:id="rId6"/>
    <sheet name="COMPILADO" sheetId="21" r:id="rId7"/>
    <sheet name="PROD_MES(H6)" sheetId="16" r:id="rId8"/>
    <sheet name="Planilha4" sheetId="25" r:id="rId9"/>
    <sheet name="Planilha3" sheetId="24" r:id="rId10"/>
    <sheet name="PRODUÇÃO ANUAL(H6)" sheetId="15" r:id="rId11"/>
  </sheets>
  <definedNames>
    <definedName name="_xlnm._FilterDatabase" localSheetId="1" hidden="1">BASE_TMP_MED!$A$1:$C$111</definedName>
    <definedName name="_xlnm._FilterDatabase" localSheetId="4" hidden="1">D4_EMP_ANUAL!$A$1:$J$324</definedName>
    <definedName name="_xlnm._FilterDatabase" localSheetId="10" hidden="1">'PRODUÇÃO ANUAL(H6)'!$A$1:$H$103</definedName>
    <definedName name="SegmentaçãodeDados_MES1">#N/A</definedName>
  </definedNames>
  <calcPr calcId="191029"/>
  <pivotCaches>
    <pivotCache cacheId="11" r:id="rId12"/>
    <pivotCache cacheId="16" r:id="rId13"/>
    <pivotCache cacheId="13" r:id="rId14"/>
    <pivotCache cacheId="22" r:id="rId15"/>
  </pivotCaches>
  <extLst>
    <ext xmlns:x14="http://schemas.microsoft.com/office/spreadsheetml/2009/9/main" uri="{BBE1A952-AA13-448e-AADC-164F8A28A991}">
      <x14:slicerCaches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9" i="17" l="1"/>
  <c r="J219" i="17" s="1"/>
  <c r="I220" i="17"/>
  <c r="J220" i="17" s="1"/>
  <c r="I270" i="17"/>
  <c r="J270" i="17" s="1"/>
  <c r="I271" i="17"/>
  <c r="J271" i="17" s="1"/>
  <c r="I290" i="17"/>
  <c r="J290" i="17" s="1"/>
  <c r="G16" i="17"/>
  <c r="H16" i="17" s="1"/>
  <c r="G34" i="17"/>
  <c r="H34" i="17" s="1"/>
  <c r="G78" i="17"/>
  <c r="H78" i="17" s="1"/>
  <c r="G136" i="17"/>
  <c r="H136" i="17" s="1"/>
  <c r="G146" i="17"/>
  <c r="H146" i="17" s="1"/>
  <c r="G164" i="17"/>
  <c r="H164" i="17" s="1"/>
  <c r="G174" i="17"/>
  <c r="H174" i="17" s="1"/>
  <c r="G200" i="17"/>
  <c r="H200" i="17" s="1"/>
  <c r="G217" i="17"/>
  <c r="H217" i="17" s="1"/>
  <c r="G219" i="17"/>
  <c r="H219" i="17" s="1"/>
  <c r="G220" i="17"/>
  <c r="H220" i="17" s="1"/>
  <c r="G230" i="17"/>
  <c r="H230" i="17" s="1"/>
  <c r="G262" i="17"/>
  <c r="H262" i="17" s="1"/>
  <c r="G270" i="17"/>
  <c r="H270" i="17" s="1"/>
  <c r="G271" i="17"/>
  <c r="H271" i="17" s="1"/>
  <c r="G285" i="17"/>
  <c r="H285" i="17" s="1"/>
  <c r="G294" i="17"/>
  <c r="H294" i="17" s="1"/>
  <c r="G301" i="17"/>
  <c r="H301" i="17" s="1"/>
  <c r="G310" i="17"/>
  <c r="H310" i="17" s="1"/>
  <c r="G317" i="17"/>
  <c r="H317" i="17" s="1"/>
  <c r="G318" i="17"/>
  <c r="H318" i="17" s="1"/>
  <c r="E3" i="17"/>
  <c r="F3" i="17" s="1"/>
  <c r="E4" i="17"/>
  <c r="F4" i="17" s="1"/>
  <c r="E5" i="17"/>
  <c r="F5" i="17" s="1"/>
  <c r="E6" i="17"/>
  <c r="F6" i="17" s="1"/>
  <c r="E7" i="17"/>
  <c r="F7" i="17" s="1"/>
  <c r="E8" i="17"/>
  <c r="F8" i="17" s="1"/>
  <c r="E9" i="17"/>
  <c r="F9" i="17" s="1"/>
  <c r="E10" i="17"/>
  <c r="F10" i="17" s="1"/>
  <c r="E11" i="17"/>
  <c r="F11" i="17" s="1"/>
  <c r="E12" i="17"/>
  <c r="F12" i="17" s="1"/>
  <c r="E13" i="17"/>
  <c r="F13" i="17" s="1"/>
  <c r="E14" i="17"/>
  <c r="F14" i="17" s="1"/>
  <c r="E15" i="17"/>
  <c r="F15" i="17" s="1"/>
  <c r="E16" i="17"/>
  <c r="F16" i="17" s="1"/>
  <c r="E17" i="17"/>
  <c r="F17" i="17" s="1"/>
  <c r="E18" i="17"/>
  <c r="F18" i="17" s="1"/>
  <c r="E19" i="17"/>
  <c r="F19" i="17" s="1"/>
  <c r="E20" i="17"/>
  <c r="F20" i="17" s="1"/>
  <c r="E21" i="17"/>
  <c r="F21" i="17" s="1"/>
  <c r="E22" i="17"/>
  <c r="F22" i="17" s="1"/>
  <c r="E23" i="17"/>
  <c r="F23" i="17" s="1"/>
  <c r="E24" i="17"/>
  <c r="F24" i="17" s="1"/>
  <c r="E25" i="17"/>
  <c r="F25" i="17" s="1"/>
  <c r="E26" i="17"/>
  <c r="F26" i="17" s="1"/>
  <c r="E27" i="17"/>
  <c r="F27" i="17" s="1"/>
  <c r="E28" i="17"/>
  <c r="F28" i="17" s="1"/>
  <c r="E29" i="17"/>
  <c r="F29" i="17" s="1"/>
  <c r="E30" i="17"/>
  <c r="F30" i="17" s="1"/>
  <c r="E31" i="17"/>
  <c r="F31" i="17" s="1"/>
  <c r="E32" i="17"/>
  <c r="F32" i="17" s="1"/>
  <c r="E33" i="17"/>
  <c r="F33" i="17" s="1"/>
  <c r="E34" i="17"/>
  <c r="F34" i="17" s="1"/>
  <c r="E35" i="17"/>
  <c r="F35" i="17" s="1"/>
  <c r="E36" i="17"/>
  <c r="F36" i="17" s="1"/>
  <c r="E37" i="17"/>
  <c r="F37" i="17" s="1"/>
  <c r="E38" i="17"/>
  <c r="F38" i="17" s="1"/>
  <c r="E39" i="17"/>
  <c r="F39" i="17" s="1"/>
  <c r="E40" i="17"/>
  <c r="F40" i="17" s="1"/>
  <c r="E41" i="17"/>
  <c r="F41" i="17" s="1"/>
  <c r="E42" i="17"/>
  <c r="F42" i="17" s="1"/>
  <c r="E43" i="17"/>
  <c r="F43" i="17" s="1"/>
  <c r="E44" i="17"/>
  <c r="F44" i="17" s="1"/>
  <c r="E45" i="17"/>
  <c r="F45" i="17" s="1"/>
  <c r="E46" i="17"/>
  <c r="F46" i="17" s="1"/>
  <c r="E47" i="17"/>
  <c r="F47" i="17" s="1"/>
  <c r="E48" i="17"/>
  <c r="F48" i="17" s="1"/>
  <c r="E49" i="17"/>
  <c r="F49" i="17" s="1"/>
  <c r="E50" i="17"/>
  <c r="F50" i="17" s="1"/>
  <c r="E51" i="17"/>
  <c r="F51" i="17" s="1"/>
  <c r="E52" i="17"/>
  <c r="F52" i="17" s="1"/>
  <c r="E53" i="17"/>
  <c r="F53" i="17" s="1"/>
  <c r="E54" i="17"/>
  <c r="F54" i="17" s="1"/>
  <c r="E55" i="17"/>
  <c r="F55" i="17" s="1"/>
  <c r="E56" i="17"/>
  <c r="F56" i="17" s="1"/>
  <c r="E57" i="17"/>
  <c r="F57" i="17" s="1"/>
  <c r="E58" i="17"/>
  <c r="F58" i="17" s="1"/>
  <c r="E59" i="17"/>
  <c r="F59" i="17" s="1"/>
  <c r="E60" i="17"/>
  <c r="F60" i="17" s="1"/>
  <c r="E61" i="17"/>
  <c r="F61" i="17" s="1"/>
  <c r="E62" i="17"/>
  <c r="F62" i="17" s="1"/>
  <c r="E63" i="17"/>
  <c r="F63" i="17" s="1"/>
  <c r="E64" i="17"/>
  <c r="F64" i="17" s="1"/>
  <c r="E65" i="17"/>
  <c r="F65" i="17" s="1"/>
  <c r="E66" i="17"/>
  <c r="F66" i="17" s="1"/>
  <c r="E67" i="17"/>
  <c r="F67" i="17" s="1"/>
  <c r="E68" i="17"/>
  <c r="F68" i="17" s="1"/>
  <c r="E69" i="17"/>
  <c r="F69" i="17" s="1"/>
  <c r="E70" i="17"/>
  <c r="F70" i="17" s="1"/>
  <c r="E71" i="17"/>
  <c r="F71" i="17" s="1"/>
  <c r="E72" i="17"/>
  <c r="F72" i="17" s="1"/>
  <c r="E73" i="17"/>
  <c r="F73" i="17" s="1"/>
  <c r="E74" i="17"/>
  <c r="F74" i="17" s="1"/>
  <c r="E75" i="17"/>
  <c r="F75" i="17" s="1"/>
  <c r="E76" i="17"/>
  <c r="F76" i="17" s="1"/>
  <c r="E77" i="17"/>
  <c r="F77" i="17" s="1"/>
  <c r="E78" i="17"/>
  <c r="F78" i="17" s="1"/>
  <c r="E79" i="17"/>
  <c r="F79" i="17" s="1"/>
  <c r="E80" i="17"/>
  <c r="F80" i="17" s="1"/>
  <c r="E81" i="17"/>
  <c r="F81" i="17" s="1"/>
  <c r="E82" i="17"/>
  <c r="F82" i="17" s="1"/>
  <c r="E83" i="17"/>
  <c r="F83" i="17" s="1"/>
  <c r="E84" i="17"/>
  <c r="F84" i="17" s="1"/>
  <c r="E85" i="17"/>
  <c r="F85" i="17" s="1"/>
  <c r="E86" i="17"/>
  <c r="F86" i="17" s="1"/>
  <c r="E87" i="17"/>
  <c r="F87" i="17" s="1"/>
  <c r="E88" i="17"/>
  <c r="F88" i="17" s="1"/>
  <c r="E89" i="17"/>
  <c r="F89" i="17" s="1"/>
  <c r="E90" i="17"/>
  <c r="F90" i="17" s="1"/>
  <c r="E91" i="17"/>
  <c r="F91" i="17" s="1"/>
  <c r="E92" i="17"/>
  <c r="F92" i="17" s="1"/>
  <c r="E93" i="17"/>
  <c r="F93" i="17" s="1"/>
  <c r="E94" i="17"/>
  <c r="F94" i="17" s="1"/>
  <c r="E95" i="17"/>
  <c r="F95" i="17" s="1"/>
  <c r="E96" i="17"/>
  <c r="F96" i="17" s="1"/>
  <c r="E97" i="17"/>
  <c r="F97" i="17" s="1"/>
  <c r="E98" i="17"/>
  <c r="F98" i="17" s="1"/>
  <c r="E99" i="17"/>
  <c r="F99" i="17" s="1"/>
  <c r="E100" i="17"/>
  <c r="F100" i="17" s="1"/>
  <c r="E101" i="17"/>
  <c r="F101" i="17" s="1"/>
  <c r="E102" i="17"/>
  <c r="F102" i="17" s="1"/>
  <c r="E103" i="17"/>
  <c r="F103" i="17" s="1"/>
  <c r="E104" i="17"/>
  <c r="F104" i="17" s="1"/>
  <c r="E105" i="17"/>
  <c r="F105" i="17" s="1"/>
  <c r="E106" i="17"/>
  <c r="F106" i="17" s="1"/>
  <c r="E107" i="17"/>
  <c r="F107" i="17" s="1"/>
  <c r="E108" i="17"/>
  <c r="F108" i="17" s="1"/>
  <c r="E109" i="17"/>
  <c r="F109" i="17" s="1"/>
  <c r="E110" i="17"/>
  <c r="F110" i="17" s="1"/>
  <c r="E111" i="17"/>
  <c r="F111" i="17" s="1"/>
  <c r="E112" i="17"/>
  <c r="F112" i="17" s="1"/>
  <c r="E113" i="17"/>
  <c r="F113" i="17" s="1"/>
  <c r="E114" i="17"/>
  <c r="F114" i="17" s="1"/>
  <c r="E115" i="17"/>
  <c r="F115" i="17" s="1"/>
  <c r="E116" i="17"/>
  <c r="F116" i="17" s="1"/>
  <c r="E117" i="17"/>
  <c r="F117" i="17" s="1"/>
  <c r="E118" i="17"/>
  <c r="F118" i="17" s="1"/>
  <c r="E119" i="17"/>
  <c r="F119" i="17" s="1"/>
  <c r="E120" i="17"/>
  <c r="F120" i="17" s="1"/>
  <c r="E121" i="17"/>
  <c r="F121" i="17" s="1"/>
  <c r="E122" i="17"/>
  <c r="F122" i="17" s="1"/>
  <c r="E123" i="17"/>
  <c r="F123" i="17" s="1"/>
  <c r="E124" i="17"/>
  <c r="F124" i="17" s="1"/>
  <c r="E125" i="17"/>
  <c r="F125" i="17" s="1"/>
  <c r="E126" i="17"/>
  <c r="F126" i="17" s="1"/>
  <c r="E127" i="17"/>
  <c r="F127" i="17" s="1"/>
  <c r="E128" i="17"/>
  <c r="F128" i="17" s="1"/>
  <c r="E129" i="17"/>
  <c r="F129" i="17" s="1"/>
  <c r="E130" i="17"/>
  <c r="F130" i="17" s="1"/>
  <c r="E131" i="17"/>
  <c r="F131" i="17" s="1"/>
  <c r="E132" i="17"/>
  <c r="F132" i="17" s="1"/>
  <c r="E133" i="17"/>
  <c r="F133" i="17" s="1"/>
  <c r="E134" i="17"/>
  <c r="F134" i="17" s="1"/>
  <c r="E135" i="17"/>
  <c r="F135" i="17" s="1"/>
  <c r="E136" i="17"/>
  <c r="F136" i="17" s="1"/>
  <c r="E137" i="17"/>
  <c r="F137" i="17" s="1"/>
  <c r="E138" i="17"/>
  <c r="F138" i="17" s="1"/>
  <c r="E139" i="17"/>
  <c r="F139" i="17" s="1"/>
  <c r="E140" i="17"/>
  <c r="F140" i="17" s="1"/>
  <c r="E141" i="17"/>
  <c r="F141" i="17" s="1"/>
  <c r="E142" i="17"/>
  <c r="F142" i="17" s="1"/>
  <c r="E143" i="17"/>
  <c r="F143" i="17" s="1"/>
  <c r="E144" i="17"/>
  <c r="F144" i="17" s="1"/>
  <c r="E145" i="17"/>
  <c r="F145" i="17" s="1"/>
  <c r="E146" i="17"/>
  <c r="F146" i="17" s="1"/>
  <c r="E147" i="17"/>
  <c r="F147" i="17" s="1"/>
  <c r="E148" i="17"/>
  <c r="F148" i="17" s="1"/>
  <c r="E149" i="17"/>
  <c r="F149" i="17" s="1"/>
  <c r="E150" i="17"/>
  <c r="F150" i="17" s="1"/>
  <c r="E151" i="17"/>
  <c r="F151" i="17" s="1"/>
  <c r="E152" i="17"/>
  <c r="F152" i="17" s="1"/>
  <c r="E153" i="17"/>
  <c r="F153" i="17" s="1"/>
  <c r="E154" i="17"/>
  <c r="F154" i="17" s="1"/>
  <c r="E155" i="17"/>
  <c r="F155" i="17" s="1"/>
  <c r="E156" i="17"/>
  <c r="F156" i="17" s="1"/>
  <c r="E157" i="17"/>
  <c r="F157" i="17" s="1"/>
  <c r="E158" i="17"/>
  <c r="F158" i="17" s="1"/>
  <c r="E159" i="17"/>
  <c r="F159" i="17" s="1"/>
  <c r="E160" i="17"/>
  <c r="F160" i="17" s="1"/>
  <c r="E161" i="17"/>
  <c r="F161" i="17" s="1"/>
  <c r="E162" i="17"/>
  <c r="F162" i="17" s="1"/>
  <c r="E163" i="17"/>
  <c r="F163" i="17" s="1"/>
  <c r="E164" i="17"/>
  <c r="F164" i="17" s="1"/>
  <c r="E165" i="17"/>
  <c r="F165" i="17" s="1"/>
  <c r="E166" i="17"/>
  <c r="F166" i="17" s="1"/>
  <c r="E167" i="17"/>
  <c r="F167" i="17" s="1"/>
  <c r="E168" i="17"/>
  <c r="F168" i="17" s="1"/>
  <c r="E169" i="17"/>
  <c r="F169" i="17" s="1"/>
  <c r="E170" i="17"/>
  <c r="F170" i="17" s="1"/>
  <c r="E171" i="17"/>
  <c r="F171" i="17" s="1"/>
  <c r="E172" i="17"/>
  <c r="F172" i="17" s="1"/>
  <c r="E173" i="17"/>
  <c r="F173" i="17" s="1"/>
  <c r="E174" i="17"/>
  <c r="F174" i="17" s="1"/>
  <c r="E175" i="17"/>
  <c r="F175" i="17" s="1"/>
  <c r="E176" i="17"/>
  <c r="F176" i="17" s="1"/>
  <c r="E177" i="17"/>
  <c r="F177" i="17" s="1"/>
  <c r="E178" i="17"/>
  <c r="F178" i="17" s="1"/>
  <c r="E179" i="17"/>
  <c r="F179" i="17" s="1"/>
  <c r="E180" i="17"/>
  <c r="F180" i="17" s="1"/>
  <c r="E181" i="17"/>
  <c r="F181" i="17" s="1"/>
  <c r="E182" i="17"/>
  <c r="F182" i="17" s="1"/>
  <c r="E183" i="17"/>
  <c r="F183" i="17" s="1"/>
  <c r="E184" i="17"/>
  <c r="F184" i="17" s="1"/>
  <c r="E185" i="17"/>
  <c r="F185" i="17" s="1"/>
  <c r="E186" i="17"/>
  <c r="F186" i="17" s="1"/>
  <c r="E187" i="17"/>
  <c r="F187" i="17" s="1"/>
  <c r="E188" i="17"/>
  <c r="F188" i="17" s="1"/>
  <c r="E189" i="17"/>
  <c r="F189" i="17" s="1"/>
  <c r="E190" i="17"/>
  <c r="F190" i="17" s="1"/>
  <c r="E191" i="17"/>
  <c r="F191" i="17" s="1"/>
  <c r="E192" i="17"/>
  <c r="F192" i="17" s="1"/>
  <c r="E193" i="17"/>
  <c r="F193" i="17" s="1"/>
  <c r="E194" i="17"/>
  <c r="F194" i="17" s="1"/>
  <c r="E195" i="17"/>
  <c r="F195" i="17" s="1"/>
  <c r="E196" i="17"/>
  <c r="F196" i="17" s="1"/>
  <c r="E197" i="17"/>
  <c r="F197" i="17" s="1"/>
  <c r="E198" i="17"/>
  <c r="F198" i="17" s="1"/>
  <c r="E199" i="17"/>
  <c r="F199" i="17" s="1"/>
  <c r="E200" i="17"/>
  <c r="F200" i="17" s="1"/>
  <c r="E201" i="17"/>
  <c r="F201" i="17" s="1"/>
  <c r="E202" i="17"/>
  <c r="F202" i="17" s="1"/>
  <c r="E203" i="17"/>
  <c r="F203" i="17" s="1"/>
  <c r="E204" i="17"/>
  <c r="F204" i="17" s="1"/>
  <c r="E205" i="17"/>
  <c r="F205" i="17" s="1"/>
  <c r="E206" i="17"/>
  <c r="F206" i="17" s="1"/>
  <c r="E207" i="17"/>
  <c r="F207" i="17" s="1"/>
  <c r="E208" i="17"/>
  <c r="F208" i="17" s="1"/>
  <c r="E209" i="17"/>
  <c r="F209" i="17" s="1"/>
  <c r="E210" i="17"/>
  <c r="F210" i="17" s="1"/>
  <c r="E211" i="17"/>
  <c r="F211" i="17" s="1"/>
  <c r="E212" i="17"/>
  <c r="F212" i="17" s="1"/>
  <c r="E213" i="17"/>
  <c r="F213" i="17" s="1"/>
  <c r="E214" i="17"/>
  <c r="F214" i="17" s="1"/>
  <c r="E215" i="17"/>
  <c r="F215" i="17" s="1"/>
  <c r="E216" i="17"/>
  <c r="F216" i="17" s="1"/>
  <c r="E217" i="17"/>
  <c r="F217" i="17" s="1"/>
  <c r="E218" i="17"/>
  <c r="F218" i="17" s="1"/>
  <c r="E219" i="17"/>
  <c r="E220" i="17"/>
  <c r="F220" i="17" s="1"/>
  <c r="E221" i="17"/>
  <c r="F221" i="17" s="1"/>
  <c r="E222" i="17"/>
  <c r="F222" i="17" s="1"/>
  <c r="E223" i="17"/>
  <c r="F223" i="17" s="1"/>
  <c r="E224" i="17"/>
  <c r="F224" i="17" s="1"/>
  <c r="E225" i="17"/>
  <c r="F225" i="17" s="1"/>
  <c r="E226" i="17"/>
  <c r="F226" i="17" s="1"/>
  <c r="E227" i="17"/>
  <c r="F227" i="17" s="1"/>
  <c r="E228" i="17"/>
  <c r="F228" i="17" s="1"/>
  <c r="E229" i="17"/>
  <c r="F229" i="17" s="1"/>
  <c r="E230" i="17"/>
  <c r="F230" i="17" s="1"/>
  <c r="E231" i="17"/>
  <c r="F231" i="17" s="1"/>
  <c r="E232" i="17"/>
  <c r="F232" i="17" s="1"/>
  <c r="E233" i="17"/>
  <c r="F233" i="17" s="1"/>
  <c r="E234" i="17"/>
  <c r="F234" i="17" s="1"/>
  <c r="E235" i="17"/>
  <c r="F235" i="17" s="1"/>
  <c r="E236" i="17"/>
  <c r="F236" i="17" s="1"/>
  <c r="E237" i="17"/>
  <c r="F237" i="17" s="1"/>
  <c r="E238" i="17"/>
  <c r="F238" i="17" s="1"/>
  <c r="E239" i="17"/>
  <c r="F239" i="17" s="1"/>
  <c r="E240" i="17"/>
  <c r="F240" i="17" s="1"/>
  <c r="E241" i="17"/>
  <c r="F241" i="17" s="1"/>
  <c r="E242" i="17"/>
  <c r="F242" i="17" s="1"/>
  <c r="E243" i="17"/>
  <c r="F243" i="17" s="1"/>
  <c r="E244" i="17"/>
  <c r="F244" i="17" s="1"/>
  <c r="E245" i="17"/>
  <c r="F245" i="17" s="1"/>
  <c r="E246" i="17"/>
  <c r="F246" i="17" s="1"/>
  <c r="E247" i="17"/>
  <c r="F247" i="17" s="1"/>
  <c r="E248" i="17"/>
  <c r="F248" i="17" s="1"/>
  <c r="E249" i="17"/>
  <c r="F249" i="17" s="1"/>
  <c r="E250" i="17"/>
  <c r="F250" i="17" s="1"/>
  <c r="E251" i="17"/>
  <c r="F251" i="17" s="1"/>
  <c r="E252" i="17"/>
  <c r="F252" i="17" s="1"/>
  <c r="E253" i="17"/>
  <c r="F253" i="17" s="1"/>
  <c r="E254" i="17"/>
  <c r="F254" i="17" s="1"/>
  <c r="E255" i="17"/>
  <c r="F255" i="17" s="1"/>
  <c r="E256" i="17"/>
  <c r="F256" i="17" s="1"/>
  <c r="E257" i="17"/>
  <c r="F257" i="17" s="1"/>
  <c r="E258" i="17"/>
  <c r="F258" i="17" s="1"/>
  <c r="E259" i="17"/>
  <c r="F259" i="17" s="1"/>
  <c r="E260" i="17"/>
  <c r="F260" i="17" s="1"/>
  <c r="E261" i="17"/>
  <c r="F261" i="17" s="1"/>
  <c r="E262" i="17"/>
  <c r="F262" i="17" s="1"/>
  <c r="E263" i="17"/>
  <c r="F263" i="17" s="1"/>
  <c r="E264" i="17"/>
  <c r="F264" i="17" s="1"/>
  <c r="E265" i="17"/>
  <c r="F265" i="17" s="1"/>
  <c r="E266" i="17"/>
  <c r="F266" i="17" s="1"/>
  <c r="E267" i="17"/>
  <c r="F267" i="17" s="1"/>
  <c r="E268" i="17"/>
  <c r="F268" i="17" s="1"/>
  <c r="E269" i="17"/>
  <c r="F269" i="17" s="1"/>
  <c r="E270" i="17"/>
  <c r="F270" i="17" s="1"/>
  <c r="E271" i="17"/>
  <c r="F271" i="17" s="1"/>
  <c r="E272" i="17"/>
  <c r="F272" i="17" s="1"/>
  <c r="E273" i="17"/>
  <c r="F273" i="17" s="1"/>
  <c r="E274" i="17"/>
  <c r="F274" i="17" s="1"/>
  <c r="E275" i="17"/>
  <c r="F275" i="17" s="1"/>
  <c r="E276" i="17"/>
  <c r="F276" i="17" s="1"/>
  <c r="E277" i="17"/>
  <c r="F277" i="17" s="1"/>
  <c r="E278" i="17"/>
  <c r="F278" i="17" s="1"/>
  <c r="E279" i="17"/>
  <c r="F279" i="17" s="1"/>
  <c r="E280" i="17"/>
  <c r="F280" i="17" s="1"/>
  <c r="E281" i="17"/>
  <c r="F281" i="17" s="1"/>
  <c r="E282" i="17"/>
  <c r="F282" i="17" s="1"/>
  <c r="E283" i="17"/>
  <c r="F283" i="17" s="1"/>
  <c r="E284" i="17"/>
  <c r="F284" i="17" s="1"/>
  <c r="E285" i="17"/>
  <c r="F285" i="17" s="1"/>
  <c r="E286" i="17"/>
  <c r="F286" i="17" s="1"/>
  <c r="E287" i="17"/>
  <c r="F287" i="17" s="1"/>
  <c r="E288" i="17"/>
  <c r="F288" i="17" s="1"/>
  <c r="E289" i="17"/>
  <c r="F289" i="17" s="1"/>
  <c r="E290" i="17"/>
  <c r="F290" i="17" s="1"/>
  <c r="E291" i="17"/>
  <c r="F291" i="17" s="1"/>
  <c r="E292" i="17"/>
  <c r="F292" i="17" s="1"/>
  <c r="E293" i="17"/>
  <c r="F293" i="17" s="1"/>
  <c r="E294" i="17"/>
  <c r="F294" i="17" s="1"/>
  <c r="E295" i="17"/>
  <c r="F295" i="17" s="1"/>
  <c r="E296" i="17"/>
  <c r="F296" i="17" s="1"/>
  <c r="E297" i="17"/>
  <c r="F297" i="17" s="1"/>
  <c r="E298" i="17"/>
  <c r="F298" i="17" s="1"/>
  <c r="E299" i="17"/>
  <c r="F299" i="17" s="1"/>
  <c r="E300" i="17"/>
  <c r="F300" i="17" s="1"/>
  <c r="E301" i="17"/>
  <c r="F301" i="17" s="1"/>
  <c r="E302" i="17"/>
  <c r="F302" i="17" s="1"/>
  <c r="E303" i="17"/>
  <c r="F303" i="17" s="1"/>
  <c r="E304" i="17"/>
  <c r="F304" i="17" s="1"/>
  <c r="E305" i="17"/>
  <c r="F305" i="17" s="1"/>
  <c r="E306" i="17"/>
  <c r="F306" i="17" s="1"/>
  <c r="E307" i="17"/>
  <c r="F307" i="17" s="1"/>
  <c r="E308" i="17"/>
  <c r="F308" i="17" s="1"/>
  <c r="E309" i="17"/>
  <c r="F309" i="17" s="1"/>
  <c r="E310" i="17"/>
  <c r="F310" i="17" s="1"/>
  <c r="E311" i="17"/>
  <c r="F311" i="17" s="1"/>
  <c r="E312" i="17"/>
  <c r="F312" i="17" s="1"/>
  <c r="E313" i="17"/>
  <c r="F313" i="17" s="1"/>
  <c r="E314" i="17"/>
  <c r="F314" i="17" s="1"/>
  <c r="E315" i="17"/>
  <c r="F315" i="17" s="1"/>
  <c r="E316" i="17"/>
  <c r="F316" i="17" s="1"/>
  <c r="E317" i="17"/>
  <c r="F317" i="17" s="1"/>
  <c r="E318" i="17"/>
  <c r="F318" i="17" s="1"/>
  <c r="E319" i="17"/>
  <c r="F319" i="17" s="1"/>
  <c r="E320" i="17"/>
  <c r="F320" i="17" s="1"/>
  <c r="E321" i="17"/>
  <c r="F321" i="17" s="1"/>
  <c r="E2" i="17"/>
  <c r="F2" i="17" s="1"/>
  <c r="F219" i="17"/>
  <c r="E3" i="1"/>
  <c r="E4" i="1"/>
  <c r="E5" i="1"/>
  <c r="E6" i="1"/>
  <c r="E7" i="1"/>
  <c r="E8" i="1"/>
  <c r="E9" i="1"/>
  <c r="E10" i="1"/>
  <c r="E11" i="1"/>
  <c r="E12" i="1"/>
  <c r="E13" i="1"/>
  <c r="E14" i="1"/>
  <c r="E15" i="1"/>
  <c r="I10" i="17" s="1"/>
  <c r="J10" i="17" s="1"/>
  <c r="E16" i="1"/>
  <c r="E17" i="1"/>
  <c r="E18" i="1"/>
  <c r="E19" i="1"/>
  <c r="E20" i="1"/>
  <c r="I3" i="17" s="1"/>
  <c r="J3" i="17" s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I17" i="17" s="1"/>
  <c r="J17" i="17" s="1"/>
  <c r="E45" i="1"/>
  <c r="E46" i="1"/>
  <c r="E47" i="1"/>
  <c r="E48" i="1"/>
  <c r="E49" i="1"/>
  <c r="E50" i="1"/>
  <c r="E51" i="1"/>
  <c r="E52" i="1"/>
  <c r="E53" i="1"/>
  <c r="E54" i="1"/>
  <c r="E55" i="1"/>
  <c r="I88" i="17" s="1"/>
  <c r="J88" i="17" s="1"/>
  <c r="E56" i="1"/>
  <c r="E57" i="1"/>
  <c r="E58" i="1"/>
  <c r="E59" i="1"/>
  <c r="E60" i="1"/>
  <c r="E61" i="1"/>
  <c r="E62" i="1"/>
  <c r="E63" i="1"/>
  <c r="I107" i="17" s="1"/>
  <c r="J107" i="17" s="1"/>
  <c r="E64" i="1"/>
  <c r="I116" i="17" s="1"/>
  <c r="J116" i="17" s="1"/>
  <c r="E65" i="1"/>
  <c r="E66" i="1"/>
  <c r="E67" i="1"/>
  <c r="E68" i="1"/>
  <c r="E69" i="1"/>
  <c r="E70" i="1"/>
  <c r="E71" i="1"/>
  <c r="I9" i="17" s="1"/>
  <c r="J9" i="17" s="1"/>
  <c r="E72" i="1"/>
  <c r="E73" i="1"/>
  <c r="E74" i="1"/>
  <c r="E75" i="1"/>
  <c r="E76" i="1"/>
  <c r="E77" i="1"/>
  <c r="E78" i="1"/>
  <c r="E79" i="1"/>
  <c r="E80" i="1"/>
  <c r="E81" i="1"/>
  <c r="E82" i="1"/>
  <c r="E83" i="1"/>
  <c r="I194" i="17" s="1"/>
  <c r="J194" i="17" s="1"/>
  <c r="E84" i="1"/>
  <c r="E85" i="1"/>
  <c r="E86" i="1"/>
  <c r="E87" i="1"/>
  <c r="I190" i="17" s="1"/>
  <c r="J190" i="17" s="1"/>
  <c r="E88" i="1"/>
  <c r="I127" i="17" s="1"/>
  <c r="J127" i="17" s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I230" i="17" s="1"/>
  <c r="J230" i="17" s="1"/>
  <c r="E104" i="1"/>
  <c r="I279" i="17" s="1"/>
  <c r="J279" i="17" s="1"/>
  <c r="E105" i="1"/>
  <c r="E106" i="1"/>
  <c r="E107" i="1"/>
  <c r="I273" i="17" s="1"/>
  <c r="J273" i="17" s="1"/>
  <c r="E108" i="1"/>
  <c r="I265" i="17" s="1"/>
  <c r="J265" i="17" s="1"/>
  <c r="E109" i="1"/>
  <c r="E110" i="1"/>
  <c r="E111" i="1"/>
  <c r="I274" i="17" s="1"/>
  <c r="J274" i="17" s="1"/>
  <c r="E2" i="1"/>
  <c r="D2" i="1"/>
  <c r="G79" i="17" s="1"/>
  <c r="H79" i="17" s="1"/>
  <c r="D3" i="1"/>
  <c r="G46" i="17" s="1"/>
  <c r="H46" i="17" s="1"/>
  <c r="D4" i="1"/>
  <c r="D5" i="1"/>
  <c r="D6" i="1"/>
  <c r="D7" i="1"/>
  <c r="G5" i="17" s="1"/>
  <c r="H5" i="17" s="1"/>
  <c r="D8" i="1"/>
  <c r="G286" i="17" s="1"/>
  <c r="H286" i="17" s="1"/>
  <c r="D9" i="1"/>
  <c r="D10" i="1"/>
  <c r="D11" i="1"/>
  <c r="G222" i="17" s="1"/>
  <c r="H222" i="17" s="1"/>
  <c r="D12" i="1"/>
  <c r="G261" i="17" s="1"/>
  <c r="H261" i="17" s="1"/>
  <c r="D13" i="1"/>
  <c r="G228" i="17" s="1"/>
  <c r="H228" i="17" s="1"/>
  <c r="D14" i="1"/>
  <c r="G29" i="17" s="1"/>
  <c r="H29" i="17" s="1"/>
  <c r="D15" i="1"/>
  <c r="G10" i="17" s="1"/>
  <c r="H10" i="17" s="1"/>
  <c r="D16" i="1"/>
  <c r="D17" i="1"/>
  <c r="D18" i="1"/>
  <c r="D19" i="1"/>
  <c r="G44" i="17" s="1"/>
  <c r="H44" i="17" s="1"/>
  <c r="D20" i="1"/>
  <c r="G3" i="17" s="1"/>
  <c r="H3" i="17" s="1"/>
  <c r="D21" i="1"/>
  <c r="D22" i="1"/>
  <c r="D23" i="1"/>
  <c r="G92" i="17" s="1"/>
  <c r="H92" i="17" s="1"/>
  <c r="D24" i="1"/>
  <c r="D25" i="1"/>
  <c r="G206" i="17" s="1"/>
  <c r="H206" i="17" s="1"/>
  <c r="D26" i="1"/>
  <c r="D27" i="1"/>
  <c r="G238" i="17" s="1"/>
  <c r="H238" i="17" s="1"/>
  <c r="D28" i="1"/>
  <c r="D29" i="1"/>
  <c r="D30" i="1"/>
  <c r="G201" i="17" s="1"/>
  <c r="H201" i="17" s="1"/>
  <c r="D31" i="1"/>
  <c r="G8" i="17" s="1"/>
  <c r="H8" i="17" s="1"/>
  <c r="D32" i="1"/>
  <c r="D33" i="1"/>
  <c r="D34" i="1"/>
  <c r="D35" i="1"/>
  <c r="D36" i="1"/>
  <c r="D37" i="1"/>
  <c r="D38" i="1"/>
  <c r="G153" i="17" s="1"/>
  <c r="H153" i="17" s="1"/>
  <c r="D39" i="1"/>
  <c r="G112" i="17" s="1"/>
  <c r="H112" i="17" s="1"/>
  <c r="D40" i="1"/>
  <c r="G159" i="17" s="1"/>
  <c r="H159" i="17" s="1"/>
  <c r="D41" i="1"/>
  <c r="D42" i="1"/>
  <c r="D43" i="1"/>
  <c r="G296" i="17" s="1"/>
  <c r="H296" i="17" s="1"/>
  <c r="D44" i="1"/>
  <c r="G17" i="17" s="1"/>
  <c r="H17" i="17" s="1"/>
  <c r="D45" i="1"/>
  <c r="G104" i="17" s="1"/>
  <c r="H104" i="17" s="1"/>
  <c r="D46" i="1"/>
  <c r="G130" i="17" s="1"/>
  <c r="H130" i="17" s="1"/>
  <c r="D47" i="1"/>
  <c r="G167" i="17" s="1"/>
  <c r="H167" i="17" s="1"/>
  <c r="D48" i="1"/>
  <c r="D49" i="1"/>
  <c r="D50" i="1"/>
  <c r="D51" i="1"/>
  <c r="G120" i="17" s="1"/>
  <c r="H120" i="17" s="1"/>
  <c r="D52" i="1"/>
  <c r="D53" i="1"/>
  <c r="G108" i="17" s="1"/>
  <c r="H108" i="17" s="1"/>
  <c r="D54" i="1"/>
  <c r="D55" i="1"/>
  <c r="G88" i="17" s="1"/>
  <c r="H88" i="17" s="1"/>
  <c r="D56" i="1"/>
  <c r="D57" i="1"/>
  <c r="D58" i="1"/>
  <c r="G87" i="17" s="1"/>
  <c r="H87" i="17" s="1"/>
  <c r="D59" i="1"/>
  <c r="G227" i="17" s="1"/>
  <c r="H227" i="17" s="1"/>
  <c r="D60" i="1"/>
  <c r="G223" i="17" s="1"/>
  <c r="H223" i="17" s="1"/>
  <c r="D61" i="1"/>
  <c r="D62" i="1"/>
  <c r="D63" i="1"/>
  <c r="G107" i="17" s="1"/>
  <c r="H107" i="17" s="1"/>
  <c r="D64" i="1"/>
  <c r="G116" i="17" s="1"/>
  <c r="H116" i="17" s="1"/>
  <c r="D65" i="1"/>
  <c r="D66" i="1"/>
  <c r="D67" i="1"/>
  <c r="G90" i="17" s="1"/>
  <c r="H90" i="17" s="1"/>
  <c r="D68" i="1"/>
  <c r="D69" i="1"/>
  <c r="G70" i="17" s="1"/>
  <c r="H70" i="17" s="1"/>
  <c r="D70" i="1"/>
  <c r="D71" i="1"/>
  <c r="G9" i="17" s="1"/>
  <c r="H9" i="17" s="1"/>
  <c r="D72" i="1"/>
  <c r="D73" i="1"/>
  <c r="G229" i="17" s="1"/>
  <c r="H229" i="17" s="1"/>
  <c r="D74" i="1"/>
  <c r="G73" i="17" s="1"/>
  <c r="H73" i="17" s="1"/>
  <c r="D75" i="1"/>
  <c r="G106" i="17" s="1"/>
  <c r="H106" i="17" s="1"/>
  <c r="D76" i="1"/>
  <c r="D77" i="1"/>
  <c r="D78" i="1"/>
  <c r="G246" i="17" s="1"/>
  <c r="H246" i="17" s="1"/>
  <c r="D79" i="1"/>
  <c r="D80" i="1"/>
  <c r="G7" i="17" s="1"/>
  <c r="H7" i="17" s="1"/>
  <c r="D81" i="1"/>
  <c r="D82" i="1"/>
  <c r="G290" i="17" s="1"/>
  <c r="H290" i="17" s="1"/>
  <c r="D83" i="1"/>
  <c r="G132" i="17" s="1"/>
  <c r="H132" i="17" s="1"/>
  <c r="D84" i="1"/>
  <c r="G69" i="17" s="1"/>
  <c r="H69" i="17" s="1"/>
  <c r="D85" i="1"/>
  <c r="D86" i="1"/>
  <c r="D87" i="1"/>
  <c r="G151" i="17" s="1"/>
  <c r="H151" i="17" s="1"/>
  <c r="D88" i="1"/>
  <c r="G127" i="17" s="1"/>
  <c r="H127" i="17" s="1"/>
  <c r="D89" i="1"/>
  <c r="D90" i="1"/>
  <c r="D91" i="1"/>
  <c r="D92" i="1"/>
  <c r="D93" i="1"/>
  <c r="I66" i="17" s="1"/>
  <c r="J66" i="17" s="1"/>
  <c r="D94" i="1"/>
  <c r="D95" i="1"/>
  <c r="D96" i="1"/>
  <c r="G84" i="17" s="1"/>
  <c r="H84" i="17" s="1"/>
  <c r="D97" i="1"/>
  <c r="D98" i="1"/>
  <c r="D99" i="1"/>
  <c r="D100" i="1"/>
  <c r="D101" i="1"/>
  <c r="G232" i="17" s="1"/>
  <c r="H232" i="17" s="1"/>
  <c r="D102" i="1"/>
  <c r="G231" i="17" s="1"/>
  <c r="H231" i="17" s="1"/>
  <c r="D103" i="1"/>
  <c r="D104" i="1"/>
  <c r="G279" i="17" s="1"/>
  <c r="H279" i="17" s="1"/>
  <c r="D105" i="1"/>
  <c r="G272" i="17" s="1"/>
  <c r="H272" i="17" s="1"/>
  <c r="D106" i="1"/>
  <c r="G280" i="17" s="1"/>
  <c r="H280" i="17" s="1"/>
  <c r="D107" i="1"/>
  <c r="G273" i="17" s="1"/>
  <c r="H273" i="17" s="1"/>
  <c r="D108" i="1"/>
  <c r="G265" i="17" s="1"/>
  <c r="H265" i="17" s="1"/>
  <c r="D109" i="1"/>
  <c r="G282" i="17" s="1"/>
  <c r="H282" i="17" s="1"/>
  <c r="D110" i="1"/>
  <c r="D111" i="1"/>
  <c r="G274" i="17" s="1"/>
  <c r="H274" i="17" s="1"/>
  <c r="I2" i="15"/>
  <c r="E22" i="21"/>
  <c r="D23" i="21"/>
  <c r="E23" i="21"/>
  <c r="D24" i="21"/>
  <c r="E24" i="21"/>
  <c r="E25" i="21"/>
  <c r="E16" i="21"/>
  <c r="D16" i="21"/>
  <c r="I79" i="17" l="1"/>
  <c r="J79" i="17" s="1"/>
  <c r="I231" i="17"/>
  <c r="J231" i="17" s="1"/>
  <c r="I234" i="17"/>
  <c r="J234" i="17" s="1"/>
  <c r="I158" i="17"/>
  <c r="J158" i="17" s="1"/>
  <c r="I146" i="17"/>
  <c r="J146" i="17" s="1"/>
  <c r="I30" i="17"/>
  <c r="J30" i="17" s="1"/>
  <c r="I29" i="17"/>
  <c r="J29" i="17" s="1"/>
  <c r="I130" i="17"/>
  <c r="J130" i="17" s="1"/>
  <c r="I282" i="17"/>
  <c r="J282" i="17" s="1"/>
  <c r="I272" i="17"/>
  <c r="J272" i="17" s="1"/>
  <c r="I232" i="17"/>
  <c r="J232" i="17" s="1"/>
  <c r="I229" i="17"/>
  <c r="J229" i="17" s="1"/>
  <c r="I70" i="17"/>
  <c r="J70" i="17" s="1"/>
  <c r="I228" i="17"/>
  <c r="J228" i="17" s="1"/>
  <c r="I246" i="17"/>
  <c r="J246" i="17" s="1"/>
  <c r="G211" i="17"/>
  <c r="H211" i="17" s="1"/>
  <c r="G25" i="17"/>
  <c r="H25" i="17" s="1"/>
  <c r="G72" i="17"/>
  <c r="H72" i="17" s="1"/>
  <c r="G178" i="17"/>
  <c r="H178" i="17" s="1"/>
  <c r="G314" i="17"/>
  <c r="H314" i="17" s="1"/>
  <c r="G297" i="17"/>
  <c r="H297" i="17" s="1"/>
  <c r="G258" i="17"/>
  <c r="H258" i="17" s="1"/>
  <c r="G14" i="17"/>
  <c r="H14" i="17" s="1"/>
  <c r="G100" i="17"/>
  <c r="H100" i="17" s="1"/>
  <c r="G75" i="17"/>
  <c r="H75" i="17" s="1"/>
  <c r="G126" i="17"/>
  <c r="H126" i="17" s="1"/>
  <c r="G321" i="17"/>
  <c r="H321" i="17" s="1"/>
  <c r="G61" i="17"/>
  <c r="H61" i="17" s="1"/>
  <c r="G196" i="17"/>
  <c r="H196" i="17" s="1"/>
  <c r="G137" i="17"/>
  <c r="H137" i="17" s="1"/>
  <c r="G242" i="17"/>
  <c r="H242" i="17" s="1"/>
  <c r="G41" i="17"/>
  <c r="H41" i="17" s="1"/>
  <c r="G2" i="17"/>
  <c r="H2" i="17" s="1"/>
  <c r="G162" i="17"/>
  <c r="H162" i="17" s="1"/>
  <c r="G249" i="17"/>
  <c r="H249" i="17" s="1"/>
  <c r="G293" i="17"/>
  <c r="H293" i="17" s="1"/>
  <c r="G283" i="17"/>
  <c r="H283" i="17" s="1"/>
  <c r="G141" i="17"/>
  <c r="H141" i="17" s="1"/>
  <c r="G33" i="17"/>
  <c r="H33" i="17" s="1"/>
  <c r="G259" i="17"/>
  <c r="H259" i="17" s="1"/>
  <c r="G298" i="17"/>
  <c r="H298" i="17" s="1"/>
  <c r="G202" i="17"/>
  <c r="H202" i="17" s="1"/>
  <c r="G40" i="17"/>
  <c r="H40" i="17" s="1"/>
  <c r="G152" i="17"/>
  <c r="H152" i="17" s="1"/>
  <c r="I8" i="17"/>
  <c r="J8" i="17" s="1"/>
  <c r="I250" i="17"/>
  <c r="J250" i="17" s="1"/>
  <c r="I294" i="17"/>
  <c r="J294" i="17" s="1"/>
  <c r="G157" i="17"/>
  <c r="H157" i="17" s="1"/>
  <c r="G184" i="17"/>
  <c r="H184" i="17" s="1"/>
  <c r="G252" i="17"/>
  <c r="H252" i="17" s="1"/>
  <c r="G277" i="17"/>
  <c r="H277" i="17" s="1"/>
  <c r="G89" i="17"/>
  <c r="H89" i="17" s="1"/>
  <c r="G57" i="17"/>
  <c r="H57" i="17" s="1"/>
  <c r="G309" i="17"/>
  <c r="H309" i="17" s="1"/>
  <c r="G85" i="17"/>
  <c r="H85" i="17" s="1"/>
  <c r="G221" i="17"/>
  <c r="H221" i="17" s="1"/>
  <c r="G42" i="17"/>
  <c r="H42" i="17" s="1"/>
  <c r="G264" i="17"/>
  <c r="H264" i="17" s="1"/>
  <c r="G94" i="17"/>
  <c r="H94" i="17" s="1"/>
  <c r="G216" i="17"/>
  <c r="H216" i="17" s="1"/>
  <c r="G125" i="17"/>
  <c r="H125" i="17" s="1"/>
  <c r="G243" i="17"/>
  <c r="H243" i="17" s="1"/>
  <c r="G110" i="17"/>
  <c r="H110" i="17" s="1"/>
  <c r="G68" i="17"/>
  <c r="H68" i="17" s="1"/>
  <c r="G114" i="17"/>
  <c r="H114" i="17" s="1"/>
  <c r="G185" i="17"/>
  <c r="H185" i="17" s="1"/>
  <c r="G236" i="17"/>
  <c r="H236" i="17" s="1"/>
  <c r="G52" i="17"/>
  <c r="H52" i="17" s="1"/>
  <c r="G278" i="17"/>
  <c r="H278" i="17" s="1"/>
  <c r="G97" i="17"/>
  <c r="H97" i="17" s="1"/>
  <c r="G305" i="17"/>
  <c r="H305" i="17" s="1"/>
  <c r="G225" i="17"/>
  <c r="H225" i="17" s="1"/>
  <c r="G20" i="17"/>
  <c r="H20" i="17" s="1"/>
  <c r="G168" i="17"/>
  <c r="H168" i="17" s="1"/>
  <c r="G269" i="17"/>
  <c r="H269" i="17" s="1"/>
  <c r="G250" i="17"/>
  <c r="H250" i="17" s="1"/>
  <c r="G241" i="17"/>
  <c r="H241" i="17" s="1"/>
  <c r="G173" i="17"/>
  <c r="H173" i="17" s="1"/>
  <c r="G121" i="17"/>
  <c r="H121" i="17" s="1"/>
  <c r="G77" i="17"/>
  <c r="H77" i="17" s="1"/>
  <c r="G65" i="17"/>
  <c r="H65" i="17" s="1"/>
  <c r="G50" i="17"/>
  <c r="H50" i="17" s="1"/>
  <c r="G15" i="17"/>
  <c r="H15" i="17" s="1"/>
  <c r="G292" i="17"/>
  <c r="H292" i="17" s="1"/>
  <c r="G284" i="17"/>
  <c r="H284" i="17" s="1"/>
  <c r="G268" i="17"/>
  <c r="H268" i="17" s="1"/>
  <c r="G257" i="17"/>
  <c r="H257" i="17" s="1"/>
  <c r="G248" i="17"/>
  <c r="H248" i="17" s="1"/>
  <c r="G194" i="17"/>
  <c r="H194" i="17" s="1"/>
  <c r="G182" i="17"/>
  <c r="H182" i="17" s="1"/>
  <c r="G169" i="17"/>
  <c r="H169" i="17" s="1"/>
  <c r="G142" i="17"/>
  <c r="H142" i="17" s="1"/>
  <c r="G109" i="17"/>
  <c r="H109" i="17" s="1"/>
  <c r="G86" i="17"/>
  <c r="H86" i="17" s="1"/>
  <c r="G76" i="17"/>
  <c r="H76" i="17" s="1"/>
  <c r="I34" i="17"/>
  <c r="J34" i="17" s="1"/>
  <c r="G312" i="17"/>
  <c r="H312" i="17" s="1"/>
  <c r="G302" i="17"/>
  <c r="H302" i="17" s="1"/>
  <c r="G253" i="17"/>
  <c r="H253" i="17" s="1"/>
  <c r="G190" i="17"/>
  <c r="H190" i="17" s="1"/>
  <c r="G105" i="17"/>
  <c r="H105" i="17" s="1"/>
  <c r="G205" i="17"/>
  <c r="H205" i="17" s="1"/>
  <c r="G21" i="17"/>
  <c r="H21" i="17" s="1"/>
  <c r="G245" i="17"/>
  <c r="H245" i="17" s="1"/>
  <c r="G12" i="17"/>
  <c r="H12" i="17" s="1"/>
  <c r="G51" i="17"/>
  <c r="H51" i="17" s="1"/>
  <c r="G139" i="17"/>
  <c r="H139" i="17" s="1"/>
  <c r="G81" i="17"/>
  <c r="H81" i="17" s="1"/>
  <c r="G198" i="17"/>
  <c r="H198" i="17" s="1"/>
  <c r="G234" i="17"/>
  <c r="H234" i="17" s="1"/>
  <c r="G276" i="17"/>
  <c r="H276" i="17" s="1"/>
  <c r="G45" i="17"/>
  <c r="H45" i="17" s="1"/>
  <c r="G260" i="17"/>
  <c r="H260" i="17" s="1"/>
  <c r="G299" i="17"/>
  <c r="H299" i="17" s="1"/>
  <c r="G191" i="17"/>
  <c r="H191" i="17" s="1"/>
  <c r="G251" i="17"/>
  <c r="H251" i="17" s="1"/>
  <c r="G63" i="17"/>
  <c r="H63" i="17" s="1"/>
  <c r="G244" i="17"/>
  <c r="H244" i="17" s="1"/>
  <c r="G129" i="17"/>
  <c r="H129" i="17" s="1"/>
  <c r="G308" i="17"/>
  <c r="H308" i="17" s="1"/>
  <c r="G95" i="17"/>
  <c r="H95" i="17" s="1"/>
  <c r="G115" i="17"/>
  <c r="H115" i="17" s="1"/>
  <c r="G32" i="17"/>
  <c r="H32" i="17" s="1"/>
  <c r="G320" i="17"/>
  <c r="H320" i="17" s="1"/>
  <c r="G56" i="17"/>
  <c r="H56" i="17" s="1"/>
  <c r="G47" i="17"/>
  <c r="H47" i="17" s="1"/>
  <c r="G30" i="17"/>
  <c r="H30" i="17" s="1"/>
  <c r="G124" i="17"/>
  <c r="H124" i="17" s="1"/>
  <c r="G193" i="17"/>
  <c r="H193" i="17" s="1"/>
  <c r="G214" i="17"/>
  <c r="H214" i="17" s="1"/>
  <c r="G93" i="17"/>
  <c r="H93" i="17" s="1"/>
  <c r="G91" i="17"/>
  <c r="H91" i="17" s="1"/>
  <c r="G101" i="17"/>
  <c r="H101" i="17" s="1"/>
  <c r="G254" i="17"/>
  <c r="H254" i="17" s="1"/>
  <c r="G172" i="17"/>
  <c r="H172" i="17" s="1"/>
  <c r="G177" i="17"/>
  <c r="H177" i="17" s="1"/>
  <c r="I187" i="17"/>
  <c r="J187" i="17" s="1"/>
  <c r="I235" i="17"/>
  <c r="J235" i="17" s="1"/>
  <c r="I28" i="17"/>
  <c r="J28" i="17" s="1"/>
  <c r="I140" i="17"/>
  <c r="J140" i="17" s="1"/>
  <c r="I13" i="17"/>
  <c r="J13" i="17" s="1"/>
  <c r="I89" i="17"/>
  <c r="J89" i="17" s="1"/>
  <c r="I117" i="17"/>
  <c r="J117" i="17" s="1"/>
  <c r="I277" i="17"/>
  <c r="J277" i="17" s="1"/>
  <c r="I62" i="17"/>
  <c r="J62" i="17" s="1"/>
  <c r="I19" i="17"/>
  <c r="J19" i="17" s="1"/>
  <c r="I99" i="17"/>
  <c r="J99" i="17" s="1"/>
  <c r="I85" i="17"/>
  <c r="J85" i="17" s="1"/>
  <c r="I221" i="17"/>
  <c r="J221" i="17" s="1"/>
  <c r="I301" i="17"/>
  <c r="J301" i="17" s="1"/>
  <c r="I108" i="17"/>
  <c r="J108" i="17" s="1"/>
  <c r="I237" i="17"/>
  <c r="J237" i="17" s="1"/>
  <c r="I264" i="17"/>
  <c r="J264" i="17" s="1"/>
  <c r="I42" i="17"/>
  <c r="J42" i="17" s="1"/>
  <c r="I243" i="17"/>
  <c r="J243" i="17" s="1"/>
  <c r="I110" i="17"/>
  <c r="J110" i="17" s="1"/>
  <c r="I199" i="17"/>
  <c r="J199" i="17" s="1"/>
  <c r="I52" i="17"/>
  <c r="J52" i="17" s="1"/>
  <c r="I128" i="17"/>
  <c r="J128" i="17" s="1"/>
  <c r="I236" i="17"/>
  <c r="J236" i="17" s="1"/>
  <c r="I145" i="17"/>
  <c r="J145" i="17" s="1"/>
  <c r="I38" i="17"/>
  <c r="J38" i="17" s="1"/>
  <c r="I18" i="17"/>
  <c r="J18" i="17" s="1"/>
  <c r="I278" i="17"/>
  <c r="J278" i="17" s="1"/>
  <c r="I20" i="17"/>
  <c r="J20" i="17" s="1"/>
  <c r="I148" i="17"/>
  <c r="J148" i="17" s="1"/>
  <c r="I168" i="17"/>
  <c r="J168" i="17" s="1"/>
  <c r="G289" i="17"/>
  <c r="H289" i="17" s="1"/>
  <c r="G212" i="17"/>
  <c r="H212" i="17" s="1"/>
  <c r="G26" i="17"/>
  <c r="H26" i="17" s="1"/>
  <c r="G113" i="17"/>
  <c r="H113" i="17" s="1"/>
  <c r="G66" i="17"/>
  <c r="H66" i="17" s="1"/>
  <c r="G13" i="17"/>
  <c r="H13" i="17" s="1"/>
  <c r="G187" i="17"/>
  <c r="H187" i="17" s="1"/>
  <c r="G235" i="17"/>
  <c r="H235" i="17" s="1"/>
  <c r="G28" i="17"/>
  <c r="H28" i="17" s="1"/>
  <c r="G117" i="17"/>
  <c r="H117" i="17" s="1"/>
  <c r="G140" i="17"/>
  <c r="H140" i="17" s="1"/>
  <c r="G35" i="17"/>
  <c r="H35" i="17" s="1"/>
  <c r="G143" i="17"/>
  <c r="H143" i="17" s="1"/>
  <c r="G203" i="17"/>
  <c r="H203" i="17" s="1"/>
  <c r="G288" i="17"/>
  <c r="H288" i="17" s="1"/>
  <c r="G99" i="17"/>
  <c r="H99" i="17" s="1"/>
  <c r="G19" i="17"/>
  <c r="H19" i="17" s="1"/>
  <c r="G111" i="17"/>
  <c r="H111" i="17" s="1"/>
  <c r="G183" i="17"/>
  <c r="H183" i="17" s="1"/>
  <c r="G247" i="17"/>
  <c r="H247" i="17" s="1"/>
  <c r="G165" i="17"/>
  <c r="H165" i="17" s="1"/>
  <c r="G291" i="17"/>
  <c r="H291" i="17" s="1"/>
  <c r="G150" i="17"/>
  <c r="H150" i="17" s="1"/>
  <c r="G239" i="17"/>
  <c r="H239" i="17" s="1"/>
  <c r="G118" i="17"/>
  <c r="H118" i="17" s="1"/>
  <c r="G27" i="17"/>
  <c r="H27" i="17" s="1"/>
  <c r="G186" i="17"/>
  <c r="H186" i="17" s="1"/>
  <c r="G213" i="17"/>
  <c r="H213" i="17" s="1"/>
  <c r="G60" i="17"/>
  <c r="H60" i="17" s="1"/>
  <c r="G316" i="17"/>
  <c r="H316" i="17" s="1"/>
  <c r="G82" i="17"/>
  <c r="H82" i="17" s="1"/>
  <c r="G31" i="17"/>
  <c r="H31" i="17" s="1"/>
  <c r="G195" i="17"/>
  <c r="H195" i="17" s="1"/>
  <c r="G319" i="17"/>
  <c r="H319" i="17" s="1"/>
  <c r="G49" i="17"/>
  <c r="H49" i="17" s="1"/>
  <c r="G83" i="17"/>
  <c r="H83" i="17" s="1"/>
  <c r="G133" i="17"/>
  <c r="H133" i="17" s="1"/>
  <c r="G166" i="17"/>
  <c r="H166" i="17" s="1"/>
  <c r="G266" i="17"/>
  <c r="H266" i="17" s="1"/>
  <c r="G59" i="17"/>
  <c r="H59" i="17" s="1"/>
  <c r="G36" i="17"/>
  <c r="H36" i="17" s="1"/>
  <c r="G18" i="17"/>
  <c r="H18" i="17" s="1"/>
  <c r="G199" i="17"/>
  <c r="H199" i="17" s="1"/>
  <c r="G128" i="17"/>
  <c r="H128" i="17" s="1"/>
  <c r="G38" i="17"/>
  <c r="H38" i="17" s="1"/>
  <c r="G145" i="17"/>
  <c r="H145" i="17" s="1"/>
  <c r="G98" i="17"/>
  <c r="H98" i="17" s="1"/>
  <c r="I163" i="17"/>
  <c r="J163" i="17" s="1"/>
  <c r="I207" i="17"/>
  <c r="J207" i="17" s="1"/>
  <c r="I267" i="17"/>
  <c r="J267" i="17" s="1"/>
  <c r="I84" i="17"/>
  <c r="J84" i="17" s="1"/>
  <c r="I134" i="17"/>
  <c r="J134" i="17" s="1"/>
  <c r="I211" i="17"/>
  <c r="J211" i="17" s="1"/>
  <c r="I72" i="17"/>
  <c r="J72" i="17" s="1"/>
  <c r="I25" i="17"/>
  <c r="J25" i="17" s="1"/>
  <c r="I54" i="17"/>
  <c r="J54" i="17" s="1"/>
  <c r="I102" i="17"/>
  <c r="J102" i="17" s="1"/>
  <c r="I314" i="17"/>
  <c r="J314" i="17" s="1"/>
  <c r="I178" i="17"/>
  <c r="J178" i="17" s="1"/>
  <c r="I224" i="17"/>
  <c r="J224" i="17" s="1"/>
  <c r="I304" i="17"/>
  <c r="J304" i="17" s="1"/>
  <c r="I69" i="17"/>
  <c r="J69" i="17" s="1"/>
  <c r="I7" i="17"/>
  <c r="J7" i="17" s="1"/>
  <c r="I156" i="17"/>
  <c r="J156" i="17" s="1"/>
  <c r="I160" i="17"/>
  <c r="J160" i="17" s="1"/>
  <c r="I297" i="17"/>
  <c r="J297" i="17" s="1"/>
  <c r="I258" i="17"/>
  <c r="J258" i="17" s="1"/>
  <c r="I100" i="17"/>
  <c r="J100" i="17" s="1"/>
  <c r="I14" i="17"/>
  <c r="J14" i="17" s="1"/>
  <c r="I223" i="17"/>
  <c r="J223" i="17" s="1"/>
  <c r="I303" i="17"/>
  <c r="J303" i="17" s="1"/>
  <c r="I96" i="17"/>
  <c r="J96" i="17" s="1"/>
  <c r="I75" i="17"/>
  <c r="J75" i="17" s="1"/>
  <c r="I196" i="17"/>
  <c r="J196" i="17" s="1"/>
  <c r="I37" i="17"/>
  <c r="J37" i="17" s="1"/>
  <c r="I61" i="17"/>
  <c r="J61" i="17" s="1"/>
  <c r="I321" i="17"/>
  <c r="J321" i="17" s="1"/>
  <c r="I218" i="17"/>
  <c r="J218" i="17" s="1"/>
  <c r="I126" i="17"/>
  <c r="J126" i="17" s="1"/>
  <c r="I137" i="17"/>
  <c r="J137" i="17" s="1"/>
  <c r="I242" i="17"/>
  <c r="J242" i="17" s="1"/>
  <c r="I67" i="17"/>
  <c r="J67" i="17" s="1"/>
  <c r="I131" i="17"/>
  <c r="J131" i="17" s="1"/>
  <c r="I295" i="17"/>
  <c r="J295" i="17" s="1"/>
  <c r="I256" i="17"/>
  <c r="J256" i="17" s="1"/>
  <c r="I41" i="17"/>
  <c r="J41" i="17" s="1"/>
  <c r="I53" i="17"/>
  <c r="J53" i="17" s="1"/>
  <c r="I149" i="17"/>
  <c r="J149" i="17" s="1"/>
  <c r="I205" i="17"/>
  <c r="J205" i="17" s="1"/>
  <c r="I209" i="17"/>
  <c r="J209" i="17" s="1"/>
  <c r="I159" i="17"/>
  <c r="J159" i="17" s="1"/>
  <c r="I311" i="17"/>
  <c r="J311" i="17" s="1"/>
  <c r="I64" i="17"/>
  <c r="J64" i="17" s="1"/>
  <c r="I122" i="17"/>
  <c r="J122" i="17" s="1"/>
  <c r="I249" i="17"/>
  <c r="J249" i="17" s="1"/>
  <c r="I293" i="17"/>
  <c r="J293" i="17" s="1"/>
  <c r="I22" i="17"/>
  <c r="J22" i="17" s="1"/>
  <c r="I283" i="17"/>
  <c r="J283" i="17" s="1"/>
  <c r="I188" i="17"/>
  <c r="J188" i="17" s="1"/>
  <c r="I33" i="17"/>
  <c r="J33" i="17" s="1"/>
  <c r="I141" i="17"/>
  <c r="J141" i="17" s="1"/>
  <c r="I259" i="17"/>
  <c r="J259" i="17" s="1"/>
  <c r="I298" i="17"/>
  <c r="J298" i="17" s="1"/>
  <c r="I300" i="17"/>
  <c r="J300" i="17" s="1"/>
  <c r="I261" i="17"/>
  <c r="J261" i="17" s="1"/>
  <c r="I39" i="17"/>
  <c r="J39" i="17" s="1"/>
  <c r="I147" i="17"/>
  <c r="J147" i="17" s="1"/>
  <c r="I208" i="17"/>
  <c r="J208" i="17" s="1"/>
  <c r="I286" i="17"/>
  <c r="J286" i="17" s="1"/>
  <c r="I287" i="17"/>
  <c r="J287" i="17" s="1"/>
  <c r="I40" i="17"/>
  <c r="J40" i="17" s="1"/>
  <c r="I152" i="17"/>
  <c r="J152" i="17" s="1"/>
  <c r="I202" i="17"/>
  <c r="J202" i="17" s="1"/>
  <c r="G313" i="17"/>
  <c r="H313" i="17" s="1"/>
  <c r="G306" i="17"/>
  <c r="H306" i="17" s="1"/>
  <c r="G281" i="17"/>
  <c r="H281" i="17" s="1"/>
  <c r="G237" i="17"/>
  <c r="H237" i="17" s="1"/>
  <c r="G226" i="17"/>
  <c r="H226" i="17" s="1"/>
  <c r="G210" i="17"/>
  <c r="H210" i="17" s="1"/>
  <c r="G189" i="17"/>
  <c r="H189" i="17" s="1"/>
  <c r="G180" i="17"/>
  <c r="H180" i="17" s="1"/>
  <c r="G158" i="17"/>
  <c r="H158" i="17" s="1"/>
  <c r="G148" i="17"/>
  <c r="H148" i="17" s="1"/>
  <c r="G62" i="17"/>
  <c r="H62" i="17" s="1"/>
  <c r="I2" i="17"/>
  <c r="J2" i="17" s="1"/>
  <c r="I162" i="17"/>
  <c r="J162" i="17" s="1"/>
  <c r="I98" i="17"/>
  <c r="J98" i="17" s="1"/>
  <c r="G4" i="17"/>
  <c r="H4" i="17" s="1"/>
  <c r="G204" i="17"/>
  <c r="H204" i="17" s="1"/>
  <c r="G55" i="17"/>
  <c r="H55" i="17" s="1"/>
  <c r="G103" i="17"/>
  <c r="H103" i="17" s="1"/>
  <c r="G179" i="17"/>
  <c r="H179" i="17" s="1"/>
  <c r="G315" i="17"/>
  <c r="H315" i="17" s="1"/>
  <c r="G119" i="17"/>
  <c r="H119" i="17" s="1"/>
  <c r="G240" i="17"/>
  <c r="H240" i="17" s="1"/>
  <c r="G71" i="17"/>
  <c r="H71" i="17" s="1"/>
  <c r="G176" i="17"/>
  <c r="H176" i="17" s="1"/>
  <c r="G161" i="17"/>
  <c r="H161" i="17" s="1"/>
  <c r="G23" i="17"/>
  <c r="H23" i="17" s="1"/>
  <c r="G175" i="17"/>
  <c r="H175" i="17" s="1"/>
  <c r="G144" i="17"/>
  <c r="H144" i="17" s="1"/>
  <c r="I184" i="17"/>
  <c r="J184" i="17" s="1"/>
  <c r="I252" i="17"/>
  <c r="J252" i="17" s="1"/>
  <c r="I113" i="17"/>
  <c r="J113" i="17" s="1"/>
  <c r="I157" i="17"/>
  <c r="J157" i="17" s="1"/>
  <c r="I35" i="17"/>
  <c r="J35" i="17" s="1"/>
  <c r="I143" i="17"/>
  <c r="J143" i="17" s="1"/>
  <c r="I203" i="17"/>
  <c r="J203" i="17" s="1"/>
  <c r="I288" i="17"/>
  <c r="J288" i="17" s="1"/>
  <c r="I111" i="17"/>
  <c r="J111" i="17" s="1"/>
  <c r="I183" i="17"/>
  <c r="J183" i="17" s="1"/>
  <c r="I247" i="17"/>
  <c r="J247" i="17" s="1"/>
  <c r="I291" i="17"/>
  <c r="J291" i="17" s="1"/>
  <c r="I57" i="17"/>
  <c r="J57" i="17" s="1"/>
  <c r="I165" i="17"/>
  <c r="J165" i="17" s="1"/>
  <c r="I309" i="17"/>
  <c r="J309" i="17" s="1"/>
  <c r="I150" i="17"/>
  <c r="J150" i="17" s="1"/>
  <c r="I239" i="17"/>
  <c r="J239" i="17" s="1"/>
  <c r="I118" i="17"/>
  <c r="J118" i="17" s="1"/>
  <c r="I27" i="17"/>
  <c r="J27" i="17" s="1"/>
  <c r="I60" i="17"/>
  <c r="J60" i="17" s="1"/>
  <c r="I104" i="17"/>
  <c r="J104" i="17" s="1"/>
  <c r="I316" i="17"/>
  <c r="J316" i="17" s="1"/>
  <c r="I213" i="17"/>
  <c r="J213" i="17" s="1"/>
  <c r="I186" i="17"/>
  <c r="J186" i="17" s="1"/>
  <c r="I82" i="17"/>
  <c r="J82" i="17" s="1"/>
  <c r="I31" i="17"/>
  <c r="J31" i="17" s="1"/>
  <c r="I195" i="17"/>
  <c r="J195" i="17" s="1"/>
  <c r="I216" i="17"/>
  <c r="J216" i="17" s="1"/>
  <c r="I49" i="17"/>
  <c r="J49" i="17" s="1"/>
  <c r="I125" i="17"/>
  <c r="J125" i="17" s="1"/>
  <c r="I94" i="17"/>
  <c r="J94" i="17" s="1"/>
  <c r="I319" i="17"/>
  <c r="J319" i="17" s="1"/>
  <c r="I83" i="17"/>
  <c r="J83" i="17" s="1"/>
  <c r="I133" i="17"/>
  <c r="J133" i="17" s="1"/>
  <c r="I166" i="17"/>
  <c r="J166" i="17" s="1"/>
  <c r="I206" i="17"/>
  <c r="J206" i="17" s="1"/>
  <c r="I266" i="17"/>
  <c r="J266" i="17" s="1"/>
  <c r="I59" i="17"/>
  <c r="J59" i="17" s="1"/>
  <c r="I36" i="17"/>
  <c r="J36" i="17" s="1"/>
  <c r="I68" i="17"/>
  <c r="J68" i="17" s="1"/>
  <c r="I185" i="17"/>
  <c r="J185" i="17" s="1"/>
  <c r="I313" i="17"/>
  <c r="J313" i="17" s="1"/>
  <c r="I114" i="17"/>
  <c r="J114" i="17" s="1"/>
  <c r="I210" i="17"/>
  <c r="J210" i="17" s="1"/>
  <c r="I97" i="17"/>
  <c r="J97" i="17" s="1"/>
  <c r="I225" i="17"/>
  <c r="J225" i="17" s="1"/>
  <c r="I305" i="17"/>
  <c r="J305" i="17" s="1"/>
  <c r="G163" i="17"/>
  <c r="H163" i="17" s="1"/>
  <c r="G207" i="17"/>
  <c r="H207" i="17" s="1"/>
  <c r="G267" i="17"/>
  <c r="H267" i="17" s="1"/>
  <c r="G67" i="17"/>
  <c r="H67" i="17" s="1"/>
  <c r="G131" i="17"/>
  <c r="H131" i="17" s="1"/>
  <c r="G39" i="17"/>
  <c r="H39" i="17" s="1"/>
  <c r="G147" i="17"/>
  <c r="H147" i="17" s="1"/>
  <c r="I263" i="17"/>
  <c r="J263" i="17" s="1"/>
  <c r="I24" i="17"/>
  <c r="J24" i="17" s="1"/>
  <c r="I151" i="17"/>
  <c r="J151" i="17" s="1"/>
  <c r="I248" i="17"/>
  <c r="J248" i="17" s="1"/>
  <c r="I292" i="17"/>
  <c r="J292" i="17" s="1"/>
  <c r="I121" i="17"/>
  <c r="J121" i="17" s="1"/>
  <c r="I58" i="17"/>
  <c r="J58" i="17" s="1"/>
  <c r="I43" i="17"/>
  <c r="J43" i="17" s="1"/>
  <c r="I215" i="17"/>
  <c r="J215" i="17" s="1"/>
  <c r="I48" i="17"/>
  <c r="J48" i="17" s="1"/>
  <c r="I132" i="17"/>
  <c r="J132" i="17" s="1"/>
  <c r="I74" i="17"/>
  <c r="J74" i="17" s="1"/>
  <c r="I318" i="17"/>
  <c r="J318" i="17" s="1"/>
  <c r="I155" i="17"/>
  <c r="J155" i="17" s="1"/>
  <c r="I171" i="17"/>
  <c r="J171" i="17" s="1"/>
  <c r="I6" i="17"/>
  <c r="J6" i="17" s="1"/>
  <c r="I164" i="17"/>
  <c r="J164" i="17" s="1"/>
  <c r="I77" i="17"/>
  <c r="J77" i="17" s="1"/>
  <c r="I269" i="17"/>
  <c r="J269" i="17" s="1"/>
  <c r="I182" i="17"/>
  <c r="J182" i="17" s="1"/>
  <c r="I106" i="17"/>
  <c r="J106" i="17" s="1"/>
  <c r="I15" i="17"/>
  <c r="J15" i="17" s="1"/>
  <c r="I90" i="17"/>
  <c r="J90" i="17" s="1"/>
  <c r="I227" i="17"/>
  <c r="J227" i="17" s="1"/>
  <c r="I307" i="17"/>
  <c r="J307" i="17" s="1"/>
  <c r="I120" i="17"/>
  <c r="J120" i="17" s="1"/>
  <c r="I241" i="17"/>
  <c r="J241" i="17" s="1"/>
  <c r="I167" i="17"/>
  <c r="J167" i="17" s="1"/>
  <c r="I76" i="17"/>
  <c r="J76" i="17" s="1"/>
  <c r="I268" i="17"/>
  <c r="J268" i="17" s="1"/>
  <c r="I105" i="17"/>
  <c r="J105" i="17" s="1"/>
  <c r="I181" i="17"/>
  <c r="J181" i="17" s="1"/>
  <c r="I296" i="17"/>
  <c r="J296" i="17" s="1"/>
  <c r="I257" i="17"/>
  <c r="J257" i="17" s="1"/>
  <c r="I112" i="17"/>
  <c r="J112" i="17" s="1"/>
  <c r="I312" i="17"/>
  <c r="J312" i="17" s="1"/>
  <c r="I65" i="17"/>
  <c r="J65" i="17" s="1"/>
  <c r="I169" i="17"/>
  <c r="J169" i="17" s="1"/>
  <c r="I109" i="17"/>
  <c r="J109" i="17" s="1"/>
  <c r="I238" i="17"/>
  <c r="J238" i="17" s="1"/>
  <c r="I123" i="17"/>
  <c r="J123" i="17" s="1"/>
  <c r="I255" i="17"/>
  <c r="J255" i="17" s="1"/>
  <c r="I92" i="17"/>
  <c r="J92" i="17" s="1"/>
  <c r="I192" i="17"/>
  <c r="J192" i="17" s="1"/>
  <c r="I173" i="17"/>
  <c r="J173" i="17" s="1"/>
  <c r="I11" i="17"/>
  <c r="J11" i="17" s="1"/>
  <c r="I135" i="17"/>
  <c r="J135" i="17" s="1"/>
  <c r="I275" i="17"/>
  <c r="J275" i="17" s="1"/>
  <c r="I44" i="17"/>
  <c r="J44" i="17" s="1"/>
  <c r="I80" i="17"/>
  <c r="J80" i="17" s="1"/>
  <c r="I197" i="17"/>
  <c r="J197" i="17" s="1"/>
  <c r="I233" i="17"/>
  <c r="J233" i="17" s="1"/>
  <c r="I138" i="17"/>
  <c r="J138" i="17" s="1"/>
  <c r="I86" i="17"/>
  <c r="J86" i="17" s="1"/>
  <c r="I222" i="17"/>
  <c r="J222" i="17" s="1"/>
  <c r="I302" i="17"/>
  <c r="J302" i="17" s="1"/>
  <c r="I5" i="17"/>
  <c r="J5" i="17" s="1"/>
  <c r="I154" i="17"/>
  <c r="J154" i="17" s="1"/>
  <c r="I170" i="17"/>
  <c r="J170" i="17" s="1"/>
  <c r="I200" i="17"/>
  <c r="J200" i="17" s="1"/>
  <c r="I284" i="17"/>
  <c r="J284" i="17" s="1"/>
  <c r="G304" i="17"/>
  <c r="H304" i="17" s="1"/>
  <c r="G300" i="17"/>
  <c r="H300" i="17" s="1"/>
  <c r="G256" i="17"/>
  <c r="H256" i="17" s="1"/>
  <c r="G224" i="17"/>
  <c r="H224" i="17" s="1"/>
  <c r="G209" i="17"/>
  <c r="H209" i="17" s="1"/>
  <c r="G188" i="17"/>
  <c r="H188" i="17" s="1"/>
  <c r="G156" i="17"/>
  <c r="H156" i="17" s="1"/>
  <c r="G134" i="17"/>
  <c r="H134" i="17" s="1"/>
  <c r="G102" i="17"/>
  <c r="H102" i="17" s="1"/>
  <c r="G54" i="17"/>
  <c r="H54" i="17" s="1"/>
  <c r="G22" i="17"/>
  <c r="H22" i="17" s="1"/>
  <c r="I310" i="17"/>
  <c r="J310" i="17" s="1"/>
  <c r="I50" i="17"/>
  <c r="J50" i="17" s="1"/>
  <c r="G263" i="17"/>
  <c r="H263" i="17" s="1"/>
  <c r="G24" i="17"/>
  <c r="H24" i="17" s="1"/>
  <c r="G43" i="17"/>
  <c r="H43" i="17" s="1"/>
  <c r="G215" i="17"/>
  <c r="H215" i="17" s="1"/>
  <c r="G155" i="17"/>
  <c r="H155" i="17" s="1"/>
  <c r="G171" i="17"/>
  <c r="H171" i="17" s="1"/>
  <c r="G6" i="17"/>
  <c r="H6" i="17" s="1"/>
  <c r="G123" i="17"/>
  <c r="H123" i="17" s="1"/>
  <c r="G255" i="17"/>
  <c r="H255" i="17" s="1"/>
  <c r="G11" i="17"/>
  <c r="H11" i="17" s="1"/>
  <c r="G135" i="17"/>
  <c r="H135" i="17" s="1"/>
  <c r="G275" i="17"/>
  <c r="H275" i="17" s="1"/>
  <c r="I280" i="17"/>
  <c r="J280" i="17" s="1"/>
  <c r="I281" i="17"/>
  <c r="J281" i="17" s="1"/>
  <c r="I21" i="17"/>
  <c r="J21" i="17" s="1"/>
  <c r="I245" i="17"/>
  <c r="J245" i="17" s="1"/>
  <c r="I4" i="17"/>
  <c r="J4" i="17" s="1"/>
  <c r="I204" i="17"/>
  <c r="J204" i="17" s="1"/>
  <c r="I55" i="17"/>
  <c r="J55" i="17" s="1"/>
  <c r="I103" i="17"/>
  <c r="J103" i="17" s="1"/>
  <c r="I179" i="17"/>
  <c r="J179" i="17" s="1"/>
  <c r="I315" i="17"/>
  <c r="J315" i="17" s="1"/>
  <c r="I212" i="17"/>
  <c r="J212" i="17" s="1"/>
  <c r="I73" i="17"/>
  <c r="J73" i="17" s="1"/>
  <c r="I26" i="17"/>
  <c r="J26" i="17" s="1"/>
  <c r="I51" i="17"/>
  <c r="J51" i="17" s="1"/>
  <c r="I139" i="17"/>
  <c r="J139" i="17" s="1"/>
  <c r="I12" i="17"/>
  <c r="J12" i="17" s="1"/>
  <c r="I136" i="17"/>
  <c r="J136" i="17" s="1"/>
  <c r="I276" i="17"/>
  <c r="J276" i="17" s="1"/>
  <c r="I45" i="17"/>
  <c r="J45" i="17" s="1"/>
  <c r="I81" i="17"/>
  <c r="J81" i="17" s="1"/>
  <c r="I198" i="17"/>
  <c r="J198" i="17" s="1"/>
  <c r="I299" i="17"/>
  <c r="J299" i="17" s="1"/>
  <c r="I260" i="17"/>
  <c r="J260" i="17" s="1"/>
  <c r="I87" i="17"/>
  <c r="J87" i="17" s="1"/>
  <c r="I226" i="17"/>
  <c r="J226" i="17" s="1"/>
  <c r="I191" i="17"/>
  <c r="J191" i="17" s="1"/>
  <c r="I251" i="17"/>
  <c r="J251" i="17" s="1"/>
  <c r="I16" i="17"/>
  <c r="J16" i="17" s="1"/>
  <c r="I119" i="17"/>
  <c r="J119" i="17" s="1"/>
  <c r="I240" i="17"/>
  <c r="J240" i="17" s="1"/>
  <c r="I71" i="17"/>
  <c r="J71" i="17" s="1"/>
  <c r="I176" i="17"/>
  <c r="J176" i="17" s="1"/>
  <c r="I161" i="17"/>
  <c r="J161" i="17" s="1"/>
  <c r="I253" i="17"/>
  <c r="J253" i="17" s="1"/>
  <c r="I63" i="17"/>
  <c r="J63" i="17" s="1"/>
  <c r="I244" i="17"/>
  <c r="J244" i="17" s="1"/>
  <c r="I308" i="17"/>
  <c r="J308" i="17" s="1"/>
  <c r="I129" i="17"/>
  <c r="J129" i="17" s="1"/>
  <c r="I153" i="17"/>
  <c r="J153" i="17" s="1"/>
  <c r="I189" i="17"/>
  <c r="J189" i="17" s="1"/>
  <c r="I289" i="17"/>
  <c r="J289" i="17" s="1"/>
  <c r="I95" i="17"/>
  <c r="J95" i="17" s="1"/>
  <c r="I115" i="17"/>
  <c r="J115" i="17" s="1"/>
  <c r="I32" i="17"/>
  <c r="J32" i="17" s="1"/>
  <c r="I56" i="17"/>
  <c r="J56" i="17" s="1"/>
  <c r="I180" i="17"/>
  <c r="J180" i="17" s="1"/>
  <c r="I320" i="17"/>
  <c r="J320" i="17" s="1"/>
  <c r="I217" i="17"/>
  <c r="J217" i="17" s="1"/>
  <c r="I201" i="17"/>
  <c r="J201" i="17" s="1"/>
  <c r="I285" i="17"/>
  <c r="J285" i="17" s="1"/>
  <c r="I47" i="17"/>
  <c r="J47" i="17" s="1"/>
  <c r="I124" i="17"/>
  <c r="J124" i="17" s="1"/>
  <c r="I93" i="17"/>
  <c r="J93" i="17" s="1"/>
  <c r="I193" i="17"/>
  <c r="J193" i="17" s="1"/>
  <c r="I317" i="17"/>
  <c r="J317" i="17" s="1"/>
  <c r="I214" i="17"/>
  <c r="J214" i="17" s="1"/>
  <c r="I91" i="17"/>
  <c r="J91" i="17" s="1"/>
  <c r="I172" i="17"/>
  <c r="J172" i="17" s="1"/>
  <c r="I101" i="17"/>
  <c r="J101" i="17" s="1"/>
  <c r="I177" i="17"/>
  <c r="J177" i="17" s="1"/>
  <c r="I254" i="17"/>
  <c r="J254" i="17" s="1"/>
  <c r="I23" i="17"/>
  <c r="J23" i="17" s="1"/>
  <c r="I175" i="17"/>
  <c r="J175" i="17" s="1"/>
  <c r="I144" i="17"/>
  <c r="J144" i="17" s="1"/>
  <c r="G311" i="17"/>
  <c r="H311" i="17" s="1"/>
  <c r="G307" i="17"/>
  <c r="H307" i="17" s="1"/>
  <c r="G303" i="17"/>
  <c r="H303" i="17" s="1"/>
  <c r="G295" i="17"/>
  <c r="H295" i="17" s="1"/>
  <c r="G287" i="17"/>
  <c r="H287" i="17" s="1"/>
  <c r="G233" i="17"/>
  <c r="H233" i="17" s="1"/>
  <c r="G218" i="17"/>
  <c r="H218" i="17" s="1"/>
  <c r="G208" i="17"/>
  <c r="H208" i="17" s="1"/>
  <c r="G197" i="17"/>
  <c r="H197" i="17" s="1"/>
  <c r="G192" i="17"/>
  <c r="H192" i="17" s="1"/>
  <c r="G181" i="17"/>
  <c r="H181" i="17" s="1"/>
  <c r="G170" i="17"/>
  <c r="H170" i="17" s="1"/>
  <c r="G160" i="17"/>
  <c r="H160" i="17" s="1"/>
  <c r="G154" i="17"/>
  <c r="H154" i="17" s="1"/>
  <c r="G149" i="17"/>
  <c r="H149" i="17" s="1"/>
  <c r="G138" i="17"/>
  <c r="H138" i="17" s="1"/>
  <c r="G122" i="17"/>
  <c r="H122" i="17" s="1"/>
  <c r="G96" i="17"/>
  <c r="H96" i="17" s="1"/>
  <c r="G80" i="17"/>
  <c r="H80" i="17" s="1"/>
  <c r="G74" i="17"/>
  <c r="H74" i="17" s="1"/>
  <c r="G64" i="17"/>
  <c r="H64" i="17" s="1"/>
  <c r="G58" i="17"/>
  <c r="H58" i="17" s="1"/>
  <c r="G53" i="17"/>
  <c r="H53" i="17" s="1"/>
  <c r="G48" i="17"/>
  <c r="H48" i="17" s="1"/>
  <c r="G37" i="17"/>
  <c r="H37" i="17" s="1"/>
  <c r="I306" i="17"/>
  <c r="J306" i="17" s="1"/>
  <c r="I262" i="17"/>
  <c r="J262" i="17" s="1"/>
  <c r="I174" i="17"/>
  <c r="J174" i="17" s="1"/>
  <c r="I142" i="17"/>
  <c r="J142" i="17" s="1"/>
  <c r="I78" i="17"/>
  <c r="J78" i="17" s="1"/>
  <c r="I46" i="17"/>
  <c r="J46" i="17" s="1"/>
  <c r="D26" i="21"/>
</calcChain>
</file>

<file path=xl/sharedStrings.xml><?xml version="1.0" encoding="utf-8"?>
<sst xmlns="http://schemas.openxmlformats.org/spreadsheetml/2006/main" count="3161" uniqueCount="705">
  <si>
    <t>PRODUTO</t>
  </si>
  <si>
    <t>B1_DESC</t>
  </si>
  <si>
    <t>TMP_PC</t>
  </si>
  <si>
    <t xml:space="preserve">SA00000021413N </t>
  </si>
  <si>
    <t xml:space="preserve">BLOCO CMOE                                                  </t>
  </si>
  <si>
    <t xml:space="preserve">SA000000418180 </t>
  </si>
  <si>
    <t xml:space="preserve">BLOCO DO CILINDRO CMO 34 - LUBRIFICACAO                     </t>
  </si>
  <si>
    <t xml:space="preserve">SA000012502365 </t>
  </si>
  <si>
    <t xml:space="preserve">BLOCO DO DISCO CMO                                          </t>
  </si>
  <si>
    <t xml:space="preserve">SA000012502366 </t>
  </si>
  <si>
    <t xml:space="preserve">BLOCO DO DISCO CMOAL38 - JANELINHA-0,3MAIOR                 </t>
  </si>
  <si>
    <t xml:space="preserve">SA000000418179 </t>
  </si>
  <si>
    <t xml:space="preserve">BLOCO DO DISCO CMOAN 30"                                    </t>
  </si>
  <si>
    <t xml:space="preserve">0024061L       </t>
  </si>
  <si>
    <t xml:space="preserve">BLOCO DO DISCO CO4BR 34" S/ NIQUELAR                        </t>
  </si>
  <si>
    <t xml:space="preserve">3021669L       </t>
  </si>
  <si>
    <t xml:space="preserve">BLOCO DUPLO CILINDRO CI2 30X108                             </t>
  </si>
  <si>
    <t xml:space="preserve">BLOCO DUPLO CILINDRO CI2 34                                 </t>
  </si>
  <si>
    <t xml:space="preserve">BLOCO DUPLO LUBRIFICACAO DISCO CI2 34                       </t>
  </si>
  <si>
    <t xml:space="preserve">SA000000425110 </t>
  </si>
  <si>
    <t xml:space="preserve">BLOCO P/CILINDRO 4 PISTA LUBR.MN                            </t>
  </si>
  <si>
    <t xml:space="preserve">3021680L       </t>
  </si>
  <si>
    <t xml:space="preserve">BLOCO TRIPLO CILINDRO AR MF30X120                           </t>
  </si>
  <si>
    <t xml:space="preserve">4220302L       </t>
  </si>
  <si>
    <t xml:space="preserve">BLOCO TRIPLO LIMPEZA SEMI ACAB 42"                          </t>
  </si>
  <si>
    <t xml:space="preserve">BLOCO TRIPLO LUB SEM ACAB 30                                </t>
  </si>
  <si>
    <t xml:space="preserve">0024047L       </t>
  </si>
  <si>
    <t xml:space="preserve">BLOCO TRIPLO LUB. JOHNBR 34/36                              </t>
  </si>
  <si>
    <t xml:space="preserve">0024056L       </t>
  </si>
  <si>
    <t xml:space="preserve">BLOCO UN CILINDRO DF LUBR. ESQ                              </t>
  </si>
  <si>
    <t xml:space="preserve">0021631L       </t>
  </si>
  <si>
    <t xml:space="preserve">BLOCO UNICO CILINDRO CI4 30                                 </t>
  </si>
  <si>
    <t xml:space="preserve">00416630L      </t>
  </si>
  <si>
    <t xml:space="preserve">BLOCO UNICO DISCO PONTO DE AR CI4 30 - 34                   </t>
  </si>
  <si>
    <t xml:space="preserve">SA00000021407N </t>
  </si>
  <si>
    <t xml:space="preserve">BLOCO                                                       </t>
  </si>
  <si>
    <t xml:space="preserve">SA000000418069 </t>
  </si>
  <si>
    <t xml:space="preserve">BLOCO CILINDRO LUBRIFICACAO CIC 30/34                       </t>
  </si>
  <si>
    <t xml:space="preserve">SA00000021409N </t>
  </si>
  <si>
    <t xml:space="preserve">BLOCO CMOAL                                                 </t>
  </si>
  <si>
    <t xml:space="preserve">SA0011502328   </t>
  </si>
  <si>
    <t xml:space="preserve">BLOCO DO DISCO CMO 30                                       </t>
  </si>
  <si>
    <t xml:space="preserve">SA0011502327   </t>
  </si>
  <si>
    <t xml:space="preserve">BLOCO DO DISCO CMO 30 ( JANELA )                            </t>
  </si>
  <si>
    <t xml:space="preserve">0024062L       </t>
  </si>
  <si>
    <t xml:space="preserve">BLOCO DO DISCO CO4BR34 LUB DIR                              </t>
  </si>
  <si>
    <t xml:space="preserve">0024063L       </t>
  </si>
  <si>
    <t xml:space="preserve">BLOCO DO DISCO CO4BR34 LUB ESQ                              </t>
  </si>
  <si>
    <t xml:space="preserve">BLOCO DUPLO DISCO CI2 34                                    </t>
  </si>
  <si>
    <t xml:space="preserve">BLOCO DUPLO LUBRIF DIREITO DISCO CI2 34X122                 </t>
  </si>
  <si>
    <t xml:space="preserve">BLOCO DUPLO LUBRIFICACAO CILINDRO CI2 34                    </t>
  </si>
  <si>
    <t xml:space="preserve">SA000000418112 </t>
  </si>
  <si>
    <t xml:space="preserve">BLOCO LIMPEZA JOHN C FIN.44                                 </t>
  </si>
  <si>
    <t xml:space="preserve">SA000000425126 </t>
  </si>
  <si>
    <t xml:space="preserve">BLOCO P/ CILINDRO 2 PISTAS JC CAT. DIR.                     </t>
  </si>
  <si>
    <t xml:space="preserve">SA000000425125 </t>
  </si>
  <si>
    <t xml:space="preserve">BLOCO P/ CILINDRO 2 PISTAS JC CAT. ESQ.                     </t>
  </si>
  <si>
    <t xml:space="preserve">0024048L       </t>
  </si>
  <si>
    <t xml:space="preserve">BLOCO TRIPLO LIM. JOHNBR 34/36                              </t>
  </si>
  <si>
    <t xml:space="preserve">BLOCO TRIPLO LUB ESQ MF 42X168                              </t>
  </si>
  <si>
    <t xml:space="preserve">0024040L       </t>
  </si>
  <si>
    <t xml:space="preserve">BLOCO TRIPLO SEMI ACAB JOHNBR 32                            </t>
  </si>
  <si>
    <t xml:space="preserve">BLOCO TRIPLO SEMIACAB JOHNBR46X146                          </t>
  </si>
  <si>
    <t xml:space="preserve">0024058L       </t>
  </si>
  <si>
    <t xml:space="preserve">BLOCO UN CILINDRO DF LIMPEZA                                </t>
  </si>
  <si>
    <t xml:space="preserve">0021656L       </t>
  </si>
  <si>
    <t xml:space="preserve">BLOCO UNICO CILINDRO LUBRIFICACAO DIREITO CI4 30            </t>
  </si>
  <si>
    <t xml:space="preserve">00416631L      </t>
  </si>
  <si>
    <t xml:space="preserve">BLOCO UNICO DISCO LUBRIFICACAO ESQUERDO CI4 30 - 34         </t>
  </si>
  <si>
    <t xml:space="preserve">0023333L       </t>
  </si>
  <si>
    <t xml:space="preserve">BLOCO UNICO MF                                              </t>
  </si>
  <si>
    <t xml:space="preserve">SA000000418067 </t>
  </si>
  <si>
    <t xml:space="preserve">BLOCO CIC 30/34                                             </t>
  </si>
  <si>
    <t xml:space="preserve">SA000000418068 </t>
  </si>
  <si>
    <t xml:space="preserve">SA00000020574N </t>
  </si>
  <si>
    <t xml:space="preserve">BLOCO DISCO CIC                                             </t>
  </si>
  <si>
    <t xml:space="preserve">SA0011502329   </t>
  </si>
  <si>
    <t xml:space="preserve">BLOCO DO CILINDRO CMOAN 30                                  </t>
  </si>
  <si>
    <t xml:space="preserve">3420527L       </t>
  </si>
  <si>
    <t xml:space="preserve">BLOCO DO CILINDRO NORMAL MJDCE34                            </t>
  </si>
  <si>
    <t xml:space="preserve">0024065L       </t>
  </si>
  <si>
    <t xml:space="preserve">BLOCO DO DISCO CO4BR JANELA S/ NIQUELAR                     </t>
  </si>
  <si>
    <t xml:space="preserve">3021206L       </t>
  </si>
  <si>
    <t xml:space="preserve">BLOCO DUPLO CILINDRO DE AR CI2 30X108                       </t>
  </si>
  <si>
    <t xml:space="preserve">3021671L       </t>
  </si>
  <si>
    <t xml:space="preserve">BLOCO DUPLO DISCO CI2 30X108                                </t>
  </si>
  <si>
    <t xml:space="preserve">3021672L       </t>
  </si>
  <si>
    <t xml:space="preserve">BLOCO DUPLO DISCO LUBRIF CI2 30X108                         </t>
  </si>
  <si>
    <t xml:space="preserve">3021208L       </t>
  </si>
  <si>
    <t xml:space="preserve">BLOCO DUPLO DISCO LUBRIF ESQ CI2 30X108                     </t>
  </si>
  <si>
    <t xml:space="preserve">SA000000425109 </t>
  </si>
  <si>
    <t xml:space="preserve">0024044L       </t>
  </si>
  <si>
    <t xml:space="preserve">BLOCO TRIPLO CAT DIR SEMI ACAB JOHNBR32"                    </t>
  </si>
  <si>
    <t xml:space="preserve">3021679L       </t>
  </si>
  <si>
    <t xml:space="preserve">BLOCO TRIPLO CILINDRO LUBRIF MF30X120                       </t>
  </si>
  <si>
    <t xml:space="preserve">3021678L       </t>
  </si>
  <si>
    <t xml:space="preserve">BLOCO TRIPLO CILINDRO MF30X120                              </t>
  </si>
  <si>
    <t xml:space="preserve">4220310L       </t>
  </si>
  <si>
    <t xml:space="preserve">BLOCO TRIPLO GERAL MF 42X168                                </t>
  </si>
  <si>
    <t xml:space="preserve">4220313L       </t>
  </si>
  <si>
    <t xml:space="preserve">BLOCO TRIPLO LIMPEZA MF 42X168                              </t>
  </si>
  <si>
    <t xml:space="preserve">4220312L       </t>
  </si>
  <si>
    <t xml:space="preserve">BLOCO TRIPLO LUB DIR MF 42X168                              </t>
  </si>
  <si>
    <t xml:space="preserve">4220321L       </t>
  </si>
  <si>
    <t xml:space="preserve">BLOCO TRIPLO LUB MF 42X168                                  </t>
  </si>
  <si>
    <t xml:space="preserve">4220301L       </t>
  </si>
  <si>
    <t xml:space="preserve">BLOCO TRIPLO LUBRIF ESQ SEMI ACAB 42"                       </t>
  </si>
  <si>
    <t xml:space="preserve">BLOCO TRIPLO LUBRIF ESQ SEMIAC                              </t>
  </si>
  <si>
    <t xml:space="preserve">0024041L       </t>
  </si>
  <si>
    <t xml:space="preserve">BLOCO TRIPLO LUBRIF SEMI ACAB JOHNBR 32                     </t>
  </si>
  <si>
    <t xml:space="preserve">3220254L       </t>
  </si>
  <si>
    <t xml:space="preserve">BLOCO TRIPLO LUBRIFICACAO JOHNC 32                          </t>
  </si>
  <si>
    <t xml:space="preserve">0024057L       </t>
  </si>
  <si>
    <t xml:space="preserve">BLOCO UN CILINDRO DF LUBR. DIR                              </t>
  </si>
  <si>
    <t xml:space="preserve">00416632L      </t>
  </si>
  <si>
    <t xml:space="preserve">BLOCO UNICO DISCO LUBRIFICACAO DIREITO CI4 30 - 34          </t>
  </si>
  <si>
    <t xml:space="preserve">3420528L       </t>
  </si>
  <si>
    <t xml:space="preserve">BLOCO CILINDRO LUBRIFICACAO MJDCE34                         </t>
  </si>
  <si>
    <t xml:space="preserve">SA00000021408N </t>
  </si>
  <si>
    <t xml:space="preserve">SA00000021412N </t>
  </si>
  <si>
    <t xml:space="preserve">SA000000415875 </t>
  </si>
  <si>
    <t xml:space="preserve">SA0012502373   </t>
  </si>
  <si>
    <t xml:space="preserve">BLOCO DO CILINDRO CMOAN 34                                  </t>
  </si>
  <si>
    <t xml:space="preserve">SA000000425138 </t>
  </si>
  <si>
    <t xml:space="preserve">BLOCO DO DISCO CMOAN 34"                                    </t>
  </si>
  <si>
    <t xml:space="preserve">SA00000021410N </t>
  </si>
  <si>
    <t xml:space="preserve">BLOCO DO DISCO CMOE                                         </t>
  </si>
  <si>
    <t xml:space="preserve">3021670L       </t>
  </si>
  <si>
    <t xml:space="preserve">BLOCO DUPLO CILINDRO LUBRIF CI2 30X108                      </t>
  </si>
  <si>
    <t xml:space="preserve">0024045L       </t>
  </si>
  <si>
    <t xml:space="preserve">BLOCO TRIPLO CAT ESQ SEMI ACAB JOHNBR32"                    </t>
  </si>
  <si>
    <t xml:space="preserve">3220253L       </t>
  </si>
  <si>
    <t xml:space="preserve">BLOCO TRIPLO GERAL JOHNC 32                                 </t>
  </si>
  <si>
    <t xml:space="preserve">0024046L       </t>
  </si>
  <si>
    <t xml:space="preserve">BLOCO TRIPLO JOHNBR 34" / 36"                               </t>
  </si>
  <si>
    <t xml:space="preserve">BLOCO TRIPLO LIMP SEMI ACABADO JOHNBR 46                    </t>
  </si>
  <si>
    <t xml:space="preserve">0024042L       </t>
  </si>
  <si>
    <t xml:space="preserve">BLOCO TRIPLO LIMPEZA SEMI ACAB JOHNBR 32                    </t>
  </si>
  <si>
    <t xml:space="preserve">4220304L       </t>
  </si>
  <si>
    <t xml:space="preserve">BLOCO TRIPLO LUBRIF DIR SEMI ACAB 42"                       </t>
  </si>
  <si>
    <t xml:space="preserve">BLOCO TRIPLO SEMI ACAB JHV 30                               </t>
  </si>
  <si>
    <t xml:space="preserve">4220300L       </t>
  </si>
  <si>
    <t xml:space="preserve">BLOCO TRIPLO SEMI ACAB JOHNBR 42"X134                       </t>
  </si>
  <si>
    <t xml:space="preserve">0024055L       </t>
  </si>
  <si>
    <t xml:space="preserve">BLOCO UNICO CILINDRO DF NORMAL                              </t>
  </si>
  <si>
    <t xml:space="preserve">0021657L       </t>
  </si>
  <si>
    <t xml:space="preserve">BLOCO UNICO CILINDRO LUBRIFICACAO ESQUERDO CI4 30           </t>
  </si>
  <si>
    <t xml:space="preserve">0021834L       </t>
  </si>
  <si>
    <t xml:space="preserve">BLOCO UNICO CILINDRO PONTO DE AR CI4 30                     </t>
  </si>
  <si>
    <t xml:space="preserve">00416629L      </t>
  </si>
  <si>
    <t xml:space="preserve">BLOCO UNICO DISCO CI4 30 - 34                               </t>
  </si>
  <si>
    <t xml:space="preserve">0024059L       </t>
  </si>
  <si>
    <t xml:space="preserve">BLOCO UNICO DO CILINDRO JANELA                              </t>
  </si>
  <si>
    <t>DESCRIÇÃO</t>
  </si>
  <si>
    <t xml:space="preserve">00416736L      </t>
  </si>
  <si>
    <t xml:space="preserve">0023333N       </t>
  </si>
  <si>
    <t xml:space="preserve">4220301N       </t>
  </si>
  <si>
    <t xml:space="preserve">0024055N       </t>
  </si>
  <si>
    <t xml:space="preserve">0024056N       </t>
  </si>
  <si>
    <t xml:space="preserve">0024065N       </t>
  </si>
  <si>
    <t xml:space="preserve">3220253N       </t>
  </si>
  <si>
    <t xml:space="preserve">3220256L       </t>
  </si>
  <si>
    <t xml:space="preserve">3220257L       </t>
  </si>
  <si>
    <t xml:space="preserve">BLOCO TRIPLO CATRACA ESQUERDA  JOHNC 32                     </t>
  </si>
  <si>
    <t xml:space="preserve">3220257N       </t>
  </si>
  <si>
    <t xml:space="preserve">4220302N       </t>
  </si>
  <si>
    <t xml:space="preserve">4220304N       </t>
  </si>
  <si>
    <t xml:space="preserve">0024057N       </t>
  </si>
  <si>
    <t xml:space="preserve">0024058N       </t>
  </si>
  <si>
    <t xml:space="preserve">0024059N       </t>
  </si>
  <si>
    <t xml:space="preserve">3021669N       </t>
  </si>
  <si>
    <t xml:space="preserve">3021207L       </t>
  </si>
  <si>
    <t xml:space="preserve">BLOCO DUPLO DISCO AR CI2 30X108                             </t>
  </si>
  <si>
    <t xml:space="preserve">3021207N       </t>
  </si>
  <si>
    <t xml:space="preserve">3021208N       </t>
  </si>
  <si>
    <t xml:space="preserve">3220255L       </t>
  </si>
  <si>
    <t xml:space="preserve">3021671N       </t>
  </si>
  <si>
    <t xml:space="preserve">3021670N       </t>
  </si>
  <si>
    <t xml:space="preserve">3021672N       </t>
  </si>
  <si>
    <t xml:space="preserve">0020574N       </t>
  </si>
  <si>
    <t xml:space="preserve">BLOCO DO CILINDRO CMOAN 30 LUBRIFICACAO                     </t>
  </si>
  <si>
    <t xml:space="preserve">00416737L      </t>
  </si>
  <si>
    <t xml:space="preserve">3220254N       </t>
  </si>
  <si>
    <t xml:space="preserve">BLOCO TRIPLO LIMPEZA JOHNC 32                               </t>
  </si>
  <si>
    <t xml:space="preserve">3220255N       </t>
  </si>
  <si>
    <t xml:space="preserve">BLOCO TRIPLO CATRACA DIREITA  JOHNC 32                      </t>
  </si>
  <si>
    <t xml:space="preserve">3220256N       </t>
  </si>
  <si>
    <t xml:space="preserve">4220300N       </t>
  </si>
  <si>
    <t xml:space="preserve">0024061N       </t>
  </si>
  <si>
    <t xml:space="preserve">0024062N       </t>
  </si>
  <si>
    <t xml:space="preserve">0024063N       </t>
  </si>
  <si>
    <t xml:space="preserve">3021206N       </t>
  </si>
  <si>
    <t xml:space="preserve">11502328       </t>
  </si>
  <si>
    <t xml:space="preserve">11502327       </t>
  </si>
  <si>
    <t xml:space="preserve">00418067       </t>
  </si>
  <si>
    <t xml:space="preserve">00418068       </t>
  </si>
  <si>
    <t xml:space="preserve">00418069       </t>
  </si>
  <si>
    <t xml:space="preserve">00416736       </t>
  </si>
  <si>
    <t xml:space="preserve">00416737       </t>
  </si>
  <si>
    <t xml:space="preserve">00418179       </t>
  </si>
  <si>
    <t>Total Geral</t>
  </si>
  <si>
    <t xml:space="preserve">BLOCO DUPLO CILINDRO MF 42                                  </t>
  </si>
  <si>
    <t xml:space="preserve">BLOCO UNICO DISCO CI4 30                                    </t>
  </si>
  <si>
    <t xml:space="preserve">BLOCO TRIPLO LIMP SEM ACAB 30                               </t>
  </si>
  <si>
    <t xml:space="preserve">BLOCO UNICO DISCO LUBRIFICACAO ESQUERDO CI4 30              </t>
  </si>
  <si>
    <t xml:space="preserve">BLOCO UNICO DISCO LUBRIFICACAO DIREITO CI4 30               </t>
  </si>
  <si>
    <t xml:space="preserve">BLOCO UNICO DISCO PONTO DE AR CI4 30                        </t>
  </si>
  <si>
    <t>SEMI_ACABADO</t>
  </si>
  <si>
    <t>B1_GRUPO</t>
  </si>
  <si>
    <t xml:space="preserve">BLOCO DO DISCO CO4BR 34"                                    </t>
  </si>
  <si>
    <t xml:space="preserve">BLOCO TRIPLO GERAL JOHNBR 42"X134                           </t>
  </si>
  <si>
    <t xml:space="preserve">BLOCO DO DISCO CIC30" E 34"                                 </t>
  </si>
  <si>
    <t xml:space="preserve">BLOCO TRIPLO LUBRIF DIR JOHNBR 42"X134                      </t>
  </si>
  <si>
    <t xml:space="preserve">BLOCO TRIPLO LUBRIF ESQ JOHNBR 42"X134                      </t>
  </si>
  <si>
    <t xml:space="preserve">BLOCO DO DISCO CO4BR34 LUB                                  </t>
  </si>
  <si>
    <t xml:space="preserve">BLOCO TRIPLO LIMPEZA JOHN BR 42"X134                        </t>
  </si>
  <si>
    <t xml:space="preserve">00425110       </t>
  </si>
  <si>
    <t xml:space="preserve">BLOCO P/CILINDRO 4 PISTAx LUBRMN                            </t>
  </si>
  <si>
    <t xml:space="preserve">BLOCO DO DISCO CMOAN 30" LUBRIFICACAO                       </t>
  </si>
  <si>
    <t xml:space="preserve">BLOCO DUPLO DISCO LUBRIF DIR CI2 30X108                     </t>
  </si>
  <si>
    <t xml:space="preserve">00425109       </t>
  </si>
  <si>
    <t xml:space="preserve">BLOCO DO DISCO CO4BR JANELA                                 </t>
  </si>
  <si>
    <t xml:space="preserve">00418112       </t>
  </si>
  <si>
    <t>032</t>
  </si>
  <si>
    <t xml:space="preserve">032 </t>
  </si>
  <si>
    <t>SET</t>
  </si>
  <si>
    <t xml:space="preserve">0021407N       </t>
  </si>
  <si>
    <t xml:space="preserve">0021409N       </t>
  </si>
  <si>
    <t xml:space="preserve">BLOCO DO DISCO CMOE 38"                                     </t>
  </si>
  <si>
    <t xml:space="preserve">0021631N       </t>
  </si>
  <si>
    <t xml:space="preserve">BLOCO UNICO CILINDRO CI4 30 - 34                            </t>
  </si>
  <si>
    <t xml:space="preserve">00416629       </t>
  </si>
  <si>
    <t xml:space="preserve">0024040N       </t>
  </si>
  <si>
    <t xml:space="preserve">BLOCO TRIPLO GERAL JOHNBR 32                                </t>
  </si>
  <si>
    <t xml:space="preserve">0024046N       </t>
  </si>
  <si>
    <t xml:space="preserve">4620314N       </t>
  </si>
  <si>
    <t xml:space="preserve">4620314L       </t>
  </si>
  <si>
    <t xml:space="preserve">BLOCO TRIPLO GERAL JHV46X184 - 4.0                          </t>
  </si>
  <si>
    <t xml:space="preserve">3420583N       </t>
  </si>
  <si>
    <t xml:space="preserve">3420583L       </t>
  </si>
  <si>
    <t xml:space="preserve">BLOCO TRIPLO GERAL JOHN 4.0 34X136                          </t>
  </si>
  <si>
    <t xml:space="preserve">0024041N       </t>
  </si>
  <si>
    <t xml:space="preserve">BLOCO TRIPLO LUBRIFICACAO JOHNBR 32                         </t>
  </si>
  <si>
    <t xml:space="preserve">0021413N       </t>
  </si>
  <si>
    <t xml:space="preserve">BLOCO DO DISCO CMOE 38" LUBRIFICACAO                        </t>
  </si>
  <si>
    <t xml:space="preserve">0021408N       </t>
  </si>
  <si>
    <t xml:space="preserve">0021412N       </t>
  </si>
  <si>
    <t xml:space="preserve">0021656N       </t>
  </si>
  <si>
    <t xml:space="preserve">BLOCO UNICO CILINDRO LUBRIFICACAO DIREITO CI4 30 - 34       </t>
  </si>
  <si>
    <t xml:space="preserve">0024047N       </t>
  </si>
  <si>
    <t xml:space="preserve">4620316N       </t>
  </si>
  <si>
    <t xml:space="preserve">4620315L       </t>
  </si>
  <si>
    <t xml:space="preserve">BLOCO TRIPLO LUBRIF JHV46X184 - 4.0                         </t>
  </si>
  <si>
    <t xml:space="preserve">00416631       </t>
  </si>
  <si>
    <t xml:space="preserve">00416632       </t>
  </si>
  <si>
    <t xml:space="preserve">0021657N       </t>
  </si>
  <si>
    <t xml:space="preserve">BLOCO UNICO CILINDRO LUBRIFICACAO ESQUERDO CI4 30 - 34      </t>
  </si>
  <si>
    <t xml:space="preserve">0021410N       </t>
  </si>
  <si>
    <t xml:space="preserve">BLOCO DO DISCO CMOE 38" - JANELINHA                         </t>
  </si>
  <si>
    <t xml:space="preserve">0024042N       </t>
  </si>
  <si>
    <t xml:space="preserve">BLOCO TRIPLO LIMPEZA JOHNBR 32                              </t>
  </si>
  <si>
    <t xml:space="preserve">3420584N       </t>
  </si>
  <si>
    <t xml:space="preserve">3420584L       </t>
  </si>
  <si>
    <t xml:space="preserve">BLOCO TRIPLO LIMPEZA JOHN 4.0 34X136                        </t>
  </si>
  <si>
    <t xml:space="preserve">0024045N       </t>
  </si>
  <si>
    <t xml:space="preserve">BLOCO TRIPLO CATRACA ESQ JOHNBR32"X108                      </t>
  </si>
  <si>
    <t xml:space="preserve">0024044N       </t>
  </si>
  <si>
    <t xml:space="preserve">BLOCO TRIPLO CATRACA DIR JOHNBR32"X108                      </t>
  </si>
  <si>
    <t xml:space="preserve">0024048N       </t>
  </si>
  <si>
    <t xml:space="preserve">0024049N       </t>
  </si>
  <si>
    <t xml:space="preserve">0024049L       </t>
  </si>
  <si>
    <t xml:space="preserve">BLOCO TRIPLO S.T JOHNBR 34/36                               </t>
  </si>
  <si>
    <t xml:space="preserve">4620317N       </t>
  </si>
  <si>
    <t xml:space="preserve">4620317L       </t>
  </si>
  <si>
    <t xml:space="preserve">BLOCO UNICO JHV46X184 - 4.0                                 </t>
  </si>
  <si>
    <t xml:space="preserve">4620315N       </t>
  </si>
  <si>
    <t xml:space="preserve">BLOCO TRIPLO LIMPEZA JHV46X184 - 4.0                        </t>
  </si>
  <si>
    <t xml:space="preserve">00416630       </t>
  </si>
  <si>
    <t xml:space="preserve">0021834N       </t>
  </si>
  <si>
    <t xml:space="preserve">BLOCO UNICO CILINDRO PONTO DE AR CI4 30 - 34                </t>
  </si>
  <si>
    <t xml:space="preserve">3420585N       </t>
  </si>
  <si>
    <t xml:space="preserve">3420585L       </t>
  </si>
  <si>
    <t xml:space="preserve">BLOCO TRIPLO LUBRIF JOHN 4.0 34X136                         </t>
  </si>
  <si>
    <t>OUT</t>
  </si>
  <si>
    <t xml:space="preserve">00425126       </t>
  </si>
  <si>
    <t xml:space="preserve">00425125       </t>
  </si>
  <si>
    <t>NOV</t>
  </si>
  <si>
    <t>DEZ</t>
  </si>
  <si>
    <t>Soma de TOTAL_HORAS</t>
  </si>
  <si>
    <t>Soma de QNT_TOTAL</t>
  </si>
  <si>
    <t xml:space="preserve"> PEÇAS_POR_HORA</t>
  </si>
  <si>
    <t>HORAS_DISP</t>
  </si>
  <si>
    <t>Valores</t>
  </si>
  <si>
    <t>SET Total</t>
  </si>
  <si>
    <t>OUT Total</t>
  </si>
  <si>
    <t>DEZ Total</t>
  </si>
  <si>
    <t>NOV Total</t>
  </si>
  <si>
    <t>ENTREGA</t>
  </si>
  <si>
    <t>MES</t>
  </si>
  <si>
    <t>ANO</t>
  </si>
  <si>
    <t>H6_PRODUTO</t>
  </si>
  <si>
    <t>QNT_PRODUZIDA</t>
  </si>
  <si>
    <t>TEMP_PROD</t>
  </si>
  <si>
    <t>PCS_POR_HORA</t>
  </si>
  <si>
    <t>Rótulos de Linha</t>
  </si>
  <si>
    <t>Soma de QNT_PRODUZIDA</t>
  </si>
  <si>
    <t>Soma de TEMP_PROD</t>
  </si>
  <si>
    <t xml:space="preserve">BLOCO TRIPLO LUBRIF DIR JOHNBR 46 X146                      </t>
  </si>
  <si>
    <t xml:space="preserve">BLOCO TRIPLO LIMPEZA JOHNBR 46                              </t>
  </si>
  <si>
    <t xml:space="preserve">BLOCO DE DESCANSO PLATO                                     </t>
  </si>
  <si>
    <t xml:space="preserve">BLOCO PLATO                                                 </t>
  </si>
  <si>
    <t xml:space="preserve">BLOCO TRIPLO GERAL JOHNBR 46 X146                           </t>
  </si>
  <si>
    <t xml:space="preserve">BLOCO DO CILINDRO CMO 30 - LUBRIFICACAO                     </t>
  </si>
  <si>
    <t xml:space="preserve">BLOCO DO CILINDRO CMO/4A 30"                                </t>
  </si>
  <si>
    <t xml:space="preserve">BLOCO DO DISCO CMOAL - JANELINHA                            </t>
  </si>
  <si>
    <t xml:space="preserve">BLOCO TRIPLO LUBRIF ESQ JOHNBR 46 X146                      </t>
  </si>
  <si>
    <t>Soma de PROD_MENSAL</t>
  </si>
  <si>
    <t>COMP</t>
  </si>
  <si>
    <t>DESCR</t>
  </si>
  <si>
    <t>PROD_MENSAL</t>
  </si>
  <si>
    <t>MÊS</t>
  </si>
  <si>
    <t>HRS_PREV</t>
  </si>
  <si>
    <t>HRS_APONTADAS</t>
  </si>
  <si>
    <t>JAN</t>
  </si>
  <si>
    <t>FEV</t>
  </si>
  <si>
    <t>MAR</t>
  </si>
  <si>
    <t>ABR</t>
  </si>
  <si>
    <t>MAI</t>
  </si>
  <si>
    <t>JUN</t>
  </si>
  <si>
    <t>JUL</t>
  </si>
  <si>
    <t>AGO</t>
  </si>
  <si>
    <t>ANÁLISE BLOCOS 2024 (MACRO)</t>
  </si>
  <si>
    <t>ANÁLISE BLOCOS 2024 (MICRO)</t>
  </si>
  <si>
    <t>-</t>
  </si>
  <si>
    <t>EMP_PREV (PÇS)</t>
  </si>
  <si>
    <t>PRODUCAO (PÇS)</t>
  </si>
  <si>
    <t>G2_PRODUTO</t>
  </si>
  <si>
    <t>G1_TEMP_POR_PEÇA</t>
  </si>
  <si>
    <t>G2_TEMP_POR_PEÇA</t>
  </si>
  <si>
    <t xml:space="preserve">BLOCO SEMI ACAB TRIPLO JH/C JOHNC 17X51                     </t>
  </si>
  <si>
    <t xml:space="preserve">BLOCO SEMI ACAB TRIP LUB JH/C JOHNC17X51                    </t>
  </si>
  <si>
    <t xml:space="preserve">BLOCO TRIPLO SENSOR  SEMI ACAB                              </t>
  </si>
  <si>
    <t xml:space="preserve">BLOCO TRIPLO SENSOR SEMIACABAD                              </t>
  </si>
  <si>
    <t xml:space="preserve">BLOCO UNICO LIMPEZA                                         </t>
  </si>
  <si>
    <t xml:space="preserve">BLOCO DUPLO DISCO CI4 30                                    </t>
  </si>
  <si>
    <t xml:space="preserve">BLOCO DUPLO DISCO LUBRIFICACAO DIREITO CI4 30               </t>
  </si>
  <si>
    <t xml:space="preserve">BLOCO DUPLO DISCO LUBRIFICACAO ESQUERDO CI4 30              </t>
  </si>
  <si>
    <t xml:space="preserve">BLOCO DUPLO DISCO CI4 34                                    </t>
  </si>
  <si>
    <t xml:space="preserve">BLOCO DUPLO DISCO LUBRIFICACAO DIREITO CI4 34               </t>
  </si>
  <si>
    <t xml:space="preserve">BLOCO DUPLO DISCO LUBRIFICACAO ESQUERDO CI4 34              </t>
  </si>
  <si>
    <t xml:space="preserve">BLOCO DUPLO DISCO PONTO DE AR CI4 30                        </t>
  </si>
  <si>
    <t xml:space="preserve">BLOCO DUPLO DISCO PONTO DE AR CI4 34                        </t>
  </si>
  <si>
    <t xml:space="preserve">BLOCO UNICO MF JHV42X168                                    </t>
  </si>
  <si>
    <t xml:space="preserve">BLOCO UNICO MF LUB ESQUERDO JHV42X168                       </t>
  </si>
  <si>
    <t xml:space="preserve">BLOCO UNICO MF LUB DIREITO JHV42X168                        </t>
  </si>
  <si>
    <t xml:space="preserve">BLOCO TRIPLO GERAL JHV42X168                                </t>
  </si>
  <si>
    <t xml:space="preserve">BLOCO DUPLO 42                                              </t>
  </si>
  <si>
    <t xml:space="preserve">BLOCO UNICO JSV-FIHN ASPIRADOR                              </t>
  </si>
  <si>
    <t xml:space="preserve">BLOCO TRIPLO SEMI ACAB JOHNBR 26"X84                        </t>
  </si>
  <si>
    <t xml:space="preserve">BLOCO TRIPLO LUBRIF SEMI ACAB JOHNBR 26"                    </t>
  </si>
  <si>
    <t xml:space="preserve">BLOCO TRIPLO SENSOR TERM SEMI ACAB 26"                      </t>
  </si>
  <si>
    <t xml:space="preserve">BLOCO TRIPLO LIMPEZA SEMI ACAB JOHNBR 26                    </t>
  </si>
  <si>
    <t xml:space="preserve">BLOCO CILINDRO MJM 30" SEMI ACAB.                           </t>
  </si>
  <si>
    <t xml:space="preserve">BLOCO DA JANELA MJM 30" SEMI ACAB.                          </t>
  </si>
  <si>
    <t xml:space="preserve">BLOCO DISCO MJD/C                                           </t>
  </si>
  <si>
    <t xml:space="preserve">BLOCO DISCO JANELA MJDCE                                    </t>
  </si>
  <si>
    <t xml:space="preserve">BLOCO CILINDRO P/ MJMBF2 30'X48 SEMI AC                     </t>
  </si>
  <si>
    <t xml:space="preserve">BLOCO JANELA CILI MJMBF2 30'X48 SEMI AC                     </t>
  </si>
  <si>
    <t xml:space="preserve">BLOCO TRIPLO SONDA SEM ACAB 30                              </t>
  </si>
  <si>
    <t xml:space="preserve">BLOCO DO CILINDRO NORMAL MJMBF2                             </t>
  </si>
  <si>
    <t xml:space="preserve">BLOCO CILINDRO LUBRIFICACAO MJMBF2                          </t>
  </si>
  <si>
    <t xml:space="preserve">BLOCO CILINDRO SONDA MJMBF2                                 </t>
  </si>
  <si>
    <t xml:space="preserve">BLOCO CILINDRO JANELA MJDCE34                               </t>
  </si>
  <si>
    <t xml:space="preserve">BLOCO DO CILINDRO NORMAL MJMCE30                            </t>
  </si>
  <si>
    <t xml:space="preserve">BLOCO CILINDRO LUBRIFICACAO MJMCE30                         </t>
  </si>
  <si>
    <t xml:space="preserve">BLOCO CILINDRO SONDA MJMCE30                                </t>
  </si>
  <si>
    <t xml:space="preserve">BLOCO CILINDRO JANELA MJMCE30                               </t>
  </si>
  <si>
    <t xml:space="preserve">BLOCO CILINDRO LUBRIFICACAO MJDCE                           </t>
  </si>
  <si>
    <t xml:space="preserve">BLOCO CILINDRO LUBRIF. MJMCE MJDCE 30X72                    </t>
  </si>
  <si>
    <t xml:space="preserve">BLOCO CILINDRO SENSOR TEMP. MJMCE MJDCE                     </t>
  </si>
  <si>
    <t xml:space="preserve">BLOCO CILINDRO DUPLO MJMCE MJDCE 30X72                      </t>
  </si>
  <si>
    <t xml:space="preserve">BLOCO DO CILINDRO LUBRIFICACAO CMOAN 30                     </t>
  </si>
  <si>
    <t xml:space="preserve">BLOCO DO CILINDRO NORMAL MJFBE30                            </t>
  </si>
  <si>
    <t xml:space="preserve">BLOCO DISCO NORMAL MJDCE34                                  </t>
  </si>
  <si>
    <t xml:space="preserve">BLOCO DISCO JANELA MJD CE 34                                </t>
  </si>
  <si>
    <t xml:space="preserve">BLOCO CILINDRO SONDA MJDCE34                                </t>
  </si>
  <si>
    <t xml:space="preserve">BLOCO TRIPLO CIC 34" SEMI ACAB                              </t>
  </si>
  <si>
    <t xml:space="preserve">BLOCO DUPLO CIC 34" SEMI ACAB                               </t>
  </si>
  <si>
    <t xml:space="preserve">BLOCO UNICO CIC 34" SEMI ACAB                               </t>
  </si>
  <si>
    <t xml:space="preserve">BLOCO TRIPLO DISCO CIC 34"SEMI                              </t>
  </si>
  <si>
    <t xml:space="preserve">BLOCO DUPLO DISCO CIC 34 SEMI                               </t>
  </si>
  <si>
    <t xml:space="preserve">BLOCO UNICO DISCO CIC 34 SEMI                               </t>
  </si>
  <si>
    <t xml:space="preserve">BLOCO DISCO LUBRIF MJDCE34                                  </t>
  </si>
  <si>
    <t xml:space="preserve">BLOCO TRIPLO LUBRIF CIC 34"                                 </t>
  </si>
  <si>
    <t xml:space="preserve">BLOCO TRIPLO LUB DISCO CIC 34"                              </t>
  </si>
  <si>
    <t xml:space="preserve">BLOCO TRIPLO CILINDRO AR/OLEO CIC 34 X 122                  </t>
  </si>
  <si>
    <t xml:space="preserve">BLOCO CILINDRO DUPLO SEMIACAB MJDCE38X90                    </t>
  </si>
  <si>
    <t xml:space="preserve">BLOCO CILINDRO JANELA SEMIACABMJDCE38X90                    </t>
  </si>
  <si>
    <t xml:space="preserve">BLOCO DISCO SEMI ACAB MJD CE 38X90                          </t>
  </si>
  <si>
    <t xml:space="preserve">BLOCO DISCO JANELA SEMI ACAB MJDCE38X90                     </t>
  </si>
  <si>
    <t xml:space="preserve">BLOCO CILINDRO LUBRIF SEMIACABMJDCE38X90                    </t>
  </si>
  <si>
    <t xml:space="preserve">BLOCO CILINDRO SONDA SEMIACAB MJDCE38X90                    </t>
  </si>
  <si>
    <t xml:space="preserve">BLOCO DISCO LUB. JAN.SEMIACAB MJDCE38X90                    </t>
  </si>
  <si>
    <t xml:space="preserve">BLOCO TRIPLO SENSOR TERM SEMI ACAB 42"                      </t>
  </si>
  <si>
    <t xml:space="preserve">BLOCO TRIPLO DISCO CIC 34" X 122                            </t>
  </si>
  <si>
    <t xml:space="preserve">BLOCO DUPLO DISCO CIC 34" X 122                             </t>
  </si>
  <si>
    <t>SA00000020354NI</t>
  </si>
  <si>
    <t xml:space="preserve">BLOCO DRAW BACK                                             </t>
  </si>
  <si>
    <t xml:space="preserve">BLOCO DO CILINDRO CIC                                       </t>
  </si>
  <si>
    <t xml:space="preserve">BLOCO DO CILINDRO CMO                                       </t>
  </si>
  <si>
    <t xml:space="preserve">BLOCO DE LUBRIFICACAO TRLPLO                                </t>
  </si>
  <si>
    <t xml:space="preserve">BLOCO UNICO PARA MAQUINA 30" 90 ALIME                       </t>
  </si>
  <si>
    <t xml:space="preserve">BLOCO TRIPLO JHBR 30/32                                     </t>
  </si>
  <si>
    <t xml:space="preserve">BLOCO TRIPLO JHBR 30/32 LUBR ESQUERDO                       </t>
  </si>
  <si>
    <t xml:space="preserve">BLOCO TRIPLO JHBR 30/32 LUBR DIREITO                        </t>
  </si>
  <si>
    <t xml:space="preserve">BLOCO UNICO JHBR 30/32                                      </t>
  </si>
  <si>
    <t xml:space="preserve">BLOCO TRIPLO JHBR 30/32 CATRACA ESQUERDO                    </t>
  </si>
  <si>
    <t xml:space="preserve">BLOCO TRIPLO JHBR 30/32 CATRACA DIREITO                     </t>
  </si>
  <si>
    <t xml:space="preserve">BLOCO TRIPLO JBR 34                                         </t>
  </si>
  <si>
    <t xml:space="preserve">BLOCO TRIPLO JBR 34" LUBRIFIC. ESQUERDO                     </t>
  </si>
  <si>
    <t xml:space="preserve">BLOCO TRIPLO JBR 34" LUBRIFICA. DIREITO                     </t>
  </si>
  <si>
    <t xml:space="preserve">BLOCO TRIPLO LUBRIFICACAO JHBR 30/32                        </t>
  </si>
  <si>
    <t xml:space="preserve">BLOCO UNICO PARAJBE 30X72                                   </t>
  </si>
  <si>
    <t xml:space="preserve">BLOCO P/LUBRIF. ESQUERDO JBE 30X72                          </t>
  </si>
  <si>
    <t xml:space="preserve">BLOCO P/LUBRIF. DIREITOJBE 30X72                            </t>
  </si>
  <si>
    <t xml:space="preserve">BLOCO UNICO PARA JANELA JBE 30X72                           </t>
  </si>
  <si>
    <t xml:space="preserve">BLOCO LUBRIFICADOR                                          </t>
  </si>
  <si>
    <t xml:space="preserve">BLOCO TRIPLO LUB JHSL 30" 32" 34"                           </t>
  </si>
  <si>
    <t xml:space="preserve">BLOCO LUB. DO CILINDRO CMO-E 38"                            </t>
  </si>
  <si>
    <t xml:space="preserve">BLOCO SONDA TERM. DO CILINDRO CMO-E 38"                     </t>
  </si>
  <si>
    <t xml:space="preserve">BLOCO TRIPLO JBR 34"CHAVETA FECHADA                         </t>
  </si>
  <si>
    <t xml:space="preserve">BLOCO TRIPLO JBR 34" LUB. CHAV. FECH                        </t>
  </si>
  <si>
    <t xml:space="preserve">BLOCO TRIPLO JBR 34" LIMP. CHAV. FECH                       </t>
  </si>
  <si>
    <t xml:space="preserve">BLOCO UNICO PARAJBE 30X72FECHADO                            </t>
  </si>
  <si>
    <t xml:space="preserve">BLOCO UNICO LUB. EJBE 30X72FECHADO                          </t>
  </si>
  <si>
    <t xml:space="preserve">BLOCO UNICO LUB. DJBE 30X72FECHADO                          </t>
  </si>
  <si>
    <t xml:space="preserve">BLOCO UNICO JANELAJBE 30X72FECHADO                          </t>
  </si>
  <si>
    <t xml:space="preserve">BLOCO UNICO SEMI ACABADO JOHN BR                            </t>
  </si>
  <si>
    <t xml:space="preserve">BLOCO CIC 30/34LIMPEZA                                      </t>
  </si>
  <si>
    <t xml:space="preserve">BLOCO JBE 30X72FECHADOSONDA TERMICA                         </t>
  </si>
  <si>
    <t xml:space="preserve">BLOCO TRIPLO JHBR 30/32 LUBR ESQ. CF.                       </t>
  </si>
  <si>
    <t xml:space="preserve">BLOCO TRIPLO JHBR 30/32 LUBR DIR CF                         </t>
  </si>
  <si>
    <t xml:space="preserve">BLOCO TRIPLO JBR 34" LUBRIFIC. DIREITO                      </t>
  </si>
  <si>
    <t xml:space="preserve">BLOCO UNICO SEMI ACABADO JOHN C                             </t>
  </si>
  <si>
    <t xml:space="preserve">BLOCO P/CILINDRO PERFILALTO                                 </t>
  </si>
  <si>
    <t xml:space="preserve">BLOCO DE TRACIONAMENTO                                      </t>
  </si>
  <si>
    <t xml:space="preserve">BLOCO DO CILINDRO CMO 34                                    </t>
  </si>
  <si>
    <t xml:space="preserve">BLOCO DO CILINDRO                                           </t>
  </si>
  <si>
    <t xml:space="preserve">BLOCO PORTA CAME JB4E                                       </t>
  </si>
  <si>
    <t xml:space="preserve">BLOCO CILINDRO CIC BR 30"                                   </t>
  </si>
  <si>
    <t xml:space="preserve">BLOCO CIC 30/34 LIMPEZA                                     </t>
  </si>
  <si>
    <t xml:space="preserve">BLOCO DO DISCO 36" CMO/AN                                   </t>
  </si>
  <si>
    <t xml:space="preserve">BLOCO DE REPOUSO DISCO 36"                                  </t>
  </si>
  <si>
    <t xml:space="preserve">BLOCO CILINDRO CMO/4A 36" ( CORTE )                         </t>
  </si>
  <si>
    <t>00416737L</t>
  </si>
  <si>
    <t>00416736L</t>
  </si>
  <si>
    <t>H6_TOTAL_HRS</t>
  </si>
  <si>
    <t>3420528L</t>
  </si>
  <si>
    <t>SA00000021408N</t>
  </si>
  <si>
    <t>SA00000021412N</t>
  </si>
  <si>
    <t>SA000000415875</t>
  </si>
  <si>
    <t>SA0012502373</t>
  </si>
  <si>
    <t>SA000000425138</t>
  </si>
  <si>
    <t>SA00000021410N</t>
  </si>
  <si>
    <t>3021670L</t>
  </si>
  <si>
    <t>4220320L</t>
  </si>
  <si>
    <t>3021207L</t>
  </si>
  <si>
    <t>0024045L</t>
  </si>
  <si>
    <t>3220253L</t>
  </si>
  <si>
    <t>0024046L</t>
  </si>
  <si>
    <t>0024082L</t>
  </si>
  <si>
    <t>0024042L</t>
  </si>
  <si>
    <t>4220304L</t>
  </si>
  <si>
    <t>3021173L</t>
  </si>
  <si>
    <t>4220300L</t>
  </si>
  <si>
    <t>0024079L</t>
  </si>
  <si>
    <t>0024055L</t>
  </si>
  <si>
    <t>0021657L</t>
  </si>
  <si>
    <t>0021834L</t>
  </si>
  <si>
    <t>0021633L</t>
  </si>
  <si>
    <t>00416629L</t>
  </si>
  <si>
    <t>0024059L</t>
  </si>
  <si>
    <t>SA00000020575N</t>
  </si>
  <si>
    <t>SA00000021407N</t>
  </si>
  <si>
    <t>SA000000418069</t>
  </si>
  <si>
    <t>SA00000021409N</t>
  </si>
  <si>
    <t>SA0011502328</t>
  </si>
  <si>
    <t>SA0011502327</t>
  </si>
  <si>
    <t>0024062L</t>
  </si>
  <si>
    <t>0024063L</t>
  </si>
  <si>
    <t>3420733L</t>
  </si>
  <si>
    <t>00416723L</t>
  </si>
  <si>
    <t>3420732L</t>
  </si>
  <si>
    <t>SA000000418112</t>
  </si>
  <si>
    <t>SA000000425126</t>
  </si>
  <si>
    <t>SA000000425125</t>
  </si>
  <si>
    <t>0024048L</t>
  </si>
  <si>
    <t>4220311L</t>
  </si>
  <si>
    <t>0024040L</t>
  </si>
  <si>
    <t>0024080L</t>
  </si>
  <si>
    <t>0024058L</t>
  </si>
  <si>
    <t>0021656L</t>
  </si>
  <si>
    <t>00416631L</t>
  </si>
  <si>
    <t>0023333L</t>
  </si>
  <si>
    <t>SA00000020798N</t>
  </si>
  <si>
    <t>SA00000020799N</t>
  </si>
  <si>
    <t>SA000000418067</t>
  </si>
  <si>
    <t>SA000000418068</t>
  </si>
  <si>
    <t>SA00000020574N</t>
  </si>
  <si>
    <t>SA0011502329</t>
  </si>
  <si>
    <t>3420527L</t>
  </si>
  <si>
    <t>0024065L</t>
  </si>
  <si>
    <t>3021206L</t>
  </si>
  <si>
    <t>3021671L</t>
  </si>
  <si>
    <t>3021672L</t>
  </si>
  <si>
    <t>3021208L</t>
  </si>
  <si>
    <t>SA000000425109</t>
  </si>
  <si>
    <t>0024044L</t>
  </si>
  <si>
    <t>3021679L</t>
  </si>
  <si>
    <t>3021678L</t>
  </si>
  <si>
    <t>4220310L</t>
  </si>
  <si>
    <t>3021175L</t>
  </si>
  <si>
    <t>4220313L</t>
  </si>
  <si>
    <t>4220312L</t>
  </si>
  <si>
    <t>4220321L</t>
  </si>
  <si>
    <t>4220301L</t>
  </si>
  <si>
    <t>0024081L</t>
  </si>
  <si>
    <t>0024041L</t>
  </si>
  <si>
    <t>3220254L</t>
  </si>
  <si>
    <t>0024057L</t>
  </si>
  <si>
    <t>00416632L</t>
  </si>
  <si>
    <t>0021658L</t>
  </si>
  <si>
    <t>SA00000021413N</t>
  </si>
  <si>
    <t>SA000000418180</t>
  </si>
  <si>
    <t>SA000012502365</t>
  </si>
  <si>
    <t>SA000012502366</t>
  </si>
  <si>
    <t>00416718L</t>
  </si>
  <si>
    <t>SA000000418179</t>
  </si>
  <si>
    <t>0024061L</t>
  </si>
  <si>
    <t>3021669L</t>
  </si>
  <si>
    <t>3420731L</t>
  </si>
  <si>
    <t>3420734L</t>
  </si>
  <si>
    <t>SA000000425110</t>
  </si>
  <si>
    <t>3021680L</t>
  </si>
  <si>
    <t>4220302L</t>
  </si>
  <si>
    <t>3021174L</t>
  </si>
  <si>
    <t>0024047L</t>
  </si>
  <si>
    <t>0024056L</t>
  </si>
  <si>
    <t>0021631L</t>
  </si>
  <si>
    <t>0021659L</t>
  </si>
  <si>
    <t>0021965L</t>
  </si>
  <si>
    <t>00416630L</t>
  </si>
  <si>
    <t>3220257L</t>
  </si>
  <si>
    <t>3220256L</t>
  </si>
  <si>
    <t>3220255L</t>
  </si>
  <si>
    <t>4620314L</t>
  </si>
  <si>
    <t>3420583L</t>
  </si>
  <si>
    <t>4620315L</t>
  </si>
  <si>
    <t>3420584L</t>
  </si>
  <si>
    <t>0024049L</t>
  </si>
  <si>
    <t>4620317L</t>
  </si>
  <si>
    <t>3420585L</t>
  </si>
  <si>
    <t>0020295L</t>
  </si>
  <si>
    <t>0024015L</t>
  </si>
  <si>
    <t>0024016L</t>
  </si>
  <si>
    <t>0024043L</t>
  </si>
  <si>
    <t>0024083L</t>
  </si>
  <si>
    <t>0024270L</t>
  </si>
  <si>
    <t>0025026L</t>
  </si>
  <si>
    <t>0025027L</t>
  </si>
  <si>
    <t>0025028L</t>
  </si>
  <si>
    <t>0025029L</t>
  </si>
  <si>
    <t>0025030L</t>
  </si>
  <si>
    <t>0025031L</t>
  </si>
  <si>
    <t>0025032L</t>
  </si>
  <si>
    <t>0025033L</t>
  </si>
  <si>
    <t>00416500L</t>
  </si>
  <si>
    <t>00416520L</t>
  </si>
  <si>
    <t>00416521L</t>
  </si>
  <si>
    <t>00416537L</t>
  </si>
  <si>
    <t>00416556L</t>
  </si>
  <si>
    <t>00425308L</t>
  </si>
  <si>
    <t>2620211L</t>
  </si>
  <si>
    <t>2620212L</t>
  </si>
  <si>
    <t>2620213L</t>
  </si>
  <si>
    <t>2620214L</t>
  </si>
  <si>
    <t>3020263L</t>
  </si>
  <si>
    <t>3020264L</t>
  </si>
  <si>
    <t>3020265L</t>
  </si>
  <si>
    <t>3020266L</t>
  </si>
  <si>
    <t>3020926L</t>
  </si>
  <si>
    <t>3020927L</t>
  </si>
  <si>
    <t>3021176L</t>
  </si>
  <si>
    <t>3021177L</t>
  </si>
  <si>
    <t>3021178L</t>
  </si>
  <si>
    <t>3021179L</t>
  </si>
  <si>
    <t>3021180L</t>
  </si>
  <si>
    <t>3021197L</t>
  </si>
  <si>
    <t>3021198L</t>
  </si>
  <si>
    <t>3021199L</t>
  </si>
  <si>
    <t>3021200L</t>
  </si>
  <si>
    <t>3021202L</t>
  </si>
  <si>
    <t>3021227L</t>
  </si>
  <si>
    <t>3021228L</t>
  </si>
  <si>
    <t>3021240L</t>
  </si>
  <si>
    <t>3021281L</t>
  </si>
  <si>
    <t>3021389L</t>
  </si>
  <si>
    <t>3420219L</t>
  </si>
  <si>
    <t>3420220L</t>
  </si>
  <si>
    <t>3420529L</t>
  </si>
  <si>
    <t>3420530L</t>
  </si>
  <si>
    <t>3420543L</t>
  </si>
  <si>
    <t>3420544L</t>
  </si>
  <si>
    <t>3420545L</t>
  </si>
  <si>
    <t>3420546L</t>
  </si>
  <si>
    <t>3420547L</t>
  </si>
  <si>
    <t>3420548L</t>
  </si>
  <si>
    <t>3420563L</t>
  </si>
  <si>
    <t>3420570L</t>
  </si>
  <si>
    <t>3420571L</t>
  </si>
  <si>
    <t>3420578L</t>
  </si>
  <si>
    <t>3820302L</t>
  </si>
  <si>
    <t>3820303L</t>
  </si>
  <si>
    <t>3820304L</t>
  </si>
  <si>
    <t>3820305L</t>
  </si>
  <si>
    <t>3820322L</t>
  </si>
  <si>
    <t>3820323L</t>
  </si>
  <si>
    <t>3820326L</t>
  </si>
  <si>
    <t>4220303L</t>
  </si>
  <si>
    <t>4220322L</t>
  </si>
  <si>
    <t>4220323L</t>
  </si>
  <si>
    <t>4220324L</t>
  </si>
  <si>
    <t>4620316L</t>
  </si>
  <si>
    <t>80000062L</t>
  </si>
  <si>
    <t>80000063L</t>
  </si>
  <si>
    <t>SA00000020294N</t>
  </si>
  <si>
    <t>SA00000020295N</t>
  </si>
  <si>
    <t>SA00000020354N</t>
  </si>
  <si>
    <t>SA00000020355N</t>
  </si>
  <si>
    <t>SA00000020356N</t>
  </si>
  <si>
    <t>SA00000020801N</t>
  </si>
  <si>
    <t>SA00000020802N</t>
  </si>
  <si>
    <t>SA00000020803N</t>
  </si>
  <si>
    <t>SA00000021838N</t>
  </si>
  <si>
    <t>SA00000021877N</t>
  </si>
  <si>
    <t>SA00000023008N</t>
  </si>
  <si>
    <t>SA00000023009N</t>
  </si>
  <si>
    <t>SA00000023010N</t>
  </si>
  <si>
    <t>SA00000023028N</t>
  </si>
  <si>
    <t>SA00000023030N</t>
  </si>
  <si>
    <t>SA00000023032N</t>
  </si>
  <si>
    <t>SA00000023033N</t>
  </si>
  <si>
    <t>SA00000023037N</t>
  </si>
  <si>
    <t>SA00000023039N</t>
  </si>
  <si>
    <t>SA00000023084N</t>
  </si>
  <si>
    <t>SA00000023085N</t>
  </si>
  <si>
    <t>SA00000023086N</t>
  </si>
  <si>
    <t>SA00000023211N</t>
  </si>
  <si>
    <t>SA00000023212N</t>
  </si>
  <si>
    <t>SA00000023234N</t>
  </si>
  <si>
    <t>SA00000023235N</t>
  </si>
  <si>
    <t>SA00000023236N</t>
  </si>
  <si>
    <t>SA00000023237N</t>
  </si>
  <si>
    <t>SA000000415567</t>
  </si>
  <si>
    <t>SA000000415673</t>
  </si>
  <si>
    <t>SA000000418062</t>
  </si>
  <si>
    <t>SA000000418086</t>
  </si>
  <si>
    <t>SA000000418087</t>
  </si>
  <si>
    <t>SA000000418089</t>
  </si>
  <si>
    <t>SA000000418090</t>
  </si>
  <si>
    <t>SA000000418091</t>
  </si>
  <si>
    <t>SA000000418094</t>
  </si>
  <si>
    <t>SA000000418096</t>
  </si>
  <si>
    <t>SA000000418097</t>
  </si>
  <si>
    <t>SA000000418098</t>
  </si>
  <si>
    <t>SA000000418113</t>
  </si>
  <si>
    <t>SA000000418114</t>
  </si>
  <si>
    <t>SA000000418115</t>
  </si>
  <si>
    <t>SA000000418146</t>
  </si>
  <si>
    <t>SA000000418166</t>
  </si>
  <si>
    <t>SA000000418167</t>
  </si>
  <si>
    <t>SA000000418177</t>
  </si>
  <si>
    <t>SA000000418178</t>
  </si>
  <si>
    <t>SA000000425107</t>
  </si>
  <si>
    <t>SA000000425112</t>
  </si>
  <si>
    <t>SA0010111277</t>
  </si>
  <si>
    <t>SA0011101855</t>
  </si>
  <si>
    <t>SA0011502373</t>
  </si>
  <si>
    <t>SA003020682N</t>
  </si>
  <si>
    <t>SA0030242912</t>
  </si>
  <si>
    <t>SA00418272</t>
  </si>
  <si>
    <t>SA00418273</t>
  </si>
  <si>
    <t>SA00418274</t>
  </si>
  <si>
    <t>SA12502115</t>
  </si>
  <si>
    <t>SA12502116</t>
  </si>
  <si>
    <t>SA12502118-010</t>
  </si>
  <si>
    <t>G1_TEMP_TOTAL</t>
  </si>
  <si>
    <t>G2_TEMP_TOTAL</t>
  </si>
  <si>
    <t>Soma de H6_TOTAL_HRS</t>
  </si>
  <si>
    <t>Soma de G1_TEMP_TOTAL</t>
  </si>
  <si>
    <t>Soma de G2_TEMP_TOTAL</t>
  </si>
  <si>
    <r>
      <t xml:space="preserve">GRUPO DE BLOCOS </t>
    </r>
    <r>
      <rPr>
        <sz val="10"/>
        <color theme="1"/>
        <rFont val="Aptos Narrow"/>
        <family val="2"/>
        <scheme val="minor"/>
      </rPr>
      <t>(HRS)</t>
    </r>
    <r>
      <rPr>
        <sz val="14"/>
        <color theme="1"/>
        <rFont val="Aptos Narrow"/>
        <family val="2"/>
        <scheme val="minor"/>
      </rPr>
      <t>: PRODUÇÃO (H6), ESTRUTURAS(G1) E OPERAÇÕES (G2)</t>
    </r>
  </si>
  <si>
    <t>DIA</t>
  </si>
  <si>
    <t>Total</t>
  </si>
  <si>
    <t>2024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</si>
</sst>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49" fontId="0" fillId="0" borderId="0" xfId="0" applyNumberFormat="1"/>
    <xf numFmtId="0" fontId="0" fillId="0" borderId="0" xfId="0" pivotButton="1"/>
    <xf numFmtId="2" fontId="0" fillId="0" borderId="0" xfId="0" applyNumberFormat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1" xfId="0" applyFont="1" applyFill="1" applyBorder="1"/>
    <xf numFmtId="0" fontId="3" fillId="3" borderId="1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165" fontId="2" fillId="2" borderId="7" xfId="1" applyNumberFormat="1" applyFont="1" applyFill="1" applyBorder="1" applyAlignment="1">
      <alignment horizontal="center"/>
    </xf>
    <xf numFmtId="165" fontId="2" fillId="2" borderId="10" xfId="1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7" xfId="0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3" fontId="3" fillId="3" borderId="14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3" fillId="3" borderId="14" xfId="0" applyNumberFormat="1" applyFont="1" applyFill="1" applyBorder="1" applyAlignment="1">
      <alignment horizont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0" xfId="0" applyNumberFormat="1"/>
  </cellXfs>
  <cellStyles count="2">
    <cellStyle name="Normal" xfId="0" builtinId="0"/>
    <cellStyle name="Vírgula" xfId="1" builtinId="3"/>
  </cellStyles>
  <dxfs count="24">
    <dxf>
      <numFmt numFmtId="1" formatCode="0"/>
    </dxf>
    <dxf>
      <numFmt numFmtId="164" formatCode="0.0"/>
    </dxf>
    <dxf>
      <numFmt numFmtId="2" formatCode="0.00"/>
    </dxf>
    <dxf>
      <numFmt numFmtId="166" formatCode="0.000"/>
    </dxf>
    <dxf>
      <numFmt numFmtId="167" formatCode="0.0000"/>
    </dxf>
    <dxf>
      <numFmt numFmtId="168" formatCode="0.00000"/>
    </dxf>
    <dxf>
      <numFmt numFmtId="169" formatCode="0.000000"/>
    </dxf>
    <dxf>
      <numFmt numFmtId="172" formatCode="0.0000000"/>
    </dxf>
    <dxf>
      <numFmt numFmtId="171" formatCode="0.00000000"/>
    </dxf>
    <dxf>
      <numFmt numFmtId="170" formatCode="0.0000000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[PRODUTIVIDADE BLOCOS.xlsx]Planilha4!Tabela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Planilha4!$D$4:$D$5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Planilha4!$A$6:$C$28</c:f>
              <c:multiLvlStrCache>
                <c:ptCount val="21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9</c:v>
                  </c:pt>
                  <c:pt idx="7">
                    <c:v>10</c:v>
                  </c:pt>
                  <c:pt idx="8">
                    <c:v>12</c:v>
                  </c:pt>
                  <c:pt idx="9">
                    <c:v>13</c:v>
                  </c:pt>
                  <c:pt idx="10">
                    <c:v>14</c:v>
                  </c:pt>
                  <c:pt idx="11">
                    <c:v>17</c:v>
                  </c:pt>
                  <c:pt idx="12">
                    <c:v>18</c:v>
                  </c:pt>
                  <c:pt idx="13">
                    <c:v>20</c:v>
                  </c:pt>
                  <c:pt idx="14">
                    <c:v>21</c:v>
                  </c:pt>
                  <c:pt idx="15">
                    <c:v>23</c:v>
                  </c:pt>
                  <c:pt idx="16">
                    <c:v>24</c:v>
                  </c:pt>
                  <c:pt idx="17">
                    <c:v>25</c:v>
                  </c:pt>
                  <c:pt idx="18">
                    <c:v>26</c:v>
                  </c:pt>
                  <c:pt idx="19">
                    <c:v>27</c:v>
                  </c:pt>
                  <c:pt idx="20">
                    <c:v>30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Planilha4!$D$6:$D$28</c:f>
              <c:numCache>
                <c:formatCode>General</c:formatCode>
                <c:ptCount val="21"/>
                <c:pt idx="0">
                  <c:v>26</c:v>
                </c:pt>
                <c:pt idx="1">
                  <c:v>46</c:v>
                </c:pt>
                <c:pt idx="2">
                  <c:v>16</c:v>
                </c:pt>
                <c:pt idx="3">
                  <c:v>44</c:v>
                </c:pt>
                <c:pt idx="4">
                  <c:v>54</c:v>
                </c:pt>
                <c:pt idx="5">
                  <c:v>12</c:v>
                </c:pt>
                <c:pt idx="6">
                  <c:v>18</c:v>
                </c:pt>
                <c:pt idx="7">
                  <c:v>12</c:v>
                </c:pt>
                <c:pt idx="8">
                  <c:v>28</c:v>
                </c:pt>
                <c:pt idx="9">
                  <c:v>41</c:v>
                </c:pt>
                <c:pt idx="10">
                  <c:v>5</c:v>
                </c:pt>
                <c:pt idx="11">
                  <c:v>42</c:v>
                </c:pt>
                <c:pt idx="12">
                  <c:v>40</c:v>
                </c:pt>
                <c:pt idx="13">
                  <c:v>35</c:v>
                </c:pt>
                <c:pt idx="14">
                  <c:v>25</c:v>
                </c:pt>
                <c:pt idx="15">
                  <c:v>10</c:v>
                </c:pt>
                <c:pt idx="16">
                  <c:v>65</c:v>
                </c:pt>
                <c:pt idx="17">
                  <c:v>99</c:v>
                </c:pt>
                <c:pt idx="18">
                  <c:v>0</c:v>
                </c:pt>
                <c:pt idx="19">
                  <c:v>28</c:v>
                </c:pt>
                <c:pt idx="2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4A-4ECB-81C7-CE017A061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127120"/>
        <c:axId val="1434125200"/>
      </c:barChart>
      <c:catAx>
        <c:axId val="143412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4125200"/>
        <c:crosses val="autoZero"/>
        <c:auto val="1"/>
        <c:lblAlgn val="ctr"/>
        <c:lblOffset val="100"/>
        <c:noMultiLvlLbl val="0"/>
      </c:catAx>
      <c:valAx>
        <c:axId val="143412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412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[PRODUTIVIDADE BLOCOS.xlsx]Planilha4!Tabela dinâmica2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Planilha4!$D$4:$D$5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Planilha4!$A$6:$C$28</c:f>
              <c:multiLvlStrCache>
                <c:ptCount val="21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9</c:v>
                  </c:pt>
                  <c:pt idx="7">
                    <c:v>10</c:v>
                  </c:pt>
                  <c:pt idx="8">
                    <c:v>12</c:v>
                  </c:pt>
                  <c:pt idx="9">
                    <c:v>13</c:v>
                  </c:pt>
                  <c:pt idx="10">
                    <c:v>14</c:v>
                  </c:pt>
                  <c:pt idx="11">
                    <c:v>17</c:v>
                  </c:pt>
                  <c:pt idx="12">
                    <c:v>18</c:v>
                  </c:pt>
                  <c:pt idx="13">
                    <c:v>20</c:v>
                  </c:pt>
                  <c:pt idx="14">
                    <c:v>21</c:v>
                  </c:pt>
                  <c:pt idx="15">
                    <c:v>23</c:v>
                  </c:pt>
                  <c:pt idx="16">
                    <c:v>24</c:v>
                  </c:pt>
                  <c:pt idx="17">
                    <c:v>25</c:v>
                  </c:pt>
                  <c:pt idx="18">
                    <c:v>26</c:v>
                  </c:pt>
                  <c:pt idx="19">
                    <c:v>27</c:v>
                  </c:pt>
                  <c:pt idx="20">
                    <c:v>30</c:v>
                  </c:pt>
                </c:lvl>
                <c:lvl>
                  <c:pt idx="0">
                    <c:v>9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Planilha4!$D$6:$D$28</c:f>
              <c:numCache>
                <c:formatCode>General</c:formatCode>
                <c:ptCount val="21"/>
                <c:pt idx="0">
                  <c:v>26</c:v>
                </c:pt>
                <c:pt idx="1">
                  <c:v>46</c:v>
                </c:pt>
                <c:pt idx="2">
                  <c:v>16</c:v>
                </c:pt>
                <c:pt idx="3">
                  <c:v>44</c:v>
                </c:pt>
                <c:pt idx="4">
                  <c:v>54</c:v>
                </c:pt>
                <c:pt idx="5">
                  <c:v>12</c:v>
                </c:pt>
                <c:pt idx="6">
                  <c:v>18</c:v>
                </c:pt>
                <c:pt idx="7">
                  <c:v>12</c:v>
                </c:pt>
                <c:pt idx="8">
                  <c:v>28</c:v>
                </c:pt>
                <c:pt idx="9">
                  <c:v>41</c:v>
                </c:pt>
                <c:pt idx="10">
                  <c:v>5</c:v>
                </c:pt>
                <c:pt idx="11">
                  <c:v>42</c:v>
                </c:pt>
                <c:pt idx="12">
                  <c:v>40</c:v>
                </c:pt>
                <c:pt idx="13">
                  <c:v>35</c:v>
                </c:pt>
                <c:pt idx="14">
                  <c:v>25</c:v>
                </c:pt>
                <c:pt idx="15">
                  <c:v>10</c:v>
                </c:pt>
                <c:pt idx="16">
                  <c:v>65</c:v>
                </c:pt>
                <c:pt idx="17">
                  <c:v>99</c:v>
                </c:pt>
                <c:pt idx="18">
                  <c:v>0</c:v>
                </c:pt>
                <c:pt idx="19">
                  <c:v>28</c:v>
                </c:pt>
                <c:pt idx="2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2-4821-9686-7AE78E382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1262272"/>
        <c:axId val="1444605200"/>
      </c:barChart>
      <c:catAx>
        <c:axId val="14412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4605200"/>
        <c:crosses val="autoZero"/>
        <c:auto val="1"/>
        <c:lblAlgn val="ctr"/>
        <c:lblOffset val="100"/>
        <c:noMultiLvlLbl val="0"/>
      </c:catAx>
      <c:valAx>
        <c:axId val="144460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126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212273</xdr:colOff>
      <xdr:row>0</xdr:row>
      <xdr:rowOff>32657</xdr:rowOff>
    </xdr:from>
    <xdr:to>
      <xdr:col>11</xdr:col>
      <xdr:colOff>555173</xdr:colOff>
      <xdr:row>14</xdr:row>
      <xdr:rowOff>32657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4C6A49-B588-82FE-E4DA-4501C1A9E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</xdr:row>
      <xdr:rowOff>65314</xdr:rowOff>
    </xdr:from>
    <xdr:to>
      <xdr:col>2</xdr:col>
      <xdr:colOff>163286</xdr:colOff>
      <xdr:row>15</xdr:row>
      <xdr:rowOff>42178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MES">
              <a:extLst>
                <a:ext uri="{FF2B5EF4-FFF2-40B4-BE49-F238E27FC236}">
                  <a16:creationId xmlns:a16="http://schemas.microsoft.com/office/drawing/2014/main" id="{016F73C5-0ABA-3BBF-3A1D-D3D4F26947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53093"/>
              <a:ext cx="1828800" cy="26057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297997</xdr:colOff>
      <xdr:row>14</xdr:row>
      <xdr:rowOff>187777</xdr:rowOff>
    </xdr:from>
    <xdr:to>
      <xdr:col>10</xdr:col>
      <xdr:colOff>151040</xdr:colOff>
      <xdr:row>29</xdr:row>
      <xdr:rowOff>114298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68910BC-3BFE-F5F2-DC04-C16891EB5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0</xdr:colOff>
      <xdr:row>15</xdr:row>
      <xdr:rowOff>97970</xdr:rowOff>
    </xdr:from>
    <xdr:ext cx="1828800" cy="2605764"/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ES 1">
              <a:extLst>
                <a:ext uri="{FF2B5EF4-FFF2-40B4-BE49-F238E27FC236}">
                  <a16:creationId xmlns:a16="http://schemas.microsoft.com/office/drawing/2014/main" id="{6CCF8DF6-05C2-4BFA-8302-C6DD8EB100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914649"/>
              <a:ext cx="1828800" cy="26057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icius" refreshedDate="45544.471851504626" createdVersion="8" refreshedVersion="8" minRefreshableVersion="3" recordCount="298" xr:uid="{5766C218-BDED-479D-8462-EB48CC270422}">
  <cacheSource type="worksheet">
    <worksheetSource ref="A1:I299" sheet="EMP(PREVISAO)"/>
  </cacheSource>
  <cacheFields count="10">
    <cacheField name="PRODUTO" numFmtId="49">
      <sharedItems count="70">
        <s v="00418067       "/>
        <s v="0020574N       "/>
        <s v="0023333N       "/>
        <s v="0024061N       "/>
        <s v="0024055N       "/>
        <s v="00416736       "/>
        <s v="3220253N       "/>
        <s v="3021669N       "/>
        <s v="3021671N       "/>
        <s v="4220300N       "/>
        <s v="11502328       "/>
        <s v="3220254N       "/>
        <s v="4220301N       "/>
        <s v="4220304N       "/>
        <s v="00425109       "/>
        <s v="00425110       "/>
        <s v="3021208N       "/>
        <s v="00418068       "/>
        <s v="00418069       "/>
        <s v="3021672N       "/>
        <s v="3021670N       "/>
        <s v="00418179       "/>
        <s v="00416737       "/>
        <s v="0024056N       "/>
        <s v="0024057N       "/>
        <s v="0024062N       "/>
        <s v="0024063N       "/>
        <s v="3220255N       "/>
        <s v="3220256N       "/>
        <s v="3220257N       "/>
        <s v="00418112       "/>
        <s v="4220302N       "/>
        <s v="3021206N       "/>
        <s v="3021207N       "/>
        <s v="0024058N       "/>
        <s v="0024059N       "/>
        <s v="11502327       "/>
        <s v="0024065N       "/>
        <s v="0021407N       "/>
        <s v="0021409N       "/>
        <s v="0021631N       "/>
        <s v="00416629       "/>
        <s v="4620314N       "/>
        <s v="3420583N       "/>
        <s v="0024046N       "/>
        <s v="0024040N       "/>
        <s v="0024041N       "/>
        <s v="0021408N       "/>
        <s v="4620316N       "/>
        <s v="0021412N       "/>
        <s v="0021413N       "/>
        <s v="0021656N       "/>
        <s v="0021657N       "/>
        <s v="00416631       "/>
        <s v="00416632       "/>
        <s v="3420584N       "/>
        <s v="0024047N       "/>
        <s v="0021410N       "/>
        <s v="4620315N       "/>
        <s v="00416630       "/>
        <s v="0021834N       "/>
        <s v="3420585N       "/>
        <s v="4620317N       "/>
        <s v="0024042N       "/>
        <s v="0024044N       "/>
        <s v="0024045N       "/>
        <s v="0024048N       "/>
        <s v="0024049N       "/>
        <s v="00425125       "/>
        <s v="00425126       "/>
      </sharedItems>
    </cacheField>
    <cacheField name="SEMI_ACABADO" numFmtId="49">
      <sharedItems count="69">
        <s v="SA000000418067 "/>
        <s v="SA00000020574N "/>
        <s v="0023333L       "/>
        <s v="0024061L       "/>
        <s v="0024055L       "/>
        <s v="00416736L      "/>
        <s v="3220253L       "/>
        <s v="3021669L       "/>
        <s v="3021671L       "/>
        <s v="4220300L       "/>
        <s v="SA0011502328   "/>
        <s v="3220254L       "/>
        <s v="4220301L       "/>
        <s v="4220304L       "/>
        <s v="SA000000425109 "/>
        <s v="SA000000425110 "/>
        <s v="3021208L       "/>
        <s v="SA000000418068 "/>
        <s v="SA000000418069 "/>
        <s v="3021672L       "/>
        <s v="3021670L       "/>
        <s v="SA000000418179 "/>
        <s v="00416737L      "/>
        <s v="0024056L       "/>
        <s v="0024057L       "/>
        <s v="0024062L       "/>
        <s v="0024063L       "/>
        <s v="3220255L       "/>
        <s v="3220256L       "/>
        <s v="3220257L       "/>
        <s v="SA000000418112 "/>
        <s v="4220302L       "/>
        <s v="3021206L       "/>
        <s v="3021207L       "/>
        <s v="0024058L       "/>
        <s v="0024059L       "/>
        <s v="SA0011502327   "/>
        <s v="0024065L       "/>
        <s v="SA00000021407N "/>
        <s v="SA00000021409N "/>
        <s v="0021631L       "/>
        <s v="00416629L      "/>
        <s v="4620314L       "/>
        <s v="3420583L       "/>
        <s v="0024046L       "/>
        <s v="0024040L       "/>
        <s v="0024041L       "/>
        <s v="SA00000021408N "/>
        <s v="4620315L       "/>
        <s v="SA00000021412N "/>
        <s v="SA00000021413N "/>
        <s v="0021656L       "/>
        <s v="0021657L       "/>
        <s v="00416631L      "/>
        <s v="00416632L      "/>
        <s v="3420584L       "/>
        <s v="0024047L       "/>
        <s v="SA00000021410N "/>
        <s v="00416630L      "/>
        <s v="0021834L       "/>
        <s v="3420585L       "/>
        <s v="4620317L       "/>
        <s v="0024042L       "/>
        <s v="0024044L       "/>
        <s v="0024045L       "/>
        <s v="0024048L       "/>
        <s v="0024049L       "/>
        <s v="SA000000425125 "/>
        <s v="SA000000425126 "/>
      </sharedItems>
    </cacheField>
    <cacheField name="B1_GRUPO" numFmtId="49">
      <sharedItems/>
    </cacheField>
    <cacheField name="DESCRIÇÃO" numFmtId="0">
      <sharedItems count="68">
        <s v="BLOCO CIC 30/34                                             "/>
        <s v="BLOCO DO DISCO CIC30&quot; E 34&quot;                                 "/>
        <s v="BLOCO UNICO MF                                              "/>
        <s v="BLOCO DO DISCO CO4BR 34&quot;                                    "/>
        <s v="BLOCO UNICO CILINDRO DF NORMAL                              "/>
        <s v="BLOCO DO CILINDRO CMOAN 30                                  "/>
        <s v="BLOCO TRIPLO GERAL JOHNC 32                                 "/>
        <s v="BLOCO DUPLO CILINDRO CI2 30X108                             "/>
        <s v="BLOCO DUPLO DISCO CI2 30X108                                "/>
        <s v="BLOCO TRIPLO GERAL JOHNBR 42&quot;X134                           "/>
        <s v="BLOCO DO DISCO CMO 30                                       "/>
        <s v="BLOCO TRIPLO LUBRIFICACAO JOHNC 32                          "/>
        <s v="BLOCO TRIPLO LUBRIF ESQ JOHNBR 42&quot;X134                      "/>
        <s v="BLOCO TRIPLO LUBRIF DIR JOHNBR 42&quot;X134                      "/>
        <s v="BLOCO P/CILINDRO 4 PISTA LUBR.MN                            "/>
        <s v="BLOCO P/CILINDRO 4 PISTAx LUBRMN                            "/>
        <s v="BLOCO DUPLO DISCO LUBRIF ESQ CI2 30X108                     "/>
        <s v="BLOCO CILINDRO LUBRIFICACAO CIC 30/34                       "/>
        <s v="BLOCO DUPLO DISCO LUBRIF DIR CI2 30X108                     "/>
        <s v="BLOCO DUPLO CILINDRO LUBRIF CI2 30X108                      "/>
        <s v="BLOCO DO DISCO CMOAN 30&quot; LUBRIFICACAO                       "/>
        <s v="BLOCO DO CILINDRO CMOAN 30 LUBRIFICACAO                     "/>
        <s v="BLOCO UN CILINDRO DF LUBR. ESQ                              "/>
        <s v="BLOCO UN CILINDRO DF LUBR. DIR                              "/>
        <s v="BLOCO DO DISCO CO4BR34 LUB DIR                              "/>
        <s v="BLOCO DO DISCO CO4BR34 LUB                                  "/>
        <s v="BLOCO TRIPLO LIMPEZA JOHNC 32                               "/>
        <s v="BLOCO TRIPLO CATRACA DIREITA  JOHNC 32                      "/>
        <s v="BLOCO TRIPLO CATRACA ESQUERDA  JOHNC 32                     "/>
        <s v="BLOCO LIMPEZA JOHN C FIN.44                                 "/>
        <s v="BLOCO TRIPLO LIMPEZA JOHN BR 42&quot;X134                        "/>
        <s v="BLOCO DUPLO CILINDRO DE AR CI2 30X108                       "/>
        <s v="BLOCO DUPLO DISCO AR CI2 30X108                             "/>
        <s v="BLOCO UN CILINDRO DF LIMPEZA                                "/>
        <s v="BLOCO UNICO DO CILINDRO JANELA                              "/>
        <s v="BLOCO DO DISCO CMO 30 ( JANELA )                            "/>
        <s v="BLOCO DO DISCO CO4BR JANELA                                 "/>
        <s v="BLOCO                                                       "/>
        <s v="BLOCO DO DISCO CMOE 38&quot;                                     "/>
        <s v="BLOCO UNICO CILINDRO CI4 30 - 34                            "/>
        <s v="BLOCO UNICO DISCO CI4 30 - 34                               "/>
        <s v="BLOCO TRIPLO GERAL JHV46X184 - 4.0                          "/>
        <s v="BLOCO TRIPLO GERAL JOHN 4.0 34X136                          "/>
        <s v="BLOCO TRIPLO JOHNBR 34&quot; / 36&quot;                               "/>
        <s v="BLOCO TRIPLO GERAL JOHNBR 32                                "/>
        <s v="BLOCO TRIPLO LUBRIFICACAO JOHNBR 32                         "/>
        <s v="BLOCO CMOAL                                                 "/>
        <s v="BLOCO TRIPLO LUBRIF JHV46X184 - 4.0                         "/>
        <s v="BLOCO DO DISCO CMOE 38&quot; LUBRIFICACAO                        "/>
        <s v="BLOCO UNICO CILINDRO LUBRIFICACAO DIREITO CI4 30 - 34       "/>
        <s v="BLOCO UNICO CILINDRO LUBRIFICACAO ESQUERDO CI4 30 - 34      "/>
        <s v="BLOCO UNICO DISCO LUBRIFICACAO ESQUERDO CI4 30 - 34         "/>
        <s v="BLOCO UNICO DISCO LUBRIFICACAO DIREITO CI4 30 - 34          "/>
        <s v="BLOCO TRIPLO LIMPEZA JOHN 4.0 34X136                        "/>
        <s v="BLOCO TRIPLO LUB. JOHNBR 34/36                              "/>
        <s v="BLOCO DO DISCO CMOE 38&quot; - JANELINHA                         "/>
        <s v="BLOCO TRIPLO LIMPEZA JHV46X184 - 4.0                        "/>
        <s v="BLOCO UNICO DISCO PONTO DE AR CI4 30 - 34                   "/>
        <s v="BLOCO UNICO CILINDRO PONTO DE AR CI4 30 - 34                "/>
        <s v="BLOCO TRIPLO LUBRIF JOHN 4.0 34X136                         "/>
        <s v="BLOCO UNICO JHV46X184 - 4.0                                 "/>
        <s v="BLOCO TRIPLO LIMPEZA JOHNBR 32                              "/>
        <s v="BLOCO TRIPLO CATRACA DIR JOHNBR32&quot;X108                      "/>
        <s v="BLOCO TRIPLO CATRACA ESQ JOHNBR32&quot;X108                      "/>
        <s v="BLOCO TRIPLO LIM. JOHNBR 34/36                              "/>
        <s v="BLOCO TRIPLO S.T JOHNBR 34/36                               "/>
        <s v="BLOCO P/ CILINDRO 2 PISTAS JC CAT. ESQ.                     "/>
        <s v="BLOCO P/ CILINDRO 2 PISTAS JC CAT. DIR.                     "/>
      </sharedItems>
    </cacheField>
    <cacheField name="NUMERO_OP" numFmtId="0">
      <sharedItems count="52">
        <s v="A00ZWG"/>
        <s v="A01184"/>
        <s v="A00ZUT"/>
        <s v="A00ZUU"/>
        <s v="A00ZSQ"/>
        <s v="A00ZXA"/>
        <s v="A00ZXB"/>
        <s v="A00ZXC"/>
        <s v="A00ZXD"/>
        <s v="A00ZEI"/>
        <s v="A00ZWI"/>
        <s v="A00ZWJ"/>
        <s v="A00Z30"/>
        <s v="A00Z29"/>
        <s v="A00ZZD"/>
        <s v="A01166"/>
        <s v="A01167"/>
        <s v="A00ZY4"/>
        <s v="A00ZLM"/>
        <s v="A00ZLN"/>
        <s v="A01177"/>
        <s v="A00ZQ0"/>
        <s v="A00ZV3"/>
        <s v="A00ZXZ"/>
        <s v="A00ZY0"/>
        <s v="A01171"/>
        <s v="A01174"/>
        <s v="A01175"/>
        <s v="A00ZYS"/>
        <s v="A00ZYT"/>
        <s v="A00ZYU"/>
        <s v="A01183"/>
        <s v="A00ZXM"/>
        <s v="A00ZXE"/>
        <s v="A00ZXF"/>
        <s v="A00ZXG"/>
        <s v="A00ZXH"/>
        <s v="A00ZXI"/>
        <s v="A00ZXJ"/>
        <s v="A00ZXK"/>
        <s v="A00ZXL"/>
        <s v="A01243"/>
        <s v="A00ZXU"/>
        <s v="A00ZXT"/>
        <s v="A00ZXQ"/>
        <s v="A00ZXR"/>
        <s v="A00ZXS"/>
        <s v="A00ZXP"/>
        <s v="A00ZWW"/>
        <s v="A00ZWX"/>
        <s v="A00ZWY"/>
        <s v="A01051"/>
      </sharedItems>
    </cacheField>
    <cacheField name="QNT_TOTAL" numFmtId="0">
      <sharedItems containsSemiMixedTypes="0" containsString="0" containsNumber="1" containsInteger="1" minValue="1" maxValue="148"/>
    </cacheField>
    <cacheField name="ENTREGA" numFmtId="0">
      <sharedItems count="4">
        <s v="SET"/>
        <s v="OUT"/>
        <s v="NOV"/>
        <s v="DEZ"/>
      </sharedItems>
    </cacheField>
    <cacheField name="TMP_PC" numFmtId="0">
      <sharedItems containsSemiMixedTypes="0" containsString="0" containsNumber="1" minValue="5.2999999999999999E-2" maxValue="0.63400000000000001"/>
    </cacheField>
    <cacheField name="TOTAL_HORAS" numFmtId="0">
      <sharedItems containsSemiMixedTypes="0" containsString="0" containsNumber="1" minValue="5.2999999999999999E-2" maxValue="26.491999999999997" count="73">
        <n v="12.462999999999999"/>
        <n v="15.504"/>
        <n v="8.8349999999999991"/>
        <n v="11.856"/>
        <n v="10.856999999999999"/>
        <n v="14.25"/>
        <n v="16.172000000000001"/>
        <n v="14.249999999999998"/>
        <n v="14.852"/>
        <n v="9.9820000000000011"/>
        <n v="13.878"/>
        <n v="1.518"/>
        <n v="2.64"/>
        <n v="2.2679999999999998"/>
        <n v="0.61799999999999999"/>
        <n v="0.38400000000000001"/>
        <n v="0.47699999999999998"/>
        <n v="0.70499999999999996"/>
        <n v="0.753"/>
        <n v="0.68100000000000005"/>
        <n v="1.3169999999999999"/>
        <n v="1.7279999999999998"/>
        <n v="0.75"/>
        <n v="0.63600000000000001"/>
        <n v="0.73799999999999999"/>
        <n v="0.86999999999999988"/>
        <n v="0.81900000000000006"/>
        <n v="0.78"/>
        <n v="0.186"/>
        <n v="0.13600000000000001"/>
        <n v="0.35899999999999999"/>
        <n v="0.498"/>
        <n v="0.374"/>
        <n v="0.16700000000000001"/>
        <n v="9.5000000000000001E-2"/>
        <n v="0.34"/>
        <n v="0.308"/>
        <n v="26.491999999999997"/>
        <n v="25.48"/>
        <n v="15.856999999999999"/>
        <n v="13.837000000000002"/>
        <n v="13.245999999999999"/>
        <n v="12.74"/>
        <n v="19.027000000000001"/>
        <n v="14.718999999999999"/>
        <n v="11.484"/>
        <n v="7.2499999999999991"/>
        <n v="2.274"/>
        <n v="1.476"/>
        <n v="2.1539999999999999"/>
        <n v="1.548"/>
        <n v="1.62"/>
        <n v="0.59400000000000008"/>
        <n v="0.56400000000000006"/>
        <n v="0.56699999999999995"/>
        <n v="0.873"/>
        <n v="0.77400000000000002"/>
        <n v="0.81"/>
        <n v="1.2120000000000002"/>
        <n v="0.78400000000000003"/>
        <n v="0.71799999999999997"/>
        <n v="0.122"/>
        <n v="0.19800000000000001"/>
        <n v="0.40400000000000003"/>
        <n v="0.25"/>
        <n v="0.39200000000000002"/>
        <n v="0.317"/>
        <n v="0.63400000000000001"/>
        <n v="0.34300000000000003"/>
        <n v="0.46400000000000002"/>
        <n v="8.0909999999999993"/>
        <n v="5.2999999999999999E-2"/>
        <n v="0.128"/>
      </sharedItems>
    </cacheField>
    <cacheField name="PÇS_POR_HORA" numFmtId="0" formula="QNT_TOTAL/TOTAL_HORA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icius" refreshedDate="45546.614759027776" createdVersion="8" refreshedVersion="8" minRefreshableVersion="3" recordCount="102" xr:uid="{B854040E-82C6-425C-8D8F-5544476FA6D9}">
  <cacheSource type="worksheet">
    <worksheetSource ref="A1:H103" sheet="PRODUÇÃO ANUAL(H6)"/>
  </cacheSource>
  <cacheFields count="8">
    <cacheField name="ANO" numFmtId="0">
      <sharedItems containsSemiMixedTypes="0" containsString="0" containsNumber="1" containsInteger="1" minValue="2024" maxValue="2024" count="1">
        <n v="2024"/>
      </sharedItems>
    </cacheField>
    <cacheField name="ME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H6_PRODUTO" numFmtId="49">
      <sharedItems count="59">
        <s v="0024055L       "/>
        <s v="0024061L       "/>
        <s v="4220300L       "/>
        <s v="4220302L       "/>
        <s v="SA000000418180 "/>
        <s v="SA0011502329   "/>
        <s v="0024058L       "/>
        <s v="0024059L       "/>
        <s v="0024056L       "/>
        <s v="0024057L       "/>
        <s v="0024047L       "/>
        <s v="SA00000021408N "/>
        <s v="0024063L       "/>
        <s v="0024046L       "/>
        <s v="0024062L       "/>
        <s v="0024065L       "/>
        <s v="3021679L       "/>
        <s v="3021680L       "/>
        <s v="4220301L       "/>
        <s v="SA00000021407N "/>
        <s v="3021678L       "/>
        <s v="0021834L       "/>
        <s v="4220313L       "/>
        <s v="0021656L       "/>
        <s v="4220312L       "/>
        <s v="00416629L      "/>
        <s v="3420527L       "/>
        <s v="3420528L       "/>
        <s v="4220304L       "/>
        <s v="0021631L       "/>
        <s v="0021657L       "/>
        <s v="4220310L       "/>
        <s v="00416632L      "/>
        <s v="SA0012502373   "/>
        <s v="00416630L      "/>
        <s v="0023333L       "/>
        <s v="4220321L       "/>
        <s v="SA000000415875 "/>
        <s v="00416631L      "/>
        <s v="SA000000425126 "/>
        <s v="SA000000425125 "/>
        <s v="SA000012502365 "/>
        <s v="SA000012502366 "/>
        <s v="SA00000021409N "/>
        <s v="SA00000021412N "/>
        <s v="SA000000418112 "/>
        <s v="SA000000425109 "/>
        <s v="SA00000021410N "/>
        <s v="SA00000021413N "/>
        <s v="SA000000425110 "/>
        <s v="SA000000425138 "/>
        <s v="0024048L       "/>
        <s v="3021671L       "/>
        <s v="SA000000418067 "/>
        <s v="3220254L       "/>
        <s v="3220255L       "/>
        <s v="3220256L       "/>
        <s v="3220257L       "/>
        <s v="3220253L       "/>
      </sharedItems>
    </cacheField>
    <cacheField name="B1_DESC" numFmtId="0">
      <sharedItems/>
    </cacheField>
    <cacheField name="B1_GRUPO" numFmtId="49">
      <sharedItems/>
    </cacheField>
    <cacheField name="QNT_PRODUZIDA" numFmtId="0">
      <sharedItems containsSemiMixedTypes="0" containsString="0" containsNumber="1" containsInteger="1" minValue="0" maxValue="1520"/>
    </cacheField>
    <cacheField name="TEMP_PROD" numFmtId="0">
      <sharedItems containsSemiMixedTypes="0" containsString="0" containsNumber="1" minValue="3.3333333333333298E-2" maxValue="163.433333333333"/>
    </cacheField>
    <cacheField name="PCS_POR_HORA" numFmtId="0">
      <sharedItems containsSemiMixedTypes="0" containsString="0" containsNumber="1" minValue="0" maxValue="120"/>
    </cacheField>
  </cacheFields>
  <extLst>
    <ext xmlns:x14="http://schemas.microsoft.com/office/spreadsheetml/2009/9/main" uri="{725AE2AE-9491-48be-B2B4-4EB974FC3084}">
      <x14:pivotCacheDefinition pivotCacheId="160822124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icius" refreshedDate="45548.498085879626" createdVersion="8" refreshedVersion="8" minRefreshableVersion="3" recordCount="320" xr:uid="{711B452A-F737-40EC-A72C-AAFBD9472A53}">
  <cacheSource type="worksheet">
    <worksheetSource ref="A1:J321" sheet="D4_EMP_ANUAL"/>
  </cacheSource>
  <cacheFields count="10">
    <cacheField name="COMP" numFmtId="49">
      <sharedItems/>
    </cacheField>
    <cacheField name="DESCR" numFmtId="0">
      <sharedItems/>
    </cacheField>
    <cacheField name="PROD_MENSAL" numFmtId="0">
      <sharedItems containsSemiMixedTypes="0" containsString="0" containsNumber="1" containsInteger="1" minValue="1" maxValue="1218"/>
    </cacheField>
    <cacheField name="MES" numFmtId="0">
      <sharedItems containsMixedTypes="1" containsNumber="1" containsInteger="1" minValue="1" maxValue="12" count="24">
        <s v="JAN"/>
        <s v="FEV"/>
        <s v="MAR"/>
        <s v="ABR"/>
        <s v="MAI"/>
        <s v="JUN"/>
        <s v="JUL"/>
        <s v="AGO"/>
        <s v="SET"/>
        <s v="OUT"/>
        <s v="NOV"/>
        <s v="DEZ"/>
        <n v="1" u="1"/>
        <n v="2" u="1"/>
        <n v="3" u="1"/>
        <n v="4" u="1"/>
        <n v="5" u="1"/>
        <n v="6" u="1"/>
        <n v="7" u="1"/>
        <n v="8" u="1"/>
        <n v="9" u="1"/>
        <n v="10" u="1"/>
        <n v="11" u="1"/>
        <n v="12" u="1"/>
      </sharedItems>
    </cacheField>
    <cacheField name="TMP_PC" numFmtId="0">
      <sharedItems containsSemiMixedTypes="0" containsString="0" containsNumber="1" minValue="5.2999999999999999E-2" maxValue="0.93500000000000005"/>
    </cacheField>
    <cacheField name="H6_TOTAL_HRS" numFmtId="0">
      <sharedItems containsSemiMixedTypes="0" containsString="0" containsNumber="1" minValue="9.5000000000000001E-2" maxValue="113.274"/>
    </cacheField>
    <cacheField name="G1_TEMP_POR_PEÇA" numFmtId="0">
      <sharedItems containsSemiMixedTypes="0" containsString="0" containsNumber="1" minValue="5.0000000000000001E-3" maxValue="0.25719999999999998"/>
    </cacheField>
    <cacheField name="G1_TEMP_TOTAL" numFmtId="0">
      <sharedItems containsSemiMixedTypes="0" containsString="0" containsNumber="1" minValue="5.0000000000000001E-3" maxValue="45.599483999999997"/>
    </cacheField>
    <cacheField name="G2_TEMP_POR_PEÇA" numFmtId="0">
      <sharedItems containsSemiMixedTypes="0" containsString="0" containsNumber="1" minValue="6.6000000000000003E-2" maxValue="0.53300000000000003"/>
    </cacheField>
    <cacheField name="G2_TEMP_TOTAL" numFmtId="0">
      <sharedItems containsSemiMixedTypes="0" containsString="0" containsNumber="1" minValue="8.7999999999999995E-2" maxValue="1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icius" refreshedDate="45566.572825578703" createdVersion="8" refreshedVersion="8" minRefreshableVersion="3" recordCount="370" xr:uid="{A1F0C5C5-E034-4F65-A2EE-F80BC20DB01E}">
  <cacheSource type="worksheet">
    <worksheetSource ref="A1:I371" sheet="Planilha3"/>
  </cacheSource>
  <cacheFields count="9">
    <cacheField name="ANO" numFmtId="0">
      <sharedItems containsSemiMixedTypes="0" containsString="0" containsNumber="1" containsInteger="1" minValue="2024" maxValue="2024" count="1">
        <n v="2024"/>
      </sharedItems>
    </cacheField>
    <cacheField name="ME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DIA" numFmtId="0">
      <sharedItems containsSemiMixedTypes="0" containsString="0" containsNumber="1" containsInteger="1" minValue="1" maxValue="31" count="31">
        <n v="23"/>
        <n v="24"/>
        <n v="30"/>
        <n v="31"/>
        <n v="2"/>
        <n v="7"/>
        <n v="13"/>
        <n v="14"/>
        <n v="15"/>
        <n v="16"/>
        <n v="19"/>
        <n v="20"/>
        <n v="26"/>
        <n v="27"/>
        <n v="29"/>
        <n v="5"/>
        <n v="6"/>
        <n v="8"/>
        <n v="11"/>
        <n v="18"/>
        <n v="21"/>
        <n v="4"/>
        <n v="10"/>
        <n v="17"/>
        <n v="22"/>
        <n v="25"/>
        <n v="9"/>
        <n v="28"/>
        <n v="3"/>
        <n v="12"/>
        <n v="1"/>
      </sharedItems>
    </cacheField>
    <cacheField name="H6_PRODUTO" numFmtId="49">
      <sharedItems/>
    </cacheField>
    <cacheField name="B1_DESC" numFmtId="0">
      <sharedItems/>
    </cacheField>
    <cacheField name="B1_GRUPO" numFmtId="0">
      <sharedItems containsSemiMixedTypes="0" containsString="0" containsNumber="1" containsInteger="1" minValue="32" maxValue="32"/>
    </cacheField>
    <cacheField name="QNT_PRODUZIDA" numFmtId="0">
      <sharedItems containsSemiMixedTypes="0" containsString="0" containsNumber="1" containsInteger="1" minValue="0" maxValue="319"/>
    </cacheField>
    <cacheField name="TEMP_PROD" numFmtId="2">
      <sharedItems containsSemiMixedTypes="0" containsString="0" containsNumber="1" minValue="1.6666666666666701E-2" maxValue="18.3"/>
    </cacheField>
    <cacheField name="PCS_POR_HORA" numFmtId="2">
      <sharedItems containsSemiMixedTypes="0" containsString="0" containsNumber="1" minValue="0" maxValue="3190"/>
    </cacheField>
  </cacheFields>
  <extLst>
    <ext xmlns:x14="http://schemas.microsoft.com/office/spreadsheetml/2009/9/main" uri="{725AE2AE-9491-48be-B2B4-4EB974FC3084}">
      <x14:pivotCacheDefinition pivotCacheId="17410876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">
  <r>
    <x v="0"/>
    <x v="0"/>
    <s v="032"/>
    <x v="0"/>
    <x v="0"/>
    <n v="103"/>
    <x v="0"/>
    <n v="0.121"/>
    <x v="0"/>
  </r>
  <r>
    <x v="1"/>
    <x v="1"/>
    <s v="032"/>
    <x v="1"/>
    <x v="0"/>
    <n v="102"/>
    <x v="0"/>
    <n v="0.152"/>
    <x v="1"/>
  </r>
  <r>
    <x v="2"/>
    <x v="2"/>
    <s v="032"/>
    <x v="2"/>
    <x v="1"/>
    <n v="95"/>
    <x v="0"/>
    <n v="9.2999999999999999E-2"/>
    <x v="2"/>
  </r>
  <r>
    <x v="3"/>
    <x v="3"/>
    <s v="032"/>
    <x v="3"/>
    <x v="2"/>
    <n v="78"/>
    <x v="0"/>
    <n v="0.152"/>
    <x v="3"/>
  </r>
  <r>
    <x v="3"/>
    <x v="3"/>
    <s v="032"/>
    <x v="3"/>
    <x v="3"/>
    <n v="78"/>
    <x v="0"/>
    <n v="0.152"/>
    <x v="3"/>
  </r>
  <r>
    <x v="4"/>
    <x v="4"/>
    <s v="032"/>
    <x v="4"/>
    <x v="3"/>
    <n v="77"/>
    <x v="0"/>
    <n v="0.14099999999999999"/>
    <x v="4"/>
  </r>
  <r>
    <x v="4"/>
    <x v="4"/>
    <s v="032"/>
    <x v="4"/>
    <x v="2"/>
    <n v="77"/>
    <x v="0"/>
    <n v="0.14099999999999999"/>
    <x v="4"/>
  </r>
  <r>
    <x v="5"/>
    <x v="5"/>
    <s v="032"/>
    <x v="5"/>
    <x v="4"/>
    <n v="57"/>
    <x v="0"/>
    <n v="0.25"/>
    <x v="5"/>
  </r>
  <r>
    <x v="6"/>
    <x v="6"/>
    <s v="032"/>
    <x v="6"/>
    <x v="5"/>
    <n v="52"/>
    <x v="0"/>
    <n v="0.311"/>
    <x v="6"/>
  </r>
  <r>
    <x v="6"/>
    <x v="6"/>
    <s v="032"/>
    <x v="6"/>
    <x v="6"/>
    <n v="52"/>
    <x v="0"/>
    <n v="0.311"/>
    <x v="6"/>
  </r>
  <r>
    <x v="6"/>
    <x v="6"/>
    <s v="032"/>
    <x v="6"/>
    <x v="7"/>
    <n v="52"/>
    <x v="0"/>
    <n v="0.311"/>
    <x v="6"/>
  </r>
  <r>
    <x v="6"/>
    <x v="6"/>
    <s v="032"/>
    <x v="6"/>
    <x v="8"/>
    <n v="52"/>
    <x v="0"/>
    <n v="0.311"/>
    <x v="6"/>
  </r>
  <r>
    <x v="7"/>
    <x v="7"/>
    <s v="032"/>
    <x v="7"/>
    <x v="9"/>
    <n v="50"/>
    <x v="0"/>
    <n v="0.28499999999999998"/>
    <x v="7"/>
  </r>
  <r>
    <x v="8"/>
    <x v="8"/>
    <s v="032"/>
    <x v="8"/>
    <x v="9"/>
    <n v="47"/>
    <x v="0"/>
    <n v="0.316"/>
    <x v="8"/>
  </r>
  <r>
    <x v="9"/>
    <x v="9"/>
    <s v="032"/>
    <x v="9"/>
    <x v="10"/>
    <n v="31"/>
    <x v="0"/>
    <n v="0.32200000000000001"/>
    <x v="9"/>
  </r>
  <r>
    <x v="9"/>
    <x v="9"/>
    <s v="032"/>
    <x v="9"/>
    <x v="11"/>
    <n v="31"/>
    <x v="0"/>
    <n v="0.32200000000000001"/>
    <x v="9"/>
  </r>
  <r>
    <x v="9"/>
    <x v="9"/>
    <s v="032"/>
    <x v="9"/>
    <x v="12"/>
    <n v="31"/>
    <x v="0"/>
    <n v="0.32200000000000001"/>
    <x v="9"/>
  </r>
  <r>
    <x v="9"/>
    <x v="9"/>
    <s v="032"/>
    <x v="9"/>
    <x v="13"/>
    <n v="31"/>
    <x v="0"/>
    <n v="0.32200000000000001"/>
    <x v="9"/>
  </r>
  <r>
    <x v="10"/>
    <x v="10"/>
    <s v="032"/>
    <x v="10"/>
    <x v="4"/>
    <n v="27"/>
    <x v="0"/>
    <n v="0.51400000000000001"/>
    <x v="10"/>
  </r>
  <r>
    <x v="11"/>
    <x v="11"/>
    <s v="032"/>
    <x v="11"/>
    <x v="8"/>
    <n v="6"/>
    <x v="0"/>
    <n v="0.253"/>
    <x v="11"/>
  </r>
  <r>
    <x v="11"/>
    <x v="11"/>
    <s v="032"/>
    <x v="11"/>
    <x v="7"/>
    <n v="6"/>
    <x v="0"/>
    <n v="0.253"/>
    <x v="11"/>
  </r>
  <r>
    <x v="12"/>
    <x v="12"/>
    <s v="032"/>
    <x v="12"/>
    <x v="13"/>
    <n v="6"/>
    <x v="0"/>
    <n v="0.44"/>
    <x v="12"/>
  </r>
  <r>
    <x v="13"/>
    <x v="13"/>
    <s v="032"/>
    <x v="13"/>
    <x v="13"/>
    <n v="6"/>
    <x v="0"/>
    <n v="0.378"/>
    <x v="13"/>
  </r>
  <r>
    <x v="12"/>
    <x v="12"/>
    <s v="032"/>
    <x v="12"/>
    <x v="12"/>
    <n v="6"/>
    <x v="0"/>
    <n v="0.44"/>
    <x v="12"/>
  </r>
  <r>
    <x v="13"/>
    <x v="13"/>
    <s v="032"/>
    <x v="13"/>
    <x v="12"/>
    <n v="6"/>
    <x v="0"/>
    <n v="0.378"/>
    <x v="13"/>
  </r>
  <r>
    <x v="12"/>
    <x v="12"/>
    <s v="032"/>
    <x v="12"/>
    <x v="11"/>
    <n v="6"/>
    <x v="0"/>
    <n v="0.44"/>
    <x v="12"/>
  </r>
  <r>
    <x v="12"/>
    <x v="12"/>
    <s v="032"/>
    <x v="12"/>
    <x v="10"/>
    <n v="6"/>
    <x v="0"/>
    <n v="0.44"/>
    <x v="12"/>
  </r>
  <r>
    <x v="13"/>
    <x v="13"/>
    <s v="032"/>
    <x v="13"/>
    <x v="10"/>
    <n v="6"/>
    <x v="0"/>
    <n v="0.378"/>
    <x v="13"/>
  </r>
  <r>
    <x v="11"/>
    <x v="11"/>
    <s v="032"/>
    <x v="11"/>
    <x v="6"/>
    <n v="6"/>
    <x v="0"/>
    <n v="0.253"/>
    <x v="11"/>
  </r>
  <r>
    <x v="11"/>
    <x v="11"/>
    <s v="032"/>
    <x v="11"/>
    <x v="5"/>
    <n v="6"/>
    <x v="0"/>
    <n v="0.253"/>
    <x v="11"/>
  </r>
  <r>
    <x v="13"/>
    <x v="13"/>
    <s v="032"/>
    <x v="13"/>
    <x v="11"/>
    <n v="6"/>
    <x v="0"/>
    <n v="0.378"/>
    <x v="13"/>
  </r>
  <r>
    <x v="14"/>
    <x v="14"/>
    <s v="032"/>
    <x v="14"/>
    <x v="1"/>
    <n v="3"/>
    <x v="0"/>
    <n v="0.20599999999999999"/>
    <x v="14"/>
  </r>
  <r>
    <x v="15"/>
    <x v="15"/>
    <s v="032"/>
    <x v="15"/>
    <x v="1"/>
    <n v="3"/>
    <x v="0"/>
    <n v="0.128"/>
    <x v="15"/>
  </r>
  <r>
    <x v="16"/>
    <x v="16"/>
    <s v="032"/>
    <x v="16"/>
    <x v="9"/>
    <n v="3"/>
    <x v="0"/>
    <n v="0.159"/>
    <x v="16"/>
  </r>
  <r>
    <x v="17"/>
    <x v="17"/>
    <s v="032"/>
    <x v="17"/>
    <x v="0"/>
    <n v="3"/>
    <x v="0"/>
    <n v="0.23499999999999999"/>
    <x v="17"/>
  </r>
  <r>
    <x v="18"/>
    <x v="18"/>
    <s v="032"/>
    <x v="17"/>
    <x v="0"/>
    <n v="3"/>
    <x v="0"/>
    <n v="0.251"/>
    <x v="18"/>
  </r>
  <r>
    <x v="19"/>
    <x v="19"/>
    <s v="032"/>
    <x v="18"/>
    <x v="9"/>
    <n v="3"/>
    <x v="0"/>
    <n v="0.22700000000000001"/>
    <x v="19"/>
  </r>
  <r>
    <x v="20"/>
    <x v="20"/>
    <s v="032"/>
    <x v="19"/>
    <x v="9"/>
    <n v="3"/>
    <x v="0"/>
    <n v="0.439"/>
    <x v="20"/>
  </r>
  <r>
    <x v="21"/>
    <x v="21"/>
    <s v="032"/>
    <x v="20"/>
    <x v="4"/>
    <n v="3"/>
    <x v="0"/>
    <n v="0.57599999999999996"/>
    <x v="21"/>
  </r>
  <r>
    <x v="22"/>
    <x v="22"/>
    <s v="032"/>
    <x v="21"/>
    <x v="4"/>
    <n v="3"/>
    <x v="0"/>
    <n v="0.25"/>
    <x v="22"/>
  </r>
  <r>
    <x v="23"/>
    <x v="23"/>
    <s v="032"/>
    <x v="22"/>
    <x v="2"/>
    <n v="3"/>
    <x v="0"/>
    <n v="0.21199999999999999"/>
    <x v="23"/>
  </r>
  <r>
    <x v="24"/>
    <x v="24"/>
    <s v="032"/>
    <x v="23"/>
    <x v="2"/>
    <n v="3"/>
    <x v="0"/>
    <n v="0.246"/>
    <x v="24"/>
  </r>
  <r>
    <x v="25"/>
    <x v="25"/>
    <s v="032"/>
    <x v="24"/>
    <x v="2"/>
    <n v="3"/>
    <x v="0"/>
    <n v="0.28999999999999998"/>
    <x v="25"/>
  </r>
  <r>
    <x v="26"/>
    <x v="26"/>
    <s v="032"/>
    <x v="25"/>
    <x v="2"/>
    <n v="3"/>
    <x v="0"/>
    <n v="0.27300000000000002"/>
    <x v="26"/>
  </r>
  <r>
    <x v="23"/>
    <x v="23"/>
    <s v="032"/>
    <x v="22"/>
    <x v="3"/>
    <n v="3"/>
    <x v="0"/>
    <n v="0.21199999999999999"/>
    <x v="23"/>
  </r>
  <r>
    <x v="24"/>
    <x v="24"/>
    <s v="032"/>
    <x v="23"/>
    <x v="3"/>
    <n v="3"/>
    <x v="0"/>
    <n v="0.246"/>
    <x v="24"/>
  </r>
  <r>
    <x v="25"/>
    <x v="25"/>
    <s v="032"/>
    <x v="24"/>
    <x v="3"/>
    <n v="3"/>
    <x v="0"/>
    <n v="0.28999999999999998"/>
    <x v="25"/>
  </r>
  <r>
    <x v="26"/>
    <x v="26"/>
    <s v="032"/>
    <x v="25"/>
    <x v="3"/>
    <n v="3"/>
    <x v="0"/>
    <n v="0.27300000000000002"/>
    <x v="26"/>
  </r>
  <r>
    <x v="27"/>
    <x v="27"/>
    <s v="032"/>
    <x v="26"/>
    <x v="7"/>
    <n v="2"/>
    <x v="0"/>
    <n v="0.39"/>
    <x v="27"/>
  </r>
  <r>
    <x v="28"/>
    <x v="28"/>
    <s v="032"/>
    <x v="27"/>
    <x v="7"/>
    <n v="2"/>
    <x v="0"/>
    <n v="0.39"/>
    <x v="27"/>
  </r>
  <r>
    <x v="29"/>
    <x v="29"/>
    <s v="032"/>
    <x v="28"/>
    <x v="7"/>
    <n v="2"/>
    <x v="0"/>
    <n v="0.39"/>
    <x v="27"/>
  </r>
  <r>
    <x v="27"/>
    <x v="27"/>
    <s v="032"/>
    <x v="26"/>
    <x v="8"/>
    <n v="2"/>
    <x v="0"/>
    <n v="0.39"/>
    <x v="27"/>
  </r>
  <r>
    <x v="28"/>
    <x v="28"/>
    <s v="032"/>
    <x v="27"/>
    <x v="8"/>
    <n v="2"/>
    <x v="0"/>
    <n v="0.39"/>
    <x v="27"/>
  </r>
  <r>
    <x v="29"/>
    <x v="29"/>
    <s v="032"/>
    <x v="28"/>
    <x v="8"/>
    <n v="2"/>
    <x v="0"/>
    <n v="0.39"/>
    <x v="27"/>
  </r>
  <r>
    <x v="2"/>
    <x v="2"/>
    <s v="032"/>
    <x v="2"/>
    <x v="12"/>
    <n v="2"/>
    <x v="0"/>
    <n v="9.2999999999999999E-2"/>
    <x v="28"/>
  </r>
  <r>
    <x v="2"/>
    <x v="2"/>
    <s v="032"/>
    <x v="2"/>
    <x v="13"/>
    <n v="2"/>
    <x v="0"/>
    <n v="9.2999999999999999E-2"/>
    <x v="28"/>
  </r>
  <r>
    <x v="2"/>
    <x v="2"/>
    <s v="032"/>
    <x v="2"/>
    <x v="11"/>
    <n v="2"/>
    <x v="0"/>
    <n v="9.2999999999999999E-2"/>
    <x v="28"/>
  </r>
  <r>
    <x v="2"/>
    <x v="2"/>
    <s v="032"/>
    <x v="2"/>
    <x v="10"/>
    <n v="2"/>
    <x v="0"/>
    <n v="9.2999999999999999E-2"/>
    <x v="28"/>
  </r>
  <r>
    <x v="27"/>
    <x v="27"/>
    <s v="032"/>
    <x v="26"/>
    <x v="5"/>
    <n v="2"/>
    <x v="0"/>
    <n v="0.39"/>
    <x v="27"/>
  </r>
  <r>
    <x v="28"/>
    <x v="28"/>
    <s v="032"/>
    <x v="27"/>
    <x v="5"/>
    <n v="2"/>
    <x v="0"/>
    <n v="0.39"/>
    <x v="27"/>
  </r>
  <r>
    <x v="29"/>
    <x v="29"/>
    <s v="032"/>
    <x v="28"/>
    <x v="5"/>
    <n v="2"/>
    <x v="0"/>
    <n v="0.39"/>
    <x v="27"/>
  </r>
  <r>
    <x v="27"/>
    <x v="27"/>
    <s v="032"/>
    <x v="26"/>
    <x v="6"/>
    <n v="2"/>
    <x v="0"/>
    <n v="0.39"/>
    <x v="27"/>
  </r>
  <r>
    <x v="28"/>
    <x v="28"/>
    <s v="032"/>
    <x v="27"/>
    <x v="6"/>
    <n v="2"/>
    <x v="0"/>
    <n v="0.39"/>
    <x v="27"/>
  </r>
  <r>
    <x v="29"/>
    <x v="29"/>
    <s v="032"/>
    <x v="28"/>
    <x v="6"/>
    <n v="2"/>
    <x v="0"/>
    <n v="0.39"/>
    <x v="27"/>
  </r>
  <r>
    <x v="30"/>
    <x v="30"/>
    <s v="032"/>
    <x v="29"/>
    <x v="1"/>
    <n v="1"/>
    <x v="0"/>
    <n v="0.13600000000000001"/>
    <x v="29"/>
  </r>
  <r>
    <x v="31"/>
    <x v="31"/>
    <s v="032"/>
    <x v="30"/>
    <x v="10"/>
    <n v="1"/>
    <x v="0"/>
    <n v="0.35899999999999999"/>
    <x v="30"/>
  </r>
  <r>
    <x v="31"/>
    <x v="31"/>
    <s v="032"/>
    <x v="30"/>
    <x v="11"/>
    <n v="1"/>
    <x v="0"/>
    <n v="0.35899999999999999"/>
    <x v="30"/>
  </r>
  <r>
    <x v="31"/>
    <x v="31"/>
    <s v="032"/>
    <x v="30"/>
    <x v="13"/>
    <n v="1"/>
    <x v="0"/>
    <n v="0.35899999999999999"/>
    <x v="30"/>
  </r>
  <r>
    <x v="32"/>
    <x v="32"/>
    <s v="032"/>
    <x v="31"/>
    <x v="9"/>
    <n v="1"/>
    <x v="0"/>
    <n v="0.498"/>
    <x v="31"/>
  </r>
  <r>
    <x v="33"/>
    <x v="33"/>
    <s v="032"/>
    <x v="32"/>
    <x v="9"/>
    <n v="1"/>
    <x v="0"/>
    <n v="0.374"/>
    <x v="32"/>
  </r>
  <r>
    <x v="31"/>
    <x v="31"/>
    <s v="032"/>
    <x v="30"/>
    <x v="12"/>
    <n v="1"/>
    <x v="0"/>
    <n v="0.35899999999999999"/>
    <x v="30"/>
  </r>
  <r>
    <x v="34"/>
    <x v="34"/>
    <s v="032"/>
    <x v="33"/>
    <x v="2"/>
    <n v="1"/>
    <x v="0"/>
    <n v="0.16700000000000001"/>
    <x v="33"/>
  </r>
  <r>
    <x v="35"/>
    <x v="35"/>
    <s v="032"/>
    <x v="34"/>
    <x v="2"/>
    <n v="1"/>
    <x v="0"/>
    <n v="9.5000000000000001E-2"/>
    <x v="34"/>
  </r>
  <r>
    <x v="36"/>
    <x v="36"/>
    <s v="032"/>
    <x v="35"/>
    <x v="4"/>
    <n v="1"/>
    <x v="0"/>
    <n v="0.34"/>
    <x v="35"/>
  </r>
  <r>
    <x v="37"/>
    <x v="37"/>
    <s v="032"/>
    <x v="36"/>
    <x v="2"/>
    <n v="1"/>
    <x v="0"/>
    <n v="0.308"/>
    <x v="36"/>
  </r>
  <r>
    <x v="37"/>
    <x v="37"/>
    <s v="032"/>
    <x v="36"/>
    <x v="3"/>
    <n v="1"/>
    <x v="0"/>
    <n v="0.308"/>
    <x v="36"/>
  </r>
  <r>
    <x v="34"/>
    <x v="34"/>
    <s v="032"/>
    <x v="33"/>
    <x v="3"/>
    <n v="1"/>
    <x v="0"/>
    <n v="0.16700000000000001"/>
    <x v="33"/>
  </r>
  <r>
    <x v="35"/>
    <x v="35"/>
    <s v="032"/>
    <x v="34"/>
    <x v="3"/>
    <n v="1"/>
    <x v="0"/>
    <n v="9.5000000000000001E-2"/>
    <x v="34"/>
  </r>
  <r>
    <x v="38"/>
    <x v="38"/>
    <s v="032"/>
    <x v="37"/>
    <x v="14"/>
    <n v="148"/>
    <x v="1"/>
    <n v="0.17899999999999999"/>
    <x v="37"/>
  </r>
  <r>
    <x v="39"/>
    <x v="39"/>
    <s v="032"/>
    <x v="38"/>
    <x v="14"/>
    <n v="140"/>
    <x v="1"/>
    <n v="0.182"/>
    <x v="38"/>
  </r>
  <r>
    <x v="40"/>
    <x v="40"/>
    <s v="032"/>
    <x v="39"/>
    <x v="15"/>
    <n v="101"/>
    <x v="1"/>
    <n v="0.157"/>
    <x v="39"/>
  </r>
  <r>
    <x v="41"/>
    <x v="41"/>
    <s v="032"/>
    <x v="40"/>
    <x v="15"/>
    <n v="101"/>
    <x v="1"/>
    <n v="0.13700000000000001"/>
    <x v="40"/>
  </r>
  <r>
    <x v="40"/>
    <x v="40"/>
    <s v="032"/>
    <x v="39"/>
    <x v="16"/>
    <n v="101"/>
    <x v="1"/>
    <n v="0.157"/>
    <x v="39"/>
  </r>
  <r>
    <x v="41"/>
    <x v="41"/>
    <s v="032"/>
    <x v="40"/>
    <x v="16"/>
    <n v="101"/>
    <x v="1"/>
    <n v="0.13700000000000001"/>
    <x v="40"/>
  </r>
  <r>
    <x v="2"/>
    <x v="2"/>
    <s v="032"/>
    <x v="2"/>
    <x v="17"/>
    <n v="95"/>
    <x v="1"/>
    <n v="9.2999999999999999E-2"/>
    <x v="2"/>
  </r>
  <r>
    <x v="38"/>
    <x v="38"/>
    <s v="032"/>
    <x v="37"/>
    <x v="18"/>
    <n v="74"/>
    <x v="1"/>
    <n v="0.17899999999999999"/>
    <x v="41"/>
  </r>
  <r>
    <x v="38"/>
    <x v="38"/>
    <s v="032"/>
    <x v="37"/>
    <x v="19"/>
    <n v="74"/>
    <x v="1"/>
    <n v="0.17899999999999999"/>
    <x v="41"/>
  </r>
  <r>
    <x v="39"/>
    <x v="39"/>
    <s v="032"/>
    <x v="38"/>
    <x v="19"/>
    <n v="70"/>
    <x v="1"/>
    <n v="0.182"/>
    <x v="42"/>
  </r>
  <r>
    <x v="39"/>
    <x v="39"/>
    <s v="032"/>
    <x v="38"/>
    <x v="18"/>
    <n v="70"/>
    <x v="1"/>
    <n v="0.182"/>
    <x v="42"/>
  </r>
  <r>
    <x v="5"/>
    <x v="5"/>
    <s v="032"/>
    <x v="5"/>
    <x v="20"/>
    <n v="57"/>
    <x v="1"/>
    <n v="0.25"/>
    <x v="5"/>
  </r>
  <r>
    <x v="42"/>
    <x v="42"/>
    <s v="032 "/>
    <x v="41"/>
    <x v="21"/>
    <n v="53"/>
    <x v="1"/>
    <n v="0.35899999999999999"/>
    <x v="43"/>
  </r>
  <r>
    <x v="43"/>
    <x v="43"/>
    <s v="032 "/>
    <x v="42"/>
    <x v="22"/>
    <n v="41"/>
    <x v="1"/>
    <n v="0.35899999999999999"/>
    <x v="44"/>
  </r>
  <r>
    <x v="44"/>
    <x v="44"/>
    <s v="032"/>
    <x v="43"/>
    <x v="23"/>
    <n v="33"/>
    <x v="1"/>
    <n v="0.34799999999999998"/>
    <x v="45"/>
  </r>
  <r>
    <x v="44"/>
    <x v="44"/>
    <s v="032"/>
    <x v="43"/>
    <x v="24"/>
    <n v="33"/>
    <x v="1"/>
    <n v="0.34799999999999998"/>
    <x v="45"/>
  </r>
  <r>
    <x v="9"/>
    <x v="9"/>
    <s v="032"/>
    <x v="9"/>
    <x v="25"/>
    <n v="31"/>
    <x v="1"/>
    <n v="0.32200000000000001"/>
    <x v="9"/>
  </r>
  <r>
    <x v="9"/>
    <x v="9"/>
    <s v="032"/>
    <x v="9"/>
    <x v="26"/>
    <n v="31"/>
    <x v="1"/>
    <n v="0.32200000000000001"/>
    <x v="9"/>
  </r>
  <r>
    <x v="9"/>
    <x v="9"/>
    <s v="032"/>
    <x v="9"/>
    <x v="27"/>
    <n v="31"/>
    <x v="1"/>
    <n v="0.32200000000000001"/>
    <x v="9"/>
  </r>
  <r>
    <x v="10"/>
    <x v="10"/>
    <s v="032"/>
    <x v="10"/>
    <x v="20"/>
    <n v="27"/>
    <x v="1"/>
    <n v="0.51400000000000001"/>
    <x v="10"/>
  </r>
  <r>
    <x v="45"/>
    <x v="45"/>
    <s v="032"/>
    <x v="44"/>
    <x v="28"/>
    <n v="25"/>
    <x v="1"/>
    <n v="0.28999999999999998"/>
    <x v="46"/>
  </r>
  <r>
    <x v="45"/>
    <x v="45"/>
    <s v="032"/>
    <x v="44"/>
    <x v="29"/>
    <n v="25"/>
    <x v="1"/>
    <n v="0.28999999999999998"/>
    <x v="46"/>
  </r>
  <r>
    <x v="45"/>
    <x v="45"/>
    <s v="032"/>
    <x v="44"/>
    <x v="30"/>
    <n v="25"/>
    <x v="1"/>
    <n v="0.28999999999999998"/>
    <x v="46"/>
  </r>
  <r>
    <x v="46"/>
    <x v="46"/>
    <s v="032"/>
    <x v="45"/>
    <x v="30"/>
    <n v="6"/>
    <x v="1"/>
    <n v="0.379"/>
    <x v="47"/>
  </r>
  <r>
    <x v="46"/>
    <x v="46"/>
    <s v="032"/>
    <x v="45"/>
    <x v="29"/>
    <n v="6"/>
    <x v="1"/>
    <n v="0.379"/>
    <x v="47"/>
  </r>
  <r>
    <x v="47"/>
    <x v="47"/>
    <s v="032"/>
    <x v="46"/>
    <x v="14"/>
    <n v="6"/>
    <x v="1"/>
    <n v="0.246"/>
    <x v="48"/>
  </r>
  <r>
    <x v="46"/>
    <x v="46"/>
    <s v="032"/>
    <x v="45"/>
    <x v="28"/>
    <n v="6"/>
    <x v="1"/>
    <n v="0.379"/>
    <x v="47"/>
  </r>
  <r>
    <x v="48"/>
    <x v="48"/>
    <s v="032 "/>
    <x v="47"/>
    <x v="21"/>
    <n v="6"/>
    <x v="1"/>
    <n v="0.35899999999999999"/>
    <x v="49"/>
  </r>
  <r>
    <x v="12"/>
    <x v="12"/>
    <s v="032"/>
    <x v="12"/>
    <x v="27"/>
    <n v="6"/>
    <x v="1"/>
    <n v="0.44"/>
    <x v="12"/>
  </r>
  <r>
    <x v="13"/>
    <x v="13"/>
    <s v="032"/>
    <x v="13"/>
    <x v="27"/>
    <n v="6"/>
    <x v="1"/>
    <n v="0.378"/>
    <x v="13"/>
  </r>
  <r>
    <x v="13"/>
    <x v="13"/>
    <s v="032"/>
    <x v="13"/>
    <x v="26"/>
    <n v="6"/>
    <x v="1"/>
    <n v="0.378"/>
    <x v="13"/>
  </r>
  <r>
    <x v="12"/>
    <x v="12"/>
    <s v="032"/>
    <x v="12"/>
    <x v="26"/>
    <n v="6"/>
    <x v="1"/>
    <n v="0.44"/>
    <x v="12"/>
  </r>
  <r>
    <x v="12"/>
    <x v="12"/>
    <s v="032"/>
    <x v="12"/>
    <x v="25"/>
    <n v="6"/>
    <x v="1"/>
    <n v="0.44"/>
    <x v="12"/>
  </r>
  <r>
    <x v="13"/>
    <x v="13"/>
    <s v="032"/>
    <x v="13"/>
    <x v="25"/>
    <n v="6"/>
    <x v="1"/>
    <n v="0.378"/>
    <x v="13"/>
  </r>
  <r>
    <x v="49"/>
    <x v="49"/>
    <s v="032"/>
    <x v="48"/>
    <x v="14"/>
    <n v="6"/>
    <x v="1"/>
    <n v="0.25800000000000001"/>
    <x v="50"/>
  </r>
  <r>
    <x v="50"/>
    <x v="50"/>
    <s v="032"/>
    <x v="48"/>
    <x v="14"/>
    <n v="6"/>
    <x v="1"/>
    <n v="0.27"/>
    <x v="51"/>
  </r>
  <r>
    <x v="51"/>
    <x v="51"/>
    <s v="032"/>
    <x v="49"/>
    <x v="16"/>
    <n v="3"/>
    <x v="1"/>
    <n v="0.19800000000000001"/>
    <x v="52"/>
  </r>
  <r>
    <x v="52"/>
    <x v="52"/>
    <s v="032"/>
    <x v="50"/>
    <x v="16"/>
    <n v="3"/>
    <x v="1"/>
    <n v="0.188"/>
    <x v="53"/>
  </r>
  <r>
    <x v="53"/>
    <x v="53"/>
    <s v="032"/>
    <x v="51"/>
    <x v="15"/>
    <n v="3"/>
    <x v="1"/>
    <n v="0.189"/>
    <x v="54"/>
  </r>
  <r>
    <x v="54"/>
    <x v="54"/>
    <s v="032"/>
    <x v="52"/>
    <x v="15"/>
    <n v="3"/>
    <x v="1"/>
    <n v="0.29099999999999998"/>
    <x v="55"/>
  </r>
  <r>
    <x v="53"/>
    <x v="53"/>
    <s v="032"/>
    <x v="51"/>
    <x v="16"/>
    <n v="3"/>
    <x v="1"/>
    <n v="0.189"/>
    <x v="54"/>
  </r>
  <r>
    <x v="54"/>
    <x v="54"/>
    <s v="032"/>
    <x v="52"/>
    <x v="16"/>
    <n v="3"/>
    <x v="1"/>
    <n v="0.29099999999999998"/>
    <x v="55"/>
  </r>
  <r>
    <x v="51"/>
    <x v="51"/>
    <s v="032"/>
    <x v="49"/>
    <x v="15"/>
    <n v="3"/>
    <x v="1"/>
    <n v="0.19800000000000001"/>
    <x v="52"/>
  </r>
  <r>
    <x v="52"/>
    <x v="52"/>
    <s v="032"/>
    <x v="50"/>
    <x v="15"/>
    <n v="3"/>
    <x v="1"/>
    <n v="0.188"/>
    <x v="53"/>
  </r>
  <r>
    <x v="21"/>
    <x v="21"/>
    <s v="032"/>
    <x v="20"/>
    <x v="20"/>
    <n v="3"/>
    <x v="1"/>
    <n v="0.57599999999999996"/>
    <x v="21"/>
  </r>
  <r>
    <x v="22"/>
    <x v="22"/>
    <s v="032"/>
    <x v="21"/>
    <x v="20"/>
    <n v="3"/>
    <x v="1"/>
    <n v="0.25"/>
    <x v="22"/>
  </r>
  <r>
    <x v="55"/>
    <x v="55"/>
    <s v="032 "/>
    <x v="53"/>
    <x v="22"/>
    <n v="3"/>
    <x v="1"/>
    <n v="0.25"/>
    <x v="22"/>
  </r>
  <r>
    <x v="49"/>
    <x v="49"/>
    <s v="032"/>
    <x v="48"/>
    <x v="18"/>
    <n v="3"/>
    <x v="1"/>
    <n v="0.25800000000000001"/>
    <x v="56"/>
  </r>
  <r>
    <x v="50"/>
    <x v="50"/>
    <s v="032"/>
    <x v="48"/>
    <x v="18"/>
    <n v="3"/>
    <x v="1"/>
    <n v="0.27"/>
    <x v="57"/>
  </r>
  <r>
    <x v="47"/>
    <x v="47"/>
    <s v="032"/>
    <x v="46"/>
    <x v="19"/>
    <n v="3"/>
    <x v="1"/>
    <n v="0.246"/>
    <x v="24"/>
  </r>
  <r>
    <x v="47"/>
    <x v="47"/>
    <s v="032"/>
    <x v="46"/>
    <x v="18"/>
    <n v="3"/>
    <x v="1"/>
    <n v="0.246"/>
    <x v="24"/>
  </r>
  <r>
    <x v="49"/>
    <x v="49"/>
    <s v="032"/>
    <x v="48"/>
    <x v="19"/>
    <n v="3"/>
    <x v="1"/>
    <n v="0.25800000000000001"/>
    <x v="56"/>
  </r>
  <r>
    <x v="50"/>
    <x v="50"/>
    <s v="032"/>
    <x v="48"/>
    <x v="19"/>
    <n v="3"/>
    <x v="1"/>
    <n v="0.27"/>
    <x v="57"/>
  </r>
  <r>
    <x v="56"/>
    <x v="56"/>
    <s v="032"/>
    <x v="54"/>
    <x v="24"/>
    <n v="3"/>
    <x v="1"/>
    <n v="0.40400000000000003"/>
    <x v="58"/>
  </r>
  <r>
    <x v="14"/>
    <x v="14"/>
    <s v="032"/>
    <x v="14"/>
    <x v="17"/>
    <n v="3"/>
    <x v="1"/>
    <n v="0.20599999999999999"/>
    <x v="14"/>
  </r>
  <r>
    <x v="15"/>
    <x v="15"/>
    <s v="032"/>
    <x v="15"/>
    <x v="17"/>
    <n v="3"/>
    <x v="1"/>
    <n v="0.128"/>
    <x v="15"/>
  </r>
  <r>
    <x v="56"/>
    <x v="56"/>
    <s v="032"/>
    <x v="54"/>
    <x v="23"/>
    <n v="3"/>
    <x v="1"/>
    <n v="0.40400000000000003"/>
    <x v="58"/>
  </r>
  <r>
    <x v="57"/>
    <x v="57"/>
    <s v="032"/>
    <x v="55"/>
    <x v="14"/>
    <n v="2"/>
    <x v="1"/>
    <n v="0.39200000000000002"/>
    <x v="59"/>
  </r>
  <r>
    <x v="58"/>
    <x v="48"/>
    <s v="032 "/>
    <x v="56"/>
    <x v="21"/>
    <n v="2"/>
    <x v="1"/>
    <n v="0.35899999999999999"/>
    <x v="60"/>
  </r>
  <r>
    <x v="2"/>
    <x v="2"/>
    <s v="032"/>
    <x v="2"/>
    <x v="26"/>
    <n v="2"/>
    <x v="1"/>
    <n v="9.2999999999999999E-2"/>
    <x v="28"/>
  </r>
  <r>
    <x v="2"/>
    <x v="2"/>
    <s v="032"/>
    <x v="2"/>
    <x v="27"/>
    <n v="2"/>
    <x v="1"/>
    <n v="9.2999999999999999E-2"/>
    <x v="28"/>
  </r>
  <r>
    <x v="2"/>
    <x v="2"/>
    <s v="032"/>
    <x v="2"/>
    <x v="25"/>
    <n v="2"/>
    <x v="1"/>
    <n v="9.2999999999999999E-2"/>
    <x v="28"/>
  </r>
  <r>
    <x v="59"/>
    <x v="58"/>
    <s v="032"/>
    <x v="57"/>
    <x v="16"/>
    <n v="1"/>
    <x v="1"/>
    <n v="0.122"/>
    <x v="61"/>
  </r>
  <r>
    <x v="60"/>
    <x v="59"/>
    <s v="032"/>
    <x v="58"/>
    <x v="16"/>
    <n v="1"/>
    <x v="1"/>
    <n v="0.19800000000000001"/>
    <x v="62"/>
  </r>
  <r>
    <x v="59"/>
    <x v="58"/>
    <s v="032"/>
    <x v="57"/>
    <x v="15"/>
    <n v="1"/>
    <x v="1"/>
    <n v="0.122"/>
    <x v="61"/>
  </r>
  <r>
    <x v="60"/>
    <x v="59"/>
    <s v="032"/>
    <x v="58"/>
    <x v="15"/>
    <n v="1"/>
    <x v="1"/>
    <n v="0.19800000000000001"/>
    <x v="62"/>
  </r>
  <r>
    <x v="31"/>
    <x v="31"/>
    <s v="032"/>
    <x v="30"/>
    <x v="27"/>
    <n v="1"/>
    <x v="1"/>
    <n v="0.35899999999999999"/>
    <x v="30"/>
  </r>
  <r>
    <x v="31"/>
    <x v="31"/>
    <s v="032"/>
    <x v="30"/>
    <x v="25"/>
    <n v="1"/>
    <x v="1"/>
    <n v="0.35899999999999999"/>
    <x v="30"/>
  </r>
  <r>
    <x v="31"/>
    <x v="31"/>
    <s v="032"/>
    <x v="30"/>
    <x v="26"/>
    <n v="1"/>
    <x v="1"/>
    <n v="0.35899999999999999"/>
    <x v="30"/>
  </r>
  <r>
    <x v="36"/>
    <x v="36"/>
    <s v="032"/>
    <x v="35"/>
    <x v="20"/>
    <n v="1"/>
    <x v="1"/>
    <n v="0.34"/>
    <x v="35"/>
  </r>
  <r>
    <x v="61"/>
    <x v="60"/>
    <s v="032 "/>
    <x v="59"/>
    <x v="22"/>
    <n v="1"/>
    <x v="1"/>
    <n v="0.40400000000000003"/>
    <x v="63"/>
  </r>
  <r>
    <x v="62"/>
    <x v="61"/>
    <s v="032 "/>
    <x v="60"/>
    <x v="22"/>
    <n v="1"/>
    <x v="1"/>
    <n v="0.25"/>
    <x v="64"/>
  </r>
  <r>
    <x v="57"/>
    <x v="57"/>
    <s v="032"/>
    <x v="55"/>
    <x v="18"/>
    <n v="1"/>
    <x v="1"/>
    <n v="0.39200000000000002"/>
    <x v="65"/>
  </r>
  <r>
    <x v="57"/>
    <x v="57"/>
    <s v="032"/>
    <x v="55"/>
    <x v="19"/>
    <n v="1"/>
    <x v="1"/>
    <n v="0.39200000000000002"/>
    <x v="65"/>
  </r>
  <r>
    <x v="62"/>
    <x v="61"/>
    <s v="032 "/>
    <x v="60"/>
    <x v="21"/>
    <n v="1"/>
    <x v="1"/>
    <n v="0.25"/>
    <x v="64"/>
  </r>
  <r>
    <x v="63"/>
    <x v="62"/>
    <s v="032"/>
    <x v="61"/>
    <x v="29"/>
    <n v="1"/>
    <x v="1"/>
    <n v="0.317"/>
    <x v="66"/>
  </r>
  <r>
    <x v="64"/>
    <x v="63"/>
    <s v="032"/>
    <x v="62"/>
    <x v="29"/>
    <n v="1"/>
    <x v="1"/>
    <n v="0.63400000000000001"/>
    <x v="67"/>
  </r>
  <r>
    <x v="65"/>
    <x v="64"/>
    <s v="032"/>
    <x v="63"/>
    <x v="29"/>
    <n v="1"/>
    <x v="1"/>
    <n v="0.34300000000000003"/>
    <x v="68"/>
  </r>
  <r>
    <x v="63"/>
    <x v="62"/>
    <s v="032"/>
    <x v="61"/>
    <x v="30"/>
    <n v="1"/>
    <x v="1"/>
    <n v="0.317"/>
    <x v="66"/>
  </r>
  <r>
    <x v="64"/>
    <x v="63"/>
    <s v="032"/>
    <x v="62"/>
    <x v="30"/>
    <n v="1"/>
    <x v="1"/>
    <n v="0.63400000000000001"/>
    <x v="67"/>
  </r>
  <r>
    <x v="65"/>
    <x v="64"/>
    <s v="032"/>
    <x v="63"/>
    <x v="30"/>
    <n v="1"/>
    <x v="1"/>
    <n v="0.34300000000000003"/>
    <x v="68"/>
  </r>
  <r>
    <x v="66"/>
    <x v="65"/>
    <s v="032"/>
    <x v="64"/>
    <x v="24"/>
    <n v="1"/>
    <x v="1"/>
    <n v="0.46400000000000002"/>
    <x v="69"/>
  </r>
  <r>
    <x v="67"/>
    <x v="66"/>
    <s v="032"/>
    <x v="65"/>
    <x v="24"/>
    <n v="1"/>
    <x v="1"/>
    <n v="0.25"/>
    <x v="64"/>
  </r>
  <r>
    <x v="30"/>
    <x v="30"/>
    <s v="032"/>
    <x v="29"/>
    <x v="17"/>
    <n v="1"/>
    <x v="1"/>
    <n v="0.13600000000000001"/>
    <x v="29"/>
  </r>
  <r>
    <x v="63"/>
    <x v="62"/>
    <s v="032"/>
    <x v="61"/>
    <x v="28"/>
    <n v="1"/>
    <x v="1"/>
    <n v="0.317"/>
    <x v="66"/>
  </r>
  <r>
    <x v="64"/>
    <x v="63"/>
    <s v="032"/>
    <x v="62"/>
    <x v="28"/>
    <n v="1"/>
    <x v="1"/>
    <n v="0.63400000000000001"/>
    <x v="67"/>
  </r>
  <r>
    <x v="65"/>
    <x v="64"/>
    <s v="032"/>
    <x v="63"/>
    <x v="28"/>
    <n v="1"/>
    <x v="1"/>
    <n v="0.34300000000000003"/>
    <x v="68"/>
  </r>
  <r>
    <x v="66"/>
    <x v="65"/>
    <s v="032"/>
    <x v="64"/>
    <x v="23"/>
    <n v="1"/>
    <x v="1"/>
    <n v="0.46400000000000002"/>
    <x v="69"/>
  </r>
  <r>
    <x v="67"/>
    <x v="66"/>
    <s v="032"/>
    <x v="65"/>
    <x v="23"/>
    <n v="1"/>
    <x v="1"/>
    <n v="0.25"/>
    <x v="64"/>
  </r>
  <r>
    <x v="2"/>
    <x v="2"/>
    <s v="032"/>
    <x v="2"/>
    <x v="31"/>
    <n v="95"/>
    <x v="2"/>
    <n v="9.2999999999999999E-2"/>
    <x v="2"/>
  </r>
  <r>
    <x v="2"/>
    <x v="2"/>
    <s v="032"/>
    <x v="2"/>
    <x v="32"/>
    <n v="87"/>
    <x v="2"/>
    <n v="9.2999999999999999E-2"/>
    <x v="70"/>
  </r>
  <r>
    <x v="2"/>
    <x v="2"/>
    <s v="032"/>
    <x v="2"/>
    <x v="33"/>
    <n v="87"/>
    <x v="2"/>
    <n v="9.2999999999999999E-2"/>
    <x v="70"/>
  </r>
  <r>
    <x v="2"/>
    <x v="2"/>
    <s v="032"/>
    <x v="2"/>
    <x v="34"/>
    <n v="87"/>
    <x v="2"/>
    <n v="9.2999999999999999E-2"/>
    <x v="70"/>
  </r>
  <r>
    <x v="2"/>
    <x v="2"/>
    <s v="032"/>
    <x v="2"/>
    <x v="35"/>
    <n v="87"/>
    <x v="2"/>
    <n v="9.2999999999999999E-2"/>
    <x v="70"/>
  </r>
  <r>
    <x v="2"/>
    <x v="2"/>
    <s v="032"/>
    <x v="2"/>
    <x v="36"/>
    <n v="87"/>
    <x v="2"/>
    <n v="9.2999999999999999E-2"/>
    <x v="70"/>
  </r>
  <r>
    <x v="2"/>
    <x v="2"/>
    <s v="032"/>
    <x v="2"/>
    <x v="37"/>
    <n v="87"/>
    <x v="2"/>
    <n v="9.2999999999999999E-2"/>
    <x v="70"/>
  </r>
  <r>
    <x v="2"/>
    <x v="2"/>
    <s v="032"/>
    <x v="2"/>
    <x v="38"/>
    <n v="87"/>
    <x v="2"/>
    <n v="9.2999999999999999E-2"/>
    <x v="70"/>
  </r>
  <r>
    <x v="2"/>
    <x v="2"/>
    <s v="032"/>
    <x v="2"/>
    <x v="39"/>
    <n v="87"/>
    <x v="2"/>
    <n v="9.2999999999999999E-2"/>
    <x v="70"/>
  </r>
  <r>
    <x v="2"/>
    <x v="2"/>
    <s v="032"/>
    <x v="2"/>
    <x v="40"/>
    <n v="87"/>
    <x v="2"/>
    <n v="9.2999999999999999E-2"/>
    <x v="70"/>
  </r>
  <r>
    <x v="7"/>
    <x v="7"/>
    <s v="032"/>
    <x v="7"/>
    <x v="41"/>
    <n v="50"/>
    <x v="2"/>
    <n v="0.28499999999999998"/>
    <x v="7"/>
  </r>
  <r>
    <x v="8"/>
    <x v="8"/>
    <s v="032"/>
    <x v="8"/>
    <x v="41"/>
    <n v="47"/>
    <x v="2"/>
    <n v="0.316"/>
    <x v="8"/>
  </r>
  <r>
    <x v="45"/>
    <x v="45"/>
    <s v="032"/>
    <x v="44"/>
    <x v="42"/>
    <n v="25"/>
    <x v="2"/>
    <n v="0.28999999999999998"/>
    <x v="46"/>
  </r>
  <r>
    <x v="45"/>
    <x v="45"/>
    <s v="032"/>
    <x v="44"/>
    <x v="43"/>
    <n v="25"/>
    <x v="2"/>
    <n v="0.28999999999999998"/>
    <x v="46"/>
  </r>
  <r>
    <x v="45"/>
    <x v="45"/>
    <s v="032"/>
    <x v="44"/>
    <x v="44"/>
    <n v="25"/>
    <x v="2"/>
    <n v="0.28999999999999998"/>
    <x v="46"/>
  </r>
  <r>
    <x v="45"/>
    <x v="45"/>
    <s v="032"/>
    <x v="44"/>
    <x v="45"/>
    <n v="25"/>
    <x v="2"/>
    <n v="0.28999999999999998"/>
    <x v="46"/>
  </r>
  <r>
    <x v="45"/>
    <x v="45"/>
    <s v="032"/>
    <x v="44"/>
    <x v="46"/>
    <n v="25"/>
    <x v="2"/>
    <n v="0.28999999999999998"/>
    <x v="46"/>
  </r>
  <r>
    <x v="45"/>
    <x v="45"/>
    <s v="032"/>
    <x v="44"/>
    <x v="47"/>
    <n v="25"/>
    <x v="2"/>
    <n v="0.28999999999999998"/>
    <x v="46"/>
  </r>
  <r>
    <x v="46"/>
    <x v="46"/>
    <s v="032"/>
    <x v="45"/>
    <x v="47"/>
    <n v="6"/>
    <x v="2"/>
    <n v="0.379"/>
    <x v="47"/>
  </r>
  <r>
    <x v="46"/>
    <x v="46"/>
    <s v="032"/>
    <x v="45"/>
    <x v="46"/>
    <n v="6"/>
    <x v="2"/>
    <n v="0.379"/>
    <x v="47"/>
  </r>
  <r>
    <x v="46"/>
    <x v="46"/>
    <s v="032"/>
    <x v="45"/>
    <x v="45"/>
    <n v="6"/>
    <x v="2"/>
    <n v="0.379"/>
    <x v="47"/>
  </r>
  <r>
    <x v="46"/>
    <x v="46"/>
    <s v="032"/>
    <x v="45"/>
    <x v="44"/>
    <n v="6"/>
    <x v="2"/>
    <n v="0.379"/>
    <x v="47"/>
  </r>
  <r>
    <x v="46"/>
    <x v="46"/>
    <s v="032"/>
    <x v="45"/>
    <x v="43"/>
    <n v="6"/>
    <x v="2"/>
    <n v="0.379"/>
    <x v="47"/>
  </r>
  <r>
    <x v="46"/>
    <x v="46"/>
    <s v="032"/>
    <x v="45"/>
    <x v="42"/>
    <n v="6"/>
    <x v="2"/>
    <n v="0.379"/>
    <x v="47"/>
  </r>
  <r>
    <x v="20"/>
    <x v="20"/>
    <s v="032"/>
    <x v="19"/>
    <x v="41"/>
    <n v="3"/>
    <x v="2"/>
    <n v="0.439"/>
    <x v="20"/>
  </r>
  <r>
    <x v="19"/>
    <x v="19"/>
    <s v="032"/>
    <x v="18"/>
    <x v="41"/>
    <n v="3"/>
    <x v="2"/>
    <n v="0.22700000000000001"/>
    <x v="19"/>
  </r>
  <r>
    <x v="16"/>
    <x v="16"/>
    <s v="032"/>
    <x v="16"/>
    <x v="41"/>
    <n v="3"/>
    <x v="2"/>
    <n v="0.159"/>
    <x v="16"/>
  </r>
  <r>
    <x v="14"/>
    <x v="14"/>
    <s v="032"/>
    <x v="14"/>
    <x v="31"/>
    <n v="3"/>
    <x v="2"/>
    <n v="0.20599999999999999"/>
    <x v="14"/>
  </r>
  <r>
    <x v="15"/>
    <x v="15"/>
    <s v="032"/>
    <x v="15"/>
    <x v="31"/>
    <n v="3"/>
    <x v="2"/>
    <n v="0.128"/>
    <x v="15"/>
  </r>
  <r>
    <x v="14"/>
    <x v="14"/>
    <s v="032"/>
    <x v="14"/>
    <x v="36"/>
    <n v="3"/>
    <x v="2"/>
    <n v="0.20599999999999999"/>
    <x v="14"/>
  </r>
  <r>
    <x v="15"/>
    <x v="15"/>
    <s v="032"/>
    <x v="15"/>
    <x v="36"/>
    <n v="3"/>
    <x v="2"/>
    <n v="0.128"/>
    <x v="15"/>
  </r>
  <r>
    <x v="14"/>
    <x v="14"/>
    <s v="032"/>
    <x v="14"/>
    <x v="34"/>
    <n v="3"/>
    <x v="2"/>
    <n v="0.20599999999999999"/>
    <x v="14"/>
  </r>
  <r>
    <x v="15"/>
    <x v="15"/>
    <s v="032"/>
    <x v="15"/>
    <x v="34"/>
    <n v="3"/>
    <x v="2"/>
    <n v="0.128"/>
    <x v="15"/>
  </r>
  <r>
    <x v="14"/>
    <x v="14"/>
    <s v="032"/>
    <x v="14"/>
    <x v="35"/>
    <n v="3"/>
    <x v="2"/>
    <n v="0.20599999999999999"/>
    <x v="14"/>
  </r>
  <r>
    <x v="15"/>
    <x v="15"/>
    <s v="032"/>
    <x v="15"/>
    <x v="35"/>
    <n v="3"/>
    <x v="2"/>
    <n v="0.128"/>
    <x v="15"/>
  </r>
  <r>
    <x v="14"/>
    <x v="14"/>
    <s v="032"/>
    <x v="14"/>
    <x v="33"/>
    <n v="3"/>
    <x v="2"/>
    <n v="0.20599999999999999"/>
    <x v="14"/>
  </r>
  <r>
    <x v="15"/>
    <x v="15"/>
    <s v="032"/>
    <x v="15"/>
    <x v="33"/>
    <n v="3"/>
    <x v="2"/>
    <n v="0.128"/>
    <x v="15"/>
  </r>
  <r>
    <x v="14"/>
    <x v="14"/>
    <s v="032"/>
    <x v="14"/>
    <x v="37"/>
    <n v="3"/>
    <x v="2"/>
    <n v="0.20599999999999999"/>
    <x v="14"/>
  </r>
  <r>
    <x v="15"/>
    <x v="15"/>
    <s v="032"/>
    <x v="15"/>
    <x v="37"/>
    <n v="3"/>
    <x v="2"/>
    <n v="0.128"/>
    <x v="15"/>
  </r>
  <r>
    <x v="14"/>
    <x v="14"/>
    <s v="032"/>
    <x v="14"/>
    <x v="38"/>
    <n v="3"/>
    <x v="2"/>
    <n v="0.20599999999999999"/>
    <x v="14"/>
  </r>
  <r>
    <x v="15"/>
    <x v="15"/>
    <s v="032"/>
    <x v="15"/>
    <x v="38"/>
    <n v="3"/>
    <x v="2"/>
    <n v="0.128"/>
    <x v="15"/>
  </r>
  <r>
    <x v="14"/>
    <x v="14"/>
    <s v="032"/>
    <x v="14"/>
    <x v="39"/>
    <n v="3"/>
    <x v="2"/>
    <n v="0.20599999999999999"/>
    <x v="14"/>
  </r>
  <r>
    <x v="15"/>
    <x v="15"/>
    <s v="032"/>
    <x v="15"/>
    <x v="39"/>
    <n v="3"/>
    <x v="2"/>
    <n v="0.128"/>
    <x v="15"/>
  </r>
  <r>
    <x v="14"/>
    <x v="14"/>
    <s v="032"/>
    <x v="14"/>
    <x v="40"/>
    <n v="3"/>
    <x v="2"/>
    <n v="0.20599999999999999"/>
    <x v="14"/>
  </r>
  <r>
    <x v="15"/>
    <x v="15"/>
    <s v="032"/>
    <x v="15"/>
    <x v="40"/>
    <n v="3"/>
    <x v="2"/>
    <n v="0.128"/>
    <x v="15"/>
  </r>
  <r>
    <x v="14"/>
    <x v="14"/>
    <s v="032"/>
    <x v="14"/>
    <x v="32"/>
    <n v="3"/>
    <x v="2"/>
    <n v="0.20599999999999999"/>
    <x v="14"/>
  </r>
  <r>
    <x v="15"/>
    <x v="15"/>
    <s v="032"/>
    <x v="15"/>
    <x v="32"/>
    <n v="3"/>
    <x v="2"/>
    <n v="0.128"/>
    <x v="15"/>
  </r>
  <r>
    <x v="30"/>
    <x v="30"/>
    <s v="032"/>
    <x v="29"/>
    <x v="31"/>
    <n v="1"/>
    <x v="2"/>
    <n v="0.13600000000000001"/>
    <x v="29"/>
  </r>
  <r>
    <x v="32"/>
    <x v="32"/>
    <s v="032"/>
    <x v="31"/>
    <x v="41"/>
    <n v="1"/>
    <x v="2"/>
    <n v="0.498"/>
    <x v="31"/>
  </r>
  <r>
    <x v="33"/>
    <x v="33"/>
    <s v="032"/>
    <x v="32"/>
    <x v="41"/>
    <n v="1"/>
    <x v="2"/>
    <n v="0.374"/>
    <x v="32"/>
  </r>
  <r>
    <x v="63"/>
    <x v="62"/>
    <s v="032"/>
    <x v="61"/>
    <x v="42"/>
    <n v="1"/>
    <x v="2"/>
    <n v="0.317"/>
    <x v="66"/>
  </r>
  <r>
    <x v="64"/>
    <x v="63"/>
    <s v="032"/>
    <x v="62"/>
    <x v="42"/>
    <n v="1"/>
    <x v="2"/>
    <n v="0.63400000000000001"/>
    <x v="67"/>
  </r>
  <r>
    <x v="65"/>
    <x v="64"/>
    <s v="032"/>
    <x v="63"/>
    <x v="42"/>
    <n v="1"/>
    <x v="2"/>
    <n v="0.34300000000000003"/>
    <x v="68"/>
  </r>
  <r>
    <x v="63"/>
    <x v="62"/>
    <s v="032"/>
    <x v="61"/>
    <x v="43"/>
    <n v="1"/>
    <x v="2"/>
    <n v="0.317"/>
    <x v="66"/>
  </r>
  <r>
    <x v="64"/>
    <x v="63"/>
    <s v="032"/>
    <x v="62"/>
    <x v="43"/>
    <n v="1"/>
    <x v="2"/>
    <n v="0.63400000000000001"/>
    <x v="67"/>
  </r>
  <r>
    <x v="65"/>
    <x v="64"/>
    <s v="032"/>
    <x v="63"/>
    <x v="43"/>
    <n v="1"/>
    <x v="2"/>
    <n v="0.34300000000000003"/>
    <x v="68"/>
  </r>
  <r>
    <x v="30"/>
    <x v="30"/>
    <s v="032"/>
    <x v="29"/>
    <x v="32"/>
    <n v="1"/>
    <x v="2"/>
    <n v="0.13600000000000001"/>
    <x v="29"/>
  </r>
  <r>
    <x v="63"/>
    <x v="62"/>
    <s v="032"/>
    <x v="61"/>
    <x v="44"/>
    <n v="1"/>
    <x v="2"/>
    <n v="0.317"/>
    <x v="66"/>
  </r>
  <r>
    <x v="64"/>
    <x v="63"/>
    <s v="032"/>
    <x v="62"/>
    <x v="44"/>
    <n v="1"/>
    <x v="2"/>
    <n v="0.63400000000000001"/>
    <x v="67"/>
  </r>
  <r>
    <x v="65"/>
    <x v="64"/>
    <s v="032"/>
    <x v="63"/>
    <x v="44"/>
    <n v="1"/>
    <x v="2"/>
    <n v="0.34300000000000003"/>
    <x v="68"/>
  </r>
  <r>
    <x v="63"/>
    <x v="62"/>
    <s v="032"/>
    <x v="61"/>
    <x v="45"/>
    <n v="1"/>
    <x v="2"/>
    <n v="0.317"/>
    <x v="66"/>
  </r>
  <r>
    <x v="64"/>
    <x v="63"/>
    <s v="032"/>
    <x v="62"/>
    <x v="45"/>
    <n v="1"/>
    <x v="2"/>
    <n v="0.63400000000000001"/>
    <x v="67"/>
  </r>
  <r>
    <x v="65"/>
    <x v="64"/>
    <s v="032"/>
    <x v="63"/>
    <x v="45"/>
    <n v="1"/>
    <x v="2"/>
    <n v="0.34300000000000003"/>
    <x v="68"/>
  </r>
  <r>
    <x v="63"/>
    <x v="62"/>
    <s v="032"/>
    <x v="61"/>
    <x v="46"/>
    <n v="1"/>
    <x v="2"/>
    <n v="0.317"/>
    <x v="66"/>
  </r>
  <r>
    <x v="64"/>
    <x v="63"/>
    <s v="032"/>
    <x v="62"/>
    <x v="46"/>
    <n v="1"/>
    <x v="2"/>
    <n v="0.63400000000000001"/>
    <x v="67"/>
  </r>
  <r>
    <x v="65"/>
    <x v="64"/>
    <s v="032"/>
    <x v="63"/>
    <x v="46"/>
    <n v="1"/>
    <x v="2"/>
    <n v="0.34300000000000003"/>
    <x v="68"/>
  </r>
  <r>
    <x v="68"/>
    <x v="67"/>
    <s v="032"/>
    <x v="66"/>
    <x v="33"/>
    <n v="1"/>
    <x v="2"/>
    <n v="5.2999999999999999E-2"/>
    <x v="71"/>
  </r>
  <r>
    <x v="69"/>
    <x v="68"/>
    <s v="032"/>
    <x v="67"/>
    <x v="33"/>
    <n v="1"/>
    <x v="2"/>
    <n v="0.128"/>
    <x v="72"/>
  </r>
  <r>
    <x v="30"/>
    <x v="30"/>
    <s v="032"/>
    <x v="29"/>
    <x v="33"/>
    <n v="1"/>
    <x v="2"/>
    <n v="0.13600000000000001"/>
    <x v="29"/>
  </r>
  <r>
    <x v="30"/>
    <x v="30"/>
    <s v="032"/>
    <x v="29"/>
    <x v="34"/>
    <n v="1"/>
    <x v="2"/>
    <n v="0.13600000000000001"/>
    <x v="29"/>
  </r>
  <r>
    <x v="68"/>
    <x v="67"/>
    <s v="032"/>
    <x v="66"/>
    <x v="35"/>
    <n v="1"/>
    <x v="2"/>
    <n v="5.2999999999999999E-2"/>
    <x v="71"/>
  </r>
  <r>
    <x v="69"/>
    <x v="68"/>
    <s v="032"/>
    <x v="67"/>
    <x v="35"/>
    <n v="1"/>
    <x v="2"/>
    <n v="0.128"/>
    <x v="72"/>
  </r>
  <r>
    <x v="68"/>
    <x v="67"/>
    <s v="032"/>
    <x v="66"/>
    <x v="34"/>
    <n v="1"/>
    <x v="2"/>
    <n v="5.2999999999999999E-2"/>
    <x v="71"/>
  </r>
  <r>
    <x v="69"/>
    <x v="68"/>
    <s v="032"/>
    <x v="67"/>
    <x v="34"/>
    <n v="1"/>
    <x v="2"/>
    <n v="0.128"/>
    <x v="72"/>
  </r>
  <r>
    <x v="68"/>
    <x v="67"/>
    <s v="032"/>
    <x v="66"/>
    <x v="36"/>
    <n v="1"/>
    <x v="2"/>
    <n v="5.2999999999999999E-2"/>
    <x v="71"/>
  </r>
  <r>
    <x v="69"/>
    <x v="68"/>
    <s v="032"/>
    <x v="67"/>
    <x v="36"/>
    <n v="1"/>
    <x v="2"/>
    <n v="0.128"/>
    <x v="72"/>
  </r>
  <r>
    <x v="30"/>
    <x v="30"/>
    <s v="032"/>
    <x v="29"/>
    <x v="35"/>
    <n v="1"/>
    <x v="2"/>
    <n v="0.13600000000000001"/>
    <x v="29"/>
  </r>
  <r>
    <x v="30"/>
    <x v="30"/>
    <s v="032"/>
    <x v="29"/>
    <x v="36"/>
    <n v="1"/>
    <x v="2"/>
    <n v="0.13600000000000001"/>
    <x v="29"/>
  </r>
  <r>
    <x v="68"/>
    <x v="67"/>
    <s v="032"/>
    <x v="66"/>
    <x v="32"/>
    <n v="1"/>
    <x v="2"/>
    <n v="5.2999999999999999E-2"/>
    <x v="71"/>
  </r>
  <r>
    <x v="69"/>
    <x v="68"/>
    <s v="032"/>
    <x v="67"/>
    <x v="32"/>
    <n v="1"/>
    <x v="2"/>
    <n v="0.128"/>
    <x v="72"/>
  </r>
  <r>
    <x v="63"/>
    <x v="62"/>
    <s v="032"/>
    <x v="61"/>
    <x v="47"/>
    <n v="1"/>
    <x v="2"/>
    <n v="0.317"/>
    <x v="66"/>
  </r>
  <r>
    <x v="64"/>
    <x v="63"/>
    <s v="032"/>
    <x v="62"/>
    <x v="47"/>
    <n v="1"/>
    <x v="2"/>
    <n v="0.63400000000000001"/>
    <x v="67"/>
  </r>
  <r>
    <x v="65"/>
    <x v="64"/>
    <s v="032"/>
    <x v="63"/>
    <x v="47"/>
    <n v="1"/>
    <x v="2"/>
    <n v="0.34300000000000003"/>
    <x v="68"/>
  </r>
  <r>
    <x v="68"/>
    <x v="67"/>
    <s v="032"/>
    <x v="66"/>
    <x v="40"/>
    <n v="1"/>
    <x v="2"/>
    <n v="5.2999999999999999E-2"/>
    <x v="71"/>
  </r>
  <r>
    <x v="69"/>
    <x v="68"/>
    <s v="032"/>
    <x v="67"/>
    <x v="40"/>
    <n v="1"/>
    <x v="2"/>
    <n v="0.128"/>
    <x v="72"/>
  </r>
  <r>
    <x v="30"/>
    <x v="30"/>
    <s v="032"/>
    <x v="29"/>
    <x v="39"/>
    <n v="1"/>
    <x v="2"/>
    <n v="0.13600000000000001"/>
    <x v="29"/>
  </r>
  <r>
    <x v="30"/>
    <x v="30"/>
    <s v="032"/>
    <x v="29"/>
    <x v="40"/>
    <n v="1"/>
    <x v="2"/>
    <n v="0.13600000000000001"/>
    <x v="29"/>
  </r>
  <r>
    <x v="68"/>
    <x v="67"/>
    <s v="032"/>
    <x v="66"/>
    <x v="39"/>
    <n v="1"/>
    <x v="2"/>
    <n v="5.2999999999999999E-2"/>
    <x v="71"/>
  </r>
  <r>
    <x v="69"/>
    <x v="68"/>
    <s v="032"/>
    <x v="67"/>
    <x v="39"/>
    <n v="1"/>
    <x v="2"/>
    <n v="0.128"/>
    <x v="72"/>
  </r>
  <r>
    <x v="68"/>
    <x v="67"/>
    <s v="032"/>
    <x v="66"/>
    <x v="38"/>
    <n v="1"/>
    <x v="2"/>
    <n v="5.2999999999999999E-2"/>
    <x v="71"/>
  </r>
  <r>
    <x v="69"/>
    <x v="68"/>
    <s v="032"/>
    <x v="67"/>
    <x v="38"/>
    <n v="1"/>
    <x v="2"/>
    <n v="0.128"/>
    <x v="72"/>
  </r>
  <r>
    <x v="68"/>
    <x v="67"/>
    <s v="032"/>
    <x v="66"/>
    <x v="37"/>
    <n v="1"/>
    <x v="2"/>
    <n v="5.2999999999999999E-2"/>
    <x v="71"/>
  </r>
  <r>
    <x v="69"/>
    <x v="68"/>
    <s v="032"/>
    <x v="67"/>
    <x v="37"/>
    <n v="1"/>
    <x v="2"/>
    <n v="0.128"/>
    <x v="72"/>
  </r>
  <r>
    <x v="30"/>
    <x v="30"/>
    <s v="032"/>
    <x v="29"/>
    <x v="37"/>
    <n v="1"/>
    <x v="2"/>
    <n v="0.13600000000000001"/>
    <x v="29"/>
  </r>
  <r>
    <x v="30"/>
    <x v="30"/>
    <s v="032"/>
    <x v="29"/>
    <x v="38"/>
    <n v="1"/>
    <x v="2"/>
    <n v="0.13600000000000001"/>
    <x v="29"/>
  </r>
  <r>
    <x v="3"/>
    <x v="3"/>
    <s v="032"/>
    <x v="3"/>
    <x v="48"/>
    <n v="78"/>
    <x v="3"/>
    <n v="0.152"/>
    <x v="3"/>
  </r>
  <r>
    <x v="3"/>
    <x v="3"/>
    <s v="032"/>
    <x v="3"/>
    <x v="49"/>
    <n v="78"/>
    <x v="3"/>
    <n v="0.152"/>
    <x v="3"/>
  </r>
  <r>
    <x v="3"/>
    <x v="3"/>
    <s v="032"/>
    <x v="3"/>
    <x v="50"/>
    <n v="78"/>
    <x v="3"/>
    <n v="0.152"/>
    <x v="3"/>
  </r>
  <r>
    <x v="3"/>
    <x v="3"/>
    <s v="032"/>
    <x v="3"/>
    <x v="51"/>
    <n v="78"/>
    <x v="3"/>
    <n v="0.152"/>
    <x v="3"/>
  </r>
  <r>
    <x v="4"/>
    <x v="4"/>
    <s v="032"/>
    <x v="4"/>
    <x v="51"/>
    <n v="77"/>
    <x v="3"/>
    <n v="0.14099999999999999"/>
    <x v="4"/>
  </r>
  <r>
    <x v="4"/>
    <x v="4"/>
    <s v="032"/>
    <x v="4"/>
    <x v="50"/>
    <n v="77"/>
    <x v="3"/>
    <n v="0.14099999999999999"/>
    <x v="4"/>
  </r>
  <r>
    <x v="4"/>
    <x v="4"/>
    <s v="032"/>
    <x v="4"/>
    <x v="49"/>
    <n v="77"/>
    <x v="3"/>
    <n v="0.14099999999999999"/>
    <x v="4"/>
  </r>
  <r>
    <x v="4"/>
    <x v="4"/>
    <s v="032"/>
    <x v="4"/>
    <x v="48"/>
    <n v="77"/>
    <x v="3"/>
    <n v="0.14099999999999999"/>
    <x v="4"/>
  </r>
  <r>
    <x v="23"/>
    <x v="23"/>
    <s v="032"/>
    <x v="22"/>
    <x v="51"/>
    <n v="3"/>
    <x v="3"/>
    <n v="0.21199999999999999"/>
    <x v="23"/>
  </r>
  <r>
    <x v="24"/>
    <x v="24"/>
    <s v="032"/>
    <x v="23"/>
    <x v="51"/>
    <n v="3"/>
    <x v="3"/>
    <n v="0.246"/>
    <x v="24"/>
  </r>
  <r>
    <x v="25"/>
    <x v="25"/>
    <s v="032"/>
    <x v="24"/>
    <x v="51"/>
    <n v="3"/>
    <x v="3"/>
    <n v="0.28999999999999998"/>
    <x v="25"/>
  </r>
  <r>
    <x v="26"/>
    <x v="26"/>
    <s v="032"/>
    <x v="25"/>
    <x v="51"/>
    <n v="3"/>
    <x v="3"/>
    <n v="0.27300000000000002"/>
    <x v="26"/>
  </r>
  <r>
    <x v="23"/>
    <x v="23"/>
    <s v="032"/>
    <x v="22"/>
    <x v="49"/>
    <n v="3"/>
    <x v="3"/>
    <n v="0.21199999999999999"/>
    <x v="23"/>
  </r>
  <r>
    <x v="24"/>
    <x v="24"/>
    <s v="032"/>
    <x v="23"/>
    <x v="49"/>
    <n v="3"/>
    <x v="3"/>
    <n v="0.246"/>
    <x v="24"/>
  </r>
  <r>
    <x v="23"/>
    <x v="23"/>
    <s v="032"/>
    <x v="22"/>
    <x v="50"/>
    <n v="3"/>
    <x v="3"/>
    <n v="0.21199999999999999"/>
    <x v="23"/>
  </r>
  <r>
    <x v="24"/>
    <x v="24"/>
    <s v="032"/>
    <x v="23"/>
    <x v="50"/>
    <n v="3"/>
    <x v="3"/>
    <n v="0.246"/>
    <x v="24"/>
  </r>
  <r>
    <x v="25"/>
    <x v="25"/>
    <s v="032"/>
    <x v="24"/>
    <x v="49"/>
    <n v="3"/>
    <x v="3"/>
    <n v="0.28999999999999998"/>
    <x v="25"/>
  </r>
  <r>
    <x v="26"/>
    <x v="26"/>
    <s v="032"/>
    <x v="25"/>
    <x v="49"/>
    <n v="3"/>
    <x v="3"/>
    <n v="0.27300000000000002"/>
    <x v="26"/>
  </r>
  <r>
    <x v="25"/>
    <x v="25"/>
    <s v="032"/>
    <x v="24"/>
    <x v="50"/>
    <n v="3"/>
    <x v="3"/>
    <n v="0.28999999999999998"/>
    <x v="25"/>
  </r>
  <r>
    <x v="26"/>
    <x v="26"/>
    <s v="032"/>
    <x v="25"/>
    <x v="50"/>
    <n v="3"/>
    <x v="3"/>
    <n v="0.27300000000000002"/>
    <x v="26"/>
  </r>
  <r>
    <x v="23"/>
    <x v="23"/>
    <s v="032"/>
    <x v="22"/>
    <x v="48"/>
    <n v="3"/>
    <x v="3"/>
    <n v="0.21199999999999999"/>
    <x v="23"/>
  </r>
  <r>
    <x v="24"/>
    <x v="24"/>
    <s v="032"/>
    <x v="23"/>
    <x v="48"/>
    <n v="3"/>
    <x v="3"/>
    <n v="0.246"/>
    <x v="24"/>
  </r>
  <r>
    <x v="25"/>
    <x v="25"/>
    <s v="032"/>
    <x v="24"/>
    <x v="48"/>
    <n v="3"/>
    <x v="3"/>
    <n v="0.28999999999999998"/>
    <x v="25"/>
  </r>
  <r>
    <x v="26"/>
    <x v="26"/>
    <s v="032"/>
    <x v="25"/>
    <x v="48"/>
    <n v="3"/>
    <x v="3"/>
    <n v="0.27300000000000002"/>
    <x v="26"/>
  </r>
  <r>
    <x v="34"/>
    <x v="34"/>
    <s v="032"/>
    <x v="33"/>
    <x v="51"/>
    <n v="1"/>
    <x v="3"/>
    <n v="0.16700000000000001"/>
    <x v="33"/>
  </r>
  <r>
    <x v="35"/>
    <x v="35"/>
    <s v="032"/>
    <x v="34"/>
    <x v="51"/>
    <n v="1"/>
    <x v="3"/>
    <n v="9.5000000000000001E-2"/>
    <x v="34"/>
  </r>
  <r>
    <x v="37"/>
    <x v="37"/>
    <s v="032"/>
    <x v="36"/>
    <x v="51"/>
    <n v="1"/>
    <x v="3"/>
    <n v="0.308"/>
    <x v="36"/>
  </r>
  <r>
    <x v="37"/>
    <x v="37"/>
    <s v="032"/>
    <x v="36"/>
    <x v="50"/>
    <n v="1"/>
    <x v="3"/>
    <n v="0.308"/>
    <x v="36"/>
  </r>
  <r>
    <x v="37"/>
    <x v="37"/>
    <s v="032"/>
    <x v="36"/>
    <x v="49"/>
    <n v="1"/>
    <x v="3"/>
    <n v="0.308"/>
    <x v="36"/>
  </r>
  <r>
    <x v="34"/>
    <x v="34"/>
    <s v="032"/>
    <x v="33"/>
    <x v="50"/>
    <n v="1"/>
    <x v="3"/>
    <n v="0.16700000000000001"/>
    <x v="33"/>
  </r>
  <r>
    <x v="35"/>
    <x v="35"/>
    <s v="032"/>
    <x v="34"/>
    <x v="50"/>
    <n v="1"/>
    <x v="3"/>
    <n v="9.5000000000000001E-2"/>
    <x v="34"/>
  </r>
  <r>
    <x v="34"/>
    <x v="34"/>
    <s v="032"/>
    <x v="33"/>
    <x v="49"/>
    <n v="1"/>
    <x v="3"/>
    <n v="0.16700000000000001"/>
    <x v="33"/>
  </r>
  <r>
    <x v="35"/>
    <x v="35"/>
    <s v="032"/>
    <x v="34"/>
    <x v="49"/>
    <n v="1"/>
    <x v="3"/>
    <n v="9.5000000000000001E-2"/>
    <x v="34"/>
  </r>
  <r>
    <x v="37"/>
    <x v="37"/>
    <s v="032"/>
    <x v="36"/>
    <x v="48"/>
    <n v="1"/>
    <x v="3"/>
    <n v="0.308"/>
    <x v="36"/>
  </r>
  <r>
    <x v="34"/>
    <x v="34"/>
    <s v="032"/>
    <x v="33"/>
    <x v="48"/>
    <n v="1"/>
    <x v="3"/>
    <n v="0.16700000000000001"/>
    <x v="33"/>
  </r>
  <r>
    <x v="35"/>
    <x v="35"/>
    <s v="032"/>
    <x v="34"/>
    <x v="48"/>
    <n v="1"/>
    <x v="3"/>
    <n v="9.5000000000000001E-2"/>
    <x v="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x v="0"/>
    <x v="0"/>
    <s v="BLOCO UNICO CILINDRO DF NORMAL                              "/>
    <s v="032"/>
    <n v="433"/>
    <n v="14.716666666666701"/>
    <n v="29.422423556058899"/>
  </r>
  <r>
    <x v="0"/>
    <x v="0"/>
    <x v="1"/>
    <s v="BLOCO DO DISCO CO4BR 34&quot; S/ NIQUELAR                        "/>
    <s v="032"/>
    <n v="84"/>
    <n v="14.966666666666701"/>
    <n v="5.6124721603563499"/>
  </r>
  <r>
    <x v="0"/>
    <x v="0"/>
    <x v="2"/>
    <s v="BLOCO TRIPLO SEMI ACAB JOHNBR 42&quot;X134                       "/>
    <s v="032"/>
    <n v="20"/>
    <n v="9.3333333333333304"/>
    <n v="2.1428571428571401"/>
  </r>
  <r>
    <x v="0"/>
    <x v="0"/>
    <x v="3"/>
    <s v="BLOCO TRIPLO LIMPEZA SEMI ACAB 42&quot;                          "/>
    <s v="032"/>
    <n v="12"/>
    <n v="3.6333333333333302"/>
    <n v="3.3027522935779801"/>
  </r>
  <r>
    <x v="0"/>
    <x v="0"/>
    <x v="4"/>
    <s v="BLOCO DO CILINDRO CMO 34 - LUBRIFICACAO                     "/>
    <s v="032"/>
    <n v="12"/>
    <n v="4.6666666666666696"/>
    <n v="2.5714285714285698"/>
  </r>
  <r>
    <x v="0"/>
    <x v="0"/>
    <x v="5"/>
    <s v="BLOCO DO CILINDRO CMOAN 30                                  "/>
    <s v="032"/>
    <n v="18"/>
    <n v="4.6500000000000004"/>
    <n v="3.87096774193548"/>
  </r>
  <r>
    <x v="0"/>
    <x v="0"/>
    <x v="6"/>
    <s v="BLOCO UN CILINDRO DF LIMPEZA                                "/>
    <s v="032"/>
    <n v="14"/>
    <n v="1.7"/>
    <n v="8.2352941176470598"/>
  </r>
  <r>
    <x v="0"/>
    <x v="0"/>
    <x v="7"/>
    <s v="BLOCO UNICO DO CILINDRO JANELA                              "/>
    <s v="032"/>
    <n v="14"/>
    <n v="1.38333333333333"/>
    <n v="10.1204819277108"/>
  </r>
  <r>
    <x v="0"/>
    <x v="0"/>
    <x v="8"/>
    <s v="BLOCO UN CILINDRO DF LUBR. ESQ                              "/>
    <s v="032"/>
    <n v="70"/>
    <n v="6.65"/>
    <n v="10.526315789473699"/>
  </r>
  <r>
    <x v="0"/>
    <x v="0"/>
    <x v="9"/>
    <s v="BLOCO UN CILINDRO DF LUBR. DIR                              "/>
    <s v="032"/>
    <n v="70"/>
    <n v="8.0833333333333304"/>
    <n v="8.6597938144329891"/>
  </r>
  <r>
    <x v="0"/>
    <x v="1"/>
    <x v="10"/>
    <s v="BLOCO TRIPLO LUB. JOHNBR 34/36                              "/>
    <s v="032"/>
    <n v="12"/>
    <n v="3.65"/>
    <n v="3.2876712328767099"/>
  </r>
  <r>
    <x v="0"/>
    <x v="1"/>
    <x v="2"/>
    <s v="BLOCO TRIPLO SEMI ACAB JOHNBR 42&quot;X134                       "/>
    <s v="032"/>
    <n v="157"/>
    <n v="54.683333333333302"/>
    <n v="2.8710758914965"/>
  </r>
  <r>
    <x v="0"/>
    <x v="1"/>
    <x v="11"/>
    <s v="BLOCO CMOAL                                                 "/>
    <s v="032"/>
    <n v="24"/>
    <n v="2.75"/>
    <n v="8.7272727272727302"/>
  </r>
  <r>
    <x v="0"/>
    <x v="1"/>
    <x v="12"/>
    <s v="BLOCO DO DISCO CO4BR34 LUB ESQ                              "/>
    <s v="032"/>
    <n v="70"/>
    <n v="8.81666666666667"/>
    <n v="7.9395085066162601"/>
  </r>
  <r>
    <x v="0"/>
    <x v="1"/>
    <x v="13"/>
    <s v="BLOCO TRIPLO JOHNBR 34&quot; / 36&quot;                               "/>
    <s v="032"/>
    <n v="30"/>
    <n v="10.199999999999999"/>
    <n v="2.9411764705882399"/>
  </r>
  <r>
    <x v="0"/>
    <x v="1"/>
    <x v="1"/>
    <s v="BLOCO DO DISCO CO4BR 34&quot; S/ NIQUELAR                        "/>
    <s v="032"/>
    <n v="816"/>
    <n v="130.36666666666699"/>
    <n v="6.2592687292252602"/>
  </r>
  <r>
    <x v="0"/>
    <x v="1"/>
    <x v="14"/>
    <s v="BLOCO DO DISCO CO4BR34 LUB DIR                              "/>
    <s v="032"/>
    <n v="70"/>
    <n v="11.85"/>
    <n v="5.9071729957805896"/>
  </r>
  <r>
    <x v="0"/>
    <x v="1"/>
    <x v="15"/>
    <s v="BLOCO DO DISCO CO4BR JANELA S/ NIQUELAR                     "/>
    <s v="032"/>
    <n v="24"/>
    <n v="3.2"/>
    <n v="7.5"/>
  </r>
  <r>
    <x v="0"/>
    <x v="1"/>
    <x v="16"/>
    <s v="BLOCO TRIPLO CILINDRO LUBRIF MF30X120                       "/>
    <s v="032"/>
    <n v="6"/>
    <n v="3.1"/>
    <n v="1.93548387096774"/>
  </r>
  <r>
    <x v="0"/>
    <x v="1"/>
    <x v="17"/>
    <s v="BLOCO TRIPLO CILINDRO AR MF30X120                           "/>
    <s v="032"/>
    <n v="4"/>
    <n v="3.3333333333333298E-2"/>
    <n v="120"/>
  </r>
  <r>
    <x v="0"/>
    <x v="1"/>
    <x v="18"/>
    <s v="BLOCO TRIPLO LUBRIF ESQ SEMI ACAB 42&quot;                       "/>
    <s v="032"/>
    <n v="38"/>
    <n v="15.216666666666701"/>
    <n v="2.4972617743702101"/>
  </r>
  <r>
    <x v="0"/>
    <x v="1"/>
    <x v="19"/>
    <s v="BLOCO                                                       "/>
    <s v="032"/>
    <n v="168"/>
    <n v="31.383333333333301"/>
    <n v="5.35315985130112"/>
  </r>
  <r>
    <x v="0"/>
    <x v="1"/>
    <x v="20"/>
    <s v="BLOCO TRIPLO CILINDRO MF30X120                              "/>
    <s v="032"/>
    <n v="80"/>
    <n v="19.899999999999999"/>
    <n v="4.0201005025125598"/>
  </r>
  <r>
    <x v="0"/>
    <x v="2"/>
    <x v="21"/>
    <s v="BLOCO UNICO CILINDRO PONTO DE AR CI4 30                     "/>
    <s v="032"/>
    <n v="16"/>
    <n v="1.6"/>
    <n v="10"/>
  </r>
  <r>
    <x v="0"/>
    <x v="2"/>
    <x v="22"/>
    <s v="BLOCO TRIPLO LIMPEZA MF 42X168                              "/>
    <s v="032"/>
    <n v="16"/>
    <n v="2.7333333333333298"/>
    <n v="5.8536585365853702"/>
  </r>
  <r>
    <x v="0"/>
    <x v="2"/>
    <x v="23"/>
    <s v="BLOCO UNICO CILINDRO LUBRIFICACAO DIREITO CI4 30            "/>
    <s v="032"/>
    <n v="32"/>
    <n v="2.5333333333333301"/>
    <n v="12.6315789473684"/>
  </r>
  <r>
    <x v="0"/>
    <x v="2"/>
    <x v="24"/>
    <s v="BLOCO TRIPLO LUB DIR MF 42X168                              "/>
    <s v="032"/>
    <n v="48"/>
    <n v="18.5833333333333"/>
    <n v="2.5829596412556102"/>
  </r>
  <r>
    <x v="0"/>
    <x v="2"/>
    <x v="25"/>
    <s v="BLOCO UNICO DISCO CI4 30 - 34                               "/>
    <s v="032"/>
    <n v="0"/>
    <n v="0.98333333333333295"/>
    <n v="0"/>
  </r>
  <r>
    <x v="0"/>
    <x v="2"/>
    <x v="26"/>
    <s v="BLOCO DO CILINDRO NORMAL MJDCE34                            "/>
    <s v="032"/>
    <n v="42"/>
    <n v="15.45"/>
    <n v="2.7184466019417499"/>
  </r>
  <r>
    <x v="0"/>
    <x v="2"/>
    <x v="27"/>
    <s v="BLOCO CILINDRO LUBRIFICACAO MJDCE34                         "/>
    <s v="032"/>
    <n v="6"/>
    <n v="4.1166666666666698"/>
    <n v="1.4574898785425101"/>
  </r>
  <r>
    <x v="0"/>
    <x v="2"/>
    <x v="28"/>
    <s v="BLOCO TRIPLO LUBRIF DIR SEMI ACAB 42&quot;                       "/>
    <s v="032"/>
    <n v="24"/>
    <n v="10"/>
    <n v="2.4"/>
  </r>
  <r>
    <x v="0"/>
    <x v="2"/>
    <x v="29"/>
    <s v="BLOCO UNICO CILINDRO CI4 30                                 "/>
    <s v="032"/>
    <n v="288"/>
    <n v="44"/>
    <n v="6.5454545454545503"/>
  </r>
  <r>
    <x v="0"/>
    <x v="2"/>
    <x v="30"/>
    <s v="BLOCO UNICO CILINDRO LUBRIFICACAO ESQUERDO CI4 30           "/>
    <s v="032"/>
    <n v="32"/>
    <n v="3.45"/>
    <n v="9.27536231884058"/>
  </r>
  <r>
    <x v="0"/>
    <x v="2"/>
    <x v="0"/>
    <s v="BLOCO UNICO CILINDRO DF NORMAL                              "/>
    <s v="032"/>
    <n v="612"/>
    <n v="101.25"/>
    <n v="6.0444444444444398"/>
  </r>
  <r>
    <x v="0"/>
    <x v="2"/>
    <x v="31"/>
    <s v="BLOCO TRIPLO GERAL MF 42X168                                "/>
    <s v="032"/>
    <n v="296"/>
    <n v="87.05"/>
    <n v="3.4003446295232602"/>
  </r>
  <r>
    <x v="0"/>
    <x v="3"/>
    <x v="29"/>
    <s v="BLOCO UNICO CILINDRO CI4 30                                 "/>
    <s v="032"/>
    <n v="56"/>
    <n v="10.533333333333299"/>
    <n v="5.3164556962025298"/>
  </r>
  <r>
    <x v="0"/>
    <x v="3"/>
    <x v="0"/>
    <s v="BLOCO UNICO CILINDRO DF NORMAL                              "/>
    <s v="032"/>
    <n v="276"/>
    <n v="50.516666666666701"/>
    <n v="5.4635433850214499"/>
  </r>
  <r>
    <x v="0"/>
    <x v="3"/>
    <x v="1"/>
    <s v="BLOCO DO DISCO CO4BR 34&quot; S/ NIQUELAR                        "/>
    <s v="032"/>
    <n v="219"/>
    <n v="39.683333333333302"/>
    <n v="5.5186896262074798"/>
  </r>
  <r>
    <x v="0"/>
    <x v="3"/>
    <x v="12"/>
    <s v="BLOCO DO DISCO CO4BR34 LUB ESQ                              "/>
    <s v="032"/>
    <n v="28"/>
    <n v="4.7"/>
    <n v="5.9574468085106398"/>
  </r>
  <r>
    <x v="0"/>
    <x v="3"/>
    <x v="32"/>
    <s v="BLOCO UNICO DISCO LUBRIFICACAO DIREITO CI4 30 - 34          "/>
    <s v="032"/>
    <n v="20"/>
    <n v="3.4666666666666699"/>
    <n v="5.7692307692307701"/>
  </r>
  <r>
    <x v="0"/>
    <x v="3"/>
    <x v="33"/>
    <s v="BLOCO DO CILINDRO CMOAN 34                                  "/>
    <s v="032"/>
    <n v="282"/>
    <n v="83.466666666666697"/>
    <n v="3.3785942492012802"/>
  </r>
  <r>
    <x v="0"/>
    <x v="3"/>
    <x v="25"/>
    <s v="BLOCO UNICO DISCO CI4 30 - 34                               "/>
    <s v="032"/>
    <n v="419"/>
    <n v="55.95"/>
    <n v="7.4888293118856097"/>
  </r>
  <r>
    <x v="0"/>
    <x v="3"/>
    <x v="34"/>
    <s v="BLOCO UNICO DISCO PONTO DE AR CI4 30 - 34                   "/>
    <s v="032"/>
    <n v="20"/>
    <n v="0.98333333333333295"/>
    <n v="20.338983050847499"/>
  </r>
  <r>
    <x v="0"/>
    <x v="3"/>
    <x v="35"/>
    <s v="BLOCO UNICO MF                                              "/>
    <s v="032"/>
    <n v="280"/>
    <n v="25.4166666666667"/>
    <n v="11.016393442623"/>
  </r>
  <r>
    <x v="0"/>
    <x v="3"/>
    <x v="36"/>
    <s v="BLOCO TRIPLO LUB MF 42X168                                  "/>
    <s v="032 "/>
    <n v="48"/>
    <n v="13.483333333333301"/>
    <n v="3.5599505562422702"/>
  </r>
  <r>
    <x v="0"/>
    <x v="3"/>
    <x v="37"/>
    <s v="BLOCO DO CILINDRO CMO 34 - LUBRIFICACAO                     "/>
    <s v="032"/>
    <n v="12"/>
    <n v="3.93333333333333"/>
    <n v="3.0508474576271198"/>
  </r>
  <r>
    <x v="0"/>
    <x v="3"/>
    <x v="14"/>
    <s v="BLOCO DO DISCO CO4BR34 LUB DIR                              "/>
    <s v="032"/>
    <n v="28"/>
    <n v="3.0333333333333301"/>
    <n v="9.2307692307692299"/>
  </r>
  <r>
    <x v="0"/>
    <x v="3"/>
    <x v="38"/>
    <s v="BLOCO UNICO DISCO LUBRIFICACAO ESQUERDO CI4 30 - 34         "/>
    <s v="032"/>
    <n v="20"/>
    <n v="1.5166666666666699"/>
    <n v="13.1868131868132"/>
  </r>
  <r>
    <x v="0"/>
    <x v="4"/>
    <x v="18"/>
    <s v="BLOCO TRIPLO LUBRIF ESQ SEMI ACAB 42&quot;                       "/>
    <s v="032"/>
    <n v="40"/>
    <n v="11.133333333333301"/>
    <n v="3.59281437125748"/>
  </r>
  <r>
    <x v="0"/>
    <x v="4"/>
    <x v="39"/>
    <s v="BLOCO P/ CILINDRO 2 PISTAS JC CAT. DIR.                     "/>
    <s v="032"/>
    <n v="24"/>
    <n v="3.45"/>
    <n v="6.9565217391304301"/>
  </r>
  <r>
    <x v="0"/>
    <x v="4"/>
    <x v="40"/>
    <s v="BLOCO P/ CILINDRO 2 PISTAS JC CAT. ESQ.                     "/>
    <s v="032"/>
    <n v="24"/>
    <n v="0.81666666666666698"/>
    <n v="29.387755102040799"/>
  </r>
  <r>
    <x v="0"/>
    <x v="4"/>
    <x v="41"/>
    <s v="BLOCO DO DISCO CMO                                          "/>
    <s v="032"/>
    <n v="98"/>
    <n v="50.533333333333303"/>
    <n v="1.93931398416887"/>
  </r>
  <r>
    <x v="0"/>
    <x v="4"/>
    <x v="42"/>
    <s v="BLOCO DO DISCO CMO                                          "/>
    <s v="032"/>
    <n v="4"/>
    <n v="1.8333333333333299"/>
    <n v="2.1818181818181799"/>
  </r>
  <r>
    <x v="0"/>
    <x v="4"/>
    <x v="43"/>
    <s v="BLOCO CMOAL                                                 "/>
    <s v="032"/>
    <n v="160"/>
    <n v="30.45"/>
    <n v="5.2545155993431898"/>
  </r>
  <r>
    <x v="0"/>
    <x v="4"/>
    <x v="44"/>
    <s v="BLOCO CMOE                                                  "/>
    <s v="032"/>
    <n v="12"/>
    <n v="1.86666666666667"/>
    <n v="6.4285714285714297"/>
  </r>
  <r>
    <x v="0"/>
    <x v="4"/>
    <x v="45"/>
    <s v="BLOCO LIMPEZA JOHN C FIN.44                                 "/>
    <s v="032"/>
    <n v="24"/>
    <n v="2.7"/>
    <n v="8.8888888888888893"/>
  </r>
  <r>
    <x v="0"/>
    <x v="4"/>
    <x v="46"/>
    <s v="BLOCO P/CILINDRO 4 PISTA LUBR.MN                            "/>
    <s v="032"/>
    <n v="96"/>
    <n v="11.6666666666667"/>
    <n v="8.2285714285714295"/>
  </r>
  <r>
    <x v="0"/>
    <x v="4"/>
    <x v="35"/>
    <s v="BLOCO UNICO MF                                              "/>
    <s v="032"/>
    <n v="1520"/>
    <n v="163.433333333333"/>
    <n v="9.3004283091984501"/>
  </r>
  <r>
    <x v="0"/>
    <x v="4"/>
    <x v="2"/>
    <s v="BLOCO TRIPLO SEMI ACAB JOHNBR 42&quot;X134                       "/>
    <s v="032"/>
    <n v="68"/>
    <n v="21.716666666666701"/>
    <n v="3.1312356101304699"/>
  </r>
  <r>
    <x v="0"/>
    <x v="4"/>
    <x v="47"/>
    <s v="BLOCO DO DISCO CMOE                                         "/>
    <s v="032"/>
    <n v="12"/>
    <n v="1.7666666666666699"/>
    <n v="6.7924528301886804"/>
  </r>
  <r>
    <x v="0"/>
    <x v="4"/>
    <x v="48"/>
    <s v="BLOCO CMOE                                                  "/>
    <s v="032"/>
    <n v="12"/>
    <n v="1.9166666666666701"/>
    <n v="6.2608695652173898"/>
  </r>
  <r>
    <x v="0"/>
    <x v="4"/>
    <x v="49"/>
    <s v="BLOCO P/CILINDRO 4 PISTA LUBR.MN                            "/>
    <s v="032"/>
    <n v="128"/>
    <n v="10.233333333333301"/>
    <n v="12.5081433224756"/>
  </r>
  <r>
    <x v="0"/>
    <x v="4"/>
    <x v="50"/>
    <s v="BLOCO DO DISCO CMOAN 34&quot;                                    "/>
    <s v="032"/>
    <n v="8"/>
    <n v="4.25"/>
    <n v="1.8823529411764699"/>
  </r>
  <r>
    <x v="0"/>
    <x v="5"/>
    <x v="13"/>
    <s v="BLOCO TRIPLO JOHNBR 34&quot; / 36&quot;                               "/>
    <s v="032"/>
    <n v="30"/>
    <n v="13.133333333333301"/>
    <n v="2.2842639593908598"/>
  </r>
  <r>
    <x v="0"/>
    <x v="5"/>
    <x v="19"/>
    <s v="BLOCO                                                       "/>
    <s v="032"/>
    <n v="137"/>
    <n v="23.733333333333299"/>
    <n v="5.77247191011236"/>
  </r>
  <r>
    <x v="0"/>
    <x v="5"/>
    <x v="35"/>
    <s v="BLOCO UNICO MF                                              "/>
    <s v="032"/>
    <n v="500"/>
    <n v="52.1666666666667"/>
    <n v="9.5846645367412098"/>
  </r>
  <r>
    <x v="0"/>
    <x v="5"/>
    <x v="51"/>
    <s v="BLOCO TRIPLO LIM. JOHNBR 34/36                              "/>
    <s v="032"/>
    <n v="6"/>
    <n v="2.7833333333333301"/>
    <n v="2.1556886227544898"/>
  </r>
  <r>
    <x v="0"/>
    <x v="5"/>
    <x v="18"/>
    <s v="BLOCO TRIPLO LUBRIF ESQ SEMI ACAB 42&quot;                       "/>
    <s v="032"/>
    <n v="24"/>
    <n v="5.7"/>
    <n v="4.2105263157894699"/>
  </r>
  <r>
    <x v="0"/>
    <x v="5"/>
    <x v="25"/>
    <s v="BLOCO UNICO DISCO CI4 30 - 34                               "/>
    <s v="032"/>
    <n v="590"/>
    <n v="75.6666666666667"/>
    <n v="7.7973568281938297"/>
  </r>
  <r>
    <x v="0"/>
    <x v="5"/>
    <x v="2"/>
    <s v="BLOCO TRIPLO SEMI ACAB JOHNBR 42&quot;X134                       "/>
    <s v="032"/>
    <n v="12"/>
    <n v="4.9000000000000004"/>
    <n v="2.4489795918367299"/>
  </r>
  <r>
    <x v="0"/>
    <x v="5"/>
    <x v="49"/>
    <s v="BLOCO P/CILINDRO 4 PISTA LUBR.MN                            "/>
    <s v="032"/>
    <n v="64"/>
    <n v="1.9"/>
    <n v="33.684210526315802"/>
  </r>
  <r>
    <x v="0"/>
    <x v="5"/>
    <x v="29"/>
    <s v="BLOCO UNICO CILINDRO CI4 30                                 "/>
    <s v="032"/>
    <n v="447"/>
    <n v="75"/>
    <n v="5.96"/>
  </r>
  <r>
    <x v="0"/>
    <x v="5"/>
    <x v="10"/>
    <s v="BLOCO TRIPLO LUB. JOHNBR 34/36                              "/>
    <s v="032"/>
    <n v="12"/>
    <n v="6.7666666666666702"/>
    <n v="1.7733990147783201"/>
  </r>
  <r>
    <x v="0"/>
    <x v="5"/>
    <x v="32"/>
    <s v="BLOCO UNICO DISCO LUBRIFICACAO DIREITO CI4 30 - 34          "/>
    <s v="032"/>
    <n v="60"/>
    <n v="7.05"/>
    <n v="8.5106382978723403"/>
  </r>
  <r>
    <x v="0"/>
    <x v="5"/>
    <x v="46"/>
    <s v="BLOCO P/CILINDRO 4 PISTA LUBR.MN                            "/>
    <s v="032"/>
    <n v="96"/>
    <n v="6.5833333333333304"/>
    <n v="14.5822784810127"/>
  </r>
  <r>
    <x v="0"/>
    <x v="6"/>
    <x v="29"/>
    <s v="BLOCO UNICO CILINDRO CI4 30                                 "/>
    <s v="032"/>
    <n v="366"/>
    <n v="65.433333333333294"/>
    <n v="5.5934793683138002"/>
  </r>
  <r>
    <x v="0"/>
    <x v="6"/>
    <x v="30"/>
    <s v="BLOCO UNICO CILINDRO LUBRIFICACAO ESQUERDO CI4 30           "/>
    <s v="032"/>
    <n v="48"/>
    <n v="2.4500000000000002"/>
    <n v="19.591836734693899"/>
  </r>
  <r>
    <x v="0"/>
    <x v="6"/>
    <x v="25"/>
    <s v="BLOCO UNICO DISCO CI4 30 - 34                               "/>
    <s v="032"/>
    <n v="76"/>
    <n v="11.4333333333333"/>
    <n v="6.6472303206997099"/>
  </r>
  <r>
    <x v="0"/>
    <x v="6"/>
    <x v="2"/>
    <s v="BLOCO TRIPLO SEMI ACAB JOHNBR 42&quot;X134                       "/>
    <s v="032"/>
    <n v="278"/>
    <n v="101.966666666667"/>
    <n v="2.7263811703170999"/>
  </r>
  <r>
    <x v="0"/>
    <x v="6"/>
    <x v="3"/>
    <s v="BLOCO TRIPLO LIMPEZA SEMI ACAB 42&quot;                          "/>
    <s v="032"/>
    <n v="20"/>
    <n v="7.0166666666666702"/>
    <n v="2.8503562945368199"/>
  </r>
  <r>
    <x v="0"/>
    <x v="6"/>
    <x v="28"/>
    <s v="BLOCO TRIPLO LUBRIF DIR SEMI ACAB 42&quot;                       "/>
    <s v="032"/>
    <n v="48"/>
    <n v="18.816666666666698"/>
    <n v="2.5509300265721899"/>
  </r>
  <r>
    <x v="0"/>
    <x v="6"/>
    <x v="11"/>
    <s v="BLOCO CMOAL                                                 "/>
    <s v="032"/>
    <n v="36"/>
    <n v="5.45"/>
    <n v="6.6055045871559601"/>
  </r>
  <r>
    <x v="0"/>
    <x v="6"/>
    <x v="23"/>
    <s v="BLOCO UNICO CILINDRO LUBRIFICACAO DIREITO CI4 30            "/>
    <s v="032"/>
    <n v="48"/>
    <n v="4.45"/>
    <n v="10.7865168539326"/>
  </r>
  <r>
    <x v="0"/>
    <x v="6"/>
    <x v="38"/>
    <s v="BLOCO UNICO DISCO LUBRIFICACAO ESQUERDO CI4 30 - 34         "/>
    <s v="032"/>
    <n v="48"/>
    <n v="5.4666666666666703"/>
    <n v="8.7804878048780495"/>
  </r>
  <r>
    <x v="0"/>
    <x v="6"/>
    <x v="18"/>
    <s v="BLOCO TRIPLO LUBRIF ESQ SEMI ACAB 42&quot;                       "/>
    <s v="032"/>
    <n v="38"/>
    <n v="14.5"/>
    <n v="2.6206896551724101"/>
  </r>
  <r>
    <x v="0"/>
    <x v="6"/>
    <x v="19"/>
    <s v="BLOCO                                                       "/>
    <s v="032"/>
    <n v="270"/>
    <n v="51.0833333333333"/>
    <n v="5.2854812398042403"/>
  </r>
  <r>
    <x v="0"/>
    <x v="6"/>
    <x v="43"/>
    <s v="BLOCO CMOAL                                                 "/>
    <s v="032"/>
    <n v="24"/>
    <n v="3.2833333333333301"/>
    <n v="7.3096446700507602"/>
  </r>
  <r>
    <x v="0"/>
    <x v="7"/>
    <x v="18"/>
    <s v="BLOCO TRIPLO LUBRIF ESQ SEMI ACAB 42&quot;                       "/>
    <s v="032"/>
    <n v="74"/>
    <n v="31.266666666666701"/>
    <n v="2.3667377398720699"/>
  </r>
  <r>
    <x v="0"/>
    <x v="7"/>
    <x v="52"/>
    <s v="BLOCO DUPLO DISCO CI2 30X108                                "/>
    <s v="032"/>
    <n v="69"/>
    <n v="26.3"/>
    <n v="2.6235741444866898"/>
  </r>
  <r>
    <x v="0"/>
    <x v="7"/>
    <x v="43"/>
    <s v="BLOCO CMOAL                                                 "/>
    <s v="032"/>
    <n v="248"/>
    <n v="49.816666666666698"/>
    <n v="4.9782535965205801"/>
  </r>
  <r>
    <x v="0"/>
    <x v="7"/>
    <x v="44"/>
    <s v="BLOCO CMOE                                                  "/>
    <s v="032"/>
    <n v="36"/>
    <n v="5.5833333333333304"/>
    <n v="6.4477611940298498"/>
  </r>
  <r>
    <x v="0"/>
    <x v="7"/>
    <x v="2"/>
    <s v="BLOCO TRIPLO SEMI ACAB JOHNBR 42&quot;X134                       "/>
    <s v="032"/>
    <n v="46"/>
    <n v="15.1666666666667"/>
    <n v="3.0329670329670302"/>
  </r>
  <r>
    <x v="0"/>
    <x v="7"/>
    <x v="28"/>
    <s v="BLOCO TRIPLO LUBRIF DIR SEMI ACAB 42&quot;                       "/>
    <s v="032"/>
    <n v="71"/>
    <n v="30.883333333333301"/>
    <n v="2.29897463572585"/>
  </r>
  <r>
    <x v="0"/>
    <x v="7"/>
    <x v="47"/>
    <s v="BLOCO DO DISCO CMOE                                         "/>
    <s v="032"/>
    <n v="12"/>
    <n v="1.6"/>
    <n v="7.5"/>
  </r>
  <r>
    <x v="0"/>
    <x v="7"/>
    <x v="48"/>
    <s v="BLOCO CMOE                                                  "/>
    <s v="032"/>
    <n v="36"/>
    <n v="4.2"/>
    <n v="8.5714285714285694"/>
  </r>
  <r>
    <x v="0"/>
    <x v="7"/>
    <x v="53"/>
    <s v="BLOCO CIC 30/34                                             "/>
    <s v="032"/>
    <n v="220"/>
    <n v="16.183333333333302"/>
    <n v="13.594232749742501"/>
  </r>
  <r>
    <x v="0"/>
    <x v="8"/>
    <x v="54"/>
    <s v="BLOCO TRIPLO LUBRIFICACAO JOHNC 32                          "/>
    <s v="032"/>
    <n v="12"/>
    <n v="6.4166666666666696"/>
    <n v="1.8701298701298701"/>
  </r>
  <r>
    <x v="0"/>
    <x v="8"/>
    <x v="55"/>
    <s v="BLOCO TRIPLO LIMPEZA JOHNC 32                               "/>
    <s v="032"/>
    <n v="6"/>
    <n v="3.06666666666667"/>
    <n v="1.9565217391304299"/>
  </r>
  <r>
    <x v="0"/>
    <x v="8"/>
    <x v="2"/>
    <s v="BLOCO TRIPLO SEMI ACAB JOHNBR 42&quot;X134                       "/>
    <s v="032"/>
    <n v="78"/>
    <n v="24.966666666666701"/>
    <n v="3.1241655540720998"/>
  </r>
  <r>
    <x v="0"/>
    <x v="8"/>
    <x v="56"/>
    <s v="BLOCO TRIPLO CATRACA DIREITA  JOHNC 32                      "/>
    <s v="032"/>
    <n v="12"/>
    <n v="4.0833333333333304"/>
    <n v="2.93877551020408"/>
  </r>
  <r>
    <x v="0"/>
    <x v="8"/>
    <x v="57"/>
    <s v="BLOCO TRIPLO CATRACA ESQUERDA  JOHNC 32                     "/>
    <s v="032"/>
    <n v="12"/>
    <n v="2.7666666666666702"/>
    <n v="4.3373493975903603"/>
  </r>
  <r>
    <x v="0"/>
    <x v="8"/>
    <x v="58"/>
    <s v="BLOCO TRIPLO GERAL JOHNC 32                                 "/>
    <s v="032"/>
    <n v="108"/>
    <n v="35.6"/>
    <n v="3.03370786516854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">
  <r>
    <s v="0023333L"/>
    <s v="BLOCO UNICO MF                                              "/>
    <n v="6"/>
    <x v="0"/>
    <n v="9.2999999999999999E-2"/>
    <n v="0.55800000000000005"/>
    <n v="3.7437999999999999E-2"/>
    <n v="0.22462799999999999"/>
    <n v="6.6000000000000003E-2"/>
    <n v="0.39600000000000002"/>
  </r>
  <r>
    <s v="0024079L"/>
    <s v="BLOCO TRIPLO GERAL JOHNBR 46 X146                           "/>
    <n v="35"/>
    <x v="0"/>
    <n v="0.378"/>
    <n v="13.23"/>
    <n v="0.111691"/>
    <n v="3.9091849999999999"/>
    <n v="0.112"/>
    <n v="3.92"/>
  </r>
  <r>
    <s v="SA000000418180"/>
    <s v="BLOCO DO CILINDRO CMO 30 - LUBRIFICACAO                     "/>
    <n v="6"/>
    <x v="0"/>
    <n v="0.39600000000000002"/>
    <n v="2.3760000000000003"/>
    <n v="0.18154400000000001"/>
    <n v="1.089264"/>
    <n v="0.23899999999999999"/>
    <n v="1.4339999999999999"/>
  </r>
  <r>
    <s v="SA000000425138"/>
    <s v="BLOCO DO DISCO CMOAN 34&quot;                                    "/>
    <n v="3"/>
    <x v="0"/>
    <n v="0.318"/>
    <n v="0.95399999999999996"/>
    <n v="0.24488199999999999"/>
    <n v="0.73464599999999991"/>
    <n v="0.35399999999999998"/>
    <n v="1.0619999999999998"/>
  </r>
  <r>
    <s v="SA000012502365"/>
    <s v="BLOCO DO DISCO CMOAN 34&quot;                                    "/>
    <n v="31"/>
    <x v="0"/>
    <n v="0.50700000000000001"/>
    <n v="15.717000000000001"/>
    <n v="0.24488199999999999"/>
    <n v="7.591342"/>
    <n v="0.35399999999999998"/>
    <n v="10.974"/>
  </r>
  <r>
    <s v="SA000012502366"/>
    <s v="BLOCO DO DISCO CMOAL - JANELINHA                            "/>
    <n v="1"/>
    <x v="0"/>
    <n v="0.55300000000000005"/>
    <n v="0.55300000000000005"/>
    <n v="0.25719999999999998"/>
    <n v="0.25719999999999998"/>
    <n v="0.379"/>
    <n v="0.379"/>
  </r>
  <r>
    <s v="SA0011502328"/>
    <s v="BLOCO DO DISCO CMO 30                                       "/>
    <n v="54"/>
    <x v="0"/>
    <n v="0.51400000000000001"/>
    <n v="27.756"/>
    <n v="0.24616299999999999"/>
    <n v="13.292802"/>
    <n v="0.35699999999999998"/>
    <n v="19.277999999999999"/>
  </r>
  <r>
    <s v="0024081L"/>
    <s v="BLOCO TRIPLO LUBRIF ESQ JOHNBR 46 X146                      "/>
    <n v="6"/>
    <x v="0"/>
    <n v="0.44400000000000001"/>
    <n v="2.6640000000000001"/>
    <n v="0.137909"/>
    <n v="0.82745400000000002"/>
    <n v="0.16"/>
    <n v="0.96"/>
  </r>
  <r>
    <s v="0024082L"/>
    <s v="BLOCO TRIPLO LIMPEZA JOHNBR 46                              "/>
    <n v="1"/>
    <x v="0"/>
    <n v="0.28299999999999997"/>
    <n v="0.28299999999999997"/>
    <n v="0.137909"/>
    <n v="0.137909"/>
    <n v="0.16"/>
    <n v="0.16"/>
  </r>
  <r>
    <s v="4220300L"/>
    <s v="BLOCO TRIPLO GERAL JOHNBR 42&quot;X134                           "/>
    <n v="62"/>
    <x v="0"/>
    <n v="0.32200000000000001"/>
    <n v="19.964000000000002"/>
    <n v="0.139372"/>
    <n v="8.6410640000000001"/>
    <n v="0.112"/>
    <n v="6.944"/>
  </r>
  <r>
    <s v="4220301L"/>
    <s v="BLOCO TRIPLO LUBRIF ESQ JOHNBR 42&quot;X134                      "/>
    <n v="12"/>
    <x v="0"/>
    <n v="0.44"/>
    <n v="5.28"/>
    <n v="0.139372"/>
    <n v="1.672464"/>
    <n v="0.16200000000000001"/>
    <n v="1.944"/>
  </r>
  <r>
    <s v="4220302L"/>
    <s v="BLOCO TRIPLO LIMPEZA JOHN BR 42&quot;X134                        "/>
    <n v="2"/>
    <x v="0"/>
    <n v="0.35899999999999999"/>
    <n v="0.71799999999999997"/>
    <n v="0.139372"/>
    <n v="0.27874399999999999"/>
    <n v="0.16200000000000001"/>
    <n v="0.32400000000000001"/>
  </r>
  <r>
    <s v="4220312L"/>
    <s v="BLOCO TRIPLO LUB MF 42X168                                  "/>
    <n v="6"/>
    <x v="0"/>
    <n v="0.52700000000000002"/>
    <n v="3.1619999999999999"/>
    <n v="1.5467E-2"/>
    <n v="9.2801999999999996E-2"/>
    <n v="0.16200000000000001"/>
    <n v="0.97199999999999998"/>
  </r>
  <r>
    <s v="4220313L"/>
    <s v="BLOCO TRIPLO LIMPEZA MF 42X168                              "/>
    <n v="2"/>
    <x v="0"/>
    <n v="0.46500000000000002"/>
    <n v="0.93"/>
    <n v="1.5467E-2"/>
    <n v="3.0934E-2"/>
    <n v="0.16200000000000001"/>
    <n v="0.32400000000000001"/>
  </r>
  <r>
    <s v="SA0011502329"/>
    <s v="BLOCO DO CILINDRO CMO/4A 30&quot;                                "/>
    <n v="116"/>
    <x v="0"/>
    <n v="0.22500000000000001"/>
    <n v="26.1"/>
    <n v="0.20400099999999999"/>
    <n v="23.664116"/>
    <n v="0.46700000000000003"/>
    <n v="54.172000000000004"/>
  </r>
  <r>
    <s v="0024080L"/>
    <s v="BLOCO TRIPLO LUBRIF DIR JOHNBR 46 X146                      "/>
    <n v="6"/>
    <x v="0"/>
    <n v="0.54200000000000004"/>
    <n v="3.2520000000000002"/>
    <n v="0.147534"/>
    <n v="0.88520399999999999"/>
    <n v="0.17699999999999999"/>
    <n v="1.0619999999999998"/>
  </r>
  <r>
    <s v="4220304L"/>
    <s v="BLOCO TRIPLO LUBRIF DIR JOHNBR 42&quot;X134                      "/>
    <n v="12"/>
    <x v="0"/>
    <n v="0.378"/>
    <n v="4.5359999999999996"/>
    <n v="0.143954"/>
    <n v="1.7274479999999999"/>
    <n v="0.17100000000000001"/>
    <n v="2.052"/>
  </r>
  <r>
    <s v="4220310L"/>
    <s v="BLOCO TRIPLO GERAL MF 42X168                                "/>
    <n v="48"/>
    <x v="0"/>
    <n v="0.498"/>
    <n v="23.904"/>
    <n v="1.5467E-2"/>
    <n v="0.74241599999999996"/>
    <n v="0.16200000000000001"/>
    <n v="7.7759999999999998"/>
  </r>
  <r>
    <s v="SA000000415875"/>
    <s v="BLOCO DO CILINDRO CMO 34 - LUBRIFICACAO                     "/>
    <n v="3"/>
    <x v="0"/>
    <n v="0.41899999999999998"/>
    <n v="1.2569999999999999"/>
    <n v="0.20400099999999999"/>
    <n v="0.61200299999999996"/>
    <n v="0.46700000000000003"/>
    <n v="1.401"/>
  </r>
  <r>
    <s v="SA000000418179"/>
    <s v="BLOCO DO DISCO CMOAN 30&quot; LUBRIFICACAO                       "/>
    <n v="6"/>
    <x v="0"/>
    <n v="0.57599999999999996"/>
    <n v="3.4559999999999995"/>
    <n v="0.24488199999999999"/>
    <n v="1.4692919999999998"/>
    <n v="0.35399999999999998"/>
    <n v="2.1239999999999997"/>
  </r>
  <r>
    <s v="SA0011502327"/>
    <s v="BLOCO DO DISCO CMO 30 ( JANELA )                            "/>
    <n v="2"/>
    <x v="0"/>
    <n v="0.34"/>
    <n v="0.68"/>
    <n v="0.25719999999999998"/>
    <n v="0.51439999999999997"/>
    <n v="0.379"/>
    <n v="0.75800000000000001"/>
  </r>
  <r>
    <s v="SA0012502373"/>
    <s v="BLOCO DO CILINDRO CMOAN 34                                  "/>
    <n v="66"/>
    <x v="0"/>
    <n v="0.30599999999999999"/>
    <n v="20.195999999999998"/>
    <n v="0.14243900000000001"/>
    <n v="9.4009740000000015"/>
    <n v="0.153"/>
    <n v="10.097999999999999"/>
  </r>
  <r>
    <s v="0024047L"/>
    <s v="BLOCO TRIPLO LUB. JOHNBR 34/36                              "/>
    <n v="12"/>
    <x v="1"/>
    <n v="0.40400000000000003"/>
    <n v="4.8480000000000008"/>
    <n v="7.9799999999999996E-2"/>
    <n v="0.95760000000000001"/>
    <n v="0.13600000000000001"/>
    <n v="1.6320000000000001"/>
  </r>
  <r>
    <s v="0024056L"/>
    <s v="BLOCO UN CILINDRO DF LUBR. ESQ                              "/>
    <n v="15"/>
    <x v="1"/>
    <n v="0.21199999999999999"/>
    <n v="3.1799999999999997"/>
    <n v="9.4371999999999998E-2"/>
    <n v="1.4155800000000001"/>
    <n v="0.16200000000000001"/>
    <n v="2.4300000000000002"/>
  </r>
  <r>
    <s v="0024057L"/>
    <s v="BLOCO UN CILINDRO DF LUBR. DIR                              "/>
    <n v="15"/>
    <x v="1"/>
    <n v="0.246"/>
    <n v="3.69"/>
    <n v="9.4371999999999998E-2"/>
    <n v="1.4155800000000001"/>
    <n v="0.16200000000000001"/>
    <n v="2.4300000000000002"/>
  </r>
  <r>
    <s v="0024058L"/>
    <s v="BLOCO UN CILINDRO DF LIMPEZA                                "/>
    <n v="5"/>
    <x v="1"/>
    <n v="0.16700000000000001"/>
    <n v="0.83500000000000008"/>
    <n v="9.4371999999999998E-2"/>
    <n v="0.47186"/>
    <n v="0.16200000000000001"/>
    <n v="0.81"/>
  </r>
  <r>
    <s v="4220302L"/>
    <s v="BLOCO TRIPLO LIMPEZA JOHN BR 42&quot;X134                        "/>
    <n v="4"/>
    <x v="1"/>
    <n v="0.35899999999999999"/>
    <n v="1.4359999999999999"/>
    <n v="0.139372"/>
    <n v="0.55748799999999998"/>
    <n v="0.16200000000000001"/>
    <n v="0.64800000000000002"/>
  </r>
  <r>
    <s v="0024046L"/>
    <s v="BLOCO TRIPLO JOHNBR 34&quot; / 36&quot;                               "/>
    <n v="58"/>
    <x v="1"/>
    <n v="0.34799999999999998"/>
    <n v="20.183999999999997"/>
    <n v="6.6691E-2"/>
    <n v="3.8680780000000001"/>
    <n v="0.112"/>
    <n v="6.4960000000000004"/>
  </r>
  <r>
    <s v="0024059L"/>
    <s v="BLOCO UNICO DO CILINDRO JANELA                              "/>
    <n v="5"/>
    <x v="1"/>
    <n v="9.5000000000000001E-2"/>
    <n v="0.47499999999999998"/>
    <n v="0.05"/>
    <n v="0.25"/>
    <n v="0.112"/>
    <n v="0.56000000000000005"/>
  </r>
  <r>
    <s v="0024062L"/>
    <s v="BLOCO DO DISCO CO4BR34 LUB DIR                              "/>
    <n v="15"/>
    <x v="1"/>
    <n v="0.28999999999999998"/>
    <n v="4.3499999999999996"/>
    <n v="6.4216999999999996E-2"/>
    <n v="0.96325499999999997"/>
    <n v="0.121"/>
    <n v="1.8149999999999999"/>
  </r>
  <r>
    <s v="0024063L"/>
    <s v="BLOCO DO DISCO CO4BR34 LUB                                  "/>
    <n v="15"/>
    <x v="1"/>
    <n v="0.27300000000000002"/>
    <n v="4.0950000000000006"/>
    <n v="6.4216999999999996E-2"/>
    <n v="0.96325499999999997"/>
    <n v="0.121"/>
    <n v="1.8149999999999999"/>
  </r>
  <r>
    <s v="SA00000021407N"/>
    <s v="BLOCO                                                       "/>
    <n v="148"/>
    <x v="1"/>
    <n v="0.17899999999999999"/>
    <n v="26.491999999999997"/>
    <n v="3.6666999999999998E-2"/>
    <n v="5.4267159999999999"/>
    <n v="0.5"/>
    <n v="74"/>
  </r>
  <r>
    <s v="SA00000021409N"/>
    <s v="BLOCO DO DISCO CMOE 38&quot;                                     "/>
    <n v="140"/>
    <x v="1"/>
    <n v="0.182"/>
    <n v="25.48"/>
    <n v="5.2499999999999998E-2"/>
    <n v="7.35"/>
    <n v="0.105"/>
    <n v="14.7"/>
  </r>
  <r>
    <s v="SA00000021413N"/>
    <s v="BLOCO DO DISCO CMOE 38&quot; LUBRIFICACAO                        "/>
    <n v="6"/>
    <x v="1"/>
    <n v="0.27"/>
    <n v="1.62"/>
    <n v="9.2499999999999999E-2"/>
    <n v="0.55499999999999994"/>
    <n v="0.185"/>
    <n v="1.1099999999999999"/>
  </r>
  <r>
    <s v="0024055L"/>
    <s v="BLOCO UNICO CILINDRO DF NORMAL                              "/>
    <n v="325"/>
    <x v="1"/>
    <n v="0.14099999999999999"/>
    <n v="45.824999999999996"/>
    <n v="6.6691E-2"/>
    <n v="21.674575000000001"/>
    <n v="0.112"/>
    <n v="36.4"/>
  </r>
  <r>
    <s v="0024065L"/>
    <s v="BLOCO DO DISCO CO4BR JANELA                                 "/>
    <n v="5"/>
    <x v="1"/>
    <n v="0.308"/>
    <n v="1.54"/>
    <n v="5.3219000000000002E-2"/>
    <n v="0.26609500000000003"/>
    <n v="0.159"/>
    <n v="0.79500000000000004"/>
  </r>
  <r>
    <s v="4220304L"/>
    <s v="BLOCO TRIPLO LUBRIF DIR JOHNBR 42&quot;X134                      "/>
    <n v="24"/>
    <x v="1"/>
    <n v="0.378"/>
    <n v="9.0719999999999992"/>
    <n v="0.143954"/>
    <n v="3.4548959999999997"/>
    <n v="0.17100000000000001"/>
    <n v="4.1040000000000001"/>
  </r>
  <r>
    <s v="SA00000021410N"/>
    <s v="BLOCO DO DISCO CMOE 38&quot; - JANELINHA                         "/>
    <n v="2"/>
    <x v="1"/>
    <n v="0.39200000000000002"/>
    <n v="0.78400000000000003"/>
    <n v="5.3103999999999998E-2"/>
    <n v="0.106208"/>
    <n v="0.106"/>
    <n v="0.21199999999999999"/>
  </r>
  <r>
    <s v="SA00000021412N"/>
    <s v="BLOCO DO DISCO CMOE 38&quot; LUBRIFICACAO                        "/>
    <n v="6"/>
    <x v="1"/>
    <n v="0.25800000000000001"/>
    <n v="1.548"/>
    <n v="9.2499999999999999E-2"/>
    <n v="0.55499999999999994"/>
    <n v="0.185"/>
    <n v="1.1099999999999999"/>
  </r>
  <r>
    <s v="0023333L"/>
    <s v="BLOCO UNICO MF                                              "/>
    <n v="8"/>
    <x v="1"/>
    <n v="9.2999999999999999E-2"/>
    <n v="0.74399999999999999"/>
    <n v="3.7437999999999999E-2"/>
    <n v="0.29950399999999999"/>
    <n v="6.6000000000000003E-2"/>
    <n v="0.52800000000000002"/>
  </r>
  <r>
    <s v="0024048L"/>
    <s v="BLOCO TRIPLO LIM. JOHNBR 34/36                              "/>
    <n v="2"/>
    <x v="1"/>
    <n v="0.46400000000000002"/>
    <n v="0.92800000000000005"/>
    <n v="6.6691E-2"/>
    <n v="0.133382"/>
    <n v="0.112"/>
    <n v="0.224"/>
  </r>
  <r>
    <s v="0024061L"/>
    <s v="BLOCO DO DISCO CO4BR 34&quot;                                    "/>
    <n v="325"/>
    <x v="1"/>
    <n v="0.152"/>
    <n v="49.4"/>
    <n v="5.3219000000000002E-2"/>
    <n v="17.296175000000002"/>
    <n v="8.7999999999999995E-2"/>
    <n v="28.599999999999998"/>
  </r>
  <r>
    <s v="4220300L"/>
    <s v="BLOCO TRIPLO GERAL JOHNBR 42&quot;X134                           "/>
    <n v="124"/>
    <x v="1"/>
    <n v="0.32200000000000001"/>
    <n v="39.928000000000004"/>
    <n v="0.139372"/>
    <n v="17.282128"/>
    <n v="0.112"/>
    <n v="13.888"/>
  </r>
  <r>
    <s v="4220301L"/>
    <s v="BLOCO TRIPLO LUBRIF ESQ JOHNBR 42&quot;X134                      "/>
    <n v="24"/>
    <x v="1"/>
    <n v="0.44"/>
    <n v="10.56"/>
    <n v="0.139372"/>
    <n v="3.3449279999999999"/>
    <n v="0.16200000000000001"/>
    <n v="3.8879999999999999"/>
  </r>
  <r>
    <s v="SA00000021408N"/>
    <s v="BLOCO CMOAL                                                 "/>
    <n v="6"/>
    <x v="1"/>
    <n v="0.246"/>
    <n v="1.476"/>
    <n v="9.9167000000000005E-2"/>
    <n v="0.59500200000000003"/>
    <n v="0.185"/>
    <n v="1.1099999999999999"/>
  </r>
  <r>
    <s v="0024059L"/>
    <s v="BLOCO UNICO DO CILINDRO JANELA                              "/>
    <n v="5"/>
    <x v="2"/>
    <n v="9.5000000000000001E-2"/>
    <n v="0.47499999999999998"/>
    <n v="0.05"/>
    <n v="0.25"/>
    <n v="0.112"/>
    <n v="0.56000000000000005"/>
  </r>
  <r>
    <s v="0024061L"/>
    <s v="BLOCO DO DISCO CO4BR 34&quot;                                    "/>
    <n v="325"/>
    <x v="2"/>
    <n v="0.152"/>
    <n v="49.4"/>
    <n v="5.3219000000000002E-2"/>
    <n v="17.296175000000002"/>
    <n v="8.7999999999999995E-2"/>
    <n v="28.599999999999998"/>
  </r>
  <r>
    <s v="0024062L"/>
    <s v="BLOCO DO DISCO CO4BR34 LUB DIR                              "/>
    <n v="15"/>
    <x v="2"/>
    <n v="0.28999999999999998"/>
    <n v="4.3499999999999996"/>
    <n v="6.4216999999999996E-2"/>
    <n v="0.96325499999999997"/>
    <n v="0.121"/>
    <n v="1.8149999999999999"/>
  </r>
  <r>
    <s v="4220300L"/>
    <s v="BLOCO TRIPLO GERAL JOHNBR 42&quot;X134                           "/>
    <n v="31"/>
    <x v="2"/>
    <n v="0.32200000000000001"/>
    <n v="9.9820000000000011"/>
    <n v="0.139372"/>
    <n v="4.320532"/>
    <n v="0.112"/>
    <n v="3.472"/>
  </r>
  <r>
    <s v="4220301L"/>
    <s v="BLOCO TRIPLO LUBRIF ESQ JOHNBR 42&quot;X134                      "/>
    <n v="6"/>
    <x v="2"/>
    <n v="0.44"/>
    <n v="2.64"/>
    <n v="0.139372"/>
    <n v="0.83623199999999998"/>
    <n v="0.16200000000000001"/>
    <n v="0.97199999999999998"/>
  </r>
  <r>
    <s v="4220304L"/>
    <s v="BLOCO TRIPLO LUBRIF DIR JOHNBR 42&quot;X134                      "/>
    <n v="6"/>
    <x v="2"/>
    <n v="0.378"/>
    <n v="2.2679999999999998"/>
    <n v="0.143954"/>
    <n v="0.86372399999999994"/>
    <n v="0.17100000000000001"/>
    <n v="1.026"/>
  </r>
  <r>
    <s v="0023333L"/>
    <s v="BLOCO UNICO MF                                              "/>
    <n v="263"/>
    <x v="2"/>
    <n v="9.2999999999999999E-2"/>
    <n v="24.459"/>
    <n v="3.7437999999999999E-2"/>
    <n v="9.8461940000000006"/>
    <n v="6.6000000000000003E-2"/>
    <n v="17.358000000000001"/>
  </r>
  <r>
    <s v="0024056L"/>
    <s v="BLOCO UN CILINDRO DF LUBR. ESQ                              "/>
    <n v="15"/>
    <x v="2"/>
    <n v="0.21199999999999999"/>
    <n v="3.1799999999999997"/>
    <n v="9.4371999999999998E-2"/>
    <n v="1.4155800000000001"/>
    <n v="0.16200000000000001"/>
    <n v="2.4300000000000002"/>
  </r>
  <r>
    <s v="0024057L"/>
    <s v="BLOCO UN CILINDRO DF LUBR. DIR                              "/>
    <n v="15"/>
    <x v="2"/>
    <n v="0.246"/>
    <n v="3.69"/>
    <n v="9.4371999999999998E-2"/>
    <n v="1.4155800000000001"/>
    <n v="0.16200000000000001"/>
    <n v="2.4300000000000002"/>
  </r>
  <r>
    <s v="0024063L"/>
    <s v="BLOCO DO DISCO CO4BR34 LUB                                  "/>
    <n v="15"/>
    <x v="2"/>
    <n v="0.27300000000000002"/>
    <n v="4.0950000000000006"/>
    <n v="6.4216999999999996E-2"/>
    <n v="0.96325499999999997"/>
    <n v="0.121"/>
    <n v="1.8149999999999999"/>
  </r>
  <r>
    <s v="SA000000425109"/>
    <s v="BLOCO P/CILINDRO 4 PISTA LUBR.MN                            "/>
    <n v="9"/>
    <x v="2"/>
    <n v="0.20599999999999999"/>
    <n v="1.8539999999999999"/>
    <n v="8.9929999999999996E-2"/>
    <n v="0.80936999999999992"/>
    <n v="0.121"/>
    <n v="1.089"/>
  </r>
  <r>
    <s v="SA000000425110"/>
    <s v="BLOCO P/CILINDRO 4 PISTAx LUBRMN                            "/>
    <n v="9"/>
    <x v="2"/>
    <n v="0.128"/>
    <n v="1.1520000000000001"/>
    <n v="8.9929999999999996E-2"/>
    <n v="0.80936999999999992"/>
    <n v="0.121"/>
    <n v="1.089"/>
  </r>
  <r>
    <s v="0024055L"/>
    <s v="BLOCO UNICO CILINDRO DF NORMAL                              "/>
    <n v="325"/>
    <x v="2"/>
    <n v="0.14099999999999999"/>
    <n v="45.824999999999996"/>
    <n v="6.6691E-2"/>
    <n v="21.674575000000001"/>
    <n v="0.112"/>
    <n v="36.4"/>
  </r>
  <r>
    <s v="0024058L"/>
    <s v="BLOCO UN CILINDRO DF LIMPEZA                                "/>
    <n v="5"/>
    <x v="2"/>
    <n v="0.16700000000000001"/>
    <n v="0.83500000000000008"/>
    <n v="9.4371999999999998E-2"/>
    <n v="0.47186"/>
    <n v="0.16200000000000001"/>
    <n v="0.81"/>
  </r>
  <r>
    <s v="0024065L"/>
    <s v="BLOCO DO DISCO CO4BR JANELA                                 "/>
    <n v="5"/>
    <x v="2"/>
    <n v="0.308"/>
    <n v="1.54"/>
    <n v="5.3219000000000002E-2"/>
    <n v="0.26609500000000003"/>
    <n v="0.159"/>
    <n v="0.79500000000000004"/>
  </r>
  <r>
    <s v="4220302L"/>
    <s v="BLOCO TRIPLO LIMPEZA JOHN BR 42&quot;X134                        "/>
    <n v="1"/>
    <x v="2"/>
    <n v="0.35899999999999999"/>
    <n v="0.35899999999999999"/>
    <n v="0.139372"/>
    <n v="0.139372"/>
    <n v="0.16200000000000001"/>
    <n v="0.16200000000000001"/>
  </r>
  <r>
    <s v="SA000000418112"/>
    <s v="BLOCO LIMPEZA JOHN C FIN.44                                 "/>
    <n v="3"/>
    <x v="2"/>
    <n v="0.13600000000000001"/>
    <n v="0.40800000000000003"/>
    <n v="9.2263999999999999E-2"/>
    <n v="0.27679199999999998"/>
    <n v="8.7999999999999995E-2"/>
    <n v="0.26400000000000001"/>
  </r>
  <r>
    <s v="SA000000425125"/>
    <s v="BLOCO P/ CILINDRO 2 PISTAS JC CAT. ESQ.                     "/>
    <n v="3"/>
    <x v="2"/>
    <n v="5.2999999999999999E-2"/>
    <n v="0.159"/>
    <n v="2.8930999999999998E-2"/>
    <n v="8.6792999999999995E-2"/>
    <n v="0.13700000000000001"/>
    <n v="0.41100000000000003"/>
  </r>
  <r>
    <s v="SA000000425126"/>
    <s v="BLOCO P/ CILINDRO 2 PISTAS JC CAT. DIR.                     "/>
    <n v="3"/>
    <x v="2"/>
    <n v="0.128"/>
    <n v="0.38400000000000001"/>
    <n v="2.8930999999999998E-2"/>
    <n v="8.6792999999999995E-2"/>
    <n v="0.13700000000000001"/>
    <n v="0.41100000000000003"/>
  </r>
  <r>
    <s v="0021631L"/>
    <s v="BLOCO UNICO CILINDRO CI4 30 - 34                            "/>
    <n v="202"/>
    <x v="3"/>
    <n v="0.157"/>
    <n v="31.713999999999999"/>
    <n v="5.0000000000000001E-3"/>
    <n v="1.01"/>
    <n v="0.112"/>
    <n v="22.623999999999999"/>
  </r>
  <r>
    <s v="0023333L"/>
    <s v="BLOCO UNICO MF                                              "/>
    <n v="2"/>
    <x v="3"/>
    <n v="9.2999999999999999E-2"/>
    <n v="0.186"/>
    <n v="3.7437999999999999E-2"/>
    <n v="7.4875999999999998E-2"/>
    <n v="6.6000000000000003E-2"/>
    <n v="0.13200000000000001"/>
  </r>
  <r>
    <s v="0024055L"/>
    <s v="BLOCO UNICO CILINDRO DF NORMAL                              "/>
    <n v="154"/>
    <x v="3"/>
    <n v="0.14099999999999999"/>
    <n v="21.713999999999999"/>
    <n v="6.6691E-2"/>
    <n v="10.270414000000001"/>
    <n v="0.112"/>
    <n v="17.248000000000001"/>
  </r>
  <r>
    <s v="3021669L"/>
    <s v="BLOCO DUPLO CILINDRO CI2 30X108                             "/>
    <n v="50"/>
    <x v="3"/>
    <n v="0.28499999999999998"/>
    <n v="14.249999999999998"/>
    <n v="5.0000000000000001E-3"/>
    <n v="0.25"/>
    <n v="0.16200000000000001"/>
    <n v="8.1"/>
  </r>
  <r>
    <s v="4220321L"/>
    <s v="BLOCO TRIPLO LUB MF 42X168                                  "/>
    <n v="6"/>
    <x v="3"/>
    <n v="0.56200000000000006"/>
    <n v="3.3720000000000003"/>
    <n v="1.5467E-2"/>
    <n v="9.2801999999999996E-2"/>
    <n v="0.16200000000000001"/>
    <n v="0.97199999999999998"/>
  </r>
  <r>
    <s v="0021656L"/>
    <s v="BLOCO UNICO CILINDRO LUBRIFICACAO DIREITO CI4 30 - 34       "/>
    <n v="6"/>
    <x v="3"/>
    <n v="0.19800000000000001"/>
    <n v="1.1880000000000002"/>
    <n v="5.0000000000000001E-3"/>
    <n v="0.03"/>
    <n v="0.112"/>
    <n v="0.67200000000000004"/>
  </r>
  <r>
    <s v="0024056L"/>
    <s v="BLOCO UN CILINDRO DF LUBR. ESQ                              "/>
    <n v="6"/>
    <x v="3"/>
    <n v="0.21199999999999999"/>
    <n v="1.272"/>
    <n v="9.4371999999999998E-2"/>
    <n v="0.56623199999999996"/>
    <n v="0.16200000000000001"/>
    <n v="0.97199999999999998"/>
  </r>
  <r>
    <s v="0024057L"/>
    <s v="BLOCO UN CILINDRO DF LUBR. DIR                              "/>
    <n v="6"/>
    <x v="3"/>
    <n v="0.246"/>
    <n v="1.476"/>
    <n v="9.4371999999999998E-2"/>
    <n v="0.56623199999999996"/>
    <n v="0.16200000000000001"/>
    <n v="0.97199999999999998"/>
  </r>
  <r>
    <s v="0024061L"/>
    <s v="BLOCO DO DISCO CO4BR 34&quot;                                    "/>
    <n v="156"/>
    <x v="3"/>
    <n v="0.152"/>
    <n v="23.712"/>
    <n v="5.3219000000000002E-2"/>
    <n v="8.3021640000000012"/>
    <n v="8.7999999999999995E-2"/>
    <n v="13.728"/>
  </r>
  <r>
    <s v="0024065L"/>
    <s v="BLOCO DO DISCO CO4BR JANELA                                 "/>
    <n v="2"/>
    <x v="3"/>
    <n v="0.308"/>
    <n v="0.61599999999999999"/>
    <n v="5.3219000000000002E-2"/>
    <n v="0.106438"/>
    <n v="0.159"/>
    <n v="0.318"/>
  </r>
  <r>
    <s v="00416631L"/>
    <s v="BLOCO UNICO DISCO LUBRIFICACAO ESQUERDO CI4 30 - 34         "/>
    <n v="6"/>
    <x v="3"/>
    <n v="0.189"/>
    <n v="1.1339999999999999"/>
    <n v="0.05"/>
    <n v="0.30000000000000004"/>
    <n v="0.112"/>
    <n v="0.67200000000000004"/>
  </r>
  <r>
    <s v="00416632L"/>
    <s v="BLOCO UNICO DISCO LUBRIFICACAO DIREITO CI4 30 - 34          "/>
    <n v="6"/>
    <x v="3"/>
    <n v="0.29099999999999998"/>
    <n v="1.746"/>
    <n v="0.05"/>
    <n v="0.30000000000000004"/>
    <n v="0.112"/>
    <n v="0.67200000000000004"/>
  </r>
  <r>
    <s v="3021672L"/>
    <s v="BLOCO DUPLO DISCO LUBRIF DIR CI2 30X108                     "/>
    <n v="3"/>
    <x v="3"/>
    <n v="0.22700000000000001"/>
    <n v="0.68100000000000005"/>
    <n v="0.05"/>
    <n v="0.15000000000000002"/>
    <n v="0.112"/>
    <n v="0.33600000000000002"/>
  </r>
  <r>
    <s v="3420528L"/>
    <s v="BLOCO CILINDRO LUBRIFICACAO MJDCE34                         "/>
    <n v="3"/>
    <x v="3"/>
    <n v="0.68600000000000005"/>
    <n v="2.0580000000000003"/>
    <n v="4.2568000000000002E-2"/>
    <n v="0.12770400000000001"/>
    <n v="0.127"/>
    <n v="0.38100000000000001"/>
  </r>
  <r>
    <s v="4220300L"/>
    <s v="BLOCO TRIPLO GERAL JOHNBR 42&quot;X134                           "/>
    <n v="31"/>
    <x v="3"/>
    <n v="0.32200000000000001"/>
    <n v="9.9820000000000011"/>
    <n v="0.139372"/>
    <n v="4.320532"/>
    <n v="0.112"/>
    <n v="3.472"/>
  </r>
  <r>
    <s v="4220301L"/>
    <s v="BLOCO TRIPLO LUBRIF ESQ JOHNBR 42&quot;X134                      "/>
    <n v="6"/>
    <x v="3"/>
    <n v="0.44"/>
    <n v="2.64"/>
    <n v="0.139372"/>
    <n v="0.83623199999999998"/>
    <n v="0.16200000000000001"/>
    <n v="0.97199999999999998"/>
  </r>
  <r>
    <s v="0024058L"/>
    <s v="BLOCO UN CILINDRO DF LIMPEZA                                "/>
    <n v="2"/>
    <x v="3"/>
    <n v="0.16700000000000001"/>
    <n v="0.33400000000000002"/>
    <n v="9.4371999999999998E-2"/>
    <n v="0.188744"/>
    <n v="0.16200000000000001"/>
    <n v="0.32400000000000001"/>
  </r>
  <r>
    <s v="00416629L"/>
    <s v="BLOCO UNICO DISCO CI4 30 - 34                               "/>
    <n v="202"/>
    <x v="3"/>
    <n v="0.13700000000000001"/>
    <n v="27.674000000000003"/>
    <n v="5.0000000000000001E-3"/>
    <n v="1.01"/>
    <n v="0.112"/>
    <n v="22.623999999999999"/>
  </r>
  <r>
    <s v="00416630L"/>
    <s v="BLOCO UNICO DISCO PONTO DE AR CI4 30 - 34                   "/>
    <n v="2"/>
    <x v="3"/>
    <n v="0.122"/>
    <n v="0.24399999999999999"/>
    <n v="0.05"/>
    <n v="0.1"/>
    <n v="0.112"/>
    <n v="0.224"/>
  </r>
  <r>
    <s v="3021206L"/>
    <s v="BLOCO DUPLO CILINDRO DE AR CI2 30X108                       "/>
    <n v="1"/>
    <x v="3"/>
    <n v="0.498"/>
    <n v="0.498"/>
    <n v="0.05"/>
    <n v="0.05"/>
    <n v="0.112"/>
    <n v="0.112"/>
  </r>
  <r>
    <s v="3021207L"/>
    <s v="BLOCO DUPLO DISCO AR CI2 30X108                             "/>
    <n v="1"/>
    <x v="3"/>
    <n v="0.374"/>
    <n v="0.374"/>
    <n v="0.05"/>
    <n v="0.05"/>
    <n v="0.115"/>
    <n v="0.115"/>
  </r>
  <r>
    <s v="3021671L"/>
    <s v="BLOCO DUPLO DISCO CI2 30X108                                "/>
    <n v="47"/>
    <x v="3"/>
    <n v="0.316"/>
    <n v="14.852"/>
    <n v="0.05"/>
    <n v="2.35"/>
    <n v="0.20100000000000001"/>
    <n v="9.447000000000001"/>
  </r>
  <r>
    <s v="3420527L"/>
    <s v="BLOCO DO CILINDRO NORMAL MJDCE34                            "/>
    <n v="38"/>
    <x v="3"/>
    <n v="0.36799999999999999"/>
    <n v="13.984"/>
    <n v="4.2568000000000002E-2"/>
    <n v="1.6175840000000001"/>
    <n v="0.127"/>
    <n v="4.8260000000000005"/>
  </r>
  <r>
    <s v="4220302L"/>
    <s v="BLOCO TRIPLO LIMPEZA JOHN BR 42&quot;X134                        "/>
    <n v="1"/>
    <x v="3"/>
    <n v="0.35899999999999999"/>
    <n v="0.35899999999999999"/>
    <n v="0.139372"/>
    <n v="0.139372"/>
    <n v="0.16200000000000001"/>
    <n v="0.16200000000000001"/>
  </r>
  <r>
    <s v="4220313L"/>
    <s v="BLOCO TRIPLO LIMPEZA MF 42X168                              "/>
    <n v="4"/>
    <x v="3"/>
    <n v="0.46500000000000002"/>
    <n v="1.86"/>
    <n v="1.5467E-2"/>
    <n v="6.1867999999999999E-2"/>
    <n v="0.16200000000000001"/>
    <n v="0.64800000000000002"/>
  </r>
  <r>
    <s v="0021657L"/>
    <s v="BLOCO UNICO CILINDRO LUBRIFICACAO ESQUERDO CI4 30 - 34      "/>
    <n v="6"/>
    <x v="3"/>
    <n v="0.188"/>
    <n v="1.1280000000000001"/>
    <n v="5.0000000000000001E-3"/>
    <n v="0.03"/>
    <n v="0.112"/>
    <n v="0.67200000000000004"/>
  </r>
  <r>
    <s v="0021834L"/>
    <s v="BLOCO UNICO CILINDRO PONTO DE AR CI4 30 - 34                "/>
    <n v="2"/>
    <x v="3"/>
    <n v="0.19800000000000001"/>
    <n v="0.39600000000000002"/>
    <n v="5.0000000000000001E-3"/>
    <n v="0.01"/>
    <n v="0.112"/>
    <n v="0.224"/>
  </r>
  <r>
    <s v="0024059L"/>
    <s v="BLOCO UNICO DO CILINDRO JANELA                              "/>
    <n v="2"/>
    <x v="3"/>
    <n v="9.5000000000000001E-2"/>
    <n v="0.19"/>
    <n v="0.05"/>
    <n v="0.1"/>
    <n v="0.112"/>
    <n v="0.224"/>
  </r>
  <r>
    <s v="0024062L"/>
    <s v="BLOCO DO DISCO CO4BR34 LUB DIR                              "/>
    <n v="6"/>
    <x v="3"/>
    <n v="0.28999999999999998"/>
    <n v="1.7399999999999998"/>
    <n v="6.4216999999999996E-2"/>
    <n v="0.38530199999999998"/>
    <n v="0.121"/>
    <n v="0.72599999999999998"/>
  </r>
  <r>
    <s v="0024063L"/>
    <s v="BLOCO DO DISCO CO4BR34 LUB                                  "/>
    <n v="6"/>
    <x v="3"/>
    <n v="0.27300000000000002"/>
    <n v="1.6380000000000001"/>
    <n v="6.4216999999999996E-2"/>
    <n v="0.38530199999999998"/>
    <n v="0.121"/>
    <n v="0.72599999999999998"/>
  </r>
  <r>
    <s v="3021208L"/>
    <s v="BLOCO DUPLO DISCO LUBRIF ESQ CI2 30X108                     "/>
    <n v="3"/>
    <x v="3"/>
    <n v="0.159"/>
    <n v="0.47699999999999998"/>
    <n v="5.0000000000000001E-3"/>
    <n v="1.4999999999999999E-2"/>
    <n v="0.112"/>
    <n v="0.33600000000000002"/>
  </r>
  <r>
    <s v="3021670L"/>
    <s v="BLOCO DUPLO CILINDRO LUBRIF CI2 30X108                      "/>
    <n v="3"/>
    <x v="3"/>
    <n v="0.439"/>
    <n v="1.3169999999999999"/>
    <n v="2.5000000000000001E-2"/>
    <n v="7.5000000000000011E-2"/>
    <n v="0.16200000000000001"/>
    <n v="0.48599999999999999"/>
  </r>
  <r>
    <s v="4220304L"/>
    <s v="BLOCO TRIPLO LUBRIF DIR JOHNBR 42&quot;X134                      "/>
    <n v="6"/>
    <x v="3"/>
    <n v="0.378"/>
    <n v="2.2679999999999998"/>
    <n v="0.143954"/>
    <n v="0.86372399999999994"/>
    <n v="0.17100000000000001"/>
    <n v="1.026"/>
  </r>
  <r>
    <s v="4220310L"/>
    <s v="BLOCO TRIPLO GERAL MF 42X168                                "/>
    <n v="96"/>
    <x v="3"/>
    <n v="0.498"/>
    <n v="47.808"/>
    <n v="1.5467E-2"/>
    <n v="1.4848319999999999"/>
    <n v="0.16200000000000001"/>
    <n v="15.552"/>
  </r>
  <r>
    <s v="4220312L"/>
    <s v="BLOCO TRIPLO LUB MF 42X168                                  "/>
    <n v="12"/>
    <x v="3"/>
    <n v="0.52700000000000002"/>
    <n v="6.3239999999999998"/>
    <n v="1.5467E-2"/>
    <n v="0.18560399999999999"/>
    <n v="0.16200000000000001"/>
    <n v="1.944"/>
  </r>
  <r>
    <s v="0021657L"/>
    <s v="BLOCO UNICO CILINDRO LUBRIFICACAO ESQUERDO CI4 30 - 34      "/>
    <n v="3"/>
    <x v="4"/>
    <n v="0.188"/>
    <n v="0.56400000000000006"/>
    <n v="5.0000000000000001E-3"/>
    <n v="1.4999999999999999E-2"/>
    <n v="0.112"/>
    <n v="0.33600000000000002"/>
  </r>
  <r>
    <s v="0024056L"/>
    <s v="BLOCO UN CILINDRO DF LUBR. ESQ                              "/>
    <n v="12"/>
    <x v="4"/>
    <n v="0.21199999999999999"/>
    <n v="2.544"/>
    <n v="9.4371999999999998E-2"/>
    <n v="1.1324639999999999"/>
    <n v="0.16200000000000001"/>
    <n v="1.944"/>
  </r>
  <r>
    <s v="0024057L"/>
    <s v="BLOCO UN CILINDRO DF LUBR. DIR                              "/>
    <n v="12"/>
    <x v="4"/>
    <n v="0.246"/>
    <n v="2.952"/>
    <n v="9.4371999999999998E-2"/>
    <n v="1.1324639999999999"/>
    <n v="0.16200000000000001"/>
    <n v="1.944"/>
  </r>
  <r>
    <s v="0024058L"/>
    <s v="BLOCO UN CILINDRO DF LIMPEZA                                "/>
    <n v="4"/>
    <x v="4"/>
    <n v="0.16700000000000001"/>
    <n v="0.66800000000000004"/>
    <n v="9.4371999999999998E-2"/>
    <n v="0.37748799999999999"/>
    <n v="0.16200000000000001"/>
    <n v="0.64800000000000002"/>
  </r>
  <r>
    <s v="00416631L"/>
    <s v="BLOCO UNICO DISCO LUBRIFICACAO ESQUERDO CI4 30 - 34         "/>
    <n v="3"/>
    <x v="4"/>
    <n v="0.189"/>
    <n v="0.56699999999999995"/>
    <n v="0.05"/>
    <n v="0.15000000000000002"/>
    <n v="0.112"/>
    <n v="0.33600000000000002"/>
  </r>
  <r>
    <s v="00416632L"/>
    <s v="BLOCO UNICO DISCO LUBRIFICACAO DIREITO CI4 30 - 34          "/>
    <n v="3"/>
    <x v="4"/>
    <n v="0.29099999999999998"/>
    <n v="0.873"/>
    <n v="0.05"/>
    <n v="0.15000000000000002"/>
    <n v="0.112"/>
    <n v="0.33600000000000002"/>
  </r>
  <r>
    <s v="3021679L"/>
    <s v="BLOCO TRIPLO CILINDRO LUBRIF MF30X120                       "/>
    <n v="3"/>
    <x v="4"/>
    <n v="0.93500000000000005"/>
    <n v="2.8050000000000002"/>
    <n v="0.14000000000000001"/>
    <n v="0.42000000000000004"/>
    <n v="0.16200000000000001"/>
    <n v="0.48599999999999999"/>
  </r>
  <r>
    <s v="SA00000020574N"/>
    <s v="BLOCO DO DISCO CIC30&quot; E 34&quot;                                 "/>
    <n v="102"/>
    <x v="4"/>
    <n v="0.152"/>
    <n v="15.504"/>
    <n v="9.1966000000000006E-2"/>
    <n v="9.3805320000000005"/>
    <n v="0.17499999999999999"/>
    <n v="17.849999999999998"/>
  </r>
  <r>
    <s v="SA00000020575N"/>
    <s v="BLOCO DE DESCANSO PLATO                                     "/>
    <n v="1"/>
    <x v="4"/>
    <n v="0.34499999999999997"/>
    <n v="0.34499999999999997"/>
    <n v="9.8345000000000002E-2"/>
    <n v="9.8345000000000002E-2"/>
    <n v="0.14699999999999999"/>
    <n v="0.14699999999999999"/>
  </r>
  <r>
    <s v="SA000000418069"/>
    <s v="BLOCO CILINDRO LUBRIFICACAO CIC 30/34                       "/>
    <n v="3"/>
    <x v="4"/>
    <n v="0.251"/>
    <n v="0.753"/>
    <n v="9.3229999999999993E-2"/>
    <n v="0.27968999999999999"/>
    <n v="0.13100000000000001"/>
    <n v="0.39300000000000002"/>
  </r>
  <r>
    <s v="SA000000425109"/>
    <s v="BLOCO P/CILINDRO 4 PISTA LUBR.MN                            "/>
    <n v="15"/>
    <x v="4"/>
    <n v="0.20599999999999999"/>
    <n v="3.09"/>
    <n v="8.9929999999999996E-2"/>
    <n v="1.3489499999999999"/>
    <n v="0.121"/>
    <n v="1.8149999999999999"/>
  </r>
  <r>
    <s v="SA000000425126"/>
    <s v="BLOCO P/ CILINDRO 2 PISTAS JC CAT. DIR.                     "/>
    <n v="5"/>
    <x v="4"/>
    <n v="0.128"/>
    <n v="0.64"/>
    <n v="2.8930999999999998E-2"/>
    <n v="0.14465499999999998"/>
    <n v="0.13700000000000001"/>
    <n v="0.68500000000000005"/>
  </r>
  <r>
    <s v="0021631L"/>
    <s v="BLOCO UNICO CILINDRO CI4 30 - 34                            "/>
    <n v="101"/>
    <x v="4"/>
    <n v="0.157"/>
    <n v="15.856999999999999"/>
    <n v="5.0000000000000001E-3"/>
    <n v="0.505"/>
    <n v="0.112"/>
    <n v="11.311999999999999"/>
  </r>
  <r>
    <s v="0024055L"/>
    <s v="BLOCO UNICO CILINDRO DF NORMAL                              "/>
    <n v="308"/>
    <x v="4"/>
    <n v="0.14099999999999999"/>
    <n v="43.427999999999997"/>
    <n v="6.6691E-2"/>
    <n v="20.540828000000001"/>
    <n v="0.112"/>
    <n v="34.496000000000002"/>
  </r>
  <r>
    <s v="0024063L"/>
    <s v="BLOCO DO DISCO CO4BR34 LUB                                  "/>
    <n v="12"/>
    <x v="4"/>
    <n v="0.27300000000000002"/>
    <n v="3.2760000000000002"/>
    <n v="6.4216999999999996E-2"/>
    <n v="0.77060399999999996"/>
    <n v="0.121"/>
    <n v="1.452"/>
  </r>
  <r>
    <s v="3021678L"/>
    <s v="BLOCO TRIPLO CILINDRO MF30X120                              "/>
    <n v="36"/>
    <x v="4"/>
    <n v="0.52800000000000002"/>
    <n v="19.008000000000003"/>
    <n v="0.14000000000000001"/>
    <n v="5.0400000000000009"/>
    <n v="0.16200000000000001"/>
    <n v="5.8319999999999999"/>
  </r>
  <r>
    <s v="4220302L"/>
    <s v="BLOCO TRIPLO LIMPEZA JOHN BR 42&quot;X134                        "/>
    <n v="2"/>
    <x v="4"/>
    <n v="0.35899999999999999"/>
    <n v="0.71799999999999997"/>
    <n v="0.139372"/>
    <n v="0.27874399999999999"/>
    <n v="0.16200000000000001"/>
    <n v="0.32400000000000001"/>
  </r>
  <r>
    <s v="SA00000020798N"/>
    <s v="BLOCO PLATO                                                 "/>
    <n v="3"/>
    <x v="4"/>
    <n v="0.20499999999999999"/>
    <n v="0.61499999999999999"/>
    <n v="9.1966000000000006E-2"/>
    <n v="0.27589800000000003"/>
    <n v="0.377"/>
    <n v="1.131"/>
  </r>
  <r>
    <s v="SA00000020799N"/>
    <s v="BLOCO PLATO                                                 "/>
    <n v="3"/>
    <x v="4"/>
    <n v="0.14799999999999999"/>
    <n v="0.44399999999999995"/>
    <n v="9.1966000000000006E-2"/>
    <n v="0.27589800000000003"/>
    <n v="0.377"/>
    <n v="1.131"/>
  </r>
  <r>
    <s v="SA000000418067"/>
    <s v="BLOCO CIC 30/34                                             "/>
    <n v="103"/>
    <x v="4"/>
    <n v="0.121"/>
    <n v="12.462999999999999"/>
    <n v="8.7732000000000004E-2"/>
    <n v="9.0363959999999999"/>
    <n v="0.114"/>
    <n v="11.742000000000001"/>
  </r>
  <r>
    <s v="SA000000425110"/>
    <s v="BLOCO P/CILINDRO 4 PISTAx LUBRMN                            "/>
    <n v="15"/>
    <x v="4"/>
    <n v="0.128"/>
    <n v="1.92"/>
    <n v="8.9929999999999996E-2"/>
    <n v="1.3489499999999999"/>
    <n v="0.121"/>
    <n v="1.8149999999999999"/>
  </r>
  <r>
    <s v="SA000000425125"/>
    <s v="BLOCO P/ CILINDRO 2 PISTAS JC CAT. ESQ.                     "/>
    <n v="5"/>
    <x v="4"/>
    <n v="5.2999999999999999E-2"/>
    <n v="0.26500000000000001"/>
    <n v="2.8930999999999998E-2"/>
    <n v="0.14465499999999998"/>
    <n v="0.13700000000000001"/>
    <n v="0.68500000000000005"/>
  </r>
  <r>
    <s v="0021834L"/>
    <s v="BLOCO UNICO CILINDRO PONTO DE AR CI4 30 - 34                "/>
    <n v="1"/>
    <x v="4"/>
    <n v="0.19800000000000001"/>
    <n v="0.19800000000000001"/>
    <n v="5.0000000000000001E-3"/>
    <n v="5.0000000000000001E-3"/>
    <n v="0.112"/>
    <n v="0.112"/>
  </r>
  <r>
    <s v="0024059L"/>
    <s v="BLOCO UNICO DO CILINDRO JANELA                              "/>
    <n v="4"/>
    <x v="4"/>
    <n v="9.5000000000000001E-2"/>
    <n v="0.38"/>
    <n v="0.05"/>
    <n v="0.2"/>
    <n v="0.112"/>
    <n v="0.44800000000000001"/>
  </r>
  <r>
    <s v="0024062L"/>
    <s v="BLOCO DO DISCO CO4BR34 LUB DIR                              "/>
    <n v="12"/>
    <x v="4"/>
    <n v="0.28999999999999998"/>
    <n v="3.4799999999999995"/>
    <n v="6.4216999999999996E-2"/>
    <n v="0.77060399999999996"/>
    <n v="0.121"/>
    <n v="1.452"/>
  </r>
  <r>
    <s v="0024065L"/>
    <s v="BLOCO DO DISCO CO4BR JANELA                                 "/>
    <n v="4"/>
    <x v="4"/>
    <n v="0.308"/>
    <n v="1.232"/>
    <n v="5.3219000000000002E-2"/>
    <n v="0.21287600000000001"/>
    <n v="0.159"/>
    <n v="0.63600000000000001"/>
  </r>
  <r>
    <s v="3021680L"/>
    <s v="BLOCO TRIPLO CILINDRO AR MF30X120                           "/>
    <n v="1"/>
    <x v="4"/>
    <n v="0.48299999999999998"/>
    <n v="0.48299999999999998"/>
    <n v="0.14000000000000001"/>
    <n v="0.14000000000000001"/>
    <n v="0.16200000000000001"/>
    <n v="0.16200000000000001"/>
  </r>
  <r>
    <s v="4220304L"/>
    <s v="BLOCO TRIPLO LUBRIF DIR JOHNBR 42&quot;X134                      "/>
    <n v="12"/>
    <x v="4"/>
    <n v="0.378"/>
    <n v="4.5359999999999996"/>
    <n v="0.143954"/>
    <n v="1.7274479999999999"/>
    <n v="0.17100000000000001"/>
    <n v="2.052"/>
  </r>
  <r>
    <s v="SA000000418112"/>
    <s v="BLOCO LIMPEZA JOHN C FIN.44                                 "/>
    <n v="5"/>
    <x v="4"/>
    <n v="0.13600000000000001"/>
    <n v="0.68"/>
    <n v="9.2263999999999999E-2"/>
    <n v="0.46132000000000001"/>
    <n v="8.7999999999999995E-2"/>
    <n v="0.43999999999999995"/>
  </r>
  <r>
    <s v="0021656L"/>
    <s v="BLOCO UNICO CILINDRO LUBRIFICACAO DIREITO CI4 30 - 34       "/>
    <n v="3"/>
    <x v="4"/>
    <n v="0.19800000000000001"/>
    <n v="0.59400000000000008"/>
    <n v="5.0000000000000001E-3"/>
    <n v="1.4999999999999999E-2"/>
    <n v="0.112"/>
    <n v="0.33600000000000002"/>
  </r>
  <r>
    <s v="0023333L"/>
    <s v="BLOCO UNICO MF                                              "/>
    <n v="439"/>
    <x v="4"/>
    <n v="9.2999999999999999E-2"/>
    <n v="40.826999999999998"/>
    <n v="3.7437999999999999E-2"/>
    <n v="16.435282000000001"/>
    <n v="6.6000000000000003E-2"/>
    <n v="28.974"/>
  </r>
  <r>
    <s v="0024061L"/>
    <s v="BLOCO DO DISCO CO4BR 34&quot;                                    "/>
    <n v="312"/>
    <x v="4"/>
    <n v="0.152"/>
    <n v="47.423999999999999"/>
    <n v="5.3219000000000002E-2"/>
    <n v="16.604328000000002"/>
    <n v="8.7999999999999995E-2"/>
    <n v="27.456"/>
  </r>
  <r>
    <s v="00416629L"/>
    <s v="BLOCO UNICO DISCO CI4 30 - 34                               "/>
    <n v="101"/>
    <x v="4"/>
    <n v="0.13700000000000001"/>
    <n v="13.837000000000002"/>
    <n v="5.0000000000000001E-3"/>
    <n v="0.505"/>
    <n v="0.112"/>
    <n v="11.311999999999999"/>
  </r>
  <r>
    <s v="00416630L"/>
    <s v="BLOCO UNICO DISCO PONTO DE AR CI4 30 - 34                   "/>
    <n v="1"/>
    <x v="4"/>
    <n v="0.122"/>
    <n v="0.122"/>
    <n v="0.05"/>
    <n v="0.05"/>
    <n v="0.112"/>
    <n v="0.112"/>
  </r>
  <r>
    <s v="4220300L"/>
    <s v="BLOCO TRIPLO GERAL JOHNBR 42&quot;X134                           "/>
    <n v="62"/>
    <x v="4"/>
    <n v="0.32200000000000001"/>
    <n v="19.964000000000002"/>
    <n v="0.139372"/>
    <n v="8.6410640000000001"/>
    <n v="0.112"/>
    <n v="6.944"/>
  </r>
  <r>
    <s v="4220301L"/>
    <s v="BLOCO TRIPLO LUBRIF ESQ JOHNBR 42&quot;X134                      "/>
    <n v="12"/>
    <x v="4"/>
    <n v="0.44"/>
    <n v="5.28"/>
    <n v="0.139372"/>
    <n v="1.672464"/>
    <n v="0.16200000000000001"/>
    <n v="1.944"/>
  </r>
  <r>
    <s v="SA000000418068"/>
    <s v="BLOCO CILINDRO LUBRIFICACAO CIC 30/34                       "/>
    <n v="3"/>
    <x v="4"/>
    <n v="0.23499999999999999"/>
    <n v="0.70499999999999996"/>
    <n v="8.7732000000000004E-2"/>
    <n v="0.26319599999999999"/>
    <n v="0.114"/>
    <n v="0.34200000000000003"/>
  </r>
  <r>
    <s v="4220300L"/>
    <s v="BLOCO TRIPLO GERAL JOHNBR 42&quot;X134                           "/>
    <n v="62"/>
    <x v="5"/>
    <n v="0.32200000000000001"/>
    <n v="19.964000000000002"/>
    <n v="0.139372"/>
    <n v="8.6410640000000001"/>
    <n v="0.112"/>
    <n v="6.944"/>
  </r>
  <r>
    <s v="4220301L"/>
    <s v="BLOCO TRIPLO LUBRIF ESQ JOHNBR 42&quot;X134                      "/>
    <n v="12"/>
    <x v="5"/>
    <n v="0.44"/>
    <n v="5.28"/>
    <n v="0.139372"/>
    <n v="1.672464"/>
    <n v="0.16200000000000001"/>
    <n v="1.944"/>
  </r>
  <r>
    <s v="4220302L"/>
    <s v="BLOCO TRIPLO LIMPEZA JOHN BR 42&quot;X134                        "/>
    <n v="2"/>
    <x v="5"/>
    <n v="0.35899999999999999"/>
    <n v="0.71799999999999997"/>
    <n v="0.139372"/>
    <n v="0.27874399999999999"/>
    <n v="0.16200000000000001"/>
    <n v="0.32400000000000001"/>
  </r>
  <r>
    <s v="SA00000021407N"/>
    <s v="BLOCO                                                       "/>
    <n v="148"/>
    <x v="5"/>
    <n v="0.17899999999999999"/>
    <n v="26.491999999999997"/>
    <n v="3.6666999999999998E-2"/>
    <n v="5.4267159999999999"/>
    <n v="0.5"/>
    <n v="74"/>
  </r>
  <r>
    <s v="SA00000021408N"/>
    <s v="BLOCO CMOAL                                                 "/>
    <n v="6"/>
    <x v="5"/>
    <n v="0.246"/>
    <n v="1.476"/>
    <n v="9.9167000000000005E-2"/>
    <n v="0.59500200000000003"/>
    <n v="0.185"/>
    <n v="1.1099999999999999"/>
  </r>
  <r>
    <s v="SA00000021413N"/>
    <s v="BLOCO DO DISCO CMOE 38&quot; LUBRIFICACAO                        "/>
    <n v="6"/>
    <x v="5"/>
    <n v="0.27"/>
    <n v="1.62"/>
    <n v="9.2499999999999999E-2"/>
    <n v="0.55499999999999994"/>
    <n v="0.185"/>
    <n v="1.1099999999999999"/>
  </r>
  <r>
    <s v="SA0012502373"/>
    <s v="BLOCO DO CILINDRO CMOAN 34                                  "/>
    <n v="66"/>
    <x v="5"/>
    <n v="0.30599999999999999"/>
    <n v="20.195999999999998"/>
    <n v="0.14243900000000001"/>
    <n v="9.4009740000000015"/>
    <n v="0.153"/>
    <n v="10.097999999999999"/>
  </r>
  <r>
    <s v="4220304L"/>
    <s v="BLOCO TRIPLO LUBRIF DIR JOHNBR 42&quot;X134                      "/>
    <n v="12"/>
    <x v="5"/>
    <n v="0.378"/>
    <n v="4.5359999999999996"/>
    <n v="0.143954"/>
    <n v="1.7274479999999999"/>
    <n v="0.17100000000000001"/>
    <n v="2.052"/>
  </r>
  <r>
    <s v="SA00000021409N"/>
    <s v="BLOCO DO DISCO CMOE 38&quot;                                     "/>
    <n v="140"/>
    <x v="5"/>
    <n v="0.182"/>
    <n v="25.48"/>
    <n v="5.2499999999999998E-2"/>
    <n v="7.35"/>
    <n v="0.105"/>
    <n v="14.7"/>
  </r>
  <r>
    <s v="SA00000021410N"/>
    <s v="BLOCO DO DISCO CMOE 38&quot; - JANELINHA                         "/>
    <n v="2"/>
    <x v="5"/>
    <n v="0.39200000000000002"/>
    <n v="0.78400000000000003"/>
    <n v="5.3103999999999998E-2"/>
    <n v="0.106208"/>
    <n v="0.106"/>
    <n v="0.21199999999999999"/>
  </r>
  <r>
    <s v="SA000000415875"/>
    <s v="BLOCO DO CILINDRO CMO 34 - LUBRIFICACAO                     "/>
    <n v="3"/>
    <x v="5"/>
    <n v="0.41899999999999998"/>
    <n v="1.2569999999999999"/>
    <n v="0.20400099999999999"/>
    <n v="0.61200299999999996"/>
    <n v="0.46700000000000003"/>
    <n v="1.401"/>
  </r>
  <r>
    <s v="0023333L"/>
    <s v="BLOCO UNICO MF                                              "/>
    <n v="251"/>
    <x v="5"/>
    <n v="9.2999999999999999E-2"/>
    <n v="23.343"/>
    <n v="3.7437999999999999E-2"/>
    <n v="9.3969380000000005"/>
    <n v="6.6000000000000003E-2"/>
    <n v="16.566000000000003"/>
  </r>
  <r>
    <s v="SA000000425109"/>
    <s v="BLOCO P/CILINDRO 4 PISTA LUBR.MN                            "/>
    <n v="30"/>
    <x v="5"/>
    <n v="0.20599999999999999"/>
    <n v="6.18"/>
    <n v="8.9929999999999996E-2"/>
    <n v="2.6978999999999997"/>
    <n v="0.121"/>
    <n v="3.63"/>
  </r>
  <r>
    <s v="SA000000425110"/>
    <s v="BLOCO P/CILINDRO 4 PISTAx LUBRMN                            "/>
    <n v="30"/>
    <x v="5"/>
    <n v="0.128"/>
    <n v="3.84"/>
    <n v="8.9929999999999996E-2"/>
    <n v="2.6978999999999997"/>
    <n v="0.121"/>
    <n v="3.63"/>
  </r>
  <r>
    <s v="SA00000021412N"/>
    <s v="BLOCO DO DISCO CMOE 38&quot; LUBRIFICACAO                        "/>
    <n v="6"/>
    <x v="5"/>
    <n v="0.25800000000000001"/>
    <n v="1.548"/>
    <n v="9.2499999999999999E-2"/>
    <n v="0.55499999999999994"/>
    <n v="0.185"/>
    <n v="1.1099999999999999"/>
  </r>
  <r>
    <s v="SA000000418112"/>
    <s v="BLOCO LIMPEZA JOHN C FIN.44                                 "/>
    <n v="5"/>
    <x v="5"/>
    <n v="0.13600000000000001"/>
    <n v="0.68"/>
    <n v="9.2263999999999999E-2"/>
    <n v="0.46132000000000001"/>
    <n v="8.7999999999999995E-2"/>
    <n v="0.43999999999999995"/>
  </r>
  <r>
    <s v="SA000000425138"/>
    <s v="BLOCO DO DISCO CMOAN 34&quot;                                    "/>
    <n v="3"/>
    <x v="5"/>
    <n v="0.318"/>
    <n v="0.95399999999999996"/>
    <n v="0.24488199999999999"/>
    <n v="0.73464599999999991"/>
    <n v="0.35399999999999998"/>
    <n v="1.0619999999999998"/>
  </r>
  <r>
    <s v="SA000012502365"/>
    <s v="BLOCO DO DISCO CMOAN 34&quot;                                    "/>
    <n v="31"/>
    <x v="5"/>
    <n v="0.50700000000000001"/>
    <n v="15.717000000000001"/>
    <n v="0.24488199999999999"/>
    <n v="7.591342"/>
    <n v="0.35399999999999998"/>
    <n v="10.974"/>
  </r>
  <r>
    <s v="SA000012502366"/>
    <s v="BLOCO DO DISCO CMOAL - JANELINHA                            "/>
    <n v="1"/>
    <x v="5"/>
    <n v="0.55300000000000005"/>
    <n v="0.55300000000000005"/>
    <n v="0.25719999999999998"/>
    <n v="0.25719999999999998"/>
    <n v="0.379"/>
    <n v="0.379"/>
  </r>
  <r>
    <s v="0021631L"/>
    <s v="BLOCO UNICO CILINDRO CI4 30 - 34                            "/>
    <n v="445"/>
    <x v="6"/>
    <n v="0.157"/>
    <n v="69.864999999999995"/>
    <n v="5.0000000000000001E-3"/>
    <n v="2.2250000000000001"/>
    <n v="0.112"/>
    <n v="49.84"/>
  </r>
  <r>
    <s v="SA000000418112"/>
    <s v="BLOCO LIMPEZA JOHN C FIN.44                                 "/>
    <n v="14"/>
    <x v="6"/>
    <n v="0.13600000000000001"/>
    <n v="1.9040000000000001"/>
    <n v="9.2263999999999999E-2"/>
    <n v="1.291696"/>
    <n v="8.7999999999999995E-2"/>
    <n v="1.232"/>
  </r>
  <r>
    <s v="SA000000425125"/>
    <s v="BLOCO P/ CILINDRO 2 PISTAS JC CAT. ESQ.                     "/>
    <n v="14"/>
    <x v="6"/>
    <n v="5.2999999999999999E-2"/>
    <n v="0.74199999999999999"/>
    <n v="2.8930999999999998E-2"/>
    <n v="0.40503400000000001"/>
    <n v="0.13700000000000001"/>
    <n v="1.9180000000000001"/>
  </r>
  <r>
    <s v="SA000012502366"/>
    <s v="BLOCO DO DISCO CMOAL - JANELINHA                            "/>
    <n v="2"/>
    <x v="6"/>
    <n v="0.55300000000000005"/>
    <n v="1.1060000000000001"/>
    <n v="0.25719999999999998"/>
    <n v="0.51439999999999997"/>
    <n v="0.379"/>
    <n v="0.75800000000000001"/>
  </r>
  <r>
    <s v="0021656L"/>
    <s v="BLOCO UNICO CILINDRO LUBRIFICACAO DIREITO CI4 30 - 34       "/>
    <n v="15"/>
    <x v="6"/>
    <n v="0.19800000000000001"/>
    <n v="2.97"/>
    <n v="5.0000000000000001E-3"/>
    <n v="7.4999999999999997E-2"/>
    <n v="0.112"/>
    <n v="1.68"/>
  </r>
  <r>
    <s v="0023333L"/>
    <s v="BLOCO UNICO MF                                              "/>
    <n v="1218"/>
    <x v="6"/>
    <n v="9.2999999999999999E-2"/>
    <n v="113.274"/>
    <n v="3.7437999999999999E-2"/>
    <n v="45.599483999999997"/>
    <n v="6.6000000000000003E-2"/>
    <n v="80.388000000000005"/>
  </r>
  <r>
    <s v="00416630L"/>
    <s v="BLOCO UNICO DISCO PONTO DE AR CI4 30 - 34                   "/>
    <n v="5"/>
    <x v="6"/>
    <n v="0.122"/>
    <n v="0.61"/>
    <n v="0.05"/>
    <n v="0.25"/>
    <n v="0.112"/>
    <n v="0.56000000000000005"/>
  </r>
  <r>
    <s v="00416632L"/>
    <s v="BLOCO UNICO DISCO LUBRIFICACAO DIREITO CI4 30 - 34          "/>
    <n v="15"/>
    <x v="6"/>
    <n v="0.29099999999999998"/>
    <n v="4.3649999999999993"/>
    <n v="0.05"/>
    <n v="0.75"/>
    <n v="0.112"/>
    <n v="1.68"/>
  </r>
  <r>
    <s v="SA000000425109"/>
    <s v="BLOCO P/CILINDRO 4 PISTA LUBR.MN                            "/>
    <n v="42"/>
    <x v="6"/>
    <n v="0.20599999999999999"/>
    <n v="8.6519999999999992"/>
    <n v="8.9929999999999996E-2"/>
    <n v="3.7770599999999996"/>
    <n v="0.121"/>
    <n v="5.0819999999999999"/>
  </r>
  <r>
    <s v="00416629L"/>
    <s v="BLOCO UNICO DISCO CI4 30 - 34                               "/>
    <n v="445"/>
    <x v="6"/>
    <n v="0.13700000000000001"/>
    <n v="60.965000000000003"/>
    <n v="5.0000000000000001E-3"/>
    <n v="2.2250000000000001"/>
    <n v="0.112"/>
    <n v="49.84"/>
  </r>
  <r>
    <s v="00416631L"/>
    <s v="BLOCO UNICO DISCO LUBRIFICACAO ESQUERDO CI4 30 - 34         "/>
    <n v="15"/>
    <x v="6"/>
    <n v="0.189"/>
    <n v="2.835"/>
    <n v="0.05"/>
    <n v="0.75"/>
    <n v="0.112"/>
    <n v="1.68"/>
  </r>
  <r>
    <s v="SA000000415875"/>
    <s v="BLOCO DO CILINDRO CMO 34 - LUBRIFICACAO                     "/>
    <n v="6"/>
    <x v="6"/>
    <n v="0.41899999999999998"/>
    <n v="2.5139999999999998"/>
    <n v="0.20400099999999999"/>
    <n v="1.2240059999999999"/>
    <n v="0.46700000000000003"/>
    <n v="2.802"/>
  </r>
  <r>
    <s v="SA000000425126"/>
    <s v="BLOCO P/ CILINDRO 2 PISTAS JC CAT. DIR.                     "/>
    <n v="14"/>
    <x v="6"/>
    <n v="0.128"/>
    <n v="1.792"/>
    <n v="2.8930999999999998E-2"/>
    <n v="0.40503400000000001"/>
    <n v="0.13700000000000001"/>
    <n v="1.9180000000000001"/>
  </r>
  <r>
    <s v="SA000000425138"/>
    <s v="BLOCO DO DISCO CMOAN 34&quot;                                    "/>
    <n v="6"/>
    <x v="6"/>
    <n v="0.318"/>
    <n v="1.9079999999999999"/>
    <n v="0.24488199999999999"/>
    <n v="1.4692919999999998"/>
    <n v="0.35399999999999998"/>
    <n v="2.1239999999999997"/>
  </r>
  <r>
    <s v="SA000012502365"/>
    <s v="BLOCO DO DISCO CMOAN 34&quot;                                    "/>
    <n v="62"/>
    <x v="6"/>
    <n v="0.50700000000000001"/>
    <n v="31.434000000000001"/>
    <n v="0.24488199999999999"/>
    <n v="15.182684"/>
    <n v="0.35399999999999998"/>
    <n v="21.948"/>
  </r>
  <r>
    <s v="0021657L"/>
    <s v="BLOCO UNICO CILINDRO LUBRIFICACAO ESQUERDO CI4 30 - 34      "/>
    <n v="15"/>
    <x v="6"/>
    <n v="0.188"/>
    <n v="2.82"/>
    <n v="5.0000000000000001E-3"/>
    <n v="7.4999999999999997E-2"/>
    <n v="0.112"/>
    <n v="1.68"/>
  </r>
  <r>
    <s v="0021834L"/>
    <s v="BLOCO UNICO CILINDRO PONTO DE AR CI4 30 - 34                "/>
    <n v="5"/>
    <x v="6"/>
    <n v="0.19800000000000001"/>
    <n v="0.99"/>
    <n v="5.0000000000000001E-3"/>
    <n v="2.5000000000000001E-2"/>
    <n v="0.112"/>
    <n v="0.56000000000000005"/>
  </r>
  <r>
    <s v="SA000000425110"/>
    <s v="BLOCO P/CILINDRO 4 PISTAx LUBRMN                            "/>
    <n v="42"/>
    <x v="6"/>
    <n v="0.128"/>
    <n v="5.3760000000000003"/>
    <n v="8.9929999999999996E-2"/>
    <n v="3.7770599999999996"/>
    <n v="0.121"/>
    <n v="5.0819999999999999"/>
  </r>
  <r>
    <s v="SA0012502373"/>
    <s v="BLOCO DO CILINDRO CMOAN 34                                  "/>
    <n v="132"/>
    <x v="6"/>
    <n v="0.30599999999999999"/>
    <n v="40.391999999999996"/>
    <n v="0.14243900000000001"/>
    <n v="18.801948000000003"/>
    <n v="0.153"/>
    <n v="20.195999999999998"/>
  </r>
  <r>
    <s v="0021656L"/>
    <s v="BLOCO UNICO CILINDRO LUBRIFICACAO DIREITO CI4 30 - 34       "/>
    <n v="6"/>
    <x v="7"/>
    <n v="0.19800000000000001"/>
    <n v="1.1880000000000002"/>
    <n v="5.0000000000000001E-3"/>
    <n v="0.03"/>
    <n v="0.112"/>
    <n v="0.67200000000000004"/>
  </r>
  <r>
    <s v="0021657L"/>
    <s v="BLOCO UNICO CILINDRO LUBRIFICACAO ESQUERDO CI4 30 - 34      "/>
    <n v="6"/>
    <x v="7"/>
    <n v="0.188"/>
    <n v="1.1280000000000001"/>
    <n v="5.0000000000000001E-3"/>
    <n v="0.03"/>
    <n v="0.112"/>
    <n v="0.67200000000000004"/>
  </r>
  <r>
    <s v="0024056L"/>
    <s v="BLOCO UN CILINDRO DF LUBR. ESQ                              "/>
    <n v="3"/>
    <x v="7"/>
    <n v="0.21199999999999999"/>
    <n v="0.63600000000000001"/>
    <n v="9.4371999999999998E-2"/>
    <n v="0.28311599999999998"/>
    <n v="0.16200000000000001"/>
    <n v="0.48599999999999999"/>
  </r>
  <r>
    <s v="0024057L"/>
    <s v="BLOCO UN CILINDRO DF LUBR. DIR                              "/>
    <n v="3"/>
    <x v="7"/>
    <n v="0.246"/>
    <n v="0.73799999999999999"/>
    <n v="9.4371999999999998E-2"/>
    <n v="0.28311599999999998"/>
    <n v="0.16200000000000001"/>
    <n v="0.48599999999999999"/>
  </r>
  <r>
    <s v="0024063L"/>
    <s v="BLOCO DO DISCO CO4BR34 LUB                                  "/>
    <n v="3"/>
    <x v="7"/>
    <n v="0.27300000000000002"/>
    <n v="0.81900000000000006"/>
    <n v="6.4216999999999996E-2"/>
    <n v="0.19265099999999999"/>
    <n v="0.121"/>
    <n v="0.36299999999999999"/>
  </r>
  <r>
    <s v="00416631L"/>
    <s v="BLOCO UNICO DISCO LUBRIFICACAO ESQUERDO CI4 30 - 34         "/>
    <n v="6"/>
    <x v="7"/>
    <n v="0.189"/>
    <n v="1.1339999999999999"/>
    <n v="0.05"/>
    <n v="0.30000000000000004"/>
    <n v="0.112"/>
    <n v="0.67200000000000004"/>
  </r>
  <r>
    <s v="00416632L"/>
    <s v="BLOCO UNICO DISCO LUBRIFICACAO DIREITO CI4 30 - 34          "/>
    <n v="6"/>
    <x v="7"/>
    <n v="0.29099999999999998"/>
    <n v="1.746"/>
    <n v="0.05"/>
    <n v="0.30000000000000004"/>
    <n v="0.112"/>
    <n v="0.67200000000000004"/>
  </r>
  <r>
    <s v="SA000000425109"/>
    <s v="BLOCO P/CILINDRO 4 PISTA LUBR.MN                            "/>
    <n v="3"/>
    <x v="7"/>
    <n v="0.20599999999999999"/>
    <n v="0.61799999999999999"/>
    <n v="8.9929999999999996E-2"/>
    <n v="0.26978999999999997"/>
    <n v="0.121"/>
    <n v="0.36299999999999999"/>
  </r>
  <r>
    <s v="0021631L"/>
    <s v="BLOCO UNICO CILINDRO CI4 30 - 34                            "/>
    <n v="202"/>
    <x v="7"/>
    <n v="0.157"/>
    <n v="31.713999999999999"/>
    <n v="5.0000000000000001E-3"/>
    <n v="1.01"/>
    <n v="0.112"/>
    <n v="22.623999999999999"/>
  </r>
  <r>
    <s v="0024055L"/>
    <s v="BLOCO UNICO CILINDRO DF NORMAL                              "/>
    <n v="77"/>
    <x v="7"/>
    <n v="0.14099999999999999"/>
    <n v="10.856999999999999"/>
    <n v="6.6691E-2"/>
    <n v="5.1352070000000003"/>
    <n v="0.112"/>
    <n v="8.6240000000000006"/>
  </r>
  <r>
    <s v="0024058L"/>
    <s v="BLOCO UN CILINDRO DF LIMPEZA                                "/>
    <n v="1"/>
    <x v="7"/>
    <n v="0.16700000000000001"/>
    <n v="0.16700000000000001"/>
    <n v="9.4371999999999998E-2"/>
    <n v="9.4371999999999998E-2"/>
    <n v="0.16200000000000001"/>
    <n v="0.16200000000000001"/>
  </r>
  <r>
    <s v="4220302L"/>
    <s v="BLOCO TRIPLO LIMPEZA JOHN BR 42&quot;X134                        "/>
    <n v="7"/>
    <x v="7"/>
    <n v="0.35899999999999999"/>
    <n v="2.5129999999999999"/>
    <n v="0.139372"/>
    <n v="0.97560399999999992"/>
    <n v="0.16200000000000001"/>
    <n v="1.1340000000000001"/>
  </r>
  <r>
    <s v="SA00000021407N"/>
    <s v="BLOCO                                                       "/>
    <n v="148"/>
    <x v="7"/>
    <n v="0.17899999999999999"/>
    <n v="26.491999999999997"/>
    <n v="3.6666999999999998E-2"/>
    <n v="5.4267159999999999"/>
    <n v="0.5"/>
    <n v="74"/>
  </r>
  <r>
    <s v="SA000000418112"/>
    <s v="BLOCO LIMPEZA JOHN C FIN.44                                 "/>
    <n v="1"/>
    <x v="7"/>
    <n v="0.13600000000000001"/>
    <n v="0.13600000000000001"/>
    <n v="9.2263999999999999E-2"/>
    <n v="9.2263999999999999E-2"/>
    <n v="8.7999999999999995E-2"/>
    <n v="8.7999999999999995E-2"/>
  </r>
  <r>
    <s v="SA000000425110"/>
    <s v="BLOCO P/CILINDRO 4 PISTAx LUBRMN                            "/>
    <n v="3"/>
    <x v="7"/>
    <n v="0.128"/>
    <n v="0.38400000000000001"/>
    <n v="8.9929999999999996E-2"/>
    <n v="0.26978999999999997"/>
    <n v="0.121"/>
    <n v="0.36299999999999999"/>
  </r>
  <r>
    <s v="SA0011502329"/>
    <s v="BLOCO DO CILINDRO CMO/4A 30&quot;                                "/>
    <n v="148"/>
    <x v="7"/>
    <n v="0.22500000000000001"/>
    <n v="33.300000000000004"/>
    <n v="0.20400099999999999"/>
    <n v="30.192148"/>
    <n v="0.46700000000000003"/>
    <n v="69.116"/>
  </r>
  <r>
    <s v="0021834L"/>
    <s v="BLOCO UNICO CILINDRO PONTO DE AR CI4 30 - 34                "/>
    <n v="2"/>
    <x v="7"/>
    <n v="0.19800000000000001"/>
    <n v="0.39600000000000002"/>
    <n v="5.0000000000000001E-3"/>
    <n v="0.01"/>
    <n v="0.112"/>
    <n v="0.224"/>
  </r>
  <r>
    <s v="0024059L"/>
    <s v="BLOCO UNICO DO CILINDRO JANELA                              "/>
    <n v="1"/>
    <x v="7"/>
    <n v="9.5000000000000001E-2"/>
    <n v="9.5000000000000001E-2"/>
    <n v="0.05"/>
    <n v="0.05"/>
    <n v="0.112"/>
    <n v="0.112"/>
  </r>
  <r>
    <s v="0024061L"/>
    <s v="BLOCO DO DISCO CO4BR 34&quot;                                    "/>
    <n v="78"/>
    <x v="7"/>
    <n v="0.152"/>
    <n v="11.856"/>
    <n v="5.3219000000000002E-2"/>
    <n v="4.1510820000000006"/>
    <n v="8.7999999999999995E-2"/>
    <n v="6.8639999999999999"/>
  </r>
  <r>
    <s v="0024062L"/>
    <s v="BLOCO DO DISCO CO4BR34 LUB DIR                              "/>
    <n v="3"/>
    <x v="7"/>
    <n v="0.28999999999999998"/>
    <n v="0.86999999999999988"/>
    <n v="6.4216999999999996E-2"/>
    <n v="0.19265099999999999"/>
    <n v="0.121"/>
    <n v="0.36299999999999999"/>
  </r>
  <r>
    <s v="0024065L"/>
    <s v="BLOCO DO DISCO CO4BR JANELA                                 "/>
    <n v="1"/>
    <x v="7"/>
    <n v="0.308"/>
    <n v="0.308"/>
    <n v="5.3219000000000002E-2"/>
    <n v="5.3219000000000002E-2"/>
    <n v="0.159"/>
    <n v="0.159"/>
  </r>
  <r>
    <s v="4220300L"/>
    <s v="BLOCO TRIPLO GERAL JOHNBR 42&quot;X134                           "/>
    <n v="217"/>
    <x v="7"/>
    <n v="0.32200000000000001"/>
    <n v="69.873999999999995"/>
    <n v="0.139372"/>
    <n v="30.243724"/>
    <n v="0.112"/>
    <n v="24.304000000000002"/>
  </r>
  <r>
    <s v="4220301L"/>
    <s v="BLOCO TRIPLO LUBRIF ESQ JOHNBR 42&quot;X134                      "/>
    <n v="42"/>
    <x v="7"/>
    <n v="0.44"/>
    <n v="18.48"/>
    <n v="0.139372"/>
    <n v="5.8536239999999999"/>
    <n v="0.16200000000000001"/>
    <n v="6.8040000000000003"/>
  </r>
  <r>
    <s v="4220304L"/>
    <s v="BLOCO TRIPLO LUBRIF DIR JOHNBR 42&quot;X134                      "/>
    <n v="42"/>
    <x v="7"/>
    <n v="0.378"/>
    <n v="15.875999999999999"/>
    <n v="0.143954"/>
    <n v="6.046068"/>
    <n v="0.17100000000000001"/>
    <n v="7.1820000000000004"/>
  </r>
  <r>
    <s v="SA00000021408N"/>
    <s v="BLOCO CMOAL                                                 "/>
    <n v="6"/>
    <x v="7"/>
    <n v="0.246"/>
    <n v="1.476"/>
    <n v="9.9167000000000005E-2"/>
    <n v="0.59500200000000003"/>
    <n v="0.185"/>
    <n v="1.1099999999999999"/>
  </r>
  <r>
    <s v="SA00000021409N"/>
    <s v="BLOCO DO DISCO CMOE 38&quot;                                     "/>
    <n v="140"/>
    <x v="7"/>
    <n v="0.182"/>
    <n v="25.48"/>
    <n v="5.2499999999999998E-2"/>
    <n v="7.35"/>
    <n v="0.105"/>
    <n v="14.7"/>
  </r>
  <r>
    <s v="SA00000021412N"/>
    <s v="BLOCO DO DISCO CMOE 38&quot; LUBRIFICACAO                        "/>
    <n v="6"/>
    <x v="7"/>
    <n v="0.25800000000000001"/>
    <n v="1.548"/>
    <n v="9.2499999999999999E-2"/>
    <n v="0.55499999999999994"/>
    <n v="0.185"/>
    <n v="1.1099999999999999"/>
  </r>
  <r>
    <s v="SA00000021413N"/>
    <s v="BLOCO DO DISCO CMOE 38&quot; LUBRIFICACAO                        "/>
    <n v="6"/>
    <x v="7"/>
    <n v="0.27"/>
    <n v="1.62"/>
    <n v="9.2499999999999999E-2"/>
    <n v="0.55499999999999994"/>
    <n v="0.185"/>
    <n v="1.1099999999999999"/>
  </r>
  <r>
    <s v="SA000000418180"/>
    <s v="BLOCO DO CILINDRO CMO 30 - LUBRIFICACAO                     "/>
    <n v="6"/>
    <x v="7"/>
    <n v="0.39600000000000002"/>
    <n v="2.3760000000000003"/>
    <n v="0.18154400000000001"/>
    <n v="1.089264"/>
    <n v="0.23899999999999999"/>
    <n v="1.4339999999999999"/>
  </r>
  <r>
    <s v="0023333L"/>
    <s v="BLOCO UNICO MF                                              "/>
    <n v="109"/>
    <x v="7"/>
    <n v="9.2999999999999999E-2"/>
    <n v="10.137"/>
    <n v="3.7437999999999999E-2"/>
    <n v="4.0807419999999999"/>
    <n v="6.6000000000000003E-2"/>
    <n v="7.194"/>
  </r>
  <r>
    <s v="00416629L"/>
    <s v="BLOCO UNICO DISCO CI4 30 - 34                               "/>
    <n v="202"/>
    <x v="7"/>
    <n v="0.13700000000000001"/>
    <n v="27.674000000000003"/>
    <n v="5.0000000000000001E-3"/>
    <n v="1.01"/>
    <n v="0.112"/>
    <n v="22.623999999999999"/>
  </r>
  <r>
    <s v="00416630L"/>
    <s v="BLOCO UNICO DISCO PONTO DE AR CI4 30 - 34                   "/>
    <n v="2"/>
    <x v="7"/>
    <n v="0.122"/>
    <n v="0.24399999999999999"/>
    <n v="0.05"/>
    <n v="0.1"/>
    <n v="0.112"/>
    <n v="0.224"/>
  </r>
  <r>
    <s v="SA00000021410N"/>
    <s v="BLOCO DO DISCO CMOE 38&quot; - JANELINHA                         "/>
    <n v="2"/>
    <x v="7"/>
    <n v="0.39200000000000002"/>
    <n v="0.78400000000000003"/>
    <n v="5.3103999999999998E-2"/>
    <n v="0.106208"/>
    <n v="0.106"/>
    <n v="0.21199999999999999"/>
  </r>
  <r>
    <s v="0023333L"/>
    <s v="BLOCO UNICO MF                                              "/>
    <n v="103"/>
    <x v="8"/>
    <n v="9.2999999999999999E-2"/>
    <n v="9.5790000000000006"/>
    <n v="3.7437999999999999E-2"/>
    <n v="3.8561139999999998"/>
    <n v="6.6000000000000003E-2"/>
    <n v="6.798"/>
  </r>
  <r>
    <s v="0024055L"/>
    <s v="BLOCO UNICO CILINDRO DF NORMAL                              "/>
    <n v="154"/>
    <x v="8"/>
    <n v="0.14099999999999999"/>
    <n v="21.713999999999999"/>
    <n v="6.6691E-2"/>
    <n v="10.270414000000001"/>
    <n v="0.112"/>
    <n v="17.248000000000001"/>
  </r>
  <r>
    <s v="0024056L"/>
    <s v="BLOCO UN CILINDRO DF LUBR. ESQ                              "/>
    <n v="6"/>
    <x v="8"/>
    <n v="0.21199999999999999"/>
    <n v="1.272"/>
    <n v="9.4371999999999998E-2"/>
    <n v="0.56623199999999996"/>
    <n v="0.16200000000000001"/>
    <n v="0.97199999999999998"/>
  </r>
  <r>
    <s v="0024057L"/>
    <s v="BLOCO UN CILINDRO DF LUBR. DIR                              "/>
    <n v="6"/>
    <x v="8"/>
    <n v="0.246"/>
    <n v="1.476"/>
    <n v="9.4371999999999998E-2"/>
    <n v="0.56623199999999996"/>
    <n v="0.16200000000000001"/>
    <n v="0.97199999999999998"/>
  </r>
  <r>
    <s v="0024058L"/>
    <s v="BLOCO UN CILINDRO DF LIMPEZA                                "/>
    <n v="2"/>
    <x v="8"/>
    <n v="0.16700000000000001"/>
    <n v="0.33400000000000002"/>
    <n v="9.4371999999999998E-2"/>
    <n v="0.188744"/>
    <n v="0.16200000000000001"/>
    <n v="0.32400000000000001"/>
  </r>
  <r>
    <s v="0024059L"/>
    <s v="BLOCO UNICO DO CILINDRO JANELA                              "/>
    <n v="2"/>
    <x v="8"/>
    <n v="9.5000000000000001E-2"/>
    <n v="0.19"/>
    <n v="0.05"/>
    <n v="0.1"/>
    <n v="0.112"/>
    <n v="0.224"/>
  </r>
  <r>
    <s v="0024061L"/>
    <s v="BLOCO DO DISCO CO4BR 34&quot;                                    "/>
    <n v="156"/>
    <x v="8"/>
    <n v="0.152"/>
    <n v="23.712"/>
    <n v="5.3219000000000002E-2"/>
    <n v="8.3021640000000012"/>
    <n v="8.7999999999999995E-2"/>
    <n v="13.728"/>
  </r>
  <r>
    <s v="0024062L"/>
    <s v="BLOCO DO DISCO CO4BR34 LUB DIR                              "/>
    <n v="6"/>
    <x v="8"/>
    <n v="0.28999999999999998"/>
    <n v="1.7399999999999998"/>
    <n v="6.4216999999999996E-2"/>
    <n v="0.38530199999999998"/>
    <n v="0.121"/>
    <n v="0.72599999999999998"/>
  </r>
  <r>
    <s v="0024063L"/>
    <s v="BLOCO DO DISCO CO4BR34 LUB                                  "/>
    <n v="6"/>
    <x v="8"/>
    <n v="0.27300000000000002"/>
    <n v="1.6380000000000001"/>
    <n v="6.4216999999999996E-2"/>
    <n v="0.38530199999999998"/>
    <n v="0.121"/>
    <n v="0.72599999999999998"/>
  </r>
  <r>
    <s v="0024065L"/>
    <s v="BLOCO DO DISCO CO4BR JANELA                                 "/>
    <n v="2"/>
    <x v="8"/>
    <n v="0.308"/>
    <n v="0.61599999999999999"/>
    <n v="5.3219000000000002E-2"/>
    <n v="0.106438"/>
    <n v="0.159"/>
    <n v="0.318"/>
  </r>
  <r>
    <s v="00416736L"/>
    <s v="BLOCO DO CILINDRO CMOAN 30                                  "/>
    <n v="57"/>
    <x v="8"/>
    <n v="0.25"/>
    <n v="14.25"/>
    <n v="0.184336"/>
    <n v="10.507152"/>
    <n v="0.53300000000000003"/>
    <n v="30.381"/>
  </r>
  <r>
    <s v="00416737L"/>
    <s v="BLOCO DO CILINDRO CMOAN 30 LUBRIFICACAO                     "/>
    <n v="3"/>
    <x v="8"/>
    <n v="0.25"/>
    <n v="0.75"/>
    <n v="0.20400099999999999"/>
    <n v="0.61200299999999996"/>
    <n v="0.46700000000000003"/>
    <n v="1.401"/>
  </r>
  <r>
    <s v="3021206L"/>
    <s v="BLOCO DUPLO CILINDRO DE AR CI2 30X108                       "/>
    <n v="1"/>
    <x v="8"/>
    <n v="0.498"/>
    <n v="0.498"/>
    <n v="0.05"/>
    <n v="0.05"/>
    <n v="0.112"/>
    <n v="0.112"/>
  </r>
  <r>
    <s v="3021207L"/>
    <s v="BLOCO DUPLO DISCO AR CI2 30X108                             "/>
    <n v="1"/>
    <x v="8"/>
    <n v="0.374"/>
    <n v="0.374"/>
    <n v="0.05"/>
    <n v="0.05"/>
    <n v="0.115"/>
    <n v="0.115"/>
  </r>
  <r>
    <s v="3021208L"/>
    <s v="BLOCO DUPLO DISCO LUBRIF ESQ CI2 30X108                     "/>
    <n v="3"/>
    <x v="8"/>
    <n v="0.159"/>
    <n v="0.47699999999999998"/>
    <n v="5.0000000000000001E-3"/>
    <n v="1.4999999999999999E-2"/>
    <n v="0.112"/>
    <n v="0.33600000000000002"/>
  </r>
  <r>
    <s v="3021669L"/>
    <s v="BLOCO DUPLO CILINDRO CI2 30X108                             "/>
    <n v="50"/>
    <x v="8"/>
    <n v="0.28499999999999998"/>
    <n v="14.249999999999998"/>
    <n v="5.0000000000000001E-3"/>
    <n v="0.25"/>
    <n v="0.16200000000000001"/>
    <n v="8.1"/>
  </r>
  <r>
    <s v="3021670L"/>
    <s v="BLOCO DUPLO CILINDRO LUBRIF CI2 30X108                      "/>
    <n v="3"/>
    <x v="8"/>
    <n v="0.439"/>
    <n v="1.3169999999999999"/>
    <n v="2.5000000000000001E-2"/>
    <n v="7.5000000000000011E-2"/>
    <n v="0.16200000000000001"/>
    <n v="0.48599999999999999"/>
  </r>
  <r>
    <s v="3021671L"/>
    <s v="BLOCO DUPLO DISCO CI2 30X108                                "/>
    <n v="47"/>
    <x v="8"/>
    <n v="0.316"/>
    <n v="14.852"/>
    <n v="0.05"/>
    <n v="2.35"/>
    <n v="0.20100000000000001"/>
    <n v="9.447000000000001"/>
  </r>
  <r>
    <s v="3021672L"/>
    <s v="BLOCO DUPLO DISCO LUBRIF DIR CI2 30X108                     "/>
    <n v="3"/>
    <x v="8"/>
    <n v="0.22700000000000001"/>
    <n v="0.68100000000000005"/>
    <n v="0.05"/>
    <n v="0.15000000000000002"/>
    <n v="0.112"/>
    <n v="0.33600000000000002"/>
  </r>
  <r>
    <s v="3220253L"/>
    <s v="BLOCO TRIPLO GERAL JOHNC 32                                 "/>
    <n v="208"/>
    <x v="8"/>
    <n v="0.311"/>
    <n v="64.688000000000002"/>
    <n v="6.6689999999999999E-2"/>
    <n v="13.87152"/>
    <n v="0.112"/>
    <n v="23.295999999999999"/>
  </r>
  <r>
    <s v="3220254L"/>
    <s v="BLOCO TRIPLO LUBRIFICACAO JOHNC 32                          "/>
    <n v="24"/>
    <x v="8"/>
    <n v="0.253"/>
    <n v="6.0720000000000001"/>
    <n v="6.6689999999999999E-2"/>
    <n v="1.60056"/>
    <n v="0.112"/>
    <n v="2.6880000000000002"/>
  </r>
  <r>
    <s v="3220255L"/>
    <s v="BLOCO TRIPLO LIMPEZA JOHNC 32                               "/>
    <n v="8"/>
    <x v="8"/>
    <n v="0.39"/>
    <n v="3.12"/>
    <n v="6.6989999999999994E-2"/>
    <n v="0.53591999999999995"/>
    <n v="0.112"/>
    <n v="0.89600000000000002"/>
  </r>
  <r>
    <s v="3220256L"/>
    <s v="BLOCO TRIPLO CATRACA DIREITA  JOHNC 32                      "/>
    <n v="8"/>
    <x v="8"/>
    <n v="0.39"/>
    <n v="3.12"/>
    <n v="6.6989999999999994E-2"/>
    <n v="0.53591999999999995"/>
    <n v="0.11700000000000001"/>
    <n v="0.93600000000000005"/>
  </r>
  <r>
    <s v="3220257L"/>
    <s v="BLOCO TRIPLO CATRACA ESQUERDA  JOHNC 32                     "/>
    <n v="8"/>
    <x v="8"/>
    <n v="0.39"/>
    <n v="3.12"/>
    <n v="6.6989999999999994E-2"/>
    <n v="0.53591999999999995"/>
    <n v="0.11700000000000001"/>
    <n v="0.93600000000000005"/>
  </r>
  <r>
    <s v="4220300L"/>
    <s v="BLOCO TRIPLO GERAL JOHNBR 42&quot;X134                           "/>
    <n v="124"/>
    <x v="8"/>
    <n v="0.32200000000000001"/>
    <n v="39.928000000000004"/>
    <n v="0.139372"/>
    <n v="17.282128"/>
    <n v="0.112"/>
    <n v="13.888"/>
  </r>
  <r>
    <s v="4220301L"/>
    <s v="BLOCO TRIPLO LUBRIF ESQ JOHNBR 42&quot;X134                      "/>
    <n v="24"/>
    <x v="8"/>
    <n v="0.44"/>
    <n v="10.56"/>
    <n v="0.139372"/>
    <n v="3.3449279999999999"/>
    <n v="0.16200000000000001"/>
    <n v="3.8879999999999999"/>
  </r>
  <r>
    <s v="4220302L"/>
    <s v="BLOCO TRIPLO LIMPEZA JOHN BR 42&quot;X134                        "/>
    <n v="4"/>
    <x v="8"/>
    <n v="0.35899999999999999"/>
    <n v="1.4359999999999999"/>
    <n v="0.139372"/>
    <n v="0.55748799999999998"/>
    <n v="0.16200000000000001"/>
    <n v="0.64800000000000002"/>
  </r>
  <r>
    <s v="4220304L"/>
    <s v="BLOCO TRIPLO LUBRIF DIR JOHNBR 42&quot;X134                      "/>
    <n v="24"/>
    <x v="8"/>
    <n v="0.378"/>
    <n v="9.0719999999999992"/>
    <n v="0.143954"/>
    <n v="3.4548959999999997"/>
    <n v="0.17100000000000001"/>
    <n v="4.1040000000000001"/>
  </r>
  <r>
    <s v="SA00000020574N"/>
    <s v="BLOCO DO DISCO CIC30&quot; E 34&quot;                                 "/>
    <n v="102"/>
    <x v="8"/>
    <n v="0.152"/>
    <n v="15.504"/>
    <n v="9.1966000000000006E-2"/>
    <n v="9.3805320000000005"/>
    <n v="0.17499999999999999"/>
    <n v="17.849999999999998"/>
  </r>
  <r>
    <s v="SA00000020575N"/>
    <s v="BLOCO DE DESCANSO PLATO                                     "/>
    <n v="1"/>
    <x v="8"/>
    <n v="0.34499999999999997"/>
    <n v="0.34499999999999997"/>
    <n v="9.8345000000000002E-2"/>
    <n v="9.8345000000000002E-2"/>
    <n v="0.14699999999999999"/>
    <n v="0.14699999999999999"/>
  </r>
  <r>
    <s v="SA00000020798N"/>
    <s v="BLOCO PLATO                                                 "/>
    <n v="3"/>
    <x v="8"/>
    <n v="0.20499999999999999"/>
    <n v="0.61499999999999999"/>
    <n v="9.1966000000000006E-2"/>
    <n v="0.27589800000000003"/>
    <n v="0.377"/>
    <n v="1.131"/>
  </r>
  <r>
    <s v="SA00000020799N"/>
    <s v="BLOCO PLATO                                                 "/>
    <n v="3"/>
    <x v="8"/>
    <n v="0.14799999999999999"/>
    <n v="0.44399999999999995"/>
    <n v="9.1966000000000006E-2"/>
    <n v="0.27589800000000003"/>
    <n v="0.377"/>
    <n v="1.131"/>
  </r>
  <r>
    <s v="SA000000418067"/>
    <s v="BLOCO CIC 30/34                                             "/>
    <n v="103"/>
    <x v="8"/>
    <n v="0.121"/>
    <n v="12.462999999999999"/>
    <n v="8.7732000000000004E-2"/>
    <n v="9.0363959999999999"/>
    <n v="0.114"/>
    <n v="11.742000000000001"/>
  </r>
  <r>
    <s v="SA000000418068"/>
    <s v="BLOCO CILINDRO LUBRIFICACAO CIC 30/34                       "/>
    <n v="3"/>
    <x v="8"/>
    <n v="0.23499999999999999"/>
    <n v="0.70499999999999996"/>
    <n v="8.7732000000000004E-2"/>
    <n v="0.26319599999999999"/>
    <n v="0.114"/>
    <n v="0.34200000000000003"/>
  </r>
  <r>
    <s v="SA000000418069"/>
    <s v="BLOCO CILINDRO LUBRIFICACAO CIC 30/34                       "/>
    <n v="3"/>
    <x v="8"/>
    <n v="0.251"/>
    <n v="0.753"/>
    <n v="9.3229999999999993E-2"/>
    <n v="0.27968999999999999"/>
    <n v="0.13100000000000001"/>
    <n v="0.39300000000000002"/>
  </r>
  <r>
    <s v="SA000000418112"/>
    <s v="BLOCO LIMPEZA JOHN C FIN.44                                 "/>
    <n v="1"/>
    <x v="8"/>
    <n v="0.13600000000000001"/>
    <n v="0.13600000000000001"/>
    <n v="9.2263999999999999E-2"/>
    <n v="9.2263999999999999E-2"/>
    <n v="8.7999999999999995E-2"/>
    <n v="8.7999999999999995E-2"/>
  </r>
  <r>
    <s v="SA000000418179"/>
    <s v="BLOCO DO DISCO CMOAN 30&quot; LUBRIFICACAO                       "/>
    <n v="3"/>
    <x v="8"/>
    <n v="0.57599999999999996"/>
    <n v="1.7279999999999998"/>
    <n v="0.24488199999999999"/>
    <n v="0.73464599999999991"/>
    <n v="0.35399999999999998"/>
    <n v="1.0619999999999998"/>
  </r>
  <r>
    <s v="SA000000418180"/>
    <s v="BLOCO DO CILINDRO CMO 30 - LUBRIFICACAO                     "/>
    <n v="3"/>
    <x v="8"/>
    <n v="0.39600000000000002"/>
    <n v="1.1880000000000002"/>
    <n v="0.18154400000000001"/>
    <n v="0.54463200000000001"/>
    <n v="0.23899999999999999"/>
    <n v="0.71699999999999997"/>
  </r>
  <r>
    <s v="SA000000425109"/>
    <s v="BLOCO P/CILINDRO 4 PISTA LUBR.MN                            "/>
    <n v="3"/>
    <x v="8"/>
    <n v="0.20599999999999999"/>
    <n v="0.61799999999999999"/>
    <n v="8.9929999999999996E-2"/>
    <n v="0.26978999999999997"/>
    <n v="0.121"/>
    <n v="0.36299999999999999"/>
  </r>
  <r>
    <s v="SA000000425110"/>
    <s v="BLOCO P/CILINDRO 4 PISTAx LUBRMN                            "/>
    <n v="3"/>
    <x v="8"/>
    <n v="0.128"/>
    <n v="0.38400000000000001"/>
    <n v="8.9929999999999996E-2"/>
    <n v="0.26978999999999997"/>
    <n v="0.121"/>
    <n v="0.36299999999999999"/>
  </r>
  <r>
    <s v="SA0011502327"/>
    <s v="BLOCO DO DISCO CMO 30 ( JANELA )                            "/>
    <n v="1"/>
    <x v="8"/>
    <n v="0.34"/>
    <n v="0.34"/>
    <n v="0.25719999999999998"/>
    <n v="0.25719999999999998"/>
    <n v="0.379"/>
    <n v="0.379"/>
  </r>
  <r>
    <s v="SA0011502328"/>
    <s v="BLOCO DO DISCO CMO 30                                       "/>
    <n v="27"/>
    <x v="8"/>
    <n v="0.51400000000000001"/>
    <n v="13.878"/>
    <n v="0.24616299999999999"/>
    <n v="6.646401"/>
    <n v="0.35699999999999998"/>
    <n v="9.6389999999999993"/>
  </r>
  <r>
    <s v="SA0011502329"/>
    <s v="BLOCO DO CILINDRO CMO/4A 30&quot;                                "/>
    <n v="57"/>
    <x v="8"/>
    <n v="0.22500000000000001"/>
    <n v="12.825000000000001"/>
    <n v="0.20400099999999999"/>
    <n v="11.628057"/>
    <n v="0.46700000000000003"/>
    <n v="26.619"/>
  </r>
  <r>
    <s v="0021631L"/>
    <s v="BLOCO UNICO CILINDRO CI4 30 - 34                            "/>
    <n v="202"/>
    <x v="9"/>
    <n v="0.157"/>
    <n v="31.713999999999999"/>
    <n v="5.0000000000000001E-3"/>
    <n v="1.01"/>
    <n v="0.112"/>
    <n v="22.623999999999999"/>
  </r>
  <r>
    <s v="0021656L"/>
    <s v="BLOCO UNICO CILINDRO LUBRIFICACAO DIREITO CI4 30 - 34       "/>
    <n v="6"/>
    <x v="9"/>
    <n v="0.19800000000000001"/>
    <n v="1.1880000000000002"/>
    <n v="5.0000000000000001E-3"/>
    <n v="0.03"/>
    <n v="0.112"/>
    <n v="0.67200000000000004"/>
  </r>
  <r>
    <s v="0021657L"/>
    <s v="BLOCO UNICO CILINDRO LUBRIFICACAO ESQUERDO CI4 30 - 34      "/>
    <n v="6"/>
    <x v="9"/>
    <n v="0.188"/>
    <n v="1.1280000000000001"/>
    <n v="5.0000000000000001E-3"/>
    <n v="0.03"/>
    <n v="0.112"/>
    <n v="0.67200000000000004"/>
  </r>
  <r>
    <s v="0021834L"/>
    <s v="BLOCO UNICO CILINDRO PONTO DE AR CI4 30 - 34                "/>
    <n v="2"/>
    <x v="9"/>
    <n v="0.19800000000000001"/>
    <n v="0.39600000000000002"/>
    <n v="5.0000000000000001E-3"/>
    <n v="0.01"/>
    <n v="0.112"/>
    <n v="0.224"/>
  </r>
  <r>
    <s v="0023333L"/>
    <s v="BLOCO UNICO MF                                              "/>
    <n v="101"/>
    <x v="9"/>
    <n v="9.2999999999999999E-2"/>
    <n v="9.3930000000000007"/>
    <n v="3.7437999999999999E-2"/>
    <n v="3.7812380000000001"/>
    <n v="6.6000000000000003E-2"/>
    <n v="6.6660000000000004"/>
  </r>
  <r>
    <s v="0024040L"/>
    <s v="BLOCO TRIPLO GERAL JOHNBR 32                                "/>
    <n v="75"/>
    <x v="9"/>
    <n v="0.28999999999999998"/>
    <n v="21.75"/>
    <n v="6.6691E-2"/>
    <n v="5.0018250000000002"/>
    <n v="0.112"/>
    <n v="8.4"/>
  </r>
  <r>
    <s v="0024041L"/>
    <s v="BLOCO TRIPLO LUBRIFICACAO JOHNBR 32                         "/>
    <n v="18"/>
    <x v="9"/>
    <n v="0.379"/>
    <n v="6.8220000000000001"/>
    <n v="9.4371999999999998E-2"/>
    <n v="1.698696"/>
    <n v="0.13700000000000001"/>
    <n v="2.4660000000000002"/>
  </r>
  <r>
    <s v="0024042L"/>
    <s v="BLOCO TRIPLO LIMPEZA JOHNBR 32                              "/>
    <n v="3"/>
    <x v="9"/>
    <n v="0.317"/>
    <n v="0.95100000000000007"/>
    <n v="6.6691E-2"/>
    <n v="0.200073"/>
    <n v="0.112"/>
    <n v="0.33600000000000002"/>
  </r>
  <r>
    <s v="0024044L"/>
    <s v="BLOCO TRIPLO CATRACA DIR JOHNBR32&quot;X108                      "/>
    <n v="3"/>
    <x v="9"/>
    <n v="0.63400000000000001"/>
    <n v="1.9020000000000001"/>
    <n v="7.0948999999999998E-2"/>
    <n v="0.21284700000000001"/>
    <n v="0.121"/>
    <n v="0.36299999999999999"/>
  </r>
  <r>
    <s v="0024045L"/>
    <s v="BLOCO TRIPLO CATRACA ESQ JOHNBR32&quot;X108                      "/>
    <n v="3"/>
    <x v="9"/>
    <n v="0.34300000000000003"/>
    <n v="1.0290000000000001"/>
    <n v="7.0948999999999998E-2"/>
    <n v="0.21284700000000001"/>
    <n v="0.121"/>
    <n v="0.36299999999999999"/>
  </r>
  <r>
    <s v="0024046L"/>
    <s v="BLOCO TRIPLO JOHNBR 34&quot; / 36&quot;                               "/>
    <n v="66"/>
    <x v="9"/>
    <n v="0.34799999999999998"/>
    <n v="22.968"/>
    <n v="6.6691E-2"/>
    <n v="4.4016060000000001"/>
    <n v="0.112"/>
    <n v="7.3920000000000003"/>
  </r>
  <r>
    <s v="0024047L"/>
    <s v="BLOCO TRIPLO LUB. JOHNBR 34/36                              "/>
    <n v="6"/>
    <x v="9"/>
    <n v="0.40400000000000003"/>
    <n v="2.4240000000000004"/>
    <n v="7.9799999999999996E-2"/>
    <n v="0.4788"/>
    <n v="0.13600000000000001"/>
    <n v="0.81600000000000006"/>
  </r>
  <r>
    <s v="0024048L"/>
    <s v="BLOCO TRIPLO LIM. JOHNBR 34/36                              "/>
    <n v="2"/>
    <x v="9"/>
    <n v="0.46400000000000002"/>
    <n v="0.92800000000000005"/>
    <n v="6.6691E-2"/>
    <n v="0.133382"/>
    <n v="0.112"/>
    <n v="0.224"/>
  </r>
  <r>
    <s v="0024049L"/>
    <s v="BLOCO TRIPLO S.T JOHNBR 34/36                               "/>
    <n v="2"/>
    <x v="9"/>
    <n v="0.25"/>
    <n v="0.5"/>
    <n v="6.6691E-2"/>
    <n v="0.133382"/>
    <n v="0.112"/>
    <n v="0.224"/>
  </r>
  <r>
    <s v="00416629L"/>
    <s v="BLOCO UNICO DISCO CI4 30 - 34                               "/>
    <n v="202"/>
    <x v="9"/>
    <n v="0.13700000000000001"/>
    <n v="27.674000000000003"/>
    <n v="5.0000000000000001E-3"/>
    <n v="1.01"/>
    <n v="0.112"/>
    <n v="22.623999999999999"/>
  </r>
  <r>
    <s v="00416630L"/>
    <s v="BLOCO UNICO DISCO PONTO DE AR CI4 30 - 34                   "/>
    <n v="2"/>
    <x v="9"/>
    <n v="0.122"/>
    <n v="0.24399999999999999"/>
    <n v="0.05"/>
    <n v="0.1"/>
    <n v="0.112"/>
    <n v="0.224"/>
  </r>
  <r>
    <s v="00416631L"/>
    <s v="BLOCO UNICO DISCO LUBRIFICACAO ESQUERDO CI4 30 - 34         "/>
    <n v="6"/>
    <x v="9"/>
    <n v="0.189"/>
    <n v="1.1339999999999999"/>
    <n v="0.05"/>
    <n v="0.30000000000000004"/>
    <n v="0.112"/>
    <n v="0.67200000000000004"/>
  </r>
  <r>
    <s v="00416632L"/>
    <s v="BLOCO UNICO DISCO LUBRIFICACAO DIREITO CI4 30 - 34          "/>
    <n v="6"/>
    <x v="9"/>
    <n v="0.29099999999999998"/>
    <n v="1.746"/>
    <n v="0.05"/>
    <n v="0.30000000000000004"/>
    <n v="0.112"/>
    <n v="0.67200000000000004"/>
  </r>
  <r>
    <s v="00416736L"/>
    <s v="BLOCO DO CILINDRO CMOAN 30                                  "/>
    <n v="57"/>
    <x v="9"/>
    <n v="0.25"/>
    <n v="14.25"/>
    <n v="0.184336"/>
    <n v="10.507152"/>
    <n v="0.53300000000000003"/>
    <n v="30.381"/>
  </r>
  <r>
    <s v="00416737L"/>
    <s v="BLOCO DO CILINDRO CMOAN 30 LUBRIFICACAO                     "/>
    <n v="3"/>
    <x v="9"/>
    <n v="0.25"/>
    <n v="0.75"/>
    <n v="0.20400099999999999"/>
    <n v="0.61200299999999996"/>
    <n v="0.46700000000000003"/>
    <n v="1.401"/>
  </r>
  <r>
    <s v="3420583L"/>
    <s v="BLOCO TRIPLO GERAL JOHN 4.0 34X136                          "/>
    <n v="41"/>
    <x v="9"/>
    <n v="0.35899999999999999"/>
    <n v="14.718999999999999"/>
    <n v="6.6669000000000006E-2"/>
    <n v="2.7334290000000001"/>
    <n v="0.16200000000000001"/>
    <n v="6.6420000000000003"/>
  </r>
  <r>
    <s v="3420584L"/>
    <s v="BLOCO TRIPLO LIMPEZA JOHN 4.0 34X136                        "/>
    <n v="3"/>
    <x v="9"/>
    <n v="0.25"/>
    <n v="0.75"/>
    <n v="6.6669000000000006E-2"/>
    <n v="0.20000700000000002"/>
    <n v="0.16200000000000001"/>
    <n v="0.48599999999999999"/>
  </r>
  <r>
    <s v="3420585L"/>
    <s v="BLOCO TRIPLO LUBRIF JOHN 4.0 34X136                         "/>
    <n v="1"/>
    <x v="9"/>
    <n v="0.40400000000000003"/>
    <n v="0.40400000000000003"/>
    <n v="6.6669000000000006E-2"/>
    <n v="6.6669000000000006E-2"/>
    <n v="0.16200000000000001"/>
    <n v="0.16200000000000001"/>
  </r>
  <r>
    <s v="4220300L"/>
    <s v="BLOCO TRIPLO GERAL JOHNBR 42&quot;X134                           "/>
    <n v="93"/>
    <x v="9"/>
    <n v="0.32200000000000001"/>
    <n v="29.946000000000002"/>
    <n v="0.139372"/>
    <n v="12.961596"/>
    <n v="0.112"/>
    <n v="10.416"/>
  </r>
  <r>
    <s v="4220301L"/>
    <s v="BLOCO TRIPLO LUBRIF ESQ JOHNBR 42&quot;X134                      "/>
    <n v="18"/>
    <x v="9"/>
    <n v="0.44"/>
    <n v="7.92"/>
    <n v="0.139372"/>
    <n v="2.508696"/>
    <n v="0.16200000000000001"/>
    <n v="2.9159999999999999"/>
  </r>
  <r>
    <s v="4220302L"/>
    <s v="BLOCO TRIPLO LIMPEZA JOHN BR 42&quot;X134                        "/>
    <n v="3"/>
    <x v="9"/>
    <n v="0.35899999999999999"/>
    <n v="1.077"/>
    <n v="0.139372"/>
    <n v="0.41811599999999999"/>
    <n v="0.16200000000000001"/>
    <n v="0.48599999999999999"/>
  </r>
  <r>
    <s v="4220304L"/>
    <s v="BLOCO TRIPLO LUBRIF DIR JOHNBR 42&quot;X134                      "/>
    <n v="18"/>
    <x v="9"/>
    <n v="0.378"/>
    <n v="6.8040000000000003"/>
    <n v="0.143954"/>
    <n v="2.5911719999999998"/>
    <n v="0.17100000000000001"/>
    <n v="3.0780000000000003"/>
  </r>
  <r>
    <s v="4620314L"/>
    <s v="BLOCO TRIPLO GERAL JHV46X184 - 4.0                          "/>
    <n v="53"/>
    <x v="9"/>
    <n v="0.35899999999999999"/>
    <n v="19.027000000000001"/>
    <n v="0.111691"/>
    <n v="5.9196229999999996"/>
    <n v="0.112"/>
    <n v="5.9359999999999999"/>
  </r>
  <r>
    <s v="4620315L"/>
    <s v="BLOCO TRIPLO LIMPEZA JHV46X184 - 4.0                        "/>
    <n v="2"/>
    <x v="9"/>
    <n v="0.35899999999999999"/>
    <n v="0.71799999999999997"/>
    <n v="0.111691"/>
    <n v="0.223382"/>
    <n v="0.112"/>
    <n v="0.224"/>
  </r>
  <r>
    <s v="4620315L"/>
    <s v="BLOCO TRIPLO LUBRIF JHV46X184 - 4.0                         "/>
    <n v="6"/>
    <x v="9"/>
    <n v="0.35899999999999999"/>
    <n v="2.1539999999999999"/>
    <n v="0.111691"/>
    <n v="0.67014600000000002"/>
    <n v="0.112"/>
    <n v="0.67200000000000004"/>
  </r>
  <r>
    <s v="4620317L"/>
    <s v="BLOCO UNICO JHV46X184 - 4.0                                 "/>
    <n v="2"/>
    <x v="9"/>
    <n v="0.25"/>
    <n v="0.5"/>
    <n v="0.111691"/>
    <n v="0.223382"/>
    <n v="0.112"/>
    <n v="0.224"/>
  </r>
  <r>
    <s v="SA00000021407N"/>
    <s v="BLOCO                                                       "/>
    <n v="296"/>
    <x v="9"/>
    <n v="0.17899999999999999"/>
    <n v="52.983999999999995"/>
    <n v="3.6666999999999998E-2"/>
    <n v="10.853432"/>
    <n v="0.5"/>
    <n v="148"/>
  </r>
  <r>
    <s v="SA00000021408N"/>
    <s v="BLOCO CMOAL                                                 "/>
    <n v="12"/>
    <x v="9"/>
    <n v="0.246"/>
    <n v="2.952"/>
    <n v="9.9167000000000005E-2"/>
    <n v="1.1900040000000001"/>
    <n v="0.185"/>
    <n v="2.2199999999999998"/>
  </r>
  <r>
    <s v="SA00000021409N"/>
    <s v="BLOCO DO DISCO CMOE 38&quot;                                     "/>
    <n v="280"/>
    <x v="9"/>
    <n v="0.182"/>
    <n v="50.96"/>
    <n v="5.2499999999999998E-2"/>
    <n v="14.7"/>
    <n v="0.105"/>
    <n v="29.4"/>
  </r>
  <r>
    <s v="SA00000021410N"/>
    <s v="BLOCO DO DISCO CMOE 38&quot; - JANELINHA                         "/>
    <n v="4"/>
    <x v="9"/>
    <n v="0.39200000000000002"/>
    <n v="1.5680000000000001"/>
    <n v="5.3103999999999998E-2"/>
    <n v="0.21241599999999999"/>
    <n v="0.106"/>
    <n v="0.42399999999999999"/>
  </r>
  <r>
    <s v="SA00000021412N"/>
    <s v="BLOCO DO DISCO CMOE 38&quot; LUBRIFICACAO                        "/>
    <n v="12"/>
    <x v="9"/>
    <n v="0.25800000000000001"/>
    <n v="3.0960000000000001"/>
    <n v="9.2499999999999999E-2"/>
    <n v="1.1099999999999999"/>
    <n v="0.185"/>
    <n v="2.2199999999999998"/>
  </r>
  <r>
    <s v="SA00000021413N"/>
    <s v="BLOCO DO DISCO CMOE 38&quot; LUBRIFICACAO                        "/>
    <n v="12"/>
    <x v="9"/>
    <n v="0.27"/>
    <n v="3.24"/>
    <n v="9.2499999999999999E-2"/>
    <n v="1.1099999999999999"/>
    <n v="0.185"/>
    <n v="2.2199999999999998"/>
  </r>
  <r>
    <s v="SA000000418112"/>
    <s v="BLOCO LIMPEZA JOHN C FIN.44                                 "/>
    <n v="1"/>
    <x v="9"/>
    <n v="0.13600000000000001"/>
    <n v="0.13600000000000001"/>
    <n v="9.2263999999999999E-2"/>
    <n v="9.2263999999999999E-2"/>
    <n v="8.7999999999999995E-2"/>
    <n v="8.7999999999999995E-2"/>
  </r>
  <r>
    <s v="SA000000418179"/>
    <s v="BLOCO DO DISCO CMOAN 30&quot; LUBRIFICACAO                       "/>
    <n v="3"/>
    <x v="9"/>
    <n v="0.57599999999999996"/>
    <n v="1.7279999999999998"/>
    <n v="0.24488199999999999"/>
    <n v="0.73464599999999991"/>
    <n v="0.35399999999999998"/>
    <n v="1.0619999999999998"/>
  </r>
  <r>
    <s v="SA000000425109"/>
    <s v="BLOCO P/CILINDRO 4 PISTA LUBR.MN                            "/>
    <n v="3"/>
    <x v="9"/>
    <n v="0.20599999999999999"/>
    <n v="0.61799999999999999"/>
    <n v="8.9929999999999996E-2"/>
    <n v="0.26978999999999997"/>
    <n v="0.121"/>
    <n v="0.36299999999999999"/>
  </r>
  <r>
    <s v="SA000000425110"/>
    <s v="BLOCO P/CILINDRO 4 PISTAx LUBRMN                            "/>
    <n v="3"/>
    <x v="9"/>
    <n v="0.128"/>
    <n v="0.38400000000000001"/>
    <n v="8.9929999999999996E-2"/>
    <n v="0.26978999999999997"/>
    <n v="0.121"/>
    <n v="0.36299999999999999"/>
  </r>
  <r>
    <s v="SA0011502327"/>
    <s v="BLOCO DO DISCO CMO 30 ( JANELA )                            "/>
    <n v="1"/>
    <x v="9"/>
    <n v="0.34"/>
    <n v="0.34"/>
    <n v="0.25719999999999998"/>
    <n v="0.25719999999999998"/>
    <n v="0.379"/>
    <n v="0.379"/>
  </r>
  <r>
    <s v="SA0011502328"/>
    <s v="BLOCO DO DISCO CMO 30                                       "/>
    <n v="27"/>
    <x v="9"/>
    <n v="0.51400000000000001"/>
    <n v="13.878"/>
    <n v="0.24616299999999999"/>
    <n v="6.646401"/>
    <n v="0.35699999999999998"/>
    <n v="9.6389999999999993"/>
  </r>
  <r>
    <s v="0023333L"/>
    <s v="BLOCO UNICO MF                                              "/>
    <n v="878"/>
    <x v="10"/>
    <n v="9.2999999999999999E-2"/>
    <n v="81.653999999999996"/>
    <n v="3.7437999999999999E-2"/>
    <n v="32.870564000000002"/>
    <n v="6.6000000000000003E-2"/>
    <n v="57.948"/>
  </r>
  <r>
    <s v="0024040L"/>
    <s v="BLOCO TRIPLO GERAL JOHNBR 32                                "/>
    <n v="150"/>
    <x v="10"/>
    <n v="0.28999999999999998"/>
    <n v="43.5"/>
    <n v="6.6691E-2"/>
    <n v="10.00365"/>
    <n v="0.112"/>
    <n v="16.8"/>
  </r>
  <r>
    <s v="0024041L"/>
    <s v="BLOCO TRIPLO LUBRIFICACAO JOHNBR 32                         "/>
    <n v="36"/>
    <x v="10"/>
    <n v="0.379"/>
    <n v="13.644"/>
    <n v="9.4371999999999998E-2"/>
    <n v="3.397392"/>
    <n v="0.13700000000000001"/>
    <n v="4.9320000000000004"/>
  </r>
  <r>
    <s v="0024042L"/>
    <s v="BLOCO TRIPLO LIMPEZA JOHNBR 32                              "/>
    <n v="6"/>
    <x v="10"/>
    <n v="0.317"/>
    <n v="1.9020000000000001"/>
    <n v="6.6691E-2"/>
    <n v="0.400146"/>
    <n v="0.112"/>
    <n v="0.67200000000000004"/>
  </r>
  <r>
    <s v="0024044L"/>
    <s v="BLOCO TRIPLO CATRACA DIR JOHNBR32&quot;X108                      "/>
    <n v="6"/>
    <x v="10"/>
    <n v="0.63400000000000001"/>
    <n v="3.8040000000000003"/>
    <n v="7.0948999999999998E-2"/>
    <n v="0.42569400000000002"/>
    <n v="0.121"/>
    <n v="0.72599999999999998"/>
  </r>
  <r>
    <s v="0024045L"/>
    <s v="BLOCO TRIPLO CATRACA ESQ JOHNBR32&quot;X108                      "/>
    <n v="6"/>
    <x v="10"/>
    <n v="0.34300000000000003"/>
    <n v="2.0580000000000003"/>
    <n v="7.0948999999999998E-2"/>
    <n v="0.42569400000000002"/>
    <n v="0.121"/>
    <n v="0.72599999999999998"/>
  </r>
  <r>
    <s v="3021206L"/>
    <s v="BLOCO DUPLO CILINDRO DE AR CI2 30X108                       "/>
    <n v="1"/>
    <x v="10"/>
    <n v="0.498"/>
    <n v="0.498"/>
    <n v="0.05"/>
    <n v="0.05"/>
    <n v="0.112"/>
    <n v="0.112"/>
  </r>
  <r>
    <s v="3021207L"/>
    <s v="BLOCO DUPLO DISCO AR CI2 30X108                             "/>
    <n v="1"/>
    <x v="10"/>
    <n v="0.374"/>
    <n v="0.374"/>
    <n v="0.05"/>
    <n v="0.05"/>
    <n v="0.115"/>
    <n v="0.115"/>
  </r>
  <r>
    <s v="3021208L"/>
    <s v="BLOCO DUPLO DISCO LUBRIF ESQ CI2 30X108                     "/>
    <n v="3"/>
    <x v="10"/>
    <n v="0.159"/>
    <n v="0.47699999999999998"/>
    <n v="5.0000000000000001E-3"/>
    <n v="1.4999999999999999E-2"/>
    <n v="0.112"/>
    <n v="0.33600000000000002"/>
  </r>
  <r>
    <s v="3021669L"/>
    <s v="BLOCO DUPLO CILINDRO CI2 30X108                             "/>
    <n v="50"/>
    <x v="10"/>
    <n v="0.28499999999999998"/>
    <n v="14.249999999999998"/>
    <n v="5.0000000000000001E-3"/>
    <n v="0.25"/>
    <n v="0.16200000000000001"/>
    <n v="8.1"/>
  </r>
  <r>
    <s v="3021670L"/>
    <s v="BLOCO DUPLO CILINDRO LUBRIF CI2 30X108                      "/>
    <n v="3"/>
    <x v="10"/>
    <n v="0.439"/>
    <n v="1.3169999999999999"/>
    <n v="2.5000000000000001E-2"/>
    <n v="7.5000000000000011E-2"/>
    <n v="0.16200000000000001"/>
    <n v="0.48599999999999999"/>
  </r>
  <r>
    <s v="3021671L"/>
    <s v="BLOCO DUPLO DISCO CI2 30X108                                "/>
    <n v="47"/>
    <x v="10"/>
    <n v="0.316"/>
    <n v="14.852"/>
    <n v="0.05"/>
    <n v="2.35"/>
    <n v="0.20100000000000001"/>
    <n v="9.447000000000001"/>
  </r>
  <r>
    <s v="3021672L"/>
    <s v="BLOCO DUPLO DISCO LUBRIF DIR CI2 30X108                     "/>
    <n v="3"/>
    <x v="10"/>
    <n v="0.22700000000000001"/>
    <n v="0.68100000000000005"/>
    <n v="0.05"/>
    <n v="0.15000000000000002"/>
    <n v="0.112"/>
    <n v="0.33600000000000002"/>
  </r>
  <r>
    <s v="SA000000418112"/>
    <s v="BLOCO LIMPEZA JOHN C FIN.44                                 "/>
    <n v="10"/>
    <x v="10"/>
    <n v="0.13600000000000001"/>
    <n v="1.36"/>
    <n v="9.2263999999999999E-2"/>
    <n v="0.92264000000000002"/>
    <n v="8.7999999999999995E-2"/>
    <n v="0.87999999999999989"/>
  </r>
  <r>
    <s v="SA000000425109"/>
    <s v="BLOCO P/CILINDRO 4 PISTA LUBR.MN                            "/>
    <n v="30"/>
    <x v="10"/>
    <n v="0.20599999999999999"/>
    <n v="6.18"/>
    <n v="8.9929999999999996E-2"/>
    <n v="2.6978999999999997"/>
    <n v="0.121"/>
    <n v="3.63"/>
  </r>
  <r>
    <s v="SA000000425110"/>
    <s v="BLOCO P/CILINDRO 4 PISTAx LUBRMN                            "/>
    <n v="30"/>
    <x v="10"/>
    <n v="0.128"/>
    <n v="3.84"/>
    <n v="8.9929999999999996E-2"/>
    <n v="2.6978999999999997"/>
    <n v="0.121"/>
    <n v="3.63"/>
  </r>
  <r>
    <s v="SA000000425125"/>
    <s v="BLOCO P/ CILINDRO 2 PISTAS JC CAT. ESQ.                     "/>
    <n v="9"/>
    <x v="10"/>
    <n v="5.2999999999999999E-2"/>
    <n v="0.47699999999999998"/>
    <n v="2.8930999999999998E-2"/>
    <n v="0.26037899999999997"/>
    <n v="0.13700000000000001"/>
    <n v="1.2330000000000001"/>
  </r>
  <r>
    <s v="SA000000425126"/>
    <s v="BLOCO P/ CILINDRO 2 PISTAS JC CAT. DIR.                     "/>
    <n v="9"/>
    <x v="10"/>
    <n v="0.128"/>
    <n v="1.1520000000000001"/>
    <n v="2.8930999999999998E-2"/>
    <n v="0.26037899999999997"/>
    <n v="0.13700000000000001"/>
    <n v="1.2330000000000001"/>
  </r>
  <r>
    <s v="0024055L"/>
    <s v="BLOCO UNICO CILINDRO DF NORMAL                              "/>
    <n v="308"/>
    <x v="11"/>
    <n v="0.14099999999999999"/>
    <n v="43.427999999999997"/>
    <n v="6.6691E-2"/>
    <n v="20.540828000000001"/>
    <n v="0.112"/>
    <n v="34.496000000000002"/>
  </r>
  <r>
    <s v="0024056L"/>
    <s v="BLOCO UN CILINDRO DF LUBR. ESQ                              "/>
    <n v="12"/>
    <x v="11"/>
    <n v="0.21199999999999999"/>
    <n v="2.544"/>
    <n v="9.4371999999999998E-2"/>
    <n v="1.1324639999999999"/>
    <n v="0.16200000000000001"/>
    <n v="1.944"/>
  </r>
  <r>
    <s v="0024057L"/>
    <s v="BLOCO UN CILINDRO DF LUBR. DIR                              "/>
    <n v="12"/>
    <x v="11"/>
    <n v="0.246"/>
    <n v="2.952"/>
    <n v="9.4371999999999998E-2"/>
    <n v="1.1324639999999999"/>
    <n v="0.16200000000000001"/>
    <n v="1.944"/>
  </r>
  <r>
    <s v="0024058L"/>
    <s v="BLOCO UN CILINDRO DF LIMPEZA                                "/>
    <n v="4"/>
    <x v="11"/>
    <n v="0.16700000000000001"/>
    <n v="0.66800000000000004"/>
    <n v="9.4371999999999998E-2"/>
    <n v="0.37748799999999999"/>
    <n v="0.16200000000000001"/>
    <n v="0.64800000000000002"/>
  </r>
  <r>
    <s v="0024059L"/>
    <s v="BLOCO UNICO DO CILINDRO JANELA                              "/>
    <n v="4"/>
    <x v="11"/>
    <n v="9.5000000000000001E-2"/>
    <n v="0.38"/>
    <n v="0.05"/>
    <n v="0.2"/>
    <n v="0.112"/>
    <n v="0.44800000000000001"/>
  </r>
  <r>
    <s v="0024061L"/>
    <s v="BLOCO DO DISCO CO4BR 34&quot;                                    "/>
    <n v="312"/>
    <x v="11"/>
    <n v="0.152"/>
    <n v="47.423999999999999"/>
    <n v="5.3219000000000002E-2"/>
    <n v="16.604328000000002"/>
    <n v="8.7999999999999995E-2"/>
    <n v="27.456"/>
  </r>
  <r>
    <s v="0024062L"/>
    <s v="BLOCO DO DISCO CO4BR34 LUB DIR                              "/>
    <n v="12"/>
    <x v="11"/>
    <n v="0.28999999999999998"/>
    <n v="3.4799999999999995"/>
    <n v="6.4216999999999996E-2"/>
    <n v="0.77060399999999996"/>
    <n v="0.121"/>
    <n v="1.452"/>
  </r>
  <r>
    <s v="0024063L"/>
    <s v="BLOCO DO DISCO CO4BR34 LUB                                  "/>
    <n v="12"/>
    <x v="11"/>
    <n v="0.27300000000000002"/>
    <n v="3.2760000000000002"/>
    <n v="6.4216999999999996E-2"/>
    <n v="0.77060399999999996"/>
    <n v="0.121"/>
    <n v="1.452"/>
  </r>
  <r>
    <s v="0024065L"/>
    <s v="BLOCO DO DISCO CO4BR JANELA                                 "/>
    <n v="4"/>
    <x v="11"/>
    <n v="0.308"/>
    <n v="1.232"/>
    <n v="5.3219000000000002E-2"/>
    <n v="0.21287600000000001"/>
    <n v="0.159"/>
    <n v="0.6360000000000000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">
  <r>
    <x v="0"/>
    <x v="0"/>
    <x v="0"/>
    <s v="0024055L       "/>
    <s v="BLOCO UNICO CILINDRO DF NORMAL                              "/>
    <n v="32"/>
    <n v="24"/>
    <n v="3.2"/>
    <n v="7.5"/>
  </r>
  <r>
    <x v="0"/>
    <x v="0"/>
    <x v="1"/>
    <s v="0024057L       "/>
    <s v="BLOCO UN CILINDRO DF LUBR. DIR                              "/>
    <n v="32"/>
    <n v="35"/>
    <n v="6.56666666666667"/>
    <n v="5.3299492385786804"/>
  </r>
  <r>
    <x v="0"/>
    <x v="0"/>
    <x v="2"/>
    <s v="0024061L       "/>
    <s v="BLOCO DO DISCO CO4BR 34&quot; S/ NIQUELAR                        "/>
    <n v="32"/>
    <n v="56"/>
    <n v="9.8333333333333304"/>
    <n v="5.6949152542372898"/>
  </r>
  <r>
    <x v="0"/>
    <x v="0"/>
    <x v="3"/>
    <s v="4220300L       "/>
    <s v="BLOCO TRIPLO SEMI ACAB JOHNBR 42&quot;X134                       "/>
    <n v="32"/>
    <n v="16"/>
    <n v="8.06666666666667"/>
    <n v="1.98347107438017"/>
  </r>
  <r>
    <x v="0"/>
    <x v="1"/>
    <x v="4"/>
    <s v="0024047L       "/>
    <s v="BLOCO TRIPLO LUB. JOHNBR 34/36                              "/>
    <n v="32"/>
    <n v="4"/>
    <n v="1.1000000000000001"/>
    <n v="3.6363636363636398"/>
  </r>
  <r>
    <x v="0"/>
    <x v="1"/>
    <x v="5"/>
    <s v="SA00000021407N "/>
    <s v="BLOCO                                                       "/>
    <n v="32"/>
    <n v="54"/>
    <n v="9.6999999999999993"/>
    <n v="5.5670103092783503"/>
  </r>
  <r>
    <x v="0"/>
    <x v="1"/>
    <x v="6"/>
    <s v="0024061L       "/>
    <s v="BLOCO DO DISCO CO4BR 34&quot; S/ NIQUELAR                        "/>
    <n v="32"/>
    <n v="28"/>
    <n v="7.3833333333333302"/>
    <n v="3.7923250564334099"/>
  </r>
  <r>
    <x v="0"/>
    <x v="1"/>
    <x v="7"/>
    <s v="4220300L       "/>
    <s v="BLOCO TRIPLO SEMI ACAB JOHNBR 42&quot;X134                       "/>
    <n v="32"/>
    <n v="18"/>
    <n v="6.06666666666667"/>
    <n v="2.9670329670329698"/>
  </r>
  <r>
    <x v="0"/>
    <x v="1"/>
    <x v="8"/>
    <s v="3021678L       "/>
    <s v="BLOCO TRIPLO CILINDRO MF30X120                              "/>
    <n v="32"/>
    <n v="4"/>
    <n v="1.31666666666667"/>
    <n v="3.0379746835443"/>
  </r>
  <r>
    <x v="0"/>
    <x v="1"/>
    <x v="9"/>
    <s v="0024061L       "/>
    <s v="BLOCO DO DISCO CO4BR 34&quot; S/ NIQUELAR                        "/>
    <n v="32"/>
    <n v="56"/>
    <n v="8.75"/>
    <n v="6.4"/>
  </r>
  <r>
    <x v="0"/>
    <x v="1"/>
    <x v="10"/>
    <s v="0024061L       "/>
    <s v="BLOCO DO DISCO CO4BR 34&quot; S/ NIQUELAR                        "/>
    <n v="32"/>
    <n v="63"/>
    <n v="8.75"/>
    <n v="7.2"/>
  </r>
  <r>
    <x v="0"/>
    <x v="1"/>
    <x v="11"/>
    <s v="4220300L       "/>
    <s v="BLOCO TRIPLO SEMI ACAB JOHNBR 42&quot;X134                       "/>
    <n v="32"/>
    <n v="4"/>
    <n v="1.18333333333333"/>
    <n v="3.3802816901408499"/>
  </r>
  <r>
    <x v="0"/>
    <x v="1"/>
    <x v="12"/>
    <s v="0024061L       "/>
    <s v="BLOCO DO DISCO CO4BR 34&quot; S/ NIQUELAR                        "/>
    <n v="32"/>
    <n v="56"/>
    <n v="9.1666666666666696"/>
    <n v="6.1090909090909102"/>
  </r>
  <r>
    <x v="0"/>
    <x v="1"/>
    <x v="13"/>
    <s v="4220300L       "/>
    <s v="BLOCO TRIPLO SEMI ACAB JOHNBR 42&quot;X134                       "/>
    <n v="32"/>
    <n v="26"/>
    <n v="2.0166666666666702"/>
    <n v="12.892561983471101"/>
  </r>
  <r>
    <x v="0"/>
    <x v="1"/>
    <x v="14"/>
    <s v="4220301L       "/>
    <s v="BLOCO TRIPLO LUBRIF ESQ SEMI ACAB 42&quot;                       "/>
    <n v="32"/>
    <n v="24"/>
    <n v="7.7166666666666703"/>
    <n v="3.1101511879049699"/>
  </r>
  <r>
    <x v="0"/>
    <x v="2"/>
    <x v="15"/>
    <s v="0024055L       "/>
    <s v="BLOCO UNICO CILINDRO DF NORMAL                              "/>
    <n v="32"/>
    <n v="36"/>
    <n v="9.5500000000000007"/>
    <n v="3.7696335078534"/>
  </r>
  <r>
    <x v="0"/>
    <x v="2"/>
    <x v="16"/>
    <s v="3420527L       "/>
    <s v="BLOCO DO CILINDRO NORMAL MJDCE34                            "/>
    <n v="32"/>
    <n v="24"/>
    <n v="9.6666666666666696"/>
    <n v="2.4827586206896601"/>
  </r>
  <r>
    <x v="0"/>
    <x v="2"/>
    <x v="17"/>
    <s v="0024055L       "/>
    <s v="BLOCO UNICO CILINDRO DF NORMAL                              "/>
    <n v="32"/>
    <n v="36"/>
    <n v="8.2166666666666703"/>
    <n v="4.3813387423935097"/>
  </r>
  <r>
    <x v="0"/>
    <x v="2"/>
    <x v="18"/>
    <s v="0024055L       "/>
    <s v="BLOCO UNICO CILINDRO DF NORMAL                              "/>
    <n v="32"/>
    <n v="42"/>
    <n v="6.8666666666666698"/>
    <n v="6.1165048543689302"/>
  </r>
  <r>
    <x v="0"/>
    <x v="2"/>
    <x v="7"/>
    <s v="4220310L       "/>
    <s v="BLOCO TRIPLO GERAL MF 42X168                                "/>
    <n v="32"/>
    <n v="20"/>
    <n v="9.4833333333333307"/>
    <n v="2.1089630931458698"/>
  </r>
  <r>
    <x v="0"/>
    <x v="2"/>
    <x v="8"/>
    <s v="0024055L       "/>
    <s v="BLOCO UNICO CILINDRO DF NORMAL                              "/>
    <n v="32"/>
    <n v="50"/>
    <n v="8.5500000000000007"/>
    <n v="5.84795321637427"/>
  </r>
  <r>
    <x v="0"/>
    <x v="2"/>
    <x v="19"/>
    <s v="0024055L       "/>
    <s v="BLOCO UNICO CILINDRO DF NORMAL                              "/>
    <n v="32"/>
    <n v="10"/>
    <n v="1.7666666666666699"/>
    <n v="5.6603773584905701"/>
  </r>
  <r>
    <x v="0"/>
    <x v="2"/>
    <x v="20"/>
    <s v="0021631L       "/>
    <s v="BLOCO UNICO CILINDRO CI4 30                                 "/>
    <n v="32"/>
    <n v="64"/>
    <n v="9.6666666666666696"/>
    <n v="6.6206896551724101"/>
  </r>
  <r>
    <x v="0"/>
    <x v="2"/>
    <x v="13"/>
    <s v="0021656L       "/>
    <s v="BLOCO UNICO CILINDRO LUBRIFICACAO DIREITO CI4 30            "/>
    <n v="32"/>
    <n v="16"/>
    <n v="0.63333333333333297"/>
    <n v="25.2631578947368"/>
  </r>
  <r>
    <x v="0"/>
    <x v="2"/>
    <x v="13"/>
    <s v="0021657L       "/>
    <s v="BLOCO UNICO CILINDRO LUBRIFICACAO ESQUERDO CI4 30           "/>
    <n v="32"/>
    <n v="16"/>
    <n v="0.5"/>
    <n v="32"/>
  </r>
  <r>
    <x v="0"/>
    <x v="2"/>
    <x v="13"/>
    <s v="0021834L       "/>
    <s v="BLOCO UNICO CILINDRO PONTO DE AR CI4 30                     "/>
    <n v="32"/>
    <n v="16"/>
    <n v="1.6"/>
    <n v="10"/>
  </r>
  <r>
    <x v="0"/>
    <x v="2"/>
    <x v="13"/>
    <s v="4220310L       "/>
    <s v="BLOCO TRIPLO GERAL MF 42X168                                "/>
    <n v="32"/>
    <n v="36"/>
    <n v="3.2333333333333298"/>
    <n v="11.134020618556701"/>
  </r>
  <r>
    <x v="0"/>
    <x v="3"/>
    <x v="4"/>
    <s v="00416629L      "/>
    <s v="BLOCO UNICO DISCO CI4 30 - 34                               "/>
    <n v="32"/>
    <n v="70"/>
    <n v="9.5500000000000007"/>
    <n v="7.3298429319371703"/>
  </r>
  <r>
    <x v="0"/>
    <x v="3"/>
    <x v="21"/>
    <s v="0024055L       "/>
    <s v="BLOCO UNICO CILINDRO DF NORMAL                              "/>
    <n v="32"/>
    <n v="54"/>
    <n v="9.4666666666666703"/>
    <n v="5.7042253521126796"/>
  </r>
  <r>
    <x v="0"/>
    <x v="3"/>
    <x v="15"/>
    <s v="00416629L      "/>
    <s v="BLOCO UNICO DISCO CI4 30 - 34                               "/>
    <n v="32"/>
    <n v="20"/>
    <n v="2.2333333333333298"/>
    <n v="8.9552238805970106"/>
  </r>
  <r>
    <x v="0"/>
    <x v="3"/>
    <x v="17"/>
    <s v="00416631L      "/>
    <s v="BLOCO UNICO DISCO LUBRIFICACAO ESQUERDO CI4 30 - 34         "/>
    <n v="32"/>
    <n v="10"/>
    <n v="0.68333333333333302"/>
    <n v="14.634146341463399"/>
  </r>
  <r>
    <x v="0"/>
    <x v="3"/>
    <x v="22"/>
    <s v="0024055L       "/>
    <s v="BLOCO UNICO CILINDRO DF NORMAL                              "/>
    <n v="32"/>
    <n v="6"/>
    <n v="0.35"/>
    <n v="17.1428571428571"/>
  </r>
  <r>
    <x v="0"/>
    <x v="3"/>
    <x v="18"/>
    <s v="0024061L       "/>
    <s v="BLOCO DO DISCO CO4BR 34&quot; S/ NIQUELAR                        "/>
    <n v="32"/>
    <n v="35"/>
    <n v="7.1166666666666698"/>
    <n v="4.9180327868852496"/>
  </r>
  <r>
    <x v="0"/>
    <x v="3"/>
    <x v="23"/>
    <s v="0024061L       "/>
    <s v="BLOCO DO DISCO CO4BR 34&quot; S/ NIQUELAR                        "/>
    <n v="32"/>
    <n v="14"/>
    <n v="3.5"/>
    <n v="4"/>
  </r>
  <r>
    <x v="0"/>
    <x v="3"/>
    <x v="19"/>
    <s v="0024063L       "/>
    <s v="BLOCO DO DISCO CO4BR34 LUB ESQ                              "/>
    <n v="32"/>
    <n v="8"/>
    <n v="1.13333333333333"/>
    <n v="7.0588235294117601"/>
  </r>
  <r>
    <x v="0"/>
    <x v="3"/>
    <x v="19"/>
    <s v="SA0012502373   "/>
    <s v="BLOCO DO CILINDRO CMOAN 34                                  "/>
    <n v="32"/>
    <n v="30"/>
    <n v="9.5833333333333304"/>
    <n v="3.1304347826086998"/>
  </r>
  <r>
    <x v="0"/>
    <x v="3"/>
    <x v="24"/>
    <s v="SA0012502373   "/>
    <s v="BLOCO DO CILINDRO CMOAN 34                                  "/>
    <n v="32"/>
    <n v="30"/>
    <n v="9.4833333333333307"/>
    <n v="3.1634446397188101"/>
  </r>
  <r>
    <x v="0"/>
    <x v="3"/>
    <x v="25"/>
    <s v="SA0012502373   "/>
    <s v="BLOCO DO CILINDRO CMOAN 34                                  "/>
    <n v="32"/>
    <n v="30"/>
    <n v="9.56666666666667"/>
    <n v="3.1358885017421598"/>
  </r>
  <r>
    <x v="0"/>
    <x v="3"/>
    <x v="14"/>
    <s v="0023333L       "/>
    <s v="BLOCO UNICO MF                                              "/>
    <n v="32"/>
    <n v="96"/>
    <n v="9.6666666666666696"/>
    <n v="9.9310344827586192"/>
  </r>
  <r>
    <x v="0"/>
    <x v="4"/>
    <x v="4"/>
    <s v="0023333L       "/>
    <s v="BLOCO UNICO MF                                              "/>
    <n v="32"/>
    <n v="56"/>
    <n v="9.5833333333333304"/>
    <n v="5.8434782608695697"/>
  </r>
  <r>
    <x v="0"/>
    <x v="4"/>
    <x v="4"/>
    <s v="SA000012502365 "/>
    <s v="BLOCO DO DISCO CMO                                          "/>
    <n v="32"/>
    <n v="6"/>
    <n v="1.9166666666666701"/>
    <n v="3.1304347826086998"/>
  </r>
  <r>
    <x v="0"/>
    <x v="4"/>
    <x v="21"/>
    <s v="SA000000425125 "/>
    <s v="BLOCO P/ CILINDRO 2 PISTAS JC CAT. ESQ.                     "/>
    <n v="32"/>
    <n v="24"/>
    <n v="0.81666666666666698"/>
    <n v="29.387755102040799"/>
  </r>
  <r>
    <x v="0"/>
    <x v="4"/>
    <x v="17"/>
    <s v="0023333L       "/>
    <s v="BLOCO UNICO MF                                              "/>
    <n v="32"/>
    <n v="96"/>
    <n v="9.6666666666666696"/>
    <n v="9.9310344827586192"/>
  </r>
  <r>
    <x v="0"/>
    <x v="4"/>
    <x v="26"/>
    <s v="SA000012502365 "/>
    <s v="BLOCO DO DISCO CMO                                          "/>
    <n v="32"/>
    <n v="16"/>
    <n v="8.6333333333333293"/>
    <n v="1.85328185328185"/>
  </r>
  <r>
    <x v="0"/>
    <x v="4"/>
    <x v="7"/>
    <s v="4220300L       "/>
    <s v="BLOCO TRIPLO SEMI ACAB JOHNBR 42&quot;X134                       "/>
    <n v="32"/>
    <n v="20"/>
    <n v="7.2833333333333297"/>
    <n v="2.7459954233409598"/>
  </r>
  <r>
    <x v="0"/>
    <x v="4"/>
    <x v="8"/>
    <s v="0023333L       "/>
    <s v="BLOCO UNICO MF                                              "/>
    <n v="32"/>
    <n v="88"/>
    <n v="7.81666666666667"/>
    <n v="11.2579957356077"/>
  </r>
  <r>
    <x v="0"/>
    <x v="4"/>
    <x v="0"/>
    <s v="SA00000021409N "/>
    <s v="BLOCO CMOAL                                                 "/>
    <n v="32"/>
    <n v="48"/>
    <n v="9.7333333333333307"/>
    <n v="4.9315068493150704"/>
  </r>
  <r>
    <x v="0"/>
    <x v="4"/>
    <x v="1"/>
    <s v="SA00000021413N "/>
    <s v="BLOCO CMOE                                                  "/>
    <n v="32"/>
    <n v="6"/>
    <n v="1.1499999999999999"/>
    <n v="5.2173913043478297"/>
  </r>
  <r>
    <x v="0"/>
    <x v="4"/>
    <x v="13"/>
    <s v="SA00000021410N "/>
    <s v="BLOCO DO DISCO CMOE                                         "/>
    <n v="32"/>
    <n v="12"/>
    <n v="1.7666666666666699"/>
    <n v="6.7924528301886804"/>
  </r>
  <r>
    <x v="0"/>
    <x v="4"/>
    <x v="27"/>
    <s v="0023333L       "/>
    <s v="BLOCO UNICO MF                                              "/>
    <n v="32"/>
    <n v="80"/>
    <n v="9.35"/>
    <n v="8.5561497326203195"/>
  </r>
  <r>
    <x v="0"/>
    <x v="4"/>
    <x v="2"/>
    <s v="4220300L       "/>
    <s v="BLOCO TRIPLO SEMI ACAB JOHNBR 42&quot;X134                       "/>
    <n v="32"/>
    <n v="20"/>
    <n v="4.1500000000000004"/>
    <n v="4.81927710843373"/>
  </r>
  <r>
    <x v="0"/>
    <x v="4"/>
    <x v="2"/>
    <s v="SA000000425110 "/>
    <s v="BLOCO P/CILINDRO 4 PISTA LUBR.MN                            "/>
    <n v="32"/>
    <n v="40"/>
    <n v="1.6666666666666701E-2"/>
    <n v="2400"/>
  </r>
  <r>
    <x v="0"/>
    <x v="5"/>
    <x v="28"/>
    <s v="4220301L       "/>
    <s v="BLOCO TRIPLO LUBRIF ESQ SEMI ACAB 42&quot;                       "/>
    <n v="32"/>
    <n v="12"/>
    <n v="4.7"/>
    <n v="2.5531914893617"/>
  </r>
  <r>
    <x v="0"/>
    <x v="5"/>
    <x v="21"/>
    <s v="0023333L       "/>
    <s v="BLOCO UNICO MF                                              "/>
    <n v="32"/>
    <n v="39"/>
    <n v="2.75"/>
    <n v="14.181818181818199"/>
  </r>
  <r>
    <x v="0"/>
    <x v="5"/>
    <x v="15"/>
    <s v="0024047L       "/>
    <s v="BLOCO TRIPLO LUB. JOHNBR 34/36                              "/>
    <n v="32"/>
    <n v="8"/>
    <n v="4.6166666666666698"/>
    <n v="1.7328519855595701"/>
  </r>
  <r>
    <x v="0"/>
    <x v="0"/>
    <x v="29"/>
    <s v="0024055L       "/>
    <s v="BLOCO UNICO CILINDRO DF NORMAL                              "/>
    <n v="32"/>
    <n v="30"/>
    <n v="2.0333333333333301"/>
    <n v="14.7540983606557"/>
  </r>
  <r>
    <x v="0"/>
    <x v="0"/>
    <x v="1"/>
    <s v="0024058L       "/>
    <s v="BLOCO UN CILINDRO DF LIMPEZA                                "/>
    <n v="32"/>
    <n v="14"/>
    <n v="1.7"/>
    <n v="8.2352941176470598"/>
  </r>
  <r>
    <x v="0"/>
    <x v="0"/>
    <x v="1"/>
    <s v="0024059L       "/>
    <s v="BLOCO UNICO DO CILINDRO JANELA                              "/>
    <n v="32"/>
    <n v="14"/>
    <n v="1.38333333333333"/>
    <n v="10.1204819277108"/>
  </r>
  <r>
    <x v="0"/>
    <x v="0"/>
    <x v="2"/>
    <s v="4220302L       "/>
    <s v="BLOCO TRIPLO LIMPEZA SEMI ACAB 42&quot;                          "/>
    <n v="32"/>
    <n v="12"/>
    <n v="3.6333333333333302"/>
    <n v="3.3027522935779801"/>
  </r>
  <r>
    <x v="0"/>
    <x v="1"/>
    <x v="17"/>
    <s v="0024062L       "/>
    <s v="BLOCO DO DISCO CO4BR34 LUB DIR                              "/>
    <n v="32"/>
    <n v="10"/>
    <n v="1.1000000000000001"/>
    <n v="9.0909090909090899"/>
  </r>
  <r>
    <x v="0"/>
    <x v="1"/>
    <x v="17"/>
    <s v="SA00000021407N "/>
    <s v="BLOCO                                                       "/>
    <n v="32"/>
    <n v="18"/>
    <n v="3.2666666666666702"/>
    <n v="5.5102040816326499"/>
  </r>
  <r>
    <x v="0"/>
    <x v="1"/>
    <x v="26"/>
    <s v="0024063L       "/>
    <s v="BLOCO DO DISCO CO4BR34 LUB ESQ                              "/>
    <n v="32"/>
    <n v="27"/>
    <n v="2.75"/>
    <n v="9.8181818181818201"/>
  </r>
  <r>
    <x v="0"/>
    <x v="1"/>
    <x v="29"/>
    <s v="0024063L       "/>
    <s v="BLOCO DO DISCO CO4BR34 LUB ESQ                              "/>
    <n v="32"/>
    <n v="28"/>
    <n v="3.95"/>
    <n v="7.0886075949367102"/>
  </r>
  <r>
    <x v="0"/>
    <x v="1"/>
    <x v="7"/>
    <s v="0024061L       "/>
    <s v="BLOCO DO DISCO CO4BR 34&quot; S/ NIQUELAR                        "/>
    <n v="32"/>
    <n v="49"/>
    <n v="6.0333333333333297"/>
    <n v="8.1215469613259703"/>
  </r>
  <r>
    <x v="0"/>
    <x v="1"/>
    <x v="9"/>
    <s v="3021678L       "/>
    <s v="BLOCO TRIPLO CILINDRO MF30X120                              "/>
    <n v="32"/>
    <n v="20"/>
    <n v="8.6"/>
    <n v="2.32558139534884"/>
  </r>
  <r>
    <x v="0"/>
    <x v="1"/>
    <x v="20"/>
    <s v="0024061L       "/>
    <s v="BLOCO DO DISCO CO4BR 34&quot; S/ NIQUELAR                        "/>
    <n v="32"/>
    <n v="63"/>
    <n v="9.7333333333333307"/>
    <n v="6.47260273972603"/>
  </r>
  <r>
    <x v="0"/>
    <x v="1"/>
    <x v="24"/>
    <s v="4220300L       "/>
    <s v="BLOCO TRIPLO SEMI ACAB JOHNBR 42&quot;X134                       "/>
    <n v="32"/>
    <n v="22"/>
    <n v="8.6166666666666707"/>
    <n v="2.5531914893617"/>
  </r>
  <r>
    <x v="0"/>
    <x v="1"/>
    <x v="13"/>
    <s v="0024061L       "/>
    <s v="BLOCO DO DISCO CO4BR 34&quot; S/ NIQUELAR                        "/>
    <n v="32"/>
    <n v="47"/>
    <n v="7.6666666666666696"/>
    <n v="6.1304347826086998"/>
  </r>
  <r>
    <x v="0"/>
    <x v="2"/>
    <x v="6"/>
    <s v="0024055L       "/>
    <s v="BLOCO UNICO CILINDRO DF NORMAL                              "/>
    <n v="32"/>
    <n v="54"/>
    <n v="9.6666666666666696"/>
    <n v="5.5862068965517198"/>
  </r>
  <r>
    <x v="0"/>
    <x v="2"/>
    <x v="10"/>
    <s v="0021631L       "/>
    <s v="BLOCO UNICO CILINDRO CI4 30                                 "/>
    <n v="32"/>
    <n v="16"/>
    <n v="2.1333333333333302"/>
    <n v="7.5"/>
  </r>
  <r>
    <x v="0"/>
    <x v="2"/>
    <x v="10"/>
    <s v="4220310L       "/>
    <s v="BLOCO TRIPLO GERAL MF 42X168                                "/>
    <n v="32"/>
    <n v="18"/>
    <n v="9.6666666666666696"/>
    <n v="1.86206896551724"/>
  </r>
  <r>
    <x v="0"/>
    <x v="2"/>
    <x v="24"/>
    <s v="0021631L       "/>
    <s v="BLOCO UNICO CILINDRO CI4 30                                 "/>
    <n v="32"/>
    <n v="48"/>
    <n v="8.6666666666666696"/>
    <n v="5.5384615384615401"/>
  </r>
  <r>
    <x v="0"/>
    <x v="2"/>
    <x v="24"/>
    <s v="4220310L       "/>
    <s v="BLOCO TRIPLO GERAL MF 42X168                                "/>
    <n v="32"/>
    <n v="20"/>
    <n v="8.6666666666666696"/>
    <n v="2.3076923076923102"/>
  </r>
  <r>
    <x v="0"/>
    <x v="2"/>
    <x v="25"/>
    <s v="4220310L       "/>
    <s v="BLOCO TRIPLO GERAL MF 42X168                                "/>
    <n v="32"/>
    <n v="8"/>
    <n v="2.2999999999999998"/>
    <n v="3.47826086956522"/>
  </r>
  <r>
    <x v="0"/>
    <x v="2"/>
    <x v="12"/>
    <s v="0021657L       "/>
    <s v="BLOCO UNICO CILINDRO LUBRIFICACAO ESQUERDO CI4 30           "/>
    <n v="32"/>
    <n v="16"/>
    <n v="2.95"/>
    <n v="5.42372881355932"/>
  </r>
  <r>
    <x v="0"/>
    <x v="2"/>
    <x v="12"/>
    <s v="4220312L       "/>
    <s v="BLOCO TRIPLO LUB DIR MF 42X168                              "/>
    <n v="32"/>
    <n v="14"/>
    <n v="7.93333333333333"/>
    <n v="1.76470588235294"/>
  </r>
  <r>
    <x v="0"/>
    <x v="2"/>
    <x v="13"/>
    <s v="4220313L       "/>
    <s v="BLOCO TRIPLO LIMPEZA MF 42X168                              "/>
    <n v="32"/>
    <n v="10"/>
    <n v="1.2166666666666699"/>
    <n v="8.2191780821917799"/>
  </r>
  <r>
    <x v="0"/>
    <x v="3"/>
    <x v="4"/>
    <s v="0024055L       "/>
    <s v="BLOCO UNICO CILINDRO DF NORMAL                              "/>
    <n v="32"/>
    <n v="36"/>
    <n v="4.9166666666666696"/>
    <n v="7.3220338983050803"/>
  </r>
  <r>
    <x v="0"/>
    <x v="3"/>
    <x v="21"/>
    <s v="00416629L      "/>
    <s v="BLOCO UNICO DISCO CI4 30 - 34                               "/>
    <n v="32"/>
    <n v="70"/>
    <n v="9.5"/>
    <n v="7.3684210526315796"/>
  </r>
  <r>
    <x v="0"/>
    <x v="3"/>
    <x v="15"/>
    <s v="00416632L      "/>
    <s v="BLOCO UNICO DISCO LUBRIFICACAO DIREITO CI4 30 - 34          "/>
    <n v="32"/>
    <n v="10"/>
    <n v="2.9"/>
    <n v="3.4482758620689702"/>
  </r>
  <r>
    <x v="0"/>
    <x v="3"/>
    <x v="26"/>
    <s v="0024055L       "/>
    <s v="BLOCO UNICO CILINDRO DF NORMAL                              "/>
    <n v="32"/>
    <n v="36"/>
    <n v="9.68333333333333"/>
    <n v="3.7177280550774499"/>
  </r>
  <r>
    <x v="0"/>
    <x v="3"/>
    <x v="29"/>
    <s v="0024061L       "/>
    <s v="BLOCO DO DISCO CO4BR 34&quot; S/ NIQUELAR                        "/>
    <n v="32"/>
    <n v="56"/>
    <n v="8.5"/>
    <n v="6.5882352941176503"/>
  </r>
  <r>
    <x v="0"/>
    <x v="3"/>
    <x v="29"/>
    <s v="4220321L       "/>
    <s v="BLOCO TRIPLO LUB MF 42X168                                  "/>
    <n v="32"/>
    <n v="36"/>
    <n v="8.4666666666666703"/>
    <n v="4.2519685039370101"/>
  </r>
  <r>
    <x v="0"/>
    <x v="3"/>
    <x v="9"/>
    <s v="0024061L       "/>
    <s v="BLOCO DO DISCO CO4BR 34&quot; S/ NIQUELAR                        "/>
    <n v="32"/>
    <n v="23"/>
    <n v="3.4666666666666699"/>
    <n v="6.6346153846153797"/>
  </r>
  <r>
    <x v="0"/>
    <x v="3"/>
    <x v="9"/>
    <s v="0024062L       "/>
    <s v="BLOCO DO DISCO CO4BR34 LUB DIR                              "/>
    <n v="32"/>
    <n v="14"/>
    <n v="2.6166666666666698"/>
    <n v="5.3503184713375802"/>
  </r>
  <r>
    <x v="0"/>
    <x v="3"/>
    <x v="23"/>
    <s v="SA0012502373   "/>
    <s v="BLOCO DO CILINDRO CMOAN 34                                  "/>
    <n v="32"/>
    <n v="30"/>
    <n v="7.0833333333333304"/>
    <n v="4.2352941176470598"/>
  </r>
  <r>
    <x v="0"/>
    <x v="3"/>
    <x v="0"/>
    <s v="00416629L      "/>
    <s v="BLOCO UNICO DISCO CI4 30 - 34                               "/>
    <n v="32"/>
    <n v="9"/>
    <n v="1.81666666666667"/>
    <n v="4.9541284403669703"/>
  </r>
  <r>
    <x v="0"/>
    <x v="3"/>
    <x v="0"/>
    <s v="SA0012502373   "/>
    <s v="BLOCO DO CILINDRO CMOAN 34                                  "/>
    <n v="32"/>
    <n v="36"/>
    <n v="9.6999999999999993"/>
    <n v="3.7113402061855698"/>
  </r>
  <r>
    <x v="0"/>
    <x v="3"/>
    <x v="13"/>
    <s v="0023333L       "/>
    <s v="BLOCO UNICO MF                                              "/>
    <n v="32"/>
    <n v="80"/>
    <n v="6.56666666666667"/>
    <n v="12.1827411167513"/>
  </r>
  <r>
    <x v="0"/>
    <x v="3"/>
    <x v="2"/>
    <s v="0023333L       "/>
    <s v="BLOCO UNICO MF                                              "/>
    <n v="32"/>
    <n v="104"/>
    <n v="9.18333333333333"/>
    <n v="11.3248638838476"/>
  </r>
  <r>
    <x v="0"/>
    <x v="4"/>
    <x v="21"/>
    <s v="SA000012502365 "/>
    <s v="BLOCO DO DISCO CMO                                          "/>
    <n v="32"/>
    <n v="18"/>
    <n v="9.3333333333333304"/>
    <n v="1.9285714285714299"/>
  </r>
  <r>
    <x v="0"/>
    <x v="4"/>
    <x v="5"/>
    <s v="SA000012502365 "/>
    <s v="BLOCO DO DISCO CMO                                          "/>
    <n v="32"/>
    <n v="18"/>
    <n v="9.6166666666666707"/>
    <n v="1.8717504332755599"/>
  </r>
  <r>
    <x v="0"/>
    <x v="4"/>
    <x v="22"/>
    <s v="0023333L       "/>
    <s v="BLOCO UNICO MF                                              "/>
    <n v="32"/>
    <n v="80"/>
    <n v="8.7166666666666703"/>
    <n v="9.1778202676864193"/>
  </r>
  <r>
    <x v="0"/>
    <x v="4"/>
    <x v="22"/>
    <s v="SA000000425138 "/>
    <s v="BLOCO DO DISCO CMOAN 34&quot;                                    "/>
    <n v="32"/>
    <n v="8"/>
    <n v="4.25"/>
    <n v="1.8823529411764699"/>
  </r>
  <r>
    <x v="0"/>
    <x v="4"/>
    <x v="6"/>
    <s v="0023333L       "/>
    <s v="BLOCO UNICO MF                                              "/>
    <n v="32"/>
    <n v="80"/>
    <n v="9.2833333333333297"/>
    <n v="8.6175942549371598"/>
  </r>
  <r>
    <x v="0"/>
    <x v="4"/>
    <x v="8"/>
    <s v="4220301L       "/>
    <s v="BLOCO TRIPLO LUBRIF ESQ SEMI ACAB 42&quot;                       "/>
    <n v="32"/>
    <n v="20"/>
    <n v="9.5500000000000007"/>
    <n v="2.09424083769634"/>
  </r>
  <r>
    <x v="0"/>
    <x v="4"/>
    <x v="9"/>
    <s v="0023333L       "/>
    <s v="BLOCO UNICO MF                                              "/>
    <n v="32"/>
    <n v="96"/>
    <n v="9.4166666666666696"/>
    <n v="10.194690265486701"/>
  </r>
  <r>
    <x v="0"/>
    <x v="4"/>
    <x v="11"/>
    <s v="0023333L       "/>
    <s v="BLOCO UNICO MF                                              "/>
    <n v="32"/>
    <n v="88"/>
    <n v="9.1"/>
    <n v="9.6703296703296697"/>
  </r>
  <r>
    <x v="0"/>
    <x v="4"/>
    <x v="0"/>
    <s v="0023333L       "/>
    <s v="BLOCO UNICO MF                                              "/>
    <n v="32"/>
    <n v="104"/>
    <n v="9.75"/>
    <n v="10.6666666666667"/>
  </r>
  <r>
    <x v="0"/>
    <x v="4"/>
    <x v="1"/>
    <s v="SA00000021409N "/>
    <s v="BLOCO CMOAL                                                 "/>
    <n v="32"/>
    <n v="4"/>
    <n v="1.0166666666666699"/>
    <n v="3.9344262295082002"/>
  </r>
  <r>
    <x v="0"/>
    <x v="4"/>
    <x v="1"/>
    <s v="SA00000021412N "/>
    <s v="BLOCO CMOE                                                  "/>
    <n v="32"/>
    <n v="6"/>
    <n v="1"/>
    <n v="6"/>
  </r>
  <r>
    <x v="0"/>
    <x v="4"/>
    <x v="13"/>
    <s v="SA00000021412N "/>
    <s v="BLOCO CMOE                                                  "/>
    <n v="32"/>
    <n v="6"/>
    <n v="0.86666666666666703"/>
    <n v="6.9230769230769198"/>
  </r>
  <r>
    <x v="0"/>
    <x v="4"/>
    <x v="14"/>
    <s v="0023333L       "/>
    <s v="BLOCO UNICO MF                                              "/>
    <n v="32"/>
    <n v="64"/>
    <n v="7.2666666666666702"/>
    <n v="8.8073394495412796"/>
  </r>
  <r>
    <x v="0"/>
    <x v="4"/>
    <x v="14"/>
    <s v="4220300L       "/>
    <s v="BLOCO TRIPLO SEMI ACAB JOHNBR 42&quot;X134                       "/>
    <n v="32"/>
    <n v="24"/>
    <n v="9.7666666666666693"/>
    <n v="2.4573378839590401"/>
  </r>
  <r>
    <x v="0"/>
    <x v="4"/>
    <x v="14"/>
    <s v="SA000000425110 "/>
    <s v="BLOCO P/CILINDRO 4 PISTA LUBR.MN                            "/>
    <n v="32"/>
    <n v="24"/>
    <n v="2.4833333333333298"/>
    <n v="9.6644295302013408"/>
  </r>
  <r>
    <x v="0"/>
    <x v="4"/>
    <x v="2"/>
    <s v="SA000000425109 "/>
    <s v="BLOCO P/CILINDRO 4 PISTA LUBR.MN                            "/>
    <n v="32"/>
    <n v="32"/>
    <n v="4.1166666666666698"/>
    <n v="7.7732793522267203"/>
  </r>
  <r>
    <x v="0"/>
    <x v="5"/>
    <x v="21"/>
    <s v="0024046L       "/>
    <s v="BLOCO TRIPLO JOHNBR 34&quot; / 36&quot;                               "/>
    <n v="32"/>
    <n v="18"/>
    <n v="8.0333333333333297"/>
    <n v="2.24066390041494"/>
  </r>
  <r>
    <x v="0"/>
    <x v="5"/>
    <x v="16"/>
    <s v="0023333L       "/>
    <s v="BLOCO UNICO MF                                              "/>
    <n v="32"/>
    <n v="96"/>
    <n v="9.75"/>
    <n v="9.8461538461538503"/>
  </r>
  <r>
    <x v="0"/>
    <x v="5"/>
    <x v="16"/>
    <s v="0024047L       "/>
    <s v="BLOCO TRIPLO LUB. JOHNBR 34/36                              "/>
    <n v="32"/>
    <n v="4"/>
    <n v="2.15"/>
    <n v="1.86046511627907"/>
  </r>
  <r>
    <x v="0"/>
    <x v="5"/>
    <x v="16"/>
    <s v="0024048L       "/>
    <s v="BLOCO TRIPLO LIM. JOHNBR 34/36                              "/>
    <n v="32"/>
    <n v="6"/>
    <n v="2.7833333333333301"/>
    <n v="2.1556886227544898"/>
  </r>
  <r>
    <x v="0"/>
    <x v="0"/>
    <x v="10"/>
    <s v="0024055L       "/>
    <s v="BLOCO UNICO CILINDRO DF NORMAL                              "/>
    <n v="32"/>
    <n v="319"/>
    <n v="0.1"/>
    <n v="3190"/>
  </r>
  <r>
    <x v="0"/>
    <x v="0"/>
    <x v="24"/>
    <s v="0024055L       "/>
    <s v="BLOCO UNICO CILINDRO DF NORMAL                              "/>
    <n v="32"/>
    <n v="60"/>
    <n v="9.3833333333333293"/>
    <n v="6.3943161634103003"/>
  </r>
  <r>
    <x v="0"/>
    <x v="0"/>
    <x v="0"/>
    <s v="0024056L       "/>
    <s v="BLOCO UN CILINDRO DF LUBR. ESQ                              "/>
    <n v="32"/>
    <n v="35"/>
    <n v="5.8"/>
    <n v="6.0344827586206904"/>
  </r>
  <r>
    <x v="0"/>
    <x v="0"/>
    <x v="25"/>
    <s v="0024057L       "/>
    <s v="BLOCO UN CILINDRO DF LUBR. DIR                              "/>
    <n v="32"/>
    <n v="35"/>
    <n v="1.5166666666666699"/>
    <n v="23.076923076923102"/>
  </r>
  <r>
    <x v="0"/>
    <x v="0"/>
    <x v="14"/>
    <s v="0024061L       "/>
    <s v="BLOCO DO DISCO CO4BR 34&quot; S/ NIQUELAR                        "/>
    <n v="32"/>
    <n v="28"/>
    <n v="5.1333333333333302"/>
    <n v="5.4545454545454497"/>
  </r>
  <r>
    <x v="0"/>
    <x v="0"/>
    <x v="2"/>
    <s v="4220300L       "/>
    <s v="BLOCO TRIPLO SEMI ACAB JOHNBR 42&quot;X134                       "/>
    <n v="32"/>
    <n v="4"/>
    <n v="1.2666666666666699"/>
    <n v="3.1578947368421102"/>
  </r>
  <r>
    <x v="0"/>
    <x v="1"/>
    <x v="30"/>
    <s v="0024046L       "/>
    <s v="BLOCO TRIPLO JOHNBR 34&quot; / 36&quot;                               "/>
    <n v="32"/>
    <n v="10"/>
    <n v="2.68333333333333"/>
    <n v="3.7267080745341601"/>
  </r>
  <r>
    <x v="0"/>
    <x v="1"/>
    <x v="4"/>
    <s v="0024061L       "/>
    <s v="BLOCO DO DISCO CO4BR 34&quot; S/ NIQUELAR                        "/>
    <n v="32"/>
    <n v="35"/>
    <n v="8.65"/>
    <n v="4.04624277456647"/>
  </r>
  <r>
    <x v="0"/>
    <x v="1"/>
    <x v="17"/>
    <s v="0024063L       "/>
    <s v="BLOCO DO DISCO CO4BR34 LUB ESQ                              "/>
    <n v="32"/>
    <n v="15"/>
    <n v="2.1166666666666698"/>
    <n v="7.0866141732283499"/>
  </r>
  <r>
    <x v="0"/>
    <x v="1"/>
    <x v="26"/>
    <s v="0024062L       "/>
    <s v="BLOCO DO DISCO CO4BR34 LUB DIR                              "/>
    <n v="32"/>
    <n v="35"/>
    <n v="6.3"/>
    <n v="5.5555555555555598"/>
  </r>
  <r>
    <x v="0"/>
    <x v="1"/>
    <x v="29"/>
    <s v="0024062L       "/>
    <s v="BLOCO DO DISCO CO4BR34 LUB DIR                              "/>
    <n v="32"/>
    <n v="25"/>
    <n v="4.45"/>
    <n v="5.6179775280898898"/>
  </r>
  <r>
    <x v="0"/>
    <x v="1"/>
    <x v="6"/>
    <s v="SA00000021408N "/>
    <s v="BLOCO CMOAL                                                 "/>
    <n v="32"/>
    <n v="18"/>
    <n v="2.1666666666666701"/>
    <n v="8.3076923076923102"/>
  </r>
  <r>
    <x v="0"/>
    <x v="1"/>
    <x v="8"/>
    <s v="0024061L       "/>
    <s v="BLOCO DO DISCO CO4BR 34&quot; S/ NIQUELAR                        "/>
    <n v="32"/>
    <n v="63"/>
    <n v="9.6166666666666707"/>
    <n v="6.5511265164644703"/>
  </r>
  <r>
    <x v="0"/>
    <x v="1"/>
    <x v="10"/>
    <s v="3021678L       "/>
    <s v="BLOCO TRIPLO CILINDRO MF30X120                              "/>
    <n v="32"/>
    <n v="16"/>
    <n v="7.3"/>
    <n v="2.1917808219178099"/>
  </r>
  <r>
    <x v="0"/>
    <x v="1"/>
    <x v="11"/>
    <s v="3021679L       "/>
    <s v="BLOCO TRIPLO CILINDRO LUBRIF MF30X120                       "/>
    <n v="32"/>
    <n v="6"/>
    <n v="3.1"/>
    <n v="1.93548387096774"/>
  </r>
  <r>
    <x v="0"/>
    <x v="1"/>
    <x v="24"/>
    <s v="0024061L       "/>
    <s v="BLOCO DO DISCO CO4BR 34&quot; S/ NIQUELAR                        "/>
    <n v="32"/>
    <n v="63"/>
    <n v="8.5833333333333304"/>
    <n v="7.3398058252427196"/>
  </r>
  <r>
    <x v="0"/>
    <x v="1"/>
    <x v="0"/>
    <s v="4220300L       "/>
    <s v="BLOCO TRIPLO SEMI ACAB JOHNBR 42&quot;X134                       "/>
    <n v="32"/>
    <n v="22"/>
    <n v="8.4166666666666696"/>
    <n v="2.61386138613861"/>
  </r>
  <r>
    <x v="0"/>
    <x v="1"/>
    <x v="12"/>
    <s v="4220300L       "/>
    <s v="BLOCO TRIPLO SEMI ACAB JOHNBR 42&quot;X134                       "/>
    <n v="32"/>
    <n v="23"/>
    <n v="9.1666666666666696"/>
    <n v="2.5090909090909101"/>
  </r>
  <r>
    <x v="0"/>
    <x v="1"/>
    <x v="27"/>
    <s v="0024065L       "/>
    <s v="BLOCO DO DISCO CO4BR JANELA S/ NIQUELAR                     "/>
    <n v="32"/>
    <n v="24"/>
    <n v="3.2"/>
    <n v="7.5"/>
  </r>
  <r>
    <x v="0"/>
    <x v="1"/>
    <x v="14"/>
    <s v="4220300L       "/>
    <s v="BLOCO TRIPLO SEMI ACAB JOHNBR 42&quot;X134                       "/>
    <n v="32"/>
    <n v="0"/>
    <n v="1.81666666666667"/>
    <n v="0"/>
  </r>
  <r>
    <x v="0"/>
    <x v="2"/>
    <x v="30"/>
    <s v="0024055L       "/>
    <s v="BLOCO UNICO CILINDRO DF NORMAL                              "/>
    <n v="32"/>
    <n v="66"/>
    <n v="8.65"/>
    <n v="7.6300578034682101"/>
  </r>
  <r>
    <x v="0"/>
    <x v="2"/>
    <x v="21"/>
    <s v="0024055L       "/>
    <s v="BLOCO UNICO CILINDRO DF NORMAL                              "/>
    <n v="32"/>
    <n v="60"/>
    <n v="9.5500000000000007"/>
    <n v="6.2827225130890003"/>
  </r>
  <r>
    <x v="0"/>
    <x v="2"/>
    <x v="5"/>
    <s v="0024055L       "/>
    <s v="BLOCO UNICO CILINDRO DF NORMAL                              "/>
    <n v="32"/>
    <n v="66"/>
    <n v="9.7666666666666693"/>
    <n v="6.7576791808873704"/>
  </r>
  <r>
    <x v="0"/>
    <x v="2"/>
    <x v="5"/>
    <s v="3420527L       "/>
    <s v="BLOCO DO CILINDRO NORMAL MJDCE34                            "/>
    <n v="32"/>
    <n v="12"/>
    <n v="3.55"/>
    <n v="3.3802816901408499"/>
  </r>
  <r>
    <x v="0"/>
    <x v="2"/>
    <x v="5"/>
    <s v="3420528L       "/>
    <s v="BLOCO CILINDRO LUBRIFICACAO MJDCE34                         "/>
    <n v="32"/>
    <n v="6"/>
    <n v="4.1166666666666698"/>
    <n v="1.4574898785425101"/>
  </r>
  <r>
    <x v="0"/>
    <x v="2"/>
    <x v="6"/>
    <s v="4220310L       "/>
    <s v="BLOCO TRIPLO GERAL MF 42X168                                "/>
    <n v="32"/>
    <n v="18"/>
    <n v="9.65"/>
    <n v="1.86528497409326"/>
  </r>
  <r>
    <x v="0"/>
    <x v="2"/>
    <x v="7"/>
    <s v="0024055L       "/>
    <s v="BLOCO UNICO CILINDRO DF NORMAL                              "/>
    <n v="32"/>
    <n v="66"/>
    <n v="9.5333333333333297"/>
    <n v="6.9230769230769198"/>
  </r>
  <r>
    <x v="0"/>
    <x v="2"/>
    <x v="11"/>
    <s v="0021631L       "/>
    <s v="BLOCO UNICO CILINDRO CI4 30                                 "/>
    <n v="32"/>
    <n v="64"/>
    <n v="9.6"/>
    <n v="6.6666666666666696"/>
  </r>
  <r>
    <x v="0"/>
    <x v="2"/>
    <x v="11"/>
    <s v="4220310L       "/>
    <s v="BLOCO TRIPLO GERAL MF 42X168                                "/>
    <n v="32"/>
    <n v="18"/>
    <n v="9.6166666666666707"/>
    <n v="1.8717504332755599"/>
  </r>
  <r>
    <x v="0"/>
    <x v="2"/>
    <x v="12"/>
    <s v="0021631L       "/>
    <s v="BLOCO UNICO CILINDRO CI4 30                                 "/>
    <n v="32"/>
    <n v="40"/>
    <n v="4.5833333333333304"/>
    <n v="8.7272727272727302"/>
  </r>
  <r>
    <x v="0"/>
    <x v="2"/>
    <x v="12"/>
    <s v="4220313L       "/>
    <s v="BLOCO TRIPLO LIMPEZA MF 42X168                              "/>
    <n v="32"/>
    <n v="6"/>
    <n v="1.5166666666666699"/>
    <n v="3.9560439560439602"/>
  </r>
  <r>
    <x v="0"/>
    <x v="2"/>
    <x v="13"/>
    <s v="4220312L       "/>
    <s v="BLOCO TRIPLO LUB DIR MF 42X168                              "/>
    <n v="32"/>
    <n v="24"/>
    <n v="3.5833333333333299"/>
    <n v="6.6976744186046497"/>
  </r>
  <r>
    <x v="0"/>
    <x v="2"/>
    <x v="27"/>
    <s v="00416629L      "/>
    <s v="BLOCO UNICO DISCO CI4 30 - 34                               "/>
    <n v="32"/>
    <n v="0"/>
    <n v="0.98333333333333295"/>
    <n v="0"/>
  </r>
  <r>
    <x v="0"/>
    <x v="3"/>
    <x v="30"/>
    <s v="00416629L      "/>
    <s v="BLOCO UNICO DISCO CI4 30 - 34                               "/>
    <n v="32"/>
    <n v="70"/>
    <n v="9.35"/>
    <n v="7.4866310160427796"/>
  </r>
  <r>
    <x v="0"/>
    <x v="3"/>
    <x v="28"/>
    <s v="0024055L       "/>
    <s v="BLOCO UNICO CILINDRO DF NORMAL                              "/>
    <n v="32"/>
    <n v="54"/>
    <n v="9.25"/>
    <n v="5.8378378378378404"/>
  </r>
  <r>
    <x v="0"/>
    <x v="3"/>
    <x v="15"/>
    <s v="00416630L      "/>
    <s v="BLOCO UNICO DISCO PONTO DE AR CI4 30 - 34                   "/>
    <n v="32"/>
    <n v="10"/>
    <n v="0.7"/>
    <n v="14.285714285714301"/>
  </r>
  <r>
    <x v="0"/>
    <x v="3"/>
    <x v="17"/>
    <s v="00416630L      "/>
    <s v="BLOCO UNICO DISCO PONTO DE AR CI4 30 - 34                   "/>
    <n v="32"/>
    <n v="10"/>
    <n v="0.28333333333333299"/>
    <n v="35.294117647058798"/>
  </r>
  <r>
    <x v="0"/>
    <x v="3"/>
    <x v="22"/>
    <s v="0024061L       "/>
    <s v="BLOCO DO DISCO CO4BR 34&quot; S/ NIQUELAR                        "/>
    <n v="32"/>
    <n v="35"/>
    <n v="7.4833333333333298"/>
    <n v="4.6770601336302899"/>
  </r>
  <r>
    <x v="0"/>
    <x v="3"/>
    <x v="9"/>
    <s v="0024063L       "/>
    <s v="BLOCO DO DISCO CO4BR34 LUB ESQ                              "/>
    <n v="32"/>
    <n v="14"/>
    <n v="3.05"/>
    <n v="4.5901639344262302"/>
  </r>
  <r>
    <x v="0"/>
    <x v="3"/>
    <x v="23"/>
    <s v="0024062L       "/>
    <s v="BLOCO DO DISCO CO4BR34 LUB DIR                              "/>
    <n v="32"/>
    <n v="14"/>
    <n v="0.41666666666666702"/>
    <n v="33.6"/>
  </r>
  <r>
    <x v="0"/>
    <x v="3"/>
    <x v="10"/>
    <s v="SA0012502373   "/>
    <s v="BLOCO DO CILINDRO CMOAN 34                                  "/>
    <n v="32"/>
    <n v="24"/>
    <n v="8.68333333333333"/>
    <n v="2.7639155470249501"/>
  </r>
  <r>
    <x v="0"/>
    <x v="3"/>
    <x v="25"/>
    <s v="0021631L       "/>
    <s v="BLOCO UNICO CILINDRO CI4 30                                 "/>
    <n v="32"/>
    <n v="24"/>
    <n v="5.15"/>
    <n v="4.6601941747572804"/>
  </r>
  <r>
    <x v="0"/>
    <x v="3"/>
    <x v="12"/>
    <s v="SA0012502373   "/>
    <s v="BLOCO DO CILINDRO CMOAN 34                                  "/>
    <n v="32"/>
    <n v="18"/>
    <n v="8.7166666666666703"/>
    <n v="2.0650095602294498"/>
  </r>
  <r>
    <x v="0"/>
    <x v="3"/>
    <x v="14"/>
    <s v="SA000000415875 "/>
    <s v="BLOCO DO CILINDRO CMO 34 - LUBRIFICACAO                     "/>
    <n v="32"/>
    <n v="12"/>
    <n v="3.93333333333333"/>
    <n v="3.0508474576271198"/>
  </r>
  <r>
    <x v="0"/>
    <x v="3"/>
    <x v="14"/>
    <s v="SA0012502373   "/>
    <s v="BLOCO DO CILINDRO CMOAN 34                                  "/>
    <n v="32"/>
    <n v="6"/>
    <n v="1.9166666666666701"/>
    <n v="3.1304347826086998"/>
  </r>
  <r>
    <x v="0"/>
    <x v="4"/>
    <x v="28"/>
    <s v="0023333L       "/>
    <s v="BLOCO UNICO MF                                              "/>
    <n v="32"/>
    <n v="96"/>
    <n v="8.6"/>
    <n v="11.162790697674399"/>
  </r>
  <r>
    <x v="0"/>
    <x v="4"/>
    <x v="21"/>
    <s v="SA000000425110 "/>
    <s v="BLOCO P/CILINDRO 4 PISTA LUBR.MN                            "/>
    <n v="32"/>
    <n v="32"/>
    <n v="3.15"/>
    <n v="10.158730158730201"/>
  </r>
  <r>
    <x v="0"/>
    <x v="4"/>
    <x v="16"/>
    <s v="SA000000418112 "/>
    <s v="BLOCO LIMPEZA JOHN C FIN.44                                 "/>
    <n v="32"/>
    <n v="24"/>
    <n v="2.7"/>
    <n v="8.8888888888888893"/>
  </r>
  <r>
    <x v="0"/>
    <x v="4"/>
    <x v="16"/>
    <s v="SA000000425126 "/>
    <s v="BLOCO P/ CILINDRO 2 PISTAS JC CAT. DIR.                     "/>
    <n v="32"/>
    <n v="24"/>
    <n v="3.45"/>
    <n v="6.9565217391304301"/>
  </r>
  <r>
    <x v="0"/>
    <x v="4"/>
    <x v="5"/>
    <s v="SA000000425110 "/>
    <s v="BLOCO P/CILINDRO 4 PISTA LUBR.MN                            "/>
    <n v="32"/>
    <n v="32"/>
    <n v="4.5833333333333304"/>
    <n v="6.9818181818181797"/>
  </r>
  <r>
    <x v="0"/>
    <x v="4"/>
    <x v="17"/>
    <s v="SA000012502365 "/>
    <s v="BLOCO DO DISCO CMO                                          "/>
    <n v="32"/>
    <n v="18"/>
    <n v="9.7166666666666703"/>
    <n v="1.852487135506"/>
  </r>
  <r>
    <x v="0"/>
    <x v="4"/>
    <x v="26"/>
    <s v="0023333L       "/>
    <s v="BLOCO UNICO MF                                              "/>
    <n v="32"/>
    <n v="96"/>
    <n v="9.6166666666666707"/>
    <n v="9.98266897746967"/>
  </r>
  <r>
    <x v="0"/>
    <x v="4"/>
    <x v="18"/>
    <s v="SA000012502366 "/>
    <s v="BLOCO DO DISCO CMO                                          "/>
    <n v="32"/>
    <n v="4"/>
    <n v="1.8333333333333299"/>
    <n v="2.1818181818181799"/>
  </r>
  <r>
    <x v="0"/>
    <x v="4"/>
    <x v="9"/>
    <s v="4220301L       "/>
    <s v="BLOCO TRIPLO LUBRIF ESQ SEMI ACAB 42&quot;                       "/>
    <n v="32"/>
    <n v="20"/>
    <n v="1.5833333333333299"/>
    <n v="12.6315789473684"/>
  </r>
  <r>
    <x v="0"/>
    <x v="4"/>
    <x v="23"/>
    <s v="SA00000021409N "/>
    <s v="BLOCO CMOAL                                                 "/>
    <n v="32"/>
    <n v="6"/>
    <n v="0.91666666666666696"/>
    <n v="6.5454545454545503"/>
  </r>
  <r>
    <x v="0"/>
    <x v="0"/>
    <x v="22"/>
    <s v="SA000000418180 "/>
    <s v="BLOCO DO CILINDRO CMO 34 - LUBRIFICACAO                     "/>
    <n v="32"/>
    <n v="12"/>
    <n v="4.6666666666666696"/>
    <n v="2.5714285714285698"/>
  </r>
  <r>
    <x v="0"/>
    <x v="0"/>
    <x v="22"/>
    <s v="SA0011502329   "/>
    <s v="BLOCO DO CILINDRO CMOAN 30                                  "/>
    <n v="32"/>
    <n v="18"/>
    <n v="4.6500000000000004"/>
    <n v="3.87096774193548"/>
  </r>
  <r>
    <x v="0"/>
    <x v="0"/>
    <x v="25"/>
    <s v="0024056L       "/>
    <s v="BLOCO UN CILINDRO DF LUBR. ESQ                              "/>
    <n v="32"/>
    <n v="35"/>
    <n v="0.85"/>
    <n v="41.176470588235297"/>
  </r>
  <r>
    <x v="0"/>
    <x v="1"/>
    <x v="30"/>
    <s v="0024061L       "/>
    <s v="BLOCO DO DISCO CO4BR 34&quot; S/ NIQUELAR                        "/>
    <n v="32"/>
    <n v="126"/>
    <n v="18.3"/>
    <n v="6.8852459016393501"/>
  </r>
  <r>
    <x v="0"/>
    <x v="1"/>
    <x v="30"/>
    <s v="4220301L       "/>
    <s v="BLOCO TRIPLO LUBRIF ESQ SEMI ACAB 42&quot;                       "/>
    <n v="32"/>
    <n v="14"/>
    <n v="7.5"/>
    <n v="1.86666666666667"/>
  </r>
  <r>
    <x v="0"/>
    <x v="1"/>
    <x v="4"/>
    <s v="0024046L       "/>
    <s v="BLOCO TRIPLO JOHNBR 34&quot; / 36&quot;                               "/>
    <n v="32"/>
    <n v="20"/>
    <n v="7.5166666666666702"/>
    <n v="2.6607538802660802"/>
  </r>
  <r>
    <x v="0"/>
    <x v="1"/>
    <x v="15"/>
    <s v="0024047L       "/>
    <s v="BLOCO TRIPLO LUB. JOHNBR 34/36                              "/>
    <n v="32"/>
    <n v="8"/>
    <n v="2.5499999999999998"/>
    <n v="3.1372549019607798"/>
  </r>
  <r>
    <x v="0"/>
    <x v="1"/>
    <x v="16"/>
    <s v="SA00000021407N "/>
    <s v="BLOCO                                                       "/>
    <n v="32"/>
    <n v="18"/>
    <n v="3.18333333333333"/>
    <n v="5.6544502617800996"/>
  </r>
  <r>
    <x v="0"/>
    <x v="1"/>
    <x v="5"/>
    <s v="0024061L       "/>
    <s v="BLOCO DO DISCO CO4BR 34&quot; S/ NIQUELAR                        "/>
    <n v="32"/>
    <n v="55"/>
    <n v="9.7333333333333307"/>
    <n v="5.6506849315068504"/>
  </r>
  <r>
    <x v="0"/>
    <x v="1"/>
    <x v="26"/>
    <s v="SA00000021407N "/>
    <s v="BLOCO                                                       "/>
    <n v="32"/>
    <n v="42"/>
    <n v="6.81666666666667"/>
    <n v="6.1613691931540302"/>
  </r>
  <r>
    <x v="0"/>
    <x v="1"/>
    <x v="29"/>
    <s v="SA00000021407N "/>
    <s v="BLOCO                                                       "/>
    <n v="32"/>
    <n v="36"/>
    <n v="8.4166666666666696"/>
    <n v="4.2772277227722801"/>
  </r>
  <r>
    <x v="0"/>
    <x v="1"/>
    <x v="29"/>
    <s v="SA00000021408N "/>
    <s v="BLOCO CMOAL                                                 "/>
    <n v="32"/>
    <n v="6"/>
    <n v="0.58333333333333304"/>
    <n v="10.285714285714301"/>
  </r>
  <r>
    <x v="0"/>
    <x v="1"/>
    <x v="11"/>
    <s v="0024061L       "/>
    <s v="BLOCO DO DISCO CO4BR 34&quot; S/ NIQUELAR                        "/>
    <n v="32"/>
    <n v="56"/>
    <n v="9.5500000000000007"/>
    <n v="5.86387434554974"/>
  </r>
  <r>
    <x v="0"/>
    <x v="1"/>
    <x v="11"/>
    <s v="3021678L       "/>
    <s v="BLOCO TRIPLO CILINDRO MF30X120                              "/>
    <n v="32"/>
    <n v="40"/>
    <n v="2.68333333333333"/>
    <n v="14.906832298136599"/>
  </r>
  <r>
    <x v="0"/>
    <x v="1"/>
    <x v="11"/>
    <s v="3021680L       "/>
    <s v="BLOCO TRIPLO CILINDRO AR MF30X120                           "/>
    <n v="32"/>
    <n v="4"/>
    <n v="3.3333333333333298E-2"/>
    <n v="120"/>
  </r>
  <r>
    <x v="0"/>
    <x v="1"/>
    <x v="20"/>
    <s v="4220300L       "/>
    <s v="BLOCO TRIPLO SEMI ACAB JOHNBR 42&quot;X134                       "/>
    <n v="32"/>
    <n v="24"/>
    <n v="9.68333333333333"/>
    <n v="2.47848537005164"/>
  </r>
  <r>
    <x v="0"/>
    <x v="1"/>
    <x v="0"/>
    <s v="0024061L       "/>
    <s v="BLOCO DO DISCO CO4BR 34&quot; S/ NIQUELAR                        "/>
    <n v="32"/>
    <n v="56"/>
    <n v="8.4499999999999993"/>
    <n v="6.62721893491124"/>
  </r>
  <r>
    <x v="0"/>
    <x v="1"/>
    <x v="27"/>
    <s v="4220300L       "/>
    <s v="BLOCO TRIPLO SEMI ACAB JOHNBR 42&quot;X134                       "/>
    <n v="32"/>
    <n v="18"/>
    <n v="7.7166666666666703"/>
    <n v="2.3326133909287301"/>
  </r>
  <r>
    <x v="0"/>
    <x v="2"/>
    <x v="30"/>
    <s v="4220304L       "/>
    <s v="BLOCO TRIPLO LUBRIF DIR SEMI ACAB 42&quot;                       "/>
    <n v="32"/>
    <n v="20"/>
    <n v="8.65"/>
    <n v="2.3121387283237"/>
  </r>
  <r>
    <x v="0"/>
    <x v="2"/>
    <x v="21"/>
    <s v="4220304L       "/>
    <s v="BLOCO TRIPLO LUBRIF DIR SEMI ACAB 42&quot;                       "/>
    <n v="32"/>
    <n v="4"/>
    <n v="1.35"/>
    <n v="2.9629629629629601"/>
  </r>
  <r>
    <x v="0"/>
    <x v="2"/>
    <x v="15"/>
    <s v="3420527L       "/>
    <s v="BLOCO DO CILINDRO NORMAL MJDCE34                            "/>
    <n v="32"/>
    <n v="6"/>
    <n v="2.2333333333333298"/>
    <n v="2.6865671641790998"/>
  </r>
  <r>
    <x v="0"/>
    <x v="2"/>
    <x v="16"/>
    <s v="0024055L       "/>
    <s v="BLOCO UNICO CILINDRO DF NORMAL                              "/>
    <n v="32"/>
    <n v="60"/>
    <n v="9.6666666666666696"/>
    <n v="6.2068965517241397"/>
  </r>
  <r>
    <x v="0"/>
    <x v="2"/>
    <x v="29"/>
    <s v="0024055L       "/>
    <s v="BLOCO UNICO CILINDRO DF NORMAL                              "/>
    <n v="32"/>
    <n v="66"/>
    <n v="9.4666666666666703"/>
    <n v="6.9718309859154903"/>
  </r>
  <r>
    <x v="0"/>
    <x v="2"/>
    <x v="29"/>
    <s v="4220310L       "/>
    <s v="BLOCO TRIPLO GERAL MF 42X168                                "/>
    <n v="32"/>
    <n v="12"/>
    <n v="6.15"/>
    <n v="1.9512195121951199"/>
  </r>
  <r>
    <x v="0"/>
    <x v="2"/>
    <x v="8"/>
    <s v="4220310L       "/>
    <s v="BLOCO TRIPLO GERAL MF 42X168                                "/>
    <n v="32"/>
    <n v="34"/>
    <n v="2.2000000000000002"/>
    <n v="15.454545454545499"/>
  </r>
  <r>
    <x v="0"/>
    <x v="2"/>
    <x v="19"/>
    <s v="4220310L       "/>
    <s v="BLOCO TRIPLO GERAL MF 42X168                                "/>
    <n v="32"/>
    <n v="32"/>
    <n v="7.95"/>
    <n v="4.0251572327043998"/>
  </r>
  <r>
    <x v="0"/>
    <x v="2"/>
    <x v="20"/>
    <s v="4220310L       "/>
    <s v="BLOCO TRIPLO GERAL MF 42X168                                "/>
    <n v="32"/>
    <n v="60"/>
    <n v="9.65"/>
    <n v="6.2176165803108798"/>
  </r>
  <r>
    <x v="0"/>
    <x v="2"/>
    <x v="25"/>
    <s v="0021631L       "/>
    <s v="BLOCO UNICO CILINDRO CI4 30                                 "/>
    <n v="32"/>
    <n v="56"/>
    <n v="9.35"/>
    <n v="5.9893048128342201"/>
  </r>
  <r>
    <x v="0"/>
    <x v="2"/>
    <x v="25"/>
    <s v="4220312L       "/>
    <s v="BLOCO TRIPLO LUB DIR MF 42X168                              "/>
    <n v="32"/>
    <n v="10"/>
    <n v="7.06666666666667"/>
    <n v="1.4150943396226401"/>
  </r>
  <r>
    <x v="0"/>
    <x v="2"/>
    <x v="12"/>
    <s v="0021656L       "/>
    <s v="BLOCO UNICO CILINDRO LUBRIFICACAO DIREITO CI4 30            "/>
    <n v="32"/>
    <n v="16"/>
    <n v="1.9"/>
    <n v="8.4210526315789505"/>
  </r>
  <r>
    <x v="0"/>
    <x v="2"/>
    <x v="27"/>
    <s v="4220310L       "/>
    <s v="BLOCO TRIPLO GERAL MF 42X168                                "/>
    <n v="32"/>
    <n v="20"/>
    <n v="8.4833333333333307"/>
    <n v="2.3575638506876202"/>
  </r>
  <r>
    <x v="0"/>
    <x v="3"/>
    <x v="28"/>
    <s v="00416629L      "/>
    <s v="BLOCO UNICO DISCO CI4 30 - 34                               "/>
    <n v="32"/>
    <n v="70"/>
    <n v="9.25"/>
    <n v="7.5675675675675702"/>
  </r>
  <r>
    <x v="0"/>
    <x v="3"/>
    <x v="15"/>
    <s v="0024055L       "/>
    <s v="BLOCO UNICO CILINDRO DF NORMAL                              "/>
    <n v="32"/>
    <n v="48"/>
    <n v="8.56666666666667"/>
    <n v="5.6031128404669301"/>
  </r>
  <r>
    <x v="0"/>
    <x v="3"/>
    <x v="15"/>
    <s v="00416631L      "/>
    <s v="BLOCO UNICO DISCO LUBRIFICACAO ESQUERDO CI4 30 - 34         "/>
    <n v="32"/>
    <n v="10"/>
    <n v="0.83333333333333304"/>
    <n v="12"/>
  </r>
  <r>
    <x v="0"/>
    <x v="3"/>
    <x v="17"/>
    <s v="0024055L       "/>
    <s v="BLOCO UNICO CILINDRO DF NORMAL                              "/>
    <n v="32"/>
    <n v="42"/>
    <n v="8.2833333333333297"/>
    <n v="5.0704225352112697"/>
  </r>
  <r>
    <x v="0"/>
    <x v="3"/>
    <x v="17"/>
    <s v="00416632L      "/>
    <s v="BLOCO UNICO DISCO LUBRIFICACAO DIREITO CI4 30 - 34          "/>
    <n v="32"/>
    <n v="10"/>
    <n v="0.56666666666666698"/>
    <n v="17.647058823529399"/>
  </r>
  <r>
    <x v="0"/>
    <x v="3"/>
    <x v="18"/>
    <s v="4220321L       "/>
    <s v="BLOCO TRIPLO LUB MF 42X168                                  "/>
    <n v="32"/>
    <n v="12"/>
    <n v="5.0166666666666702"/>
    <n v="2.3920265780730898"/>
  </r>
  <r>
    <x v="0"/>
    <x v="3"/>
    <x v="8"/>
    <s v="0024061L       "/>
    <s v="BLOCO DO DISCO CO4BR 34&quot; S/ NIQUELAR                        "/>
    <n v="32"/>
    <n v="56"/>
    <n v="9.6166666666666707"/>
    <n v="5.8232235701906401"/>
  </r>
  <r>
    <x v="0"/>
    <x v="3"/>
    <x v="23"/>
    <s v="0024063L       "/>
    <s v="BLOCO DO DISCO CO4BR34 LUB ESQ                              "/>
    <n v="32"/>
    <n v="6"/>
    <n v="0.51666666666666705"/>
    <n v="11.6129032258065"/>
  </r>
  <r>
    <x v="0"/>
    <x v="3"/>
    <x v="10"/>
    <s v="00416629L      "/>
    <s v="BLOCO UNICO DISCO CI4 30 - 34                               "/>
    <n v="32"/>
    <n v="40"/>
    <n v="4.75"/>
    <n v="8.4210526315789505"/>
  </r>
  <r>
    <x v="0"/>
    <x v="3"/>
    <x v="24"/>
    <s v="00416629L      "/>
    <s v="BLOCO UNICO DISCO CI4 30 - 34                               "/>
    <n v="32"/>
    <n v="70"/>
    <n v="9.5"/>
    <n v="7.3684210526315796"/>
  </r>
  <r>
    <x v="0"/>
    <x v="3"/>
    <x v="1"/>
    <s v="0021631L       "/>
    <s v="BLOCO UNICO CILINDRO CI4 30                                 "/>
    <n v="32"/>
    <n v="16"/>
    <n v="3.2833333333333301"/>
    <n v="4.8730964467005098"/>
  </r>
  <r>
    <x v="0"/>
    <x v="3"/>
    <x v="1"/>
    <s v="SA0012502373   "/>
    <s v="BLOCO DO CILINDRO CMOAN 34                                  "/>
    <n v="32"/>
    <n v="36"/>
    <n v="9.5"/>
    <n v="3.7894736842105301"/>
  </r>
  <r>
    <x v="0"/>
    <x v="3"/>
    <x v="13"/>
    <s v="0021631L       "/>
    <s v="BLOCO UNICO CILINDRO CI4 30                                 "/>
    <n v="32"/>
    <n v="16"/>
    <n v="2.1"/>
    <n v="7.6190476190476204"/>
  </r>
  <r>
    <x v="0"/>
    <x v="3"/>
    <x v="13"/>
    <s v="SA0012502373   "/>
    <s v="BLOCO DO CILINDRO CMOAN 34                                  "/>
    <n v="32"/>
    <n v="42"/>
    <n v="9.2333333333333307"/>
    <n v="4.54873646209386"/>
  </r>
  <r>
    <x v="0"/>
    <x v="4"/>
    <x v="28"/>
    <s v="SA000012502365 "/>
    <s v="BLOCO DO DISCO CMO                                          "/>
    <n v="32"/>
    <n v="14"/>
    <n v="8.6"/>
    <n v="1.62790697674419"/>
  </r>
  <r>
    <x v="0"/>
    <x v="4"/>
    <x v="21"/>
    <s v="SA000000425109 "/>
    <s v="BLOCO P/CILINDRO 4 PISTA LUBR.MN                            "/>
    <n v="32"/>
    <n v="32"/>
    <n v="5.31666666666667"/>
    <n v="6.0188087774294701"/>
  </r>
  <r>
    <x v="0"/>
    <x v="4"/>
    <x v="16"/>
    <s v="SA000012502365 "/>
    <s v="BLOCO DO DISCO CMO                                          "/>
    <n v="32"/>
    <n v="8"/>
    <n v="2.7166666666666699"/>
    <n v="2.94478527607362"/>
  </r>
  <r>
    <x v="0"/>
    <x v="4"/>
    <x v="5"/>
    <s v="SA000000425109 "/>
    <s v="BLOCO P/CILINDRO 4 PISTA LUBR.MN                            "/>
    <n v="32"/>
    <n v="32"/>
    <n v="2.2333333333333298"/>
    <n v="14.3283582089552"/>
  </r>
  <r>
    <x v="0"/>
    <x v="4"/>
    <x v="18"/>
    <s v="0023333L       "/>
    <s v="BLOCO UNICO MF                                              "/>
    <n v="32"/>
    <n v="80"/>
    <n v="8.85"/>
    <n v="9.0395480225988702"/>
  </r>
  <r>
    <x v="0"/>
    <x v="4"/>
    <x v="7"/>
    <s v="0023333L       "/>
    <s v="BLOCO UNICO MF                                              "/>
    <n v="32"/>
    <n v="88"/>
    <n v="9.56666666666667"/>
    <n v="9.1986062717770007"/>
  </r>
  <r>
    <x v="0"/>
    <x v="4"/>
    <x v="23"/>
    <s v="0023333L       "/>
    <s v="BLOCO UNICO MF                                              "/>
    <n v="32"/>
    <n v="64"/>
    <n v="8.7333333333333307"/>
    <n v="7.3282442748091601"/>
  </r>
  <r>
    <x v="0"/>
    <x v="4"/>
    <x v="24"/>
    <s v="SA00000021409N "/>
    <s v="BLOCO CMOAL                                                 "/>
    <n v="32"/>
    <n v="48"/>
    <n v="9.6999999999999993"/>
    <n v="4.9484536082474202"/>
  </r>
  <r>
    <x v="0"/>
    <x v="4"/>
    <x v="1"/>
    <s v="0023333L       "/>
    <s v="BLOCO UNICO MF                                              "/>
    <n v="32"/>
    <n v="80"/>
    <n v="8.6666666666666696"/>
    <n v="9.2307692307692299"/>
  </r>
  <r>
    <x v="0"/>
    <x v="4"/>
    <x v="13"/>
    <s v="0023333L       "/>
    <s v="BLOCO UNICO MF                                              "/>
    <n v="32"/>
    <n v="96"/>
    <n v="9.7666666666666693"/>
    <n v="9.8293515358361798"/>
  </r>
  <r>
    <x v="0"/>
    <x v="5"/>
    <x v="22"/>
    <s v="0021631L       "/>
    <s v="BLOCO UNICO CILINDRO CI4 30                                 "/>
    <n v="32"/>
    <n v="48"/>
    <n v="9.2333333333333307"/>
    <n v="5.1985559566786996"/>
  </r>
  <r>
    <x v="0"/>
    <x v="5"/>
    <x v="29"/>
    <s v="0023333L       "/>
    <s v="BLOCO UNICO MF                                              "/>
    <n v="32"/>
    <n v="21"/>
    <n v="2.4500000000000002"/>
    <n v="8.5714285714285694"/>
  </r>
  <r>
    <x v="0"/>
    <x v="5"/>
    <x v="6"/>
    <s v="0021631L       "/>
    <s v="BLOCO UNICO CILINDRO CI4 30                                 "/>
    <n v="32"/>
    <n v="56"/>
    <n v="9.4499999999999993"/>
    <n v="5.92592592592593"/>
  </r>
  <r>
    <x v="0"/>
    <x v="5"/>
    <x v="19"/>
    <s v="00416629L      "/>
    <s v="BLOCO UNICO DISCO CI4 30 - 34                               "/>
    <n v="32"/>
    <n v="70"/>
    <n v="9.6666666666666696"/>
    <n v="7.2413793103448301"/>
  </r>
  <r>
    <x v="0"/>
    <x v="5"/>
    <x v="10"/>
    <s v="0021631L       "/>
    <s v="BLOCO UNICO CILINDRO CI4 30                                 "/>
    <n v="32"/>
    <n v="56"/>
    <n v="7.1"/>
    <n v="7.8873239436619702"/>
  </r>
  <r>
    <x v="0"/>
    <x v="5"/>
    <x v="20"/>
    <s v="00416629L      "/>
    <s v="BLOCO UNICO DISCO CI4 30 - 34                               "/>
    <n v="32"/>
    <n v="70"/>
    <n v="8.65"/>
    <n v="8.0924855491329506"/>
  </r>
  <r>
    <x v="0"/>
    <x v="5"/>
    <x v="1"/>
    <s v="00416629L      "/>
    <s v="BLOCO UNICO DISCO CI4 30 - 34                               "/>
    <n v="32"/>
    <n v="60"/>
    <n v="8.56666666666667"/>
    <n v="7.0038910505836602"/>
  </r>
  <r>
    <x v="0"/>
    <x v="5"/>
    <x v="12"/>
    <s v="00416632L      "/>
    <s v="BLOCO UNICO DISCO LUBRIFICACAO DIREITO CI4 30 - 34          "/>
    <n v="32"/>
    <n v="30"/>
    <n v="4.8666666666666698"/>
    <n v="6.1643835616438398"/>
  </r>
  <r>
    <x v="0"/>
    <x v="5"/>
    <x v="13"/>
    <s v="SA00000021407N "/>
    <s v="BLOCO                                                       "/>
    <n v="32"/>
    <n v="30"/>
    <n v="4.4666666666666703"/>
    <n v="6.7164179104477597"/>
  </r>
  <r>
    <x v="0"/>
    <x v="6"/>
    <x v="30"/>
    <s v="00416629L      "/>
    <s v="BLOCO UNICO DISCO CI4 30 - 34                               "/>
    <n v="32"/>
    <n v="60"/>
    <n v="9.6166666666666707"/>
    <n v="6.2391681109185404"/>
  </r>
  <r>
    <x v="0"/>
    <x v="6"/>
    <x v="28"/>
    <s v="SA00000021407N "/>
    <s v="BLOCO                                                       "/>
    <n v="32"/>
    <n v="48"/>
    <n v="9.7333333333333307"/>
    <n v="4.9315068493150704"/>
  </r>
  <r>
    <x v="0"/>
    <x v="6"/>
    <x v="29"/>
    <s v="0021657L       "/>
    <s v="BLOCO UNICO CILINDRO LUBRIFICACAO ESQUERDO CI4 30           "/>
    <n v="32"/>
    <n v="24"/>
    <n v="1.4"/>
    <n v="17.1428571428571"/>
  </r>
  <r>
    <x v="0"/>
    <x v="6"/>
    <x v="8"/>
    <s v="0021656L       "/>
    <s v="BLOCO UNICO CILINDRO LUBRIFICACAO DIREITO CI4 30            "/>
    <n v="32"/>
    <n v="48"/>
    <n v="4.45"/>
    <n v="10.7865168539326"/>
  </r>
  <r>
    <x v="0"/>
    <x v="6"/>
    <x v="8"/>
    <s v="0021657L       "/>
    <s v="BLOCO UNICO CILINDRO LUBRIFICACAO ESQUERDO CI4 30           "/>
    <n v="32"/>
    <n v="24"/>
    <n v="1.05"/>
    <n v="22.8571428571429"/>
  </r>
  <r>
    <x v="0"/>
    <x v="6"/>
    <x v="23"/>
    <s v="4220300L       "/>
    <s v="BLOCO TRIPLO SEMI ACAB JOHNBR 42&quot;X134                       "/>
    <n v="32"/>
    <n v="14"/>
    <n v="6.3"/>
    <n v="2.2222222222222201"/>
  </r>
  <r>
    <x v="0"/>
    <x v="6"/>
    <x v="23"/>
    <s v="4220304L       "/>
    <s v="BLOCO TRIPLO LUBRIF DIR SEMI ACAB 42&quot;                       "/>
    <n v="32"/>
    <n v="10"/>
    <n v="3.06666666666667"/>
    <n v="3.2608695652173898"/>
  </r>
  <r>
    <x v="0"/>
    <x v="6"/>
    <x v="19"/>
    <s v="0021631L       "/>
    <s v="BLOCO UNICO CILINDRO CI4 30                                 "/>
    <n v="32"/>
    <n v="56"/>
    <n v="9.75"/>
    <n v="5.7435897435897401"/>
  </r>
  <r>
    <x v="0"/>
    <x v="6"/>
    <x v="25"/>
    <s v="0021631L       "/>
    <s v="BLOCO UNICO CILINDRO CI4 30                                 "/>
    <n v="32"/>
    <n v="56"/>
    <n v="9.4"/>
    <n v="5.9574468085106398"/>
  </r>
  <r>
    <x v="0"/>
    <x v="6"/>
    <x v="12"/>
    <s v="4220301L       "/>
    <s v="BLOCO TRIPLO LUBRIF ESQ SEMI ACAB 42&quot;                       "/>
    <n v="32"/>
    <n v="20"/>
    <n v="8.6333333333333293"/>
    <n v="2.31660231660232"/>
  </r>
  <r>
    <x v="0"/>
    <x v="6"/>
    <x v="2"/>
    <s v="4220300L       "/>
    <s v="BLOCO TRIPLO SEMI ACAB JOHNBR 42&quot;X134                       "/>
    <n v="32"/>
    <n v="24"/>
    <n v="8.5"/>
    <n v="2.8235294117647101"/>
  </r>
  <r>
    <x v="0"/>
    <x v="7"/>
    <x v="4"/>
    <s v="SA00000021409N "/>
    <s v="BLOCO CMOAL                                                 "/>
    <n v="32"/>
    <n v="36"/>
    <n v="8.6166666666666707"/>
    <n v="4.1779497098645999"/>
  </r>
  <r>
    <x v="0"/>
    <x v="7"/>
    <x v="15"/>
    <s v="SA00000021409N "/>
    <s v="BLOCO CMOAL                                                 "/>
    <n v="32"/>
    <n v="24"/>
    <n v="3.93333333333333"/>
    <n v="6.1016949152542397"/>
  </r>
  <r>
    <x v="0"/>
    <x v="7"/>
    <x v="15"/>
    <s v="SA00000021412N "/>
    <s v="BLOCO CMOE                                                  "/>
    <n v="32"/>
    <n v="18"/>
    <n v="4.7166666666666703"/>
    <n v="3.8162544169611299"/>
  </r>
  <r>
    <x v="0"/>
    <x v="7"/>
    <x v="17"/>
    <s v="SA00000021409N "/>
    <s v="BLOCO CMOAL                                                 "/>
    <n v="32"/>
    <n v="54"/>
    <n v="9.5333333333333297"/>
    <n v="5.6643356643356597"/>
  </r>
  <r>
    <x v="0"/>
    <x v="7"/>
    <x v="6"/>
    <s v="3021671L       "/>
    <s v="BLOCO DUPLO DISCO CI2 30X108                                "/>
    <n v="32"/>
    <n v="15"/>
    <n v="8.4"/>
    <n v="1.78571428571429"/>
  </r>
  <r>
    <x v="0"/>
    <x v="7"/>
    <x v="8"/>
    <s v="4220301L       "/>
    <s v="BLOCO TRIPLO LUBRIF ESQ SEMI ACAB 42&quot;                       "/>
    <n v="32"/>
    <n v="14"/>
    <n v="5.93333333333333"/>
    <n v="2.3595505617977501"/>
  </r>
  <r>
    <x v="0"/>
    <x v="7"/>
    <x v="10"/>
    <s v="4220304L       "/>
    <s v="BLOCO TRIPLO LUBRIF DIR SEMI ACAB 42&quot;                       "/>
    <n v="32"/>
    <n v="25"/>
    <n v="8.7333333333333307"/>
    <n v="2.86259541984733"/>
  </r>
  <r>
    <x v="0"/>
    <x v="7"/>
    <x v="24"/>
    <s v="4220301L       "/>
    <s v="BLOCO TRIPLO LUBRIF ESQ SEMI ACAB 42&quot;                       "/>
    <n v="32"/>
    <n v="12"/>
    <n v="6.3833333333333302"/>
    <n v="1.8798955613577"/>
  </r>
  <r>
    <x v="0"/>
    <x v="7"/>
    <x v="14"/>
    <s v="SA000000418067 "/>
    <s v="BLOCO CIC 30/34                                             "/>
    <n v="32"/>
    <n v="14"/>
    <n v="1.2666666666666699"/>
    <n v="11.0526315789474"/>
  </r>
  <r>
    <x v="0"/>
    <x v="8"/>
    <x v="4"/>
    <s v="4220300L       "/>
    <s v="BLOCO TRIPLO SEMI ACAB JOHNBR 42&quot;X134                       "/>
    <n v="32"/>
    <n v="26"/>
    <n v="7.0833333333333304"/>
    <n v="3.6705882352941201"/>
  </r>
  <r>
    <x v="0"/>
    <x v="8"/>
    <x v="5"/>
    <s v="3220257L       "/>
    <s v="BLOCO TRIPLO CATRACA ESQUERDA  JOHNC 32                     "/>
    <n v="32"/>
    <n v="6"/>
    <n v="2.3833333333333302"/>
    <n v="2.5174825174825202"/>
  </r>
  <r>
    <x v="0"/>
    <x v="8"/>
    <x v="22"/>
    <s v="3220257L       "/>
    <s v="BLOCO TRIPLO CATRACA ESQUERDA  JOHNC 32                     "/>
    <n v="32"/>
    <n v="6"/>
    <n v="0.38333333333333303"/>
    <n v="15.6521739130435"/>
  </r>
  <r>
    <x v="0"/>
    <x v="8"/>
    <x v="19"/>
    <s v="4220300L       "/>
    <s v="BLOCO TRIPLO SEMI ACAB JOHNBR 42&quot;X134                       "/>
    <n v="32"/>
    <n v="40"/>
    <n v="14.133333333333301"/>
    <n v="2.8301886792452802"/>
  </r>
  <r>
    <x v="0"/>
    <x v="8"/>
    <x v="0"/>
    <s v="3021670L       "/>
    <s v="BLOCO DUPLO CILINDRO LUBRIF CI2 30X108                      "/>
    <n v="32"/>
    <n v="5"/>
    <n v="3.3333333333333298E-2"/>
    <n v="150"/>
  </r>
  <r>
    <x v="0"/>
    <x v="8"/>
    <x v="25"/>
    <s v="3021208L       "/>
    <s v="BLOCO DUPLO DISCO LUBRIF ESQ CI2 30X108                     "/>
    <n v="32"/>
    <n v="12"/>
    <n v="0.1"/>
    <n v="120"/>
  </r>
  <r>
    <x v="0"/>
    <x v="8"/>
    <x v="25"/>
    <s v="3021671L       "/>
    <s v="BLOCO DUPLO DISCO CI2 30X108                                "/>
    <n v="32"/>
    <n v="69"/>
    <n v="8"/>
    <n v="8.625"/>
  </r>
  <r>
    <x v="0"/>
    <x v="4"/>
    <x v="13"/>
    <s v="SA00000021413N "/>
    <s v="BLOCO CMOE                                                  "/>
    <n v="32"/>
    <n v="6"/>
    <n v="0.76666666666666705"/>
    <n v="7.8260869565217401"/>
  </r>
  <r>
    <x v="0"/>
    <x v="4"/>
    <x v="27"/>
    <s v="4220300L       "/>
    <s v="BLOCO TRIPLO SEMI ACAB JOHNBR 42&quot;X134                       "/>
    <n v="32"/>
    <n v="4"/>
    <n v="0.51666666666666705"/>
    <n v="7.7419354838709697"/>
  </r>
  <r>
    <x v="0"/>
    <x v="5"/>
    <x v="28"/>
    <s v="SA000000425109 "/>
    <s v="BLOCO P/CILINDRO 4 PISTA LUBR.MN                            "/>
    <n v="32"/>
    <n v="96"/>
    <n v="6.5833333333333304"/>
    <n v="14.5822784810127"/>
  </r>
  <r>
    <x v="0"/>
    <x v="5"/>
    <x v="21"/>
    <s v="SA000000425110 "/>
    <s v="BLOCO P/CILINDRO 4 PISTA LUBR.MN                            "/>
    <n v="32"/>
    <n v="14"/>
    <n v="0.7"/>
    <n v="20"/>
  </r>
  <r>
    <x v="0"/>
    <x v="5"/>
    <x v="15"/>
    <s v="0024046L       "/>
    <s v="BLOCO TRIPLO JOHNBR 34&quot; / 36&quot;                               "/>
    <n v="32"/>
    <n v="12"/>
    <n v="5.0999999999999996"/>
    <n v="2.3529411764705901"/>
  </r>
  <r>
    <x v="0"/>
    <x v="5"/>
    <x v="22"/>
    <s v="0023333L       "/>
    <s v="BLOCO UNICO MF                                              "/>
    <n v="32"/>
    <n v="88"/>
    <n v="9.3000000000000007"/>
    <n v="9.4623655913978499"/>
  </r>
  <r>
    <x v="0"/>
    <x v="5"/>
    <x v="29"/>
    <s v="0021631L       "/>
    <s v="BLOCO UNICO CILINDRO CI4 30                                 "/>
    <n v="32"/>
    <n v="56"/>
    <n v="9.3666666666666707"/>
    <n v="5.9786476868327396"/>
  </r>
  <r>
    <x v="0"/>
    <x v="5"/>
    <x v="23"/>
    <s v="00416629L      "/>
    <s v="BLOCO UNICO DISCO CI4 30 - 34                               "/>
    <n v="32"/>
    <n v="60"/>
    <n v="8.4499999999999993"/>
    <n v="7.1005917159763303"/>
  </r>
  <r>
    <x v="0"/>
    <x v="5"/>
    <x v="11"/>
    <s v="00416629L      "/>
    <s v="BLOCO UNICO DISCO CI4 30 - 34                               "/>
    <n v="32"/>
    <n v="60"/>
    <n v="7.5833333333333304"/>
    <n v="7.9120879120879097"/>
  </r>
  <r>
    <x v="0"/>
    <x v="5"/>
    <x v="13"/>
    <s v="00416629L      "/>
    <s v="BLOCO UNICO DISCO CI4 30 - 34                               "/>
    <n v="32"/>
    <n v="70"/>
    <n v="7.5"/>
    <n v="9.3333333333333304"/>
  </r>
  <r>
    <x v="0"/>
    <x v="6"/>
    <x v="4"/>
    <s v="00416631L      "/>
    <s v="BLOCO UNICO DISCO LUBRIFICACAO ESQUERDO CI4 30 - 34         "/>
    <n v="32"/>
    <n v="48"/>
    <n v="5.4666666666666703"/>
    <n v="8.7804878048780495"/>
  </r>
  <r>
    <x v="0"/>
    <x v="6"/>
    <x v="21"/>
    <s v="SA00000021407N "/>
    <s v="BLOCO                                                       "/>
    <n v="32"/>
    <n v="12"/>
    <n v="2.8666666666666698"/>
    <n v="4.18604651162791"/>
  </r>
  <r>
    <x v="0"/>
    <x v="6"/>
    <x v="22"/>
    <s v="4220300L       "/>
    <s v="BLOCO TRIPLO SEMI ACAB JOHNBR 42&quot;X134                       "/>
    <n v="32"/>
    <n v="24"/>
    <n v="9.68333333333333"/>
    <n v="2.47848537005164"/>
  </r>
  <r>
    <x v="0"/>
    <x v="6"/>
    <x v="22"/>
    <s v="SA00000021408N "/>
    <s v="BLOCO CMOAL                                                 "/>
    <n v="32"/>
    <n v="36"/>
    <n v="5.45"/>
    <n v="6.6055045871559601"/>
  </r>
  <r>
    <x v="0"/>
    <x v="6"/>
    <x v="9"/>
    <s v="4220300L       "/>
    <s v="BLOCO TRIPLO SEMI ACAB JOHNBR 42&quot;X134                       "/>
    <n v="32"/>
    <n v="26"/>
    <n v="9.6666666666666696"/>
    <n v="2.68965517241379"/>
  </r>
  <r>
    <x v="0"/>
    <x v="6"/>
    <x v="10"/>
    <s v="4220301L       "/>
    <s v="BLOCO TRIPLO LUBRIF ESQ SEMI ACAB 42&quot;                       "/>
    <n v="32"/>
    <n v="8"/>
    <n v="4.0833333333333304"/>
    <n v="1.9591836734693899"/>
  </r>
  <r>
    <x v="0"/>
    <x v="6"/>
    <x v="24"/>
    <s v="4220301L       "/>
    <s v="BLOCO TRIPLO LUBRIF ESQ SEMI ACAB 42&quot;                       "/>
    <n v="32"/>
    <n v="10"/>
    <n v="1.7833333333333301"/>
    <n v="5.6074766355140202"/>
  </r>
  <r>
    <x v="0"/>
    <x v="6"/>
    <x v="0"/>
    <s v="4220300L       "/>
    <s v="BLOCO TRIPLO SEMI ACAB JOHNBR 42&quot;X134                       "/>
    <n v="32"/>
    <n v="26"/>
    <n v="9.5500000000000007"/>
    <n v="2.7225130890052398"/>
  </r>
  <r>
    <x v="0"/>
    <x v="6"/>
    <x v="1"/>
    <s v="0021631L       "/>
    <s v="BLOCO UNICO CILINDRO CI4 30                                 "/>
    <n v="32"/>
    <n v="40"/>
    <n v="5.75"/>
    <n v="6.9565217391304301"/>
  </r>
  <r>
    <x v="0"/>
    <x v="7"/>
    <x v="4"/>
    <s v="4220304L       "/>
    <s v="BLOCO TRIPLO LUBRIF DIR SEMI ACAB 42&quot;                       "/>
    <n v="32"/>
    <n v="4"/>
    <n v="2.0833333333333299"/>
    <n v="1.92"/>
  </r>
  <r>
    <x v="0"/>
    <x v="7"/>
    <x v="16"/>
    <s v="SA00000021410N "/>
    <s v="BLOCO DO DISCO CMOE                                         "/>
    <n v="32"/>
    <n v="6"/>
    <n v="1.2666666666666699"/>
    <n v="4.7368421052631602"/>
  </r>
  <r>
    <x v="0"/>
    <x v="7"/>
    <x v="16"/>
    <s v="SA00000021412N "/>
    <s v="BLOCO CMOE                                                  "/>
    <n v="32"/>
    <n v="18"/>
    <n v="0.86666666666666703"/>
    <n v="20.769230769230798"/>
  </r>
  <r>
    <x v="0"/>
    <x v="7"/>
    <x v="26"/>
    <s v="SA00000021409N "/>
    <s v="BLOCO CMOAL                                                 "/>
    <n v="32"/>
    <n v="50"/>
    <n v="8.43333333333333"/>
    <n v="5.9288537549407101"/>
  </r>
  <r>
    <x v="0"/>
    <x v="7"/>
    <x v="29"/>
    <s v="SA00000021409N "/>
    <s v="BLOCO CMOAL                                                 "/>
    <n v="32"/>
    <n v="6"/>
    <n v="1.2833333333333301"/>
    <n v="4.6753246753246804"/>
  </r>
  <r>
    <x v="0"/>
    <x v="7"/>
    <x v="8"/>
    <s v="4220300L       "/>
    <s v="BLOCO TRIPLO SEMI ACAB JOHNBR 42&quot;X134                       "/>
    <n v="32"/>
    <n v="12"/>
    <n v="3.75"/>
    <n v="3.2"/>
  </r>
  <r>
    <x v="0"/>
    <x v="7"/>
    <x v="20"/>
    <s v="4220301L       "/>
    <s v="BLOCO TRIPLO LUBRIF ESQ SEMI ACAB 42&quot;                       "/>
    <n v="32"/>
    <n v="4"/>
    <n v="1.0333333333333301"/>
    <n v="3.87096774193548"/>
  </r>
  <r>
    <x v="0"/>
    <x v="7"/>
    <x v="2"/>
    <s v="SA000000418067 "/>
    <s v="BLOCO CIC 30/34                                             "/>
    <n v="32"/>
    <n v="64"/>
    <n v="8.81666666666667"/>
    <n v="7.2589792060491503"/>
  </r>
  <r>
    <x v="0"/>
    <x v="7"/>
    <x v="3"/>
    <s v="4220300L       "/>
    <s v="BLOCO TRIPLO SEMI ACAB JOHNBR 42&quot;X134                       "/>
    <n v="32"/>
    <n v="12"/>
    <n v="4.9833333333333298"/>
    <n v="2.4080267558528399"/>
  </r>
  <r>
    <x v="0"/>
    <x v="8"/>
    <x v="16"/>
    <s v="3220253L       "/>
    <s v="BLOCO TRIPLO GERAL JOHNC 32                                 "/>
    <n v="32"/>
    <n v="54"/>
    <n v="17.9166666666667"/>
    <n v="3.0139534883720902"/>
  </r>
  <r>
    <x v="0"/>
    <x v="8"/>
    <x v="22"/>
    <s v="3220256L       "/>
    <s v="BLOCO TRIPLO CATRACA DIREITA  JOHNC 32                      "/>
    <n v="32"/>
    <n v="6"/>
    <n v="0.116666666666667"/>
    <n v="51.428571428571402"/>
  </r>
  <r>
    <x v="0"/>
    <x v="8"/>
    <x v="6"/>
    <s v="0024061L       "/>
    <s v="BLOCO DO DISCO CO4BR 34&quot; S/ NIQUELAR                        "/>
    <n v="32"/>
    <n v="35"/>
    <n v="0.21666666666666701"/>
    <n v="161.538461538462"/>
  </r>
  <r>
    <x v="0"/>
    <x v="8"/>
    <x v="6"/>
    <s v="0024065L       "/>
    <s v="BLOCO DO DISCO CO4BR JANELA S/ NIQUELAR                     "/>
    <n v="32"/>
    <n v="6"/>
    <n v="1.86666666666667"/>
    <n v="3.21428571428571"/>
  </r>
  <r>
    <x v="0"/>
    <x v="8"/>
    <x v="20"/>
    <s v="3021669L       "/>
    <s v="BLOCO DUPLO CILINDRO CI2 30X108                             "/>
    <n v="32"/>
    <n v="25"/>
    <n v="9.4666666666666703"/>
    <n v="2.6408450704225399"/>
  </r>
  <r>
    <x v="0"/>
    <x v="8"/>
    <x v="1"/>
    <s v="3021669L       "/>
    <s v="BLOCO DUPLO CILINDRO CI2 30X108                             "/>
    <n v="32"/>
    <n v="60"/>
    <n v="4"/>
    <n v="15"/>
  </r>
  <r>
    <x v="0"/>
    <x v="8"/>
    <x v="1"/>
    <s v="3021670L       "/>
    <s v="BLOCO DUPLO CILINDRO LUBRIF CI2 30X108                      "/>
    <n v="32"/>
    <n v="5"/>
    <n v="0.8"/>
    <n v="6.25"/>
  </r>
  <r>
    <x v="0"/>
    <x v="8"/>
    <x v="13"/>
    <s v="4220300L       "/>
    <s v="BLOCO TRIPLO SEMI ACAB JOHNBR 42&quot;X134                       "/>
    <n v="32"/>
    <n v="28"/>
    <n v="8.68333333333333"/>
    <n v="3.2245681381957798"/>
  </r>
  <r>
    <x v="0"/>
    <x v="8"/>
    <x v="2"/>
    <s v="4220300L       "/>
    <s v="BLOCO TRIPLO SEMI ACAB JOHNBR 42&quot;X134                       "/>
    <n v="32"/>
    <n v="24"/>
    <n v="8.5833333333333304"/>
    <n v="2.7961165048543699"/>
  </r>
  <r>
    <x v="0"/>
    <x v="4"/>
    <x v="11"/>
    <s v="SA00000021409N "/>
    <s v="BLOCO CMOAL                                                 "/>
    <n v="32"/>
    <n v="54"/>
    <n v="9.0833333333333304"/>
    <n v="5.9449541284403704"/>
  </r>
  <r>
    <x v="0"/>
    <x v="4"/>
    <x v="24"/>
    <s v="0023333L       "/>
    <s v="BLOCO UNICO MF                                              "/>
    <n v="32"/>
    <n v="88"/>
    <n v="9.68333333333333"/>
    <n v="9.0877796901893309"/>
  </r>
  <r>
    <x v="0"/>
    <x v="5"/>
    <x v="28"/>
    <s v="4220300L       "/>
    <s v="BLOCO TRIPLO SEMI ACAB JOHNBR 42&quot;X134                       "/>
    <n v="32"/>
    <n v="12"/>
    <n v="4.9000000000000004"/>
    <n v="2.4489795918367299"/>
  </r>
  <r>
    <x v="0"/>
    <x v="5"/>
    <x v="28"/>
    <s v="SA000000425110 "/>
    <s v="BLOCO P/CILINDRO 4 PISTA LUBR.MN                            "/>
    <n v="32"/>
    <n v="50"/>
    <n v="1.2"/>
    <n v="41.6666666666667"/>
  </r>
  <r>
    <x v="0"/>
    <x v="5"/>
    <x v="15"/>
    <s v="0023333L       "/>
    <s v="BLOCO UNICO MF                                              "/>
    <n v="32"/>
    <n v="80"/>
    <n v="9.7333333333333307"/>
    <n v="8.2191780821917799"/>
  </r>
  <r>
    <x v="0"/>
    <x v="5"/>
    <x v="15"/>
    <s v="4220301L       "/>
    <s v="BLOCO TRIPLO LUBRIF ESQ SEMI ACAB 42&quot;                       "/>
    <n v="32"/>
    <n v="12"/>
    <n v="1"/>
    <n v="12"/>
  </r>
  <r>
    <x v="0"/>
    <x v="5"/>
    <x v="5"/>
    <s v="0021631L       "/>
    <s v="BLOCO UNICO CILINDRO CI4 30                                 "/>
    <n v="32"/>
    <n v="8"/>
    <n v="0.78333333333333299"/>
    <n v="10.2127659574468"/>
  </r>
  <r>
    <x v="0"/>
    <x v="5"/>
    <x v="18"/>
    <s v="0023333L       "/>
    <s v="BLOCO UNICO MF                                              "/>
    <n v="32"/>
    <n v="96"/>
    <n v="9.7666666666666693"/>
    <n v="9.8293515358361798"/>
  </r>
  <r>
    <x v="0"/>
    <x v="5"/>
    <x v="7"/>
    <s v="0021631L       "/>
    <s v="BLOCO UNICO CILINDRO CI4 30                                 "/>
    <n v="32"/>
    <n v="40"/>
    <n v="8.6666666666666696"/>
    <n v="4.6153846153846203"/>
  </r>
  <r>
    <x v="0"/>
    <x v="5"/>
    <x v="23"/>
    <s v="0021631L       "/>
    <s v="BLOCO UNICO CILINDRO CI4 30                                 "/>
    <n v="32"/>
    <n v="56"/>
    <n v="8.4833333333333307"/>
    <n v="6.6011787819253396"/>
  </r>
  <r>
    <x v="0"/>
    <x v="5"/>
    <x v="10"/>
    <s v="00416629L      "/>
    <s v="BLOCO UNICO DISCO CI4 30 - 34                               "/>
    <n v="32"/>
    <n v="60"/>
    <n v="7.06666666666667"/>
    <n v="8.4905660377358494"/>
  </r>
  <r>
    <x v="0"/>
    <x v="5"/>
    <x v="11"/>
    <s v="0021631L       "/>
    <s v="BLOCO UNICO CILINDRO CI4 30                                 "/>
    <n v="32"/>
    <n v="15"/>
    <n v="2.4666666666666699"/>
    <n v="6.0810810810810798"/>
  </r>
  <r>
    <x v="0"/>
    <x v="5"/>
    <x v="25"/>
    <s v="00416629L      "/>
    <s v="BLOCO UNICO DISCO CI4 30 - 34                               "/>
    <n v="32"/>
    <n v="70"/>
    <n v="9.5500000000000007"/>
    <n v="7.3298429319371703"/>
  </r>
  <r>
    <x v="0"/>
    <x v="5"/>
    <x v="12"/>
    <s v="SA00000021407N "/>
    <s v="BLOCO                                                       "/>
    <n v="32"/>
    <n v="54"/>
    <n v="9.7333333333333307"/>
    <n v="5.5479452054794498"/>
  </r>
  <r>
    <x v="0"/>
    <x v="5"/>
    <x v="13"/>
    <s v="00416632L      "/>
    <s v="BLOCO UNICO DISCO LUBRIFICACAO DIREITO CI4 30 - 34          "/>
    <n v="32"/>
    <n v="30"/>
    <n v="2.18333333333333"/>
    <n v="13.740458015267199"/>
  </r>
  <r>
    <x v="0"/>
    <x v="5"/>
    <x v="27"/>
    <s v="00416629L      "/>
    <s v="BLOCO UNICO DISCO CI4 30 - 34                               "/>
    <n v="32"/>
    <n v="70"/>
    <n v="8.6333333333333293"/>
    <n v="8.1081081081081106"/>
  </r>
  <r>
    <x v="0"/>
    <x v="6"/>
    <x v="15"/>
    <s v="4220300L       "/>
    <s v="BLOCO TRIPLO SEMI ACAB JOHNBR 42&quot;X134                       "/>
    <n v="32"/>
    <n v="24"/>
    <n v="2.5499999999999998"/>
    <n v="9.4117647058823497"/>
  </r>
  <r>
    <x v="0"/>
    <x v="6"/>
    <x v="17"/>
    <s v="4220300L       "/>
    <s v="BLOCO TRIPLO SEMI ACAB JOHNBR 42&quot;X134                       "/>
    <n v="32"/>
    <n v="16"/>
    <n v="7.31666666666667"/>
    <n v="2.1867881548974899"/>
  </r>
  <r>
    <x v="0"/>
    <x v="6"/>
    <x v="26"/>
    <s v="SA00000021407N "/>
    <s v="BLOCO                                                       "/>
    <n v="32"/>
    <n v="48"/>
    <n v="9.1666666666666696"/>
    <n v="5.2363636363636399"/>
  </r>
  <r>
    <x v="0"/>
    <x v="6"/>
    <x v="18"/>
    <s v="4220300L       "/>
    <s v="BLOCO TRIPLO SEMI ACAB JOHNBR 42&quot;X134                       "/>
    <n v="32"/>
    <n v="22"/>
    <n v="9.7666666666666693"/>
    <n v="2.2525597269624602"/>
  </r>
  <r>
    <x v="0"/>
    <x v="6"/>
    <x v="9"/>
    <s v="0021631L       "/>
    <s v="BLOCO UNICO CILINDRO CI4 30                                 "/>
    <n v="32"/>
    <n v="40"/>
    <n v="8.7166666666666703"/>
    <n v="4.5889101338432097"/>
  </r>
  <r>
    <x v="0"/>
    <x v="6"/>
    <x v="19"/>
    <s v="4220302L       "/>
    <s v="BLOCO TRIPLO LIMPEZA SEMI ACAB 42&quot;                          "/>
    <n v="32"/>
    <n v="6"/>
    <n v="2.5333333333333301"/>
    <n v="2.3684210526315801"/>
  </r>
  <r>
    <x v="0"/>
    <x v="6"/>
    <x v="19"/>
    <s v="4220304L       "/>
    <s v="BLOCO TRIPLO LUBRIF DIR SEMI ACAB 42&quot;                       "/>
    <n v="32"/>
    <n v="14"/>
    <n v="7.15"/>
    <n v="1.9580419580419599"/>
  </r>
  <r>
    <x v="0"/>
    <x v="6"/>
    <x v="10"/>
    <s v="0021631L       "/>
    <s v="BLOCO UNICO CILINDRO CI4 30                                 "/>
    <n v="32"/>
    <n v="38"/>
    <n v="8.6"/>
    <n v="4.4186046511627897"/>
  </r>
  <r>
    <x v="0"/>
    <x v="6"/>
    <x v="24"/>
    <s v="0021631L       "/>
    <s v="BLOCO UNICO CILINDRO CI4 30                                 "/>
    <n v="32"/>
    <n v="16"/>
    <n v="1.75"/>
    <n v="9.1428571428571406"/>
  </r>
  <r>
    <x v="0"/>
    <x v="6"/>
    <x v="1"/>
    <s v="4220300L       "/>
    <s v="BLOCO TRIPLO SEMI ACAB JOHNBR 42&quot;X134                       "/>
    <n v="32"/>
    <n v="14"/>
    <n v="5.7333333333333298"/>
    <n v="2.4418604651162799"/>
  </r>
  <r>
    <x v="0"/>
    <x v="6"/>
    <x v="3"/>
    <s v="4220300L       "/>
    <s v="BLOCO TRIPLO SEMI ACAB JOHNBR 42&quot;X134                       "/>
    <n v="32"/>
    <n v="26"/>
    <n v="9.6"/>
    <n v="2.7083333333333299"/>
  </r>
  <r>
    <x v="0"/>
    <x v="6"/>
    <x v="3"/>
    <s v="SA00000021409N "/>
    <s v="BLOCO CMOAL                                                 "/>
    <n v="32"/>
    <n v="24"/>
    <n v="3.2833333333333301"/>
    <n v="7.3096446700507602"/>
  </r>
  <r>
    <x v="0"/>
    <x v="7"/>
    <x v="30"/>
    <s v="SA00000021409N "/>
    <s v="BLOCO CMOAL                                                 "/>
    <n v="32"/>
    <n v="48"/>
    <n v="9.5333333333333297"/>
    <n v="5.0349650349650403"/>
  </r>
  <r>
    <x v="0"/>
    <x v="7"/>
    <x v="16"/>
    <s v="SA00000021413N "/>
    <s v="BLOCO CMOE                                                  "/>
    <n v="32"/>
    <n v="36"/>
    <n v="4.2"/>
    <n v="8.5714285714285694"/>
  </r>
  <r>
    <x v="0"/>
    <x v="7"/>
    <x v="5"/>
    <s v="SA00000021410N "/>
    <s v="BLOCO DO DISCO CMOE                                         "/>
    <n v="32"/>
    <n v="6"/>
    <n v="0.33333333333333298"/>
    <n v="18"/>
  </r>
  <r>
    <x v="0"/>
    <x v="7"/>
    <x v="7"/>
    <s v="3021671L       "/>
    <s v="BLOCO DUPLO DISCO CI2 30X108                                "/>
    <n v="32"/>
    <n v="27"/>
    <n v="8.1999999999999993"/>
    <n v="3.2926829268292699"/>
  </r>
  <r>
    <x v="0"/>
    <x v="7"/>
    <x v="9"/>
    <s v="4220301L       "/>
    <s v="BLOCO TRIPLO LUBRIF ESQ SEMI ACAB 42&quot;                       "/>
    <n v="32"/>
    <n v="20"/>
    <n v="8.3833333333333293"/>
    <n v="2.3856858846918501"/>
  </r>
  <r>
    <x v="0"/>
    <x v="7"/>
    <x v="11"/>
    <s v="4220304L       "/>
    <s v="BLOCO TRIPLO LUBRIF DIR SEMI ACAB 42&quot;                       "/>
    <n v="32"/>
    <n v="20"/>
    <n v="9.7166666666666703"/>
    <n v="2.0583190394511099"/>
  </r>
  <r>
    <x v="0"/>
    <x v="8"/>
    <x v="28"/>
    <s v="4220300L       "/>
    <s v="BLOCO TRIPLO SEMI ACAB JOHNBR 42&quot;X134                       "/>
    <n v="32"/>
    <n v="46"/>
    <n v="15.733333333333301"/>
    <n v="2.92372881355932"/>
  </r>
  <r>
    <x v="0"/>
    <x v="8"/>
    <x v="21"/>
    <s v="3220253L       "/>
    <s v="BLOCO TRIPLO GERAL JOHNC 32                                 "/>
    <n v="32"/>
    <n v="10"/>
    <n v="1.95"/>
    <n v="5.1282051282051304"/>
  </r>
  <r>
    <x v="0"/>
    <x v="8"/>
    <x v="25"/>
    <s v="3021672L       "/>
    <s v="BLOCO DUPLO DISCO LUBRIF CI2 30X108                         "/>
    <n v="32"/>
    <n v="12"/>
    <n v="0.116666666666667"/>
    <n v="102.857142857143"/>
  </r>
  <r>
    <x v="0"/>
    <x v="8"/>
    <x v="2"/>
    <s v="0021631L       "/>
    <s v="BLOCO UNICO CILINDRO CI4 30                                 "/>
    <n v="32"/>
    <n v="8"/>
    <n v="0.76666666666666705"/>
    <n v="10.4347826086957"/>
  </r>
  <r>
    <x v="0"/>
    <x v="5"/>
    <x v="5"/>
    <s v="0023333L       "/>
    <s v="BLOCO UNICO MF                                              "/>
    <n v="32"/>
    <n v="80"/>
    <n v="8.4166666666666696"/>
    <n v="9.5049504950495098"/>
  </r>
  <r>
    <x v="0"/>
    <x v="5"/>
    <x v="18"/>
    <s v="0021631L       "/>
    <s v="BLOCO UNICO CILINDRO CI4 30                                 "/>
    <n v="32"/>
    <n v="56"/>
    <n v="9.7833333333333297"/>
    <n v="5.7240204429301498"/>
  </r>
  <r>
    <x v="0"/>
    <x v="5"/>
    <x v="19"/>
    <s v="0021631L       "/>
    <s v="BLOCO UNICO CILINDRO CI4 30                                 "/>
    <n v="32"/>
    <n v="56"/>
    <n v="9.6666666666666696"/>
    <n v="5.7931034482758603"/>
  </r>
  <r>
    <x v="0"/>
    <x v="5"/>
    <x v="25"/>
    <s v="SA00000021407N "/>
    <s v="BLOCO                                                       "/>
    <n v="32"/>
    <n v="53"/>
    <n v="9.5333333333333297"/>
    <n v="5.55944055944056"/>
  </r>
  <r>
    <x v="0"/>
    <x v="6"/>
    <x v="4"/>
    <s v="00416629L      "/>
    <s v="BLOCO UNICO DISCO CI4 30 - 34                               "/>
    <n v="32"/>
    <n v="16"/>
    <n v="1.81666666666667"/>
    <n v="8.8073394495412796"/>
  </r>
  <r>
    <x v="0"/>
    <x v="6"/>
    <x v="4"/>
    <s v="SA00000021407N "/>
    <s v="BLOCO                                                       "/>
    <n v="32"/>
    <n v="30"/>
    <n v="5.25"/>
    <n v="5.71428571428571"/>
  </r>
  <r>
    <x v="0"/>
    <x v="6"/>
    <x v="15"/>
    <s v="SA00000021407N "/>
    <s v="BLOCO                                                       "/>
    <n v="32"/>
    <n v="78"/>
    <n v="14.483333333333301"/>
    <n v="5.3855005753739897"/>
  </r>
  <r>
    <x v="0"/>
    <x v="6"/>
    <x v="17"/>
    <s v="SA00000021407N "/>
    <s v="BLOCO                                                       "/>
    <n v="32"/>
    <n v="54"/>
    <n v="9.5833333333333304"/>
    <n v="5.6347826086956498"/>
  </r>
  <r>
    <x v="0"/>
    <x v="6"/>
    <x v="26"/>
    <s v="4220300L       "/>
    <s v="BLOCO TRIPLO SEMI ACAB JOHNBR 42&quot;X134                       "/>
    <n v="32"/>
    <n v="14"/>
    <n v="5.05"/>
    <n v="2.7722772277227699"/>
  </r>
  <r>
    <x v="0"/>
    <x v="6"/>
    <x v="29"/>
    <s v="4220300L       "/>
    <s v="BLOCO TRIPLO SEMI ACAB JOHNBR 42&quot;X134                       "/>
    <n v="32"/>
    <n v="22"/>
    <n v="8.4166666666666696"/>
    <n v="2.61386138613861"/>
  </r>
  <r>
    <x v="0"/>
    <x v="6"/>
    <x v="8"/>
    <s v="4220300L       "/>
    <s v="BLOCO TRIPLO SEMI ACAB JOHNBR 42&quot;X134                       "/>
    <n v="32"/>
    <n v="26"/>
    <n v="9.0333333333333297"/>
    <n v="2.8782287822878199"/>
  </r>
  <r>
    <x v="0"/>
    <x v="6"/>
    <x v="23"/>
    <s v="0021631L       "/>
    <s v="BLOCO UNICO CILINDRO CI4 30                                 "/>
    <n v="32"/>
    <n v="48"/>
    <n v="9.4"/>
    <n v="5.1063829787234001"/>
  </r>
  <r>
    <x v="0"/>
    <x v="6"/>
    <x v="10"/>
    <s v="4220302L       "/>
    <s v="BLOCO TRIPLO LIMPEZA SEMI ACAB 42&quot;                          "/>
    <n v="32"/>
    <n v="14"/>
    <n v="4.4833333333333298"/>
    <n v="3.12267657992565"/>
  </r>
  <r>
    <x v="0"/>
    <x v="6"/>
    <x v="0"/>
    <s v="0021631L       "/>
    <s v="BLOCO UNICO CILINDRO CI4 30                                 "/>
    <n v="32"/>
    <n v="56"/>
    <n v="9.5166666666666693"/>
    <n v="5.8844133099824898"/>
  </r>
  <r>
    <x v="0"/>
    <x v="6"/>
    <x v="25"/>
    <s v="4220300L       "/>
    <s v="BLOCO TRIPLO SEMI ACAB JOHNBR 42&quot;X134                       "/>
    <n v="32"/>
    <n v="0"/>
    <n v="0.8"/>
    <n v="0"/>
  </r>
  <r>
    <x v="0"/>
    <x v="6"/>
    <x v="25"/>
    <s v="4220304L       "/>
    <s v="BLOCO TRIPLO LUBRIF DIR SEMI ACAB 42&quot;                       "/>
    <n v="32"/>
    <n v="24"/>
    <n v="8.6"/>
    <n v="2.7906976744185998"/>
  </r>
  <r>
    <x v="0"/>
    <x v="6"/>
    <x v="12"/>
    <s v="0021631L       "/>
    <s v="BLOCO UNICO CILINDRO CI4 30                                 "/>
    <n v="32"/>
    <n v="16"/>
    <n v="2.5499999999999998"/>
    <n v="6.2745098039215703"/>
  </r>
  <r>
    <x v="0"/>
    <x v="7"/>
    <x v="30"/>
    <s v="4220301L       "/>
    <s v="BLOCO TRIPLO LUBRIF ESQ SEMI ACAB 42&quot;                       "/>
    <n v="32"/>
    <n v="24"/>
    <n v="9.5333333333333297"/>
    <n v="2.5174825174825202"/>
  </r>
  <r>
    <x v="0"/>
    <x v="7"/>
    <x v="5"/>
    <s v="SA00000021409N "/>
    <s v="BLOCO CMOAL                                                 "/>
    <n v="32"/>
    <n v="30"/>
    <n v="8.4833333333333307"/>
    <n v="3.5363457760314301"/>
  </r>
  <r>
    <x v="0"/>
    <x v="7"/>
    <x v="7"/>
    <s v="4220300L       "/>
    <s v="BLOCO TRIPLO SEMI ACAB JOHNBR 42&quot;X134                       "/>
    <n v="32"/>
    <n v="22"/>
    <n v="6.43333333333333"/>
    <n v="3.4196891191709802"/>
  </r>
  <r>
    <x v="0"/>
    <x v="7"/>
    <x v="7"/>
    <s v="4220304L       "/>
    <s v="BLOCO TRIPLO LUBRIF DIR SEMI ACAB 42&quot;                       "/>
    <n v="32"/>
    <n v="0"/>
    <n v="1.7666666666666699"/>
    <n v="0"/>
  </r>
  <r>
    <x v="0"/>
    <x v="7"/>
    <x v="8"/>
    <s v="3021671L       "/>
    <s v="BLOCO DUPLO DISCO CI2 30X108                                "/>
    <n v="32"/>
    <n v="27"/>
    <n v="9.6999999999999993"/>
    <n v="2.78350515463918"/>
  </r>
  <r>
    <x v="0"/>
    <x v="7"/>
    <x v="20"/>
    <s v="4220304L       "/>
    <s v="BLOCO TRIPLO LUBRIF DIR SEMI ACAB 42&quot;                       "/>
    <n v="32"/>
    <n v="22"/>
    <n v="8.5833333333333304"/>
    <n v="2.5631067961165002"/>
  </r>
  <r>
    <x v="0"/>
    <x v="7"/>
    <x v="3"/>
    <s v="SA000000418067 "/>
    <s v="BLOCO CIC 30/34                                             "/>
    <n v="32"/>
    <n v="142"/>
    <n v="6.1"/>
    <n v="23.278688524590201"/>
  </r>
  <r>
    <x v="0"/>
    <x v="8"/>
    <x v="21"/>
    <s v="4220300L       "/>
    <s v="BLOCO TRIPLO SEMI ACAB JOHNBR 42&quot;X134                       "/>
    <n v="32"/>
    <n v="6"/>
    <n v="2.15"/>
    <n v="2.7906976744185998"/>
  </r>
  <r>
    <x v="0"/>
    <x v="8"/>
    <x v="15"/>
    <s v="3220253L       "/>
    <s v="BLOCO TRIPLO GERAL JOHNC 32                                 "/>
    <n v="32"/>
    <n v="44"/>
    <n v="15.733333333333301"/>
    <n v="2.79661016949153"/>
  </r>
  <r>
    <x v="0"/>
    <x v="8"/>
    <x v="5"/>
    <s v="3220256L       "/>
    <s v="BLOCO TRIPLO CATRACA DIREITA  JOHNC 32                      "/>
    <n v="32"/>
    <n v="6"/>
    <n v="3.9666666666666699"/>
    <n v="1.51260504201681"/>
  </r>
  <r>
    <x v="0"/>
    <x v="8"/>
    <x v="26"/>
    <s v="3220254L       "/>
    <s v="BLOCO TRIPLO LUBRIFICACAO JOHNC 32                          "/>
    <n v="32"/>
    <n v="12"/>
    <n v="6.4166666666666696"/>
    <n v="1.8701298701298701"/>
  </r>
  <r>
    <x v="0"/>
    <x v="8"/>
    <x v="26"/>
    <s v="3220255L       "/>
    <s v="BLOCO TRIPLO LIMPEZA JOHNC 32                               "/>
    <n v="32"/>
    <n v="6"/>
    <n v="3.06666666666667"/>
    <n v="1.9565217391304299"/>
  </r>
  <r>
    <x v="0"/>
    <x v="8"/>
    <x v="29"/>
    <s v="0024061L       "/>
    <s v="BLOCO DO DISCO CO4BR 34&quot; S/ NIQUELAR                        "/>
    <n v="32"/>
    <n v="28"/>
    <n v="5.4166666666666696"/>
    <n v="5.1692307692307704"/>
  </r>
  <r>
    <x v="0"/>
    <x v="8"/>
    <x v="7"/>
    <s v="0024059L       "/>
    <s v="BLOCO UNICO DO CILINDRO JANELA                              "/>
    <n v="32"/>
    <n v="5"/>
    <n v="3.0333333333333301"/>
    <n v="1.64835164835165"/>
  </r>
  <r>
    <x v="0"/>
    <x v="8"/>
    <x v="23"/>
    <s v="4220300L       "/>
    <s v="BLOCO TRIPLO SEMI ACAB JOHNBR 42&quot;X134                       "/>
    <n v="32"/>
    <n v="42"/>
    <n v="12.75"/>
    <n v="3.2941176470588198"/>
  </r>
  <r>
    <x v="0"/>
    <x v="8"/>
    <x v="11"/>
    <s v="3021669L       "/>
    <s v="BLOCO DUPLO CILINDRO CI2 30X108                             "/>
    <n v="32"/>
    <n v="35"/>
    <n v="10.216666666666701"/>
    <n v="3.4257748776509001"/>
  </r>
  <r>
    <x v="0"/>
    <x v="8"/>
    <x v="0"/>
    <s v="3021206L       "/>
    <s v="BLOCO DUPLO CILINDRO DE AR CI2 30X108                       "/>
    <n v="32"/>
    <n v="5"/>
    <n v="1.3"/>
    <n v="3.8461538461538498"/>
  </r>
  <r>
    <x v="0"/>
    <x v="8"/>
    <x v="25"/>
    <s v="3021207L       "/>
    <s v="BLOCO DUPLO DISCO AR CI2 30X108                             "/>
    <n v="32"/>
    <n v="6"/>
    <n v="0.116666666666667"/>
    <n v="51.428571428571402"/>
  </r>
  <r>
    <x v="0"/>
    <x v="8"/>
    <x v="12"/>
    <s v="4220300L       "/>
    <s v="BLOCO TRIPLO SEMI ACAB JOHNBR 42&quot;X134                       "/>
    <n v="32"/>
    <n v="0"/>
    <n v="0.56666666666666698"/>
    <n v="0"/>
  </r>
  <r>
    <x v="0"/>
    <x v="9"/>
    <x v="30"/>
    <s v="0021631L       "/>
    <s v="BLOCO UNICO CILINDRO CI4 30                                 "/>
    <n v="32"/>
    <n v="8"/>
    <n v="0.51666666666666705"/>
    <n v="15.4838709677419"/>
  </r>
  <r>
    <x v="0"/>
    <x v="9"/>
    <x v="30"/>
    <s v="0021656L       "/>
    <s v="BLOCO UNICO CILINDRO LUBRIFICACAO DIREITO CI4 30            "/>
    <n v="32"/>
    <n v="16"/>
    <n v="1.86666666666667"/>
    <n v="8.5714285714285694"/>
  </r>
  <r>
    <x v="0"/>
    <x v="9"/>
    <x v="30"/>
    <s v="0021834L       "/>
    <s v="BLOCO UNICO CILINDRO PONTO DE AR CI4 30                     "/>
    <n v="32"/>
    <n v="16"/>
    <n v="1.6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ECB5B-E720-4E5E-8079-60CD67990679}" name="Tabela dinâmica3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>
  <location ref="A3:F117" firstHeaderRow="1" firstDataRow="2" firstDataCol="4"/>
  <pivotFields count="10">
    <pivotField axis="axisRow" compact="0" outline="0" showAll="0" defaultSubtotal="0">
      <items count="70">
        <item x="1"/>
        <item x="38"/>
        <item x="47"/>
        <item x="39"/>
        <item x="57"/>
        <item x="49"/>
        <item x="50"/>
        <item x="40"/>
        <item x="51"/>
        <item x="52"/>
        <item x="60"/>
        <item x="2"/>
        <item x="45"/>
        <item x="46"/>
        <item x="63"/>
        <item x="64"/>
        <item x="65"/>
        <item x="44"/>
        <item x="56"/>
        <item x="66"/>
        <item x="67"/>
        <item x="4"/>
        <item x="23"/>
        <item x="24"/>
        <item x="34"/>
        <item x="35"/>
        <item x="3"/>
        <item x="25"/>
        <item x="26"/>
        <item x="37"/>
        <item x="41"/>
        <item x="59"/>
        <item x="53"/>
        <item x="54"/>
        <item x="5"/>
        <item x="22"/>
        <item x="0"/>
        <item x="17"/>
        <item x="18"/>
        <item x="30"/>
        <item x="21"/>
        <item x="14"/>
        <item x="15"/>
        <item x="68"/>
        <item x="69"/>
        <item x="36"/>
        <item x="10"/>
        <item x="32"/>
        <item x="33"/>
        <item x="16"/>
        <item x="7"/>
        <item x="20"/>
        <item x="8"/>
        <item x="19"/>
        <item x="6"/>
        <item x="11"/>
        <item x="27"/>
        <item x="28"/>
        <item x="29"/>
        <item x="43"/>
        <item x="55"/>
        <item x="61"/>
        <item x="9"/>
        <item x="12"/>
        <item x="31"/>
        <item x="13"/>
        <item x="42"/>
        <item x="58"/>
        <item x="48"/>
        <item x="62"/>
      </items>
    </pivotField>
    <pivotField axis="axisRow" compact="0" outline="0" showAll="0" defaultSubtotal="0">
      <items count="69">
        <item x="40"/>
        <item x="51"/>
        <item x="52"/>
        <item x="59"/>
        <item x="2"/>
        <item x="45"/>
        <item x="46"/>
        <item x="62"/>
        <item x="63"/>
        <item x="64"/>
        <item x="44"/>
        <item x="56"/>
        <item x="65"/>
        <item x="66"/>
        <item x="4"/>
        <item x="23"/>
        <item x="24"/>
        <item x="34"/>
        <item x="35"/>
        <item x="3"/>
        <item x="25"/>
        <item x="26"/>
        <item x="37"/>
        <item x="41"/>
        <item x="58"/>
        <item x="53"/>
        <item x="54"/>
        <item x="5"/>
        <item x="22"/>
        <item x="32"/>
        <item x="33"/>
        <item x="16"/>
        <item x="7"/>
        <item x="20"/>
        <item x="8"/>
        <item x="19"/>
        <item x="6"/>
        <item x="11"/>
        <item x="27"/>
        <item x="28"/>
        <item x="29"/>
        <item x="43"/>
        <item x="55"/>
        <item x="60"/>
        <item x="9"/>
        <item x="12"/>
        <item x="31"/>
        <item x="13"/>
        <item x="42"/>
        <item x="48"/>
        <item x="61"/>
        <item x="1"/>
        <item x="38"/>
        <item x="47"/>
        <item x="39"/>
        <item x="57"/>
        <item x="49"/>
        <item x="50"/>
        <item x="0"/>
        <item x="17"/>
        <item x="18"/>
        <item x="30"/>
        <item x="21"/>
        <item x="14"/>
        <item x="15"/>
        <item x="67"/>
        <item x="68"/>
        <item x="36"/>
        <item x="10"/>
      </items>
    </pivotField>
    <pivotField compact="0" outline="0" showAll="0"/>
    <pivotField axis="axisRow" compact="0" outline="0" showAll="0" defaultSubtotal="0">
      <items count="68">
        <item x="37"/>
        <item x="0"/>
        <item x="17"/>
        <item x="46"/>
        <item x="5"/>
        <item x="21"/>
        <item x="1"/>
        <item x="10"/>
        <item x="35"/>
        <item x="20"/>
        <item x="38"/>
        <item x="55"/>
        <item x="48"/>
        <item x="3"/>
        <item x="36"/>
        <item x="25"/>
        <item x="24"/>
        <item x="7"/>
        <item x="31"/>
        <item x="19"/>
        <item x="32"/>
        <item x="8"/>
        <item x="18"/>
        <item x="16"/>
        <item x="29"/>
        <item x="67"/>
        <item x="66"/>
        <item x="14"/>
        <item x="15"/>
        <item x="62"/>
        <item x="27"/>
        <item x="63"/>
        <item x="28"/>
        <item x="41"/>
        <item x="42"/>
        <item x="44"/>
        <item x="9"/>
        <item x="6"/>
        <item x="43"/>
        <item x="64"/>
        <item x="56"/>
        <item x="53"/>
        <item x="30"/>
        <item x="61"/>
        <item x="26"/>
        <item x="54"/>
        <item x="13"/>
        <item x="12"/>
        <item x="47"/>
        <item x="59"/>
        <item x="45"/>
        <item x="11"/>
        <item x="65"/>
        <item x="33"/>
        <item x="23"/>
        <item x="22"/>
        <item x="39"/>
        <item x="4"/>
        <item x="49"/>
        <item x="50"/>
        <item x="58"/>
        <item x="40"/>
        <item x="52"/>
        <item x="51"/>
        <item x="57"/>
        <item x="34"/>
        <item x="60"/>
        <item x="2"/>
      </items>
    </pivotField>
    <pivotField compact="0" outline="0" showAll="0" defaultSubtotal="0">
      <items count="52">
        <item x="13"/>
        <item x="12"/>
        <item x="9"/>
        <item x="18"/>
        <item x="19"/>
        <item x="21"/>
        <item x="4"/>
        <item x="2"/>
        <item x="3"/>
        <item x="22"/>
        <item x="0"/>
        <item x="10"/>
        <item x="11"/>
        <item x="48"/>
        <item x="49"/>
        <item x="50"/>
        <item x="5"/>
        <item x="6"/>
        <item x="7"/>
        <item x="8"/>
        <item x="33"/>
        <item x="34"/>
        <item x="35"/>
        <item x="36"/>
        <item x="37"/>
        <item x="38"/>
        <item x="39"/>
        <item x="40"/>
        <item x="32"/>
        <item x="47"/>
        <item x="44"/>
        <item x="45"/>
        <item x="46"/>
        <item x="43"/>
        <item x="42"/>
        <item x="23"/>
        <item x="24"/>
        <item x="17"/>
        <item x="28"/>
        <item x="29"/>
        <item x="30"/>
        <item x="14"/>
        <item x="51"/>
        <item x="15"/>
        <item x="16"/>
        <item x="25"/>
        <item x="26"/>
        <item x="27"/>
        <item x="20"/>
        <item x="31"/>
        <item x="1"/>
        <item x="41"/>
      </items>
    </pivotField>
    <pivotField dataField="1"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dataField="1" compact="0" outline="0" showAll="0">
      <items count="74">
        <item x="71"/>
        <item x="34"/>
        <item x="61"/>
        <item x="72"/>
        <item x="29"/>
        <item x="33"/>
        <item x="28"/>
        <item x="62"/>
        <item x="64"/>
        <item x="36"/>
        <item x="66"/>
        <item x="35"/>
        <item x="68"/>
        <item x="30"/>
        <item x="32"/>
        <item x="15"/>
        <item x="65"/>
        <item x="63"/>
        <item x="69"/>
        <item x="16"/>
        <item x="31"/>
        <item x="53"/>
        <item x="54"/>
        <item x="52"/>
        <item x="14"/>
        <item x="67"/>
        <item x="23"/>
        <item x="19"/>
        <item x="17"/>
        <item x="60"/>
        <item x="24"/>
        <item x="22"/>
        <item x="18"/>
        <item x="56"/>
        <item x="27"/>
        <item x="59"/>
        <item x="57"/>
        <item x="26"/>
        <item x="25"/>
        <item x="55"/>
        <item x="58"/>
        <item x="20"/>
        <item x="48"/>
        <item x="11"/>
        <item x="50"/>
        <item x="51"/>
        <item x="21"/>
        <item x="49"/>
        <item x="13"/>
        <item x="47"/>
        <item x="12"/>
        <item x="46"/>
        <item x="70"/>
        <item x="2"/>
        <item x="9"/>
        <item x="4"/>
        <item x="45"/>
        <item x="3"/>
        <item x="0"/>
        <item x="42"/>
        <item x="41"/>
        <item x="40"/>
        <item x="10"/>
        <item x="7"/>
        <item x="5"/>
        <item x="44"/>
        <item x="8"/>
        <item x="1"/>
        <item x="39"/>
        <item x="6"/>
        <item x="43"/>
        <item x="38"/>
        <item x="37"/>
        <item t="default"/>
      </items>
    </pivotField>
    <pivotField compact="0" outline="0" dragToRow="0" dragToCol="0" dragToPage="0" showAll="0" defaultSubtotal="0"/>
  </pivotFields>
  <rowFields count="4">
    <field x="6"/>
    <field x="0"/>
    <field x="1"/>
    <field x="3"/>
  </rowFields>
  <rowItems count="113">
    <i>
      <x/>
      <x/>
      <x v="51"/>
      <x v="6"/>
    </i>
    <i r="1">
      <x v="11"/>
      <x v="4"/>
      <x v="67"/>
    </i>
    <i r="1">
      <x v="21"/>
      <x v="14"/>
      <x v="57"/>
    </i>
    <i r="1">
      <x v="22"/>
      <x v="15"/>
      <x v="55"/>
    </i>
    <i r="1">
      <x v="23"/>
      <x v="16"/>
      <x v="54"/>
    </i>
    <i r="1">
      <x v="24"/>
      <x v="17"/>
      <x v="53"/>
    </i>
    <i r="1">
      <x v="25"/>
      <x v="18"/>
      <x v="65"/>
    </i>
    <i r="1">
      <x v="26"/>
      <x v="19"/>
      <x v="13"/>
    </i>
    <i r="1">
      <x v="27"/>
      <x v="20"/>
      <x v="16"/>
    </i>
    <i r="1">
      <x v="28"/>
      <x v="21"/>
      <x v="15"/>
    </i>
    <i r="1">
      <x v="29"/>
      <x v="22"/>
      <x v="14"/>
    </i>
    <i r="1">
      <x v="34"/>
      <x v="27"/>
      <x v="4"/>
    </i>
    <i r="1">
      <x v="35"/>
      <x v="28"/>
      <x v="5"/>
    </i>
    <i r="1">
      <x v="36"/>
      <x v="58"/>
      <x v="1"/>
    </i>
    <i r="1">
      <x v="37"/>
      <x v="59"/>
      <x v="2"/>
    </i>
    <i r="1">
      <x v="38"/>
      <x v="60"/>
      <x v="2"/>
    </i>
    <i r="1">
      <x v="39"/>
      <x v="61"/>
      <x v="24"/>
    </i>
    <i r="1">
      <x v="40"/>
      <x v="62"/>
      <x v="9"/>
    </i>
    <i r="1">
      <x v="41"/>
      <x v="63"/>
      <x v="27"/>
    </i>
    <i r="1">
      <x v="42"/>
      <x v="64"/>
      <x v="28"/>
    </i>
    <i r="1">
      <x v="45"/>
      <x v="67"/>
      <x v="8"/>
    </i>
    <i r="1">
      <x v="46"/>
      <x v="68"/>
      <x v="7"/>
    </i>
    <i r="1">
      <x v="47"/>
      <x v="29"/>
      <x v="18"/>
    </i>
    <i r="1">
      <x v="48"/>
      <x v="30"/>
      <x v="20"/>
    </i>
    <i r="1">
      <x v="49"/>
      <x v="31"/>
      <x v="23"/>
    </i>
    <i r="1">
      <x v="50"/>
      <x v="32"/>
      <x v="17"/>
    </i>
    <i r="1">
      <x v="51"/>
      <x v="33"/>
      <x v="19"/>
    </i>
    <i r="1">
      <x v="52"/>
      <x v="34"/>
      <x v="21"/>
    </i>
    <i r="1">
      <x v="53"/>
      <x v="35"/>
      <x v="22"/>
    </i>
    <i r="1">
      <x v="54"/>
      <x v="36"/>
      <x v="37"/>
    </i>
    <i r="1">
      <x v="55"/>
      <x v="37"/>
      <x v="51"/>
    </i>
    <i r="1">
      <x v="56"/>
      <x v="38"/>
      <x v="44"/>
    </i>
    <i r="1">
      <x v="57"/>
      <x v="39"/>
      <x v="30"/>
    </i>
    <i r="1">
      <x v="58"/>
      <x v="40"/>
      <x v="32"/>
    </i>
    <i r="1">
      <x v="62"/>
      <x v="44"/>
      <x v="36"/>
    </i>
    <i r="1">
      <x v="63"/>
      <x v="45"/>
      <x v="47"/>
    </i>
    <i r="1">
      <x v="64"/>
      <x v="46"/>
      <x v="42"/>
    </i>
    <i r="1">
      <x v="65"/>
      <x v="47"/>
      <x v="46"/>
    </i>
    <i t="default">
      <x/>
    </i>
    <i>
      <x v="1"/>
      <x v="1"/>
      <x v="52"/>
      <x/>
    </i>
    <i r="1">
      <x v="2"/>
      <x v="53"/>
      <x v="3"/>
    </i>
    <i r="1">
      <x v="3"/>
      <x v="54"/>
      <x v="10"/>
    </i>
    <i r="1">
      <x v="4"/>
      <x v="55"/>
      <x v="11"/>
    </i>
    <i r="1">
      <x v="5"/>
      <x v="56"/>
      <x v="12"/>
    </i>
    <i r="1">
      <x v="6"/>
      <x v="57"/>
      <x v="12"/>
    </i>
    <i r="1">
      <x v="7"/>
      <x/>
      <x v="56"/>
    </i>
    <i r="1">
      <x v="8"/>
      <x v="1"/>
      <x v="58"/>
    </i>
    <i r="1">
      <x v="9"/>
      <x v="2"/>
      <x v="59"/>
    </i>
    <i r="1">
      <x v="10"/>
      <x v="3"/>
      <x v="60"/>
    </i>
    <i r="1">
      <x v="11"/>
      <x v="4"/>
      <x v="67"/>
    </i>
    <i r="1">
      <x v="12"/>
      <x v="5"/>
      <x v="35"/>
    </i>
    <i r="1">
      <x v="13"/>
      <x v="6"/>
      <x v="50"/>
    </i>
    <i r="1">
      <x v="14"/>
      <x v="7"/>
      <x v="43"/>
    </i>
    <i r="1">
      <x v="15"/>
      <x v="8"/>
      <x v="29"/>
    </i>
    <i r="1">
      <x v="16"/>
      <x v="9"/>
      <x v="31"/>
    </i>
    <i r="1">
      <x v="17"/>
      <x v="10"/>
      <x v="38"/>
    </i>
    <i r="1">
      <x v="18"/>
      <x v="11"/>
      <x v="45"/>
    </i>
    <i r="1">
      <x v="19"/>
      <x v="12"/>
      <x v="39"/>
    </i>
    <i r="1">
      <x v="20"/>
      <x v="13"/>
      <x v="52"/>
    </i>
    <i r="1">
      <x v="30"/>
      <x v="23"/>
      <x v="61"/>
    </i>
    <i r="1">
      <x v="31"/>
      <x v="24"/>
      <x v="64"/>
    </i>
    <i r="1">
      <x v="32"/>
      <x v="25"/>
      <x v="63"/>
    </i>
    <i r="1">
      <x v="33"/>
      <x v="26"/>
      <x v="62"/>
    </i>
    <i r="1">
      <x v="34"/>
      <x v="27"/>
      <x v="4"/>
    </i>
    <i r="1">
      <x v="35"/>
      <x v="28"/>
      <x v="5"/>
    </i>
    <i r="1">
      <x v="39"/>
      <x v="61"/>
      <x v="24"/>
    </i>
    <i r="1">
      <x v="40"/>
      <x v="62"/>
      <x v="9"/>
    </i>
    <i r="1">
      <x v="41"/>
      <x v="63"/>
      <x v="27"/>
    </i>
    <i r="1">
      <x v="42"/>
      <x v="64"/>
      <x v="28"/>
    </i>
    <i r="1">
      <x v="45"/>
      <x v="67"/>
      <x v="8"/>
    </i>
    <i r="1">
      <x v="46"/>
      <x v="68"/>
      <x v="7"/>
    </i>
    <i r="1">
      <x v="59"/>
      <x v="41"/>
      <x v="34"/>
    </i>
    <i r="1">
      <x v="60"/>
      <x v="42"/>
      <x v="41"/>
    </i>
    <i r="1">
      <x v="61"/>
      <x v="43"/>
      <x v="49"/>
    </i>
    <i r="1">
      <x v="62"/>
      <x v="44"/>
      <x v="36"/>
    </i>
    <i r="1">
      <x v="63"/>
      <x v="45"/>
      <x v="47"/>
    </i>
    <i r="1">
      <x v="64"/>
      <x v="46"/>
      <x v="42"/>
    </i>
    <i r="1">
      <x v="65"/>
      <x v="47"/>
      <x v="46"/>
    </i>
    <i r="1">
      <x v="66"/>
      <x v="48"/>
      <x v="33"/>
    </i>
    <i r="1">
      <x v="67"/>
      <x v="49"/>
      <x v="40"/>
    </i>
    <i r="1">
      <x v="68"/>
      <x v="49"/>
      <x v="48"/>
    </i>
    <i r="1">
      <x v="69"/>
      <x v="50"/>
      <x v="66"/>
    </i>
    <i t="default">
      <x v="1"/>
    </i>
    <i>
      <x v="2"/>
      <x v="11"/>
      <x v="4"/>
      <x v="67"/>
    </i>
    <i r="1">
      <x v="12"/>
      <x v="5"/>
      <x v="35"/>
    </i>
    <i r="1">
      <x v="13"/>
      <x v="6"/>
      <x v="50"/>
    </i>
    <i r="1">
      <x v="14"/>
      <x v="7"/>
      <x v="43"/>
    </i>
    <i r="1">
      <x v="15"/>
      <x v="8"/>
      <x v="29"/>
    </i>
    <i r="1">
      <x v="16"/>
      <x v="9"/>
      <x v="31"/>
    </i>
    <i r="1">
      <x v="39"/>
      <x v="61"/>
      <x v="24"/>
    </i>
    <i r="1">
      <x v="41"/>
      <x v="63"/>
      <x v="27"/>
    </i>
    <i r="1">
      <x v="42"/>
      <x v="64"/>
      <x v="28"/>
    </i>
    <i r="1">
      <x v="43"/>
      <x v="65"/>
      <x v="26"/>
    </i>
    <i r="1">
      <x v="44"/>
      <x v="66"/>
      <x v="25"/>
    </i>
    <i r="1">
      <x v="47"/>
      <x v="29"/>
      <x v="18"/>
    </i>
    <i r="1">
      <x v="48"/>
      <x v="30"/>
      <x v="20"/>
    </i>
    <i r="1">
      <x v="49"/>
      <x v="31"/>
      <x v="23"/>
    </i>
    <i r="1">
      <x v="50"/>
      <x v="32"/>
      <x v="17"/>
    </i>
    <i r="1">
      <x v="51"/>
      <x v="33"/>
      <x v="19"/>
    </i>
    <i r="1">
      <x v="52"/>
      <x v="34"/>
      <x v="21"/>
    </i>
    <i r="1">
      <x v="53"/>
      <x v="35"/>
      <x v="22"/>
    </i>
    <i t="default">
      <x v="2"/>
    </i>
    <i>
      <x v="3"/>
      <x v="21"/>
      <x v="14"/>
      <x v="57"/>
    </i>
    <i r="1">
      <x v="22"/>
      <x v="15"/>
      <x v="55"/>
    </i>
    <i r="1">
      <x v="23"/>
      <x v="16"/>
      <x v="54"/>
    </i>
    <i r="1">
      <x v="24"/>
      <x v="17"/>
      <x v="53"/>
    </i>
    <i r="1">
      <x v="25"/>
      <x v="18"/>
      <x v="65"/>
    </i>
    <i r="1">
      <x v="26"/>
      <x v="19"/>
      <x v="13"/>
    </i>
    <i r="1">
      <x v="27"/>
      <x v="20"/>
      <x v="16"/>
    </i>
    <i r="1">
      <x v="28"/>
      <x v="21"/>
      <x v="15"/>
    </i>
    <i r="1">
      <x v="29"/>
      <x v="22"/>
      <x v="14"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QNT_TOTAL" fld="5" baseField="0" baseItem="0"/>
    <dataField name="Soma de TOTAL_HORA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F8A4E-6459-4B2D-81FA-3E8D92642514}" name="Tabela dinâmica2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16" firstHeaderRow="0" firstDataRow="1" firstDataCol="1"/>
  <pivotFields count="10">
    <pivotField showAll="0"/>
    <pivotField showAll="0"/>
    <pivotField dataField="1" showAll="0"/>
    <pivotField axis="axisRow" showAll="0">
      <items count="25"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  <pivotField showAll="0"/>
    <pivotField dataField="1" showAll="0"/>
    <pivotField showAll="0"/>
    <pivotField dataField="1" showAll="0"/>
  </pivotFields>
  <rowFields count="1">
    <field x="3"/>
  </rowFields>
  <rowItems count="13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a de PROD_MENSAL" fld="2" baseField="0" baseItem="0" numFmtId="3"/>
    <dataField name="Soma de H6_TOTAL_HRS" fld="5" baseField="0" baseItem="0" numFmtId="4"/>
    <dataField name="Soma de G1_TEMP_TOTAL" fld="7" baseField="0" baseItem="0" numFmtId="4"/>
    <dataField name="Soma de G2_TEMP_TOTAL" fld="9" baseField="0" baseItem="0" numFmtId="4"/>
  </dataFields>
  <formats count="11">
    <format dxfId="23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">
      <pivotArea outline="0" collapsedLevelsAreSubtotals="1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3" type="button" dataOnly="0" labelOnly="1" outline="0" axis="axisRow" fieldPosition="0"/>
    </format>
    <format dxfId="14">
      <pivotArea dataOnly="0" labelOnly="1" grandRow="1" outline="0" fieldPosition="0"/>
    </format>
    <format dxfId="1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FD4812-7D3F-4AC5-AFF0-6E10AAF2E50C}" name="Tabela dinâmica1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 chartFormat="3">
  <location ref="A3:C14" firstHeaderRow="1" firstDataRow="2" firstDataCol="1"/>
  <pivotFields count="8">
    <pivotField compact="0" outline="0" showAll="0"/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QNT_PRODUZIDA" fld="5" baseField="0" baseItem="0"/>
    <dataField name="Soma de TEMP_PROD" fld="6" baseField="0" baseItem="0" numFmtId="2"/>
  </dataFields>
  <formats count="1">
    <format dxfId="1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59EAD-503F-4714-803E-EB67ED446C36}" name="Tabela dinâmica4" cacheId="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 chartFormat="4">
  <location ref="A30:D54" firstHeaderRow="2" firstDataRow="2" firstDataCol="3"/>
  <pivotFields count="9">
    <pivotField axis="axisRow" compact="0" outline="0" multipleItemSelectionAllowed="1" showAll="0">
      <items count="2">
        <item x="0"/>
        <item t="default"/>
      </items>
    </pivotField>
    <pivotField name="MÊS" axis="axisRow" compact="0" outline="0" multipleItemSelectionAllowed="1" showAll="0" defaultSubtotal="0">
      <items count="10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</items>
    </pivotField>
    <pivotField axis="axisRow" compact="0" outline="0" showAll="0">
      <items count="32">
        <item x="30"/>
        <item x="4"/>
        <item x="28"/>
        <item x="21"/>
        <item x="15"/>
        <item x="16"/>
        <item x="5"/>
        <item x="17"/>
        <item x="26"/>
        <item x="22"/>
        <item x="18"/>
        <item x="29"/>
        <item x="6"/>
        <item x="7"/>
        <item x="8"/>
        <item x="9"/>
        <item x="23"/>
        <item x="19"/>
        <item x="10"/>
        <item x="11"/>
        <item x="20"/>
        <item x="24"/>
        <item x="0"/>
        <item x="1"/>
        <item x="25"/>
        <item x="12"/>
        <item x="13"/>
        <item x="27"/>
        <item x="14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numFmtId="2" outline="0" showAll="0"/>
    <pivotField compact="0" numFmtId="2" outline="0" showAll="0"/>
  </pivotFields>
  <rowFields count="3">
    <field x="0"/>
    <field x="1"/>
    <field x="2"/>
  </rowFields>
  <rowItems count="23">
    <i>
      <x/>
      <x v="8"/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1"/>
    </i>
    <i r="2">
      <x v="12"/>
    </i>
    <i r="2">
      <x v="13"/>
    </i>
    <i r="2">
      <x v="16"/>
    </i>
    <i r="2">
      <x v="17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9"/>
    </i>
    <i t="default">
      <x/>
    </i>
    <i t="grand">
      <x/>
    </i>
  </rowItems>
  <colItems count="1">
    <i/>
  </colItems>
  <dataFields count="1">
    <dataField name="Soma de QNT_PRODUZIDA" fld="6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9E299C-88AB-41D6-B218-04A77C68D603}" name="Tabela dinâmica2" cacheId="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 chartFormat="4">
  <location ref="A4:D28" firstHeaderRow="2" firstDataRow="2" firstDataCol="3"/>
  <pivotFields count="9">
    <pivotField axis="axisRow" compact="0" outline="0" multipleItemSelectionAllowed="1" showAll="0">
      <items count="2">
        <item x="0"/>
        <item t="default"/>
      </items>
    </pivotField>
    <pivotField name="MÊS" axis="axisRow" compact="0" outline="0" multipleItemSelectionAllowed="1" showAll="0" defaultSubtotal="0">
      <items count="10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</items>
    </pivotField>
    <pivotField axis="axisRow" compact="0" outline="0" showAll="0">
      <items count="32">
        <item x="30"/>
        <item x="4"/>
        <item x="28"/>
        <item x="21"/>
        <item x="15"/>
        <item x="16"/>
        <item x="5"/>
        <item x="17"/>
        <item x="26"/>
        <item x="22"/>
        <item x="18"/>
        <item x="29"/>
        <item x="6"/>
        <item x="7"/>
        <item x="8"/>
        <item x="9"/>
        <item x="23"/>
        <item x="19"/>
        <item x="10"/>
        <item x="11"/>
        <item x="20"/>
        <item x="24"/>
        <item x="0"/>
        <item x="1"/>
        <item x="25"/>
        <item x="12"/>
        <item x="13"/>
        <item x="27"/>
        <item x="14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numFmtId="2" outline="0" showAll="0"/>
    <pivotField compact="0" numFmtId="2" outline="0" showAll="0"/>
  </pivotFields>
  <rowFields count="3">
    <field x="0"/>
    <field x="1"/>
    <field x="2"/>
  </rowFields>
  <rowItems count="23">
    <i>
      <x/>
      <x v="8"/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1"/>
    </i>
    <i r="2">
      <x v="12"/>
    </i>
    <i r="2">
      <x v="13"/>
    </i>
    <i r="2">
      <x v="16"/>
    </i>
    <i r="2">
      <x v="17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9"/>
    </i>
    <i t="default">
      <x/>
    </i>
    <i t="grand">
      <x/>
    </i>
  </rowItems>
  <colItems count="1">
    <i/>
  </colItems>
  <dataFields count="1">
    <dataField name="Soma de QNT_PRODUZIDA" fld="6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ES1" xr10:uid="{95D7A3C1-A128-49C3-93B4-D63E21556D25}" sourceName="MES">
  <pivotTables>
    <pivotTable tabId="25" name="Tabela dinâmica2"/>
    <pivotTable tabId="25" name="Tabela dinâmica4"/>
  </pivotTables>
  <data>
    <tabular pivotCacheId="1741087678">
      <items count="10">
        <i x="0"/>
        <i x="1"/>
        <i x="2"/>
        <i x="3"/>
        <i x="4"/>
        <i x="5"/>
        <i x="6"/>
        <i x="7"/>
        <i x="8" s="1"/>
        <i x="9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 1" xr10:uid="{C865E701-5FC1-4023-9388-CEF2954410F1}" cache="SegmentaçãodeDados_MES1" caption="MES" rowHeight="250371"/>
  <slicer name="MES" xr10:uid="{101B9B7B-7118-44F4-965B-E63C020590AC}" cache="SegmentaçãodeDados_MES1" caption="MES" startItem="3" rowHeight="250371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E4FB-6BBC-4D60-BCAB-9BF67B96E10B}">
  <dimension ref="A1:D244"/>
  <sheetViews>
    <sheetView workbookViewId="0">
      <selection activeCell="B1" sqref="B1:B1048576"/>
    </sheetView>
  </sheetViews>
  <sheetFormatPr defaultRowHeight="14.8" x14ac:dyDescent="0.3"/>
  <cols>
    <col min="1" max="1" width="15.77734375" style="1" bestFit="1" customWidth="1"/>
    <col min="2" max="2" width="51.44140625" style="1" bestFit="1" customWidth="1"/>
    <col min="3" max="4" width="17.33203125" bestFit="1" customWidth="1"/>
  </cols>
  <sheetData>
    <row r="1" spans="1:4" x14ac:dyDescent="0.3">
      <c r="A1" s="1" t="s">
        <v>336</v>
      </c>
      <c r="B1" s="1" t="s">
        <v>1</v>
      </c>
      <c r="C1" t="s">
        <v>337</v>
      </c>
      <c r="D1" t="s">
        <v>338</v>
      </c>
    </row>
    <row r="2" spans="1:4" x14ac:dyDescent="0.3">
      <c r="A2" s="1" t="s">
        <v>562</v>
      </c>
      <c r="B2" s="1" t="s">
        <v>35</v>
      </c>
      <c r="C2">
        <v>5.0000000000000001E-3</v>
      </c>
      <c r="D2">
        <v>8.7999999999999995E-2</v>
      </c>
    </row>
    <row r="3" spans="1:4" x14ac:dyDescent="0.3">
      <c r="A3" s="1" t="s">
        <v>548</v>
      </c>
      <c r="B3" s="1" t="s">
        <v>31</v>
      </c>
      <c r="C3">
        <v>5.0000000000000001E-3</v>
      </c>
      <c r="D3">
        <v>0.112</v>
      </c>
    </row>
    <row r="4" spans="1:4" x14ac:dyDescent="0.3">
      <c r="A4" s="1" t="s">
        <v>479</v>
      </c>
      <c r="B4" s="1" t="s">
        <v>202</v>
      </c>
      <c r="C4">
        <v>5.0000000000000001E-3</v>
      </c>
      <c r="D4">
        <v>0.112</v>
      </c>
    </row>
    <row r="5" spans="1:4" x14ac:dyDescent="0.3">
      <c r="A5" s="1" t="s">
        <v>501</v>
      </c>
      <c r="B5" s="1" t="s">
        <v>66</v>
      </c>
      <c r="C5">
        <v>5.0000000000000001E-3</v>
      </c>
      <c r="D5">
        <v>0.112</v>
      </c>
    </row>
    <row r="6" spans="1:4" x14ac:dyDescent="0.3">
      <c r="A6" s="1" t="s">
        <v>477</v>
      </c>
      <c r="B6" s="1" t="s">
        <v>146</v>
      </c>
      <c r="C6">
        <v>5.0000000000000001E-3</v>
      </c>
      <c r="D6">
        <v>0.112</v>
      </c>
    </row>
    <row r="7" spans="1:4" x14ac:dyDescent="0.3">
      <c r="A7" s="1" t="s">
        <v>531</v>
      </c>
      <c r="B7" s="1" t="s">
        <v>204</v>
      </c>
      <c r="C7">
        <v>5.0000000000000001E-3</v>
      </c>
      <c r="D7">
        <v>0.112</v>
      </c>
    </row>
    <row r="8" spans="1:4" x14ac:dyDescent="0.3">
      <c r="A8" s="1" t="s">
        <v>549</v>
      </c>
      <c r="B8" s="1" t="s">
        <v>205</v>
      </c>
      <c r="C8">
        <v>5.0000000000000001E-3</v>
      </c>
      <c r="D8">
        <v>0.112</v>
      </c>
    </row>
    <row r="9" spans="1:4" x14ac:dyDescent="0.3">
      <c r="A9" s="1" t="s">
        <v>478</v>
      </c>
      <c r="B9" s="1" t="s">
        <v>148</v>
      </c>
      <c r="C9">
        <v>5.0000000000000001E-3</v>
      </c>
      <c r="D9">
        <v>0.112</v>
      </c>
    </row>
    <row r="10" spans="1:4" x14ac:dyDescent="0.3">
      <c r="A10" s="1" t="s">
        <v>550</v>
      </c>
      <c r="B10" s="1" t="s">
        <v>206</v>
      </c>
      <c r="C10">
        <v>5.0000000000000001E-3</v>
      </c>
      <c r="D10">
        <v>0.112</v>
      </c>
    </row>
    <row r="11" spans="1:4" x14ac:dyDescent="0.3">
      <c r="A11" s="1" t="s">
        <v>503</v>
      </c>
      <c r="B11" s="1" t="s">
        <v>70</v>
      </c>
      <c r="C11">
        <v>3.7437999999999999E-2</v>
      </c>
      <c r="D11">
        <v>6.6000000000000003E-2</v>
      </c>
    </row>
    <row r="12" spans="1:4" x14ac:dyDescent="0.3">
      <c r="A12" s="1" t="s">
        <v>563</v>
      </c>
      <c r="B12" s="1" t="s">
        <v>339</v>
      </c>
      <c r="C12">
        <v>0.176063</v>
      </c>
      <c r="D12">
        <v>0.27500000000000002</v>
      </c>
    </row>
    <row r="13" spans="1:4" x14ac:dyDescent="0.3">
      <c r="A13" s="1" t="s">
        <v>564</v>
      </c>
      <c r="B13" s="1" t="s">
        <v>340</v>
      </c>
      <c r="C13">
        <v>0.18848400000000001</v>
      </c>
      <c r="D13">
        <v>0.29799999999999999</v>
      </c>
    </row>
    <row r="14" spans="1:4" x14ac:dyDescent="0.3">
      <c r="A14" s="1" t="s">
        <v>498</v>
      </c>
      <c r="B14" s="1" t="s">
        <v>61</v>
      </c>
      <c r="C14">
        <v>6.6691E-2</v>
      </c>
      <c r="D14">
        <v>0.112</v>
      </c>
    </row>
    <row r="15" spans="1:4" x14ac:dyDescent="0.3">
      <c r="A15" s="1" t="s">
        <v>527</v>
      </c>
      <c r="B15" s="1" t="s">
        <v>109</v>
      </c>
      <c r="C15">
        <v>9.4371999999999998E-2</v>
      </c>
      <c r="D15">
        <v>0.13700000000000001</v>
      </c>
    </row>
    <row r="16" spans="1:4" x14ac:dyDescent="0.3">
      <c r="A16" s="1" t="s">
        <v>471</v>
      </c>
      <c r="B16" s="1" t="s">
        <v>137</v>
      </c>
      <c r="C16">
        <v>6.6691E-2</v>
      </c>
      <c r="D16">
        <v>0.112</v>
      </c>
    </row>
    <row r="17" spans="1:4" x14ac:dyDescent="0.3">
      <c r="A17" s="1" t="s">
        <v>565</v>
      </c>
      <c r="B17" s="1" t="s">
        <v>341</v>
      </c>
      <c r="C17">
        <v>6.6691E-2</v>
      </c>
      <c r="D17">
        <v>0.112</v>
      </c>
    </row>
    <row r="18" spans="1:4" x14ac:dyDescent="0.3">
      <c r="A18" s="1" t="s">
        <v>517</v>
      </c>
      <c r="B18" s="1" t="s">
        <v>92</v>
      </c>
      <c r="C18">
        <v>7.0948999999999998E-2</v>
      </c>
      <c r="D18">
        <v>0.121</v>
      </c>
    </row>
    <row r="19" spans="1:4" x14ac:dyDescent="0.3">
      <c r="A19" s="1" t="s">
        <v>467</v>
      </c>
      <c r="B19" s="1" t="s">
        <v>130</v>
      </c>
      <c r="C19">
        <v>7.0948999999999998E-2</v>
      </c>
      <c r="D19">
        <v>0.121</v>
      </c>
    </row>
    <row r="20" spans="1:4" x14ac:dyDescent="0.3">
      <c r="A20" s="1" t="s">
        <v>469</v>
      </c>
      <c r="B20" s="1" t="s">
        <v>134</v>
      </c>
      <c r="C20">
        <v>6.6691E-2</v>
      </c>
      <c r="D20">
        <v>0.112</v>
      </c>
    </row>
    <row r="21" spans="1:4" x14ac:dyDescent="0.3">
      <c r="A21" s="1" t="s">
        <v>546</v>
      </c>
      <c r="B21" s="1" t="s">
        <v>27</v>
      </c>
      <c r="C21">
        <v>7.9799999999999996E-2</v>
      </c>
      <c r="D21">
        <v>0.13600000000000001</v>
      </c>
    </row>
    <row r="22" spans="1:4" x14ac:dyDescent="0.3">
      <c r="A22" s="1" t="s">
        <v>496</v>
      </c>
      <c r="B22" s="1" t="s">
        <v>58</v>
      </c>
      <c r="C22">
        <v>6.6691E-2</v>
      </c>
      <c r="D22">
        <v>0.112</v>
      </c>
    </row>
    <row r="23" spans="1:4" x14ac:dyDescent="0.3">
      <c r="A23" s="1" t="s">
        <v>559</v>
      </c>
      <c r="B23" s="1" t="s">
        <v>271</v>
      </c>
      <c r="C23">
        <v>6.6691E-2</v>
      </c>
      <c r="D23">
        <v>0.112</v>
      </c>
    </row>
    <row r="24" spans="1:4" x14ac:dyDescent="0.3">
      <c r="A24" s="1" t="s">
        <v>476</v>
      </c>
      <c r="B24" s="1" t="s">
        <v>144</v>
      </c>
      <c r="C24">
        <v>6.6691E-2</v>
      </c>
      <c r="D24">
        <v>0.112</v>
      </c>
    </row>
    <row r="25" spans="1:4" x14ac:dyDescent="0.3">
      <c r="A25" s="1" t="s">
        <v>547</v>
      </c>
      <c r="B25" s="1" t="s">
        <v>29</v>
      </c>
      <c r="C25">
        <v>9.4371999999999998E-2</v>
      </c>
      <c r="D25">
        <v>0.16200000000000001</v>
      </c>
    </row>
    <row r="26" spans="1:4" x14ac:dyDescent="0.3">
      <c r="A26" s="1" t="s">
        <v>529</v>
      </c>
      <c r="B26" s="1" t="s">
        <v>113</v>
      </c>
      <c r="C26">
        <v>9.4371999999999998E-2</v>
      </c>
      <c r="D26">
        <v>0.16200000000000001</v>
      </c>
    </row>
    <row r="27" spans="1:4" x14ac:dyDescent="0.3">
      <c r="A27" s="1" t="s">
        <v>500</v>
      </c>
      <c r="B27" s="1" t="s">
        <v>64</v>
      </c>
      <c r="C27">
        <v>9.4371999999999998E-2</v>
      </c>
      <c r="D27">
        <v>0.16200000000000001</v>
      </c>
    </row>
    <row r="28" spans="1:4" x14ac:dyDescent="0.3">
      <c r="A28" s="1" t="s">
        <v>481</v>
      </c>
      <c r="B28" s="1" t="s">
        <v>152</v>
      </c>
      <c r="C28">
        <v>0.05</v>
      </c>
      <c r="D28">
        <v>0.112</v>
      </c>
    </row>
    <row r="29" spans="1:4" x14ac:dyDescent="0.3">
      <c r="A29" s="1" t="s">
        <v>538</v>
      </c>
      <c r="B29" s="1" t="s">
        <v>14</v>
      </c>
      <c r="C29">
        <v>5.3219000000000002E-2</v>
      </c>
      <c r="D29">
        <v>8.7999999999999995E-2</v>
      </c>
    </row>
    <row r="30" spans="1:4" x14ac:dyDescent="0.3">
      <c r="A30" s="1" t="s">
        <v>488</v>
      </c>
      <c r="B30" s="1" t="s">
        <v>45</v>
      </c>
      <c r="C30">
        <v>6.4216999999999996E-2</v>
      </c>
      <c r="D30">
        <v>0.121</v>
      </c>
    </row>
    <row r="31" spans="1:4" x14ac:dyDescent="0.3">
      <c r="A31" s="1" t="s">
        <v>489</v>
      </c>
      <c r="B31" s="1" t="s">
        <v>47</v>
      </c>
      <c r="C31">
        <v>6.4216999999999996E-2</v>
      </c>
      <c r="D31">
        <v>0.121</v>
      </c>
    </row>
    <row r="32" spans="1:4" x14ac:dyDescent="0.3">
      <c r="A32" s="1" t="s">
        <v>511</v>
      </c>
      <c r="B32" s="1" t="s">
        <v>81</v>
      </c>
      <c r="C32">
        <v>5.3219000000000002E-2</v>
      </c>
      <c r="D32">
        <v>0.159</v>
      </c>
    </row>
    <row r="33" spans="1:4" x14ac:dyDescent="0.3">
      <c r="A33" s="1" t="s">
        <v>475</v>
      </c>
      <c r="B33" s="1" t="s">
        <v>62</v>
      </c>
      <c r="C33">
        <v>0.111691</v>
      </c>
      <c r="D33">
        <v>0.112</v>
      </c>
    </row>
    <row r="34" spans="1:4" x14ac:dyDescent="0.3">
      <c r="A34" s="1" t="s">
        <v>499</v>
      </c>
      <c r="B34" s="1" t="s">
        <v>62</v>
      </c>
      <c r="C34">
        <v>0.147534</v>
      </c>
      <c r="D34">
        <v>0.17699999999999999</v>
      </c>
    </row>
    <row r="35" spans="1:4" x14ac:dyDescent="0.3">
      <c r="A35" s="1" t="s">
        <v>526</v>
      </c>
      <c r="B35" s="1" t="s">
        <v>107</v>
      </c>
      <c r="C35">
        <v>0.137909</v>
      </c>
      <c r="D35">
        <v>0.16</v>
      </c>
    </row>
    <row r="36" spans="1:4" x14ac:dyDescent="0.3">
      <c r="A36" s="1" t="s">
        <v>470</v>
      </c>
      <c r="B36" s="1" t="s">
        <v>135</v>
      </c>
      <c r="C36">
        <v>0.137909</v>
      </c>
      <c r="D36">
        <v>0.16</v>
      </c>
    </row>
    <row r="37" spans="1:4" x14ac:dyDescent="0.3">
      <c r="A37" s="1" t="s">
        <v>566</v>
      </c>
      <c r="B37" s="1" t="s">
        <v>342</v>
      </c>
      <c r="C37">
        <v>0.137909</v>
      </c>
      <c r="D37">
        <v>0.16</v>
      </c>
    </row>
    <row r="38" spans="1:4" x14ac:dyDescent="0.3">
      <c r="A38" s="1" t="s">
        <v>567</v>
      </c>
      <c r="B38" s="1" t="s">
        <v>343</v>
      </c>
      <c r="C38">
        <v>0.03</v>
      </c>
      <c r="D38">
        <v>6.6000000000000003E-2</v>
      </c>
    </row>
    <row r="39" spans="1:4" x14ac:dyDescent="0.3">
      <c r="A39" s="1" t="s">
        <v>568</v>
      </c>
      <c r="B39" s="1" t="s">
        <v>344</v>
      </c>
      <c r="C39">
        <v>0.05</v>
      </c>
      <c r="D39">
        <v>0.112</v>
      </c>
    </row>
    <row r="40" spans="1:4" x14ac:dyDescent="0.3">
      <c r="A40" s="1" t="s">
        <v>569</v>
      </c>
      <c r="B40" s="1" t="s">
        <v>345</v>
      </c>
      <c r="C40">
        <v>0.05</v>
      </c>
      <c r="D40">
        <v>0.112</v>
      </c>
    </row>
    <row r="41" spans="1:4" x14ac:dyDescent="0.3">
      <c r="A41" s="1" t="s">
        <v>570</v>
      </c>
      <c r="B41" s="1" t="s">
        <v>346</v>
      </c>
      <c r="C41">
        <v>0.05</v>
      </c>
      <c r="D41">
        <v>0.112</v>
      </c>
    </row>
    <row r="42" spans="1:4" x14ac:dyDescent="0.3">
      <c r="A42" s="1" t="s">
        <v>571</v>
      </c>
      <c r="B42" s="1" t="s">
        <v>347</v>
      </c>
      <c r="C42">
        <v>0.05</v>
      </c>
      <c r="D42">
        <v>0.112</v>
      </c>
    </row>
    <row r="43" spans="1:4" x14ac:dyDescent="0.3">
      <c r="A43" s="1" t="s">
        <v>572</v>
      </c>
      <c r="B43" s="1" t="s">
        <v>348</v>
      </c>
      <c r="C43">
        <v>0.05</v>
      </c>
      <c r="D43">
        <v>0.112</v>
      </c>
    </row>
    <row r="44" spans="1:4" x14ac:dyDescent="0.3">
      <c r="A44" s="1" t="s">
        <v>573</v>
      </c>
      <c r="B44" s="1" t="s">
        <v>349</v>
      </c>
      <c r="C44">
        <v>0.05</v>
      </c>
      <c r="D44">
        <v>0.112</v>
      </c>
    </row>
    <row r="45" spans="1:4" x14ac:dyDescent="0.3">
      <c r="A45" s="1" t="s">
        <v>574</v>
      </c>
      <c r="B45" s="1" t="s">
        <v>350</v>
      </c>
      <c r="C45">
        <v>0.05</v>
      </c>
      <c r="D45">
        <v>0.112</v>
      </c>
    </row>
    <row r="46" spans="1:4" x14ac:dyDescent="0.3">
      <c r="A46" s="1" t="s">
        <v>575</v>
      </c>
      <c r="B46" s="1" t="s">
        <v>351</v>
      </c>
      <c r="C46">
        <v>0.05</v>
      </c>
      <c r="D46">
        <v>0.112</v>
      </c>
    </row>
    <row r="47" spans="1:4" x14ac:dyDescent="0.3">
      <c r="A47" s="1" t="s">
        <v>576</v>
      </c>
      <c r="B47" s="1" t="s">
        <v>352</v>
      </c>
      <c r="C47">
        <v>3.1E-2</v>
      </c>
      <c r="D47">
        <v>6.6000000000000003E-2</v>
      </c>
    </row>
    <row r="48" spans="1:4" x14ac:dyDescent="0.3">
      <c r="A48" s="1" t="s">
        <v>577</v>
      </c>
      <c r="B48" s="1" t="s">
        <v>353</v>
      </c>
      <c r="C48">
        <v>5.0000000000000001E-3</v>
      </c>
      <c r="D48">
        <v>6.6000000000000003E-2</v>
      </c>
    </row>
    <row r="49" spans="1:4" x14ac:dyDescent="0.3">
      <c r="A49" s="1" t="s">
        <v>578</v>
      </c>
      <c r="B49" s="1" t="s">
        <v>354</v>
      </c>
      <c r="C49">
        <v>5.0000000000000001E-3</v>
      </c>
      <c r="D49">
        <v>6.6000000000000003E-2</v>
      </c>
    </row>
    <row r="50" spans="1:4" x14ac:dyDescent="0.3">
      <c r="A50" s="1" t="s">
        <v>579</v>
      </c>
      <c r="B50" s="1" t="s">
        <v>355</v>
      </c>
      <c r="C50">
        <v>6.6691E-2</v>
      </c>
      <c r="D50">
        <v>0.112</v>
      </c>
    </row>
    <row r="51" spans="1:4" x14ac:dyDescent="0.3">
      <c r="A51" s="1" t="s">
        <v>580</v>
      </c>
      <c r="B51" s="1" t="s">
        <v>356</v>
      </c>
      <c r="C51">
        <v>0.25</v>
      </c>
      <c r="D51">
        <v>0.112</v>
      </c>
    </row>
    <row r="52" spans="1:4" x14ac:dyDescent="0.3">
      <c r="A52" s="1" t="s">
        <v>580</v>
      </c>
      <c r="B52" s="1" t="s">
        <v>356</v>
      </c>
      <c r="C52">
        <v>0.5</v>
      </c>
      <c r="D52">
        <v>0.112</v>
      </c>
    </row>
    <row r="53" spans="1:4" x14ac:dyDescent="0.3">
      <c r="A53" s="1" t="s">
        <v>480</v>
      </c>
      <c r="B53" s="1" t="s">
        <v>150</v>
      </c>
      <c r="C53">
        <v>5.0000000000000001E-3</v>
      </c>
      <c r="D53">
        <v>0.112</v>
      </c>
    </row>
    <row r="54" spans="1:4" x14ac:dyDescent="0.3">
      <c r="A54" s="1" t="s">
        <v>551</v>
      </c>
      <c r="B54" s="1" t="s">
        <v>33</v>
      </c>
      <c r="C54">
        <v>0.05</v>
      </c>
      <c r="D54">
        <v>0.112</v>
      </c>
    </row>
    <row r="55" spans="1:4" x14ac:dyDescent="0.3">
      <c r="A55" s="1" t="s">
        <v>454</v>
      </c>
      <c r="B55" s="1" t="s">
        <v>180</v>
      </c>
      <c r="C55">
        <v>0.20400099999999999</v>
      </c>
      <c r="D55">
        <v>0.46700000000000003</v>
      </c>
    </row>
    <row r="56" spans="1:4" x14ac:dyDescent="0.3">
      <c r="A56" s="1" t="s">
        <v>455</v>
      </c>
      <c r="B56" s="1" t="s">
        <v>180</v>
      </c>
      <c r="C56">
        <v>0.184336</v>
      </c>
      <c r="D56">
        <v>0.53300000000000003</v>
      </c>
    </row>
    <row r="57" spans="1:4" x14ac:dyDescent="0.3">
      <c r="A57" s="1" t="s">
        <v>502</v>
      </c>
      <c r="B57" s="1" t="s">
        <v>68</v>
      </c>
      <c r="C57">
        <v>0.05</v>
      </c>
      <c r="D57">
        <v>0.112</v>
      </c>
    </row>
    <row r="58" spans="1:4" x14ac:dyDescent="0.3">
      <c r="A58" s="1" t="s">
        <v>530</v>
      </c>
      <c r="B58" s="1" t="s">
        <v>115</v>
      </c>
      <c r="C58">
        <v>0.05</v>
      </c>
      <c r="D58">
        <v>0.112</v>
      </c>
    </row>
    <row r="59" spans="1:4" x14ac:dyDescent="0.3">
      <c r="A59" s="1" t="s">
        <v>536</v>
      </c>
      <c r="B59" s="1" t="s">
        <v>10</v>
      </c>
      <c r="C59">
        <v>5.0000000000000001E-3</v>
      </c>
      <c r="D59">
        <v>0.106</v>
      </c>
    </row>
    <row r="60" spans="1:4" x14ac:dyDescent="0.3">
      <c r="A60" s="1" t="s">
        <v>491</v>
      </c>
      <c r="B60" s="1" t="s">
        <v>49</v>
      </c>
      <c r="C60">
        <v>0.1</v>
      </c>
      <c r="D60">
        <v>0.16500000000000001</v>
      </c>
    </row>
    <row r="61" spans="1:4" x14ac:dyDescent="0.3">
      <c r="A61" s="1" t="s">
        <v>581</v>
      </c>
      <c r="B61" s="1" t="s">
        <v>357</v>
      </c>
      <c r="C61">
        <v>9.1068999999999997E-2</v>
      </c>
      <c r="D61">
        <v>7.4999999999999997E-2</v>
      </c>
    </row>
    <row r="62" spans="1:4" x14ac:dyDescent="0.3">
      <c r="A62" s="1" t="s">
        <v>582</v>
      </c>
      <c r="B62" s="1" t="s">
        <v>358</v>
      </c>
      <c r="C62">
        <v>0.17338200000000001</v>
      </c>
      <c r="D62">
        <v>0.224</v>
      </c>
    </row>
    <row r="63" spans="1:4" x14ac:dyDescent="0.3">
      <c r="A63" s="1" t="s">
        <v>583</v>
      </c>
      <c r="B63" s="1" t="s">
        <v>359</v>
      </c>
      <c r="C63">
        <v>0.17338200000000001</v>
      </c>
      <c r="D63">
        <v>0.224</v>
      </c>
    </row>
    <row r="64" spans="1:4" x14ac:dyDescent="0.3">
      <c r="A64" s="1" t="s">
        <v>584</v>
      </c>
      <c r="B64" s="1" t="s">
        <v>360</v>
      </c>
      <c r="C64">
        <v>0.17338200000000001</v>
      </c>
      <c r="D64">
        <v>0.224</v>
      </c>
    </row>
    <row r="65" spans="1:4" x14ac:dyDescent="0.3">
      <c r="A65" s="1" t="s">
        <v>585</v>
      </c>
      <c r="B65" s="1" t="s">
        <v>361</v>
      </c>
      <c r="C65">
        <v>0.17338200000000001</v>
      </c>
      <c r="D65">
        <v>0.224</v>
      </c>
    </row>
    <row r="66" spans="1:4" x14ac:dyDescent="0.3">
      <c r="A66" s="1" t="s">
        <v>586</v>
      </c>
      <c r="B66" s="1" t="s">
        <v>362</v>
      </c>
      <c r="C66">
        <v>0.108738</v>
      </c>
      <c r="D66">
        <v>0.127</v>
      </c>
    </row>
    <row r="67" spans="1:4" x14ac:dyDescent="0.3">
      <c r="A67" s="1" t="s">
        <v>587</v>
      </c>
      <c r="B67" s="1" t="s">
        <v>363</v>
      </c>
      <c r="C67">
        <v>0.108738</v>
      </c>
      <c r="D67">
        <v>0.127</v>
      </c>
    </row>
    <row r="68" spans="1:4" x14ac:dyDescent="0.3">
      <c r="A68" s="1" t="s">
        <v>588</v>
      </c>
      <c r="B68" s="1" t="s">
        <v>364</v>
      </c>
      <c r="C68">
        <v>1.0246999999999999E-2</v>
      </c>
      <c r="D68">
        <v>3.1E-2</v>
      </c>
    </row>
    <row r="69" spans="1:4" x14ac:dyDescent="0.3">
      <c r="A69" s="1" t="s">
        <v>589</v>
      </c>
      <c r="B69" s="1" t="s">
        <v>365</v>
      </c>
      <c r="C69">
        <v>4.2566E-2</v>
      </c>
      <c r="D69">
        <v>0.152</v>
      </c>
    </row>
    <row r="70" spans="1:4" x14ac:dyDescent="0.3">
      <c r="A70" s="1" t="s">
        <v>590</v>
      </c>
      <c r="B70" s="1" t="s">
        <v>366</v>
      </c>
      <c r="C70">
        <v>8.4318000000000004E-2</v>
      </c>
      <c r="D70">
        <v>0.252</v>
      </c>
    </row>
    <row r="71" spans="1:4" x14ac:dyDescent="0.3">
      <c r="A71" s="1" t="s">
        <v>591</v>
      </c>
      <c r="B71" s="1" t="s">
        <v>367</v>
      </c>
      <c r="C71">
        <v>3.5583999999999998E-2</v>
      </c>
      <c r="D71">
        <v>0.105</v>
      </c>
    </row>
    <row r="72" spans="1:4" x14ac:dyDescent="0.3">
      <c r="A72" s="1" t="s">
        <v>473</v>
      </c>
      <c r="B72" s="1" t="s">
        <v>140</v>
      </c>
      <c r="C72">
        <v>6.6691E-2</v>
      </c>
      <c r="D72">
        <v>0.112</v>
      </c>
    </row>
    <row r="73" spans="1:4" x14ac:dyDescent="0.3">
      <c r="A73" s="1" t="s">
        <v>545</v>
      </c>
      <c r="B73" s="1" t="s">
        <v>25</v>
      </c>
      <c r="C73">
        <v>9.4371999999999998E-2</v>
      </c>
      <c r="D73">
        <v>0.16200000000000001</v>
      </c>
    </row>
    <row r="74" spans="1:4" x14ac:dyDescent="0.3">
      <c r="A74" s="1" t="s">
        <v>521</v>
      </c>
      <c r="B74" s="1" t="s">
        <v>203</v>
      </c>
      <c r="C74">
        <v>6.6691E-2</v>
      </c>
      <c r="D74">
        <v>0.112</v>
      </c>
    </row>
    <row r="75" spans="1:4" x14ac:dyDescent="0.3">
      <c r="A75" s="1" t="s">
        <v>592</v>
      </c>
      <c r="B75" s="1" t="s">
        <v>368</v>
      </c>
      <c r="C75">
        <v>6.6691E-2</v>
      </c>
      <c r="D75">
        <v>0.112</v>
      </c>
    </row>
    <row r="76" spans="1:4" x14ac:dyDescent="0.3">
      <c r="A76" s="1" t="s">
        <v>593</v>
      </c>
      <c r="B76" s="1" t="s">
        <v>369</v>
      </c>
      <c r="C76">
        <v>4.2568000000000002E-2</v>
      </c>
      <c r="D76">
        <v>0.127</v>
      </c>
    </row>
    <row r="77" spans="1:4" x14ac:dyDescent="0.3">
      <c r="A77" s="1" t="s">
        <v>594</v>
      </c>
      <c r="B77" s="1" t="s">
        <v>370</v>
      </c>
      <c r="C77">
        <v>4.2568000000000002E-2</v>
      </c>
      <c r="D77">
        <v>0.127</v>
      </c>
    </row>
    <row r="78" spans="1:4" x14ac:dyDescent="0.3">
      <c r="A78" s="1" t="s">
        <v>595</v>
      </c>
      <c r="B78" s="1" t="s">
        <v>371</v>
      </c>
      <c r="C78">
        <v>4.2568000000000002E-2</v>
      </c>
      <c r="D78">
        <v>0.127</v>
      </c>
    </row>
    <row r="79" spans="1:4" x14ac:dyDescent="0.3">
      <c r="A79" s="1" t="s">
        <v>596</v>
      </c>
      <c r="B79" s="1" t="s">
        <v>372</v>
      </c>
      <c r="C79">
        <v>4.2568000000000002E-2</v>
      </c>
      <c r="D79">
        <v>0.127</v>
      </c>
    </row>
    <row r="80" spans="1:4" x14ac:dyDescent="0.3">
      <c r="A80" s="1" t="s">
        <v>597</v>
      </c>
      <c r="B80" s="1" t="s">
        <v>373</v>
      </c>
      <c r="C80">
        <v>6.4240000000000005E-2</v>
      </c>
      <c r="D80">
        <v>0.127</v>
      </c>
    </row>
    <row r="81" spans="1:4" x14ac:dyDescent="0.3">
      <c r="A81" s="1" t="s">
        <v>598</v>
      </c>
      <c r="B81" s="1" t="s">
        <v>374</v>
      </c>
      <c r="C81">
        <v>6.4240000000000005E-2</v>
      </c>
      <c r="D81">
        <v>0.127</v>
      </c>
    </row>
    <row r="82" spans="1:4" x14ac:dyDescent="0.3">
      <c r="A82" s="1" t="s">
        <v>599</v>
      </c>
      <c r="B82" s="1" t="s">
        <v>375</v>
      </c>
      <c r="C82">
        <v>6.4240000000000005E-2</v>
      </c>
      <c r="D82">
        <v>0.127</v>
      </c>
    </row>
    <row r="83" spans="1:4" x14ac:dyDescent="0.3">
      <c r="A83" s="1" t="s">
        <v>600</v>
      </c>
      <c r="B83" s="1" t="s">
        <v>376</v>
      </c>
      <c r="C83">
        <v>6.4240000000000005E-2</v>
      </c>
      <c r="D83">
        <v>0.127</v>
      </c>
    </row>
    <row r="84" spans="1:4" x14ac:dyDescent="0.3">
      <c r="A84" s="1" t="s">
        <v>601</v>
      </c>
      <c r="B84" s="1" t="s">
        <v>377</v>
      </c>
      <c r="C84">
        <v>0.108</v>
      </c>
      <c r="D84">
        <v>0.127</v>
      </c>
    </row>
    <row r="85" spans="1:4" x14ac:dyDescent="0.3">
      <c r="A85" s="1" t="s">
        <v>512</v>
      </c>
      <c r="B85" s="1" t="s">
        <v>83</v>
      </c>
      <c r="C85">
        <v>0.05</v>
      </c>
      <c r="D85">
        <v>0.112</v>
      </c>
    </row>
    <row r="86" spans="1:4" x14ac:dyDescent="0.3">
      <c r="A86" s="1" t="s">
        <v>466</v>
      </c>
      <c r="B86" s="1" t="s">
        <v>172</v>
      </c>
      <c r="C86">
        <v>0.05</v>
      </c>
      <c r="D86">
        <v>0.115</v>
      </c>
    </row>
    <row r="87" spans="1:4" x14ac:dyDescent="0.3">
      <c r="A87" s="1" t="s">
        <v>515</v>
      </c>
      <c r="B87" s="1" t="s">
        <v>89</v>
      </c>
      <c r="C87">
        <v>5.0000000000000001E-3</v>
      </c>
      <c r="D87">
        <v>0.112</v>
      </c>
    </row>
    <row r="88" spans="1:4" x14ac:dyDescent="0.3">
      <c r="A88" s="1" t="s">
        <v>602</v>
      </c>
      <c r="B88" s="1" t="s">
        <v>378</v>
      </c>
      <c r="C88">
        <v>4.2068000000000001E-2</v>
      </c>
      <c r="D88">
        <v>0.127</v>
      </c>
    </row>
    <row r="89" spans="1:4" x14ac:dyDescent="0.3">
      <c r="A89" s="1" t="s">
        <v>603</v>
      </c>
      <c r="B89" s="1" t="s">
        <v>379</v>
      </c>
      <c r="C89">
        <v>4.2068000000000001E-2</v>
      </c>
      <c r="D89">
        <v>0.127</v>
      </c>
    </row>
    <row r="90" spans="1:4" x14ac:dyDescent="0.3">
      <c r="A90" s="1" t="s">
        <v>604</v>
      </c>
      <c r="B90" s="1" t="s">
        <v>380</v>
      </c>
      <c r="C90">
        <v>4.2068000000000001E-2</v>
      </c>
      <c r="D90">
        <v>0.127</v>
      </c>
    </row>
    <row r="91" spans="1:4" x14ac:dyDescent="0.3">
      <c r="A91" s="1" t="s">
        <v>605</v>
      </c>
      <c r="B91" s="1" t="s">
        <v>381</v>
      </c>
      <c r="C91">
        <v>0.18154400000000001</v>
      </c>
      <c r="D91">
        <v>0.23899999999999999</v>
      </c>
    </row>
    <row r="92" spans="1:4" x14ac:dyDescent="0.3">
      <c r="A92" s="1" t="s">
        <v>606</v>
      </c>
      <c r="B92" s="1" t="s">
        <v>382</v>
      </c>
      <c r="C92">
        <v>0.125</v>
      </c>
      <c r="D92">
        <v>2.5999999999999999E-2</v>
      </c>
    </row>
    <row r="93" spans="1:4" x14ac:dyDescent="0.3">
      <c r="A93" s="1" t="s">
        <v>539</v>
      </c>
      <c r="B93" s="1" t="s">
        <v>16</v>
      </c>
      <c r="C93">
        <v>5.0000000000000001E-3</v>
      </c>
      <c r="D93">
        <v>0.16200000000000001</v>
      </c>
    </row>
    <row r="94" spans="1:4" x14ac:dyDescent="0.3">
      <c r="A94" s="1" t="s">
        <v>464</v>
      </c>
      <c r="B94" s="1" t="s">
        <v>128</v>
      </c>
      <c r="C94">
        <v>2.5000000000000001E-2</v>
      </c>
      <c r="D94">
        <v>0.16200000000000001</v>
      </c>
    </row>
    <row r="95" spans="1:4" x14ac:dyDescent="0.3">
      <c r="A95" s="1" t="s">
        <v>513</v>
      </c>
      <c r="B95" s="1" t="s">
        <v>85</v>
      </c>
      <c r="C95">
        <v>0.05</v>
      </c>
      <c r="D95">
        <v>0.20100000000000001</v>
      </c>
    </row>
    <row r="96" spans="1:4" x14ac:dyDescent="0.3">
      <c r="A96" s="1" t="s">
        <v>514</v>
      </c>
      <c r="B96" s="1" t="s">
        <v>87</v>
      </c>
      <c r="C96">
        <v>0.05</v>
      </c>
      <c r="D96">
        <v>0.112</v>
      </c>
    </row>
    <row r="97" spans="1:4" x14ac:dyDescent="0.3">
      <c r="A97" s="1" t="s">
        <v>519</v>
      </c>
      <c r="B97" s="1" t="s">
        <v>96</v>
      </c>
      <c r="C97">
        <v>0.14000000000000001</v>
      </c>
      <c r="D97">
        <v>0.16200000000000001</v>
      </c>
    </row>
    <row r="98" spans="1:4" x14ac:dyDescent="0.3">
      <c r="A98" s="1" t="s">
        <v>518</v>
      </c>
      <c r="B98" s="1" t="s">
        <v>94</v>
      </c>
      <c r="C98">
        <v>0.14000000000000001</v>
      </c>
      <c r="D98">
        <v>0.16200000000000001</v>
      </c>
    </row>
    <row r="99" spans="1:4" x14ac:dyDescent="0.3">
      <c r="A99" s="1" t="s">
        <v>543</v>
      </c>
      <c r="B99" s="1" t="s">
        <v>22</v>
      </c>
      <c r="C99">
        <v>0.14000000000000001</v>
      </c>
      <c r="D99">
        <v>0.16200000000000001</v>
      </c>
    </row>
    <row r="100" spans="1:4" x14ac:dyDescent="0.3">
      <c r="A100" s="1" t="s">
        <v>468</v>
      </c>
      <c r="B100" s="1" t="s">
        <v>132</v>
      </c>
      <c r="C100">
        <v>6.6689999999999999E-2</v>
      </c>
      <c r="D100">
        <v>0.112</v>
      </c>
    </row>
    <row r="101" spans="1:4" x14ac:dyDescent="0.3">
      <c r="A101" s="1" t="s">
        <v>528</v>
      </c>
      <c r="B101" s="1" t="s">
        <v>111</v>
      </c>
      <c r="C101">
        <v>6.6689999999999999E-2</v>
      </c>
      <c r="D101">
        <v>0.112</v>
      </c>
    </row>
    <row r="102" spans="1:4" x14ac:dyDescent="0.3">
      <c r="A102" s="1" t="s">
        <v>554</v>
      </c>
      <c r="B102" s="1" t="s">
        <v>183</v>
      </c>
      <c r="C102">
        <v>6.6989999999999994E-2</v>
      </c>
      <c r="D102">
        <v>0.112</v>
      </c>
    </row>
    <row r="103" spans="1:4" x14ac:dyDescent="0.3">
      <c r="A103" s="1" t="s">
        <v>553</v>
      </c>
      <c r="B103" s="1" t="s">
        <v>185</v>
      </c>
      <c r="C103">
        <v>6.6989999999999994E-2</v>
      </c>
      <c r="D103">
        <v>0.11700000000000001</v>
      </c>
    </row>
    <row r="104" spans="1:4" x14ac:dyDescent="0.3">
      <c r="A104" s="1" t="s">
        <v>552</v>
      </c>
      <c r="B104" s="1" t="s">
        <v>163</v>
      </c>
      <c r="C104">
        <v>6.6989999999999994E-2</v>
      </c>
      <c r="D104">
        <v>0.11700000000000001</v>
      </c>
    </row>
    <row r="105" spans="1:4" x14ac:dyDescent="0.3">
      <c r="A105" s="1" t="s">
        <v>607</v>
      </c>
      <c r="B105" s="1" t="s">
        <v>383</v>
      </c>
      <c r="C105">
        <v>1.0246999999999999E-2</v>
      </c>
      <c r="D105">
        <v>3.1E-2</v>
      </c>
    </row>
    <row r="106" spans="1:4" x14ac:dyDescent="0.3">
      <c r="A106" s="1" t="s">
        <v>608</v>
      </c>
      <c r="B106" s="1" t="s">
        <v>384</v>
      </c>
      <c r="C106">
        <v>4.2568000000000002E-2</v>
      </c>
      <c r="D106">
        <v>0.152</v>
      </c>
    </row>
    <row r="107" spans="1:4" x14ac:dyDescent="0.3">
      <c r="A107" s="1" t="s">
        <v>510</v>
      </c>
      <c r="B107" s="1" t="s">
        <v>79</v>
      </c>
      <c r="C107">
        <v>4.2568000000000002E-2</v>
      </c>
      <c r="D107">
        <v>0.127</v>
      </c>
    </row>
    <row r="108" spans="1:4" x14ac:dyDescent="0.3">
      <c r="A108" s="1" t="s">
        <v>457</v>
      </c>
      <c r="B108" s="1" t="s">
        <v>117</v>
      </c>
      <c r="C108">
        <v>4.2568000000000002E-2</v>
      </c>
      <c r="D108">
        <v>0.127</v>
      </c>
    </row>
    <row r="109" spans="1:4" x14ac:dyDescent="0.3">
      <c r="A109" s="1" t="s">
        <v>609</v>
      </c>
      <c r="B109" s="1" t="s">
        <v>385</v>
      </c>
      <c r="C109">
        <v>4.2568000000000002E-2</v>
      </c>
      <c r="D109">
        <v>0.127</v>
      </c>
    </row>
    <row r="110" spans="1:4" x14ac:dyDescent="0.3">
      <c r="A110" s="1" t="s">
        <v>610</v>
      </c>
      <c r="B110" s="1" t="s">
        <v>372</v>
      </c>
      <c r="C110">
        <v>4.2568000000000002E-2</v>
      </c>
      <c r="D110">
        <v>0.127</v>
      </c>
    </row>
    <row r="111" spans="1:4" x14ac:dyDescent="0.3">
      <c r="A111" s="1" t="s">
        <v>611</v>
      </c>
      <c r="B111" s="1" t="s">
        <v>386</v>
      </c>
      <c r="C111">
        <v>6.6691E-2</v>
      </c>
      <c r="D111">
        <v>0.16200000000000001</v>
      </c>
    </row>
    <row r="112" spans="1:4" x14ac:dyDescent="0.3">
      <c r="A112" s="1" t="s">
        <v>612</v>
      </c>
      <c r="B112" s="1" t="s">
        <v>387</v>
      </c>
      <c r="C112">
        <v>6.6691E-2</v>
      </c>
      <c r="D112">
        <v>0.112</v>
      </c>
    </row>
    <row r="113" spans="1:4" x14ac:dyDescent="0.3">
      <c r="A113" s="1" t="s">
        <v>613</v>
      </c>
      <c r="B113" s="1" t="s">
        <v>388</v>
      </c>
      <c r="C113">
        <v>6.6691E-2</v>
      </c>
      <c r="D113">
        <v>0.112</v>
      </c>
    </row>
    <row r="114" spans="1:4" x14ac:dyDescent="0.3">
      <c r="A114" s="1" t="s">
        <v>614</v>
      </c>
      <c r="B114" s="1" t="s">
        <v>389</v>
      </c>
      <c r="C114">
        <v>9.1966000000000006E-2</v>
      </c>
      <c r="D114">
        <v>0.16200000000000001</v>
      </c>
    </row>
    <row r="115" spans="1:4" x14ac:dyDescent="0.3">
      <c r="A115" s="1" t="s">
        <v>615</v>
      </c>
      <c r="B115" s="1" t="s">
        <v>390</v>
      </c>
      <c r="C115">
        <v>9.1966000000000006E-2</v>
      </c>
      <c r="D115">
        <v>0.16200000000000001</v>
      </c>
    </row>
    <row r="116" spans="1:4" x14ac:dyDescent="0.3">
      <c r="A116" s="1" t="s">
        <v>616</v>
      </c>
      <c r="B116" s="1" t="s">
        <v>391</v>
      </c>
      <c r="C116">
        <v>9.1966000000000006E-2</v>
      </c>
      <c r="D116">
        <v>0.16200000000000001</v>
      </c>
    </row>
    <row r="117" spans="1:4" x14ac:dyDescent="0.3">
      <c r="A117" s="1" t="s">
        <v>617</v>
      </c>
      <c r="B117" s="1" t="s">
        <v>392</v>
      </c>
      <c r="C117">
        <v>1.0246999999999999E-2</v>
      </c>
      <c r="D117">
        <v>3.1E-2</v>
      </c>
    </row>
    <row r="118" spans="1:4" x14ac:dyDescent="0.3">
      <c r="A118" s="1" t="s">
        <v>618</v>
      </c>
      <c r="B118" s="1" t="s">
        <v>393</v>
      </c>
      <c r="C118">
        <v>6.6691E-2</v>
      </c>
      <c r="D118">
        <v>0.112</v>
      </c>
    </row>
    <row r="119" spans="1:4" x14ac:dyDescent="0.3">
      <c r="A119" s="1" t="s">
        <v>619</v>
      </c>
      <c r="B119" s="1" t="s">
        <v>394</v>
      </c>
      <c r="C119">
        <v>6.6691E-2</v>
      </c>
      <c r="D119">
        <v>0.16200000000000001</v>
      </c>
    </row>
    <row r="120" spans="1:4" x14ac:dyDescent="0.3">
      <c r="A120" s="1" t="s">
        <v>620</v>
      </c>
      <c r="B120" s="1" t="s">
        <v>395</v>
      </c>
      <c r="C120">
        <v>1.5469999999999999E-2</v>
      </c>
      <c r="D120">
        <v>0.16200000000000001</v>
      </c>
    </row>
    <row r="121" spans="1:4" x14ac:dyDescent="0.3">
      <c r="A121" s="1" t="s">
        <v>556</v>
      </c>
      <c r="B121" s="1" t="s">
        <v>240</v>
      </c>
      <c r="C121">
        <v>6.6669000000000006E-2</v>
      </c>
      <c r="D121">
        <v>0.16200000000000001</v>
      </c>
    </row>
    <row r="122" spans="1:4" x14ac:dyDescent="0.3">
      <c r="A122" s="1" t="s">
        <v>558</v>
      </c>
      <c r="B122" s="1" t="s">
        <v>263</v>
      </c>
      <c r="C122">
        <v>6.6669000000000006E-2</v>
      </c>
      <c r="D122">
        <v>0.16200000000000001</v>
      </c>
    </row>
    <row r="123" spans="1:4" x14ac:dyDescent="0.3">
      <c r="A123" s="1" t="s">
        <v>561</v>
      </c>
      <c r="B123" s="1" t="s">
        <v>282</v>
      </c>
      <c r="C123">
        <v>6.6669000000000006E-2</v>
      </c>
      <c r="D123">
        <v>0.16200000000000001</v>
      </c>
    </row>
    <row r="124" spans="1:4" x14ac:dyDescent="0.3">
      <c r="A124" s="1" t="s">
        <v>540</v>
      </c>
      <c r="B124" s="1" t="s">
        <v>17</v>
      </c>
      <c r="C124">
        <v>0.01</v>
      </c>
      <c r="D124">
        <v>0.112</v>
      </c>
    </row>
    <row r="125" spans="1:4" x14ac:dyDescent="0.3">
      <c r="A125" s="1" t="s">
        <v>492</v>
      </c>
      <c r="B125" s="1" t="s">
        <v>50</v>
      </c>
      <c r="C125">
        <v>0.01</v>
      </c>
      <c r="D125">
        <v>0.112</v>
      </c>
    </row>
    <row r="126" spans="1:4" x14ac:dyDescent="0.3">
      <c r="A126" s="1" t="s">
        <v>490</v>
      </c>
      <c r="B126" s="1" t="s">
        <v>48</v>
      </c>
      <c r="C126">
        <v>0.1</v>
      </c>
      <c r="D126">
        <v>0.16200000000000001</v>
      </c>
    </row>
    <row r="127" spans="1:4" x14ac:dyDescent="0.3">
      <c r="A127" s="1" t="s">
        <v>541</v>
      </c>
      <c r="B127" s="1" t="s">
        <v>18</v>
      </c>
      <c r="C127">
        <v>0.1</v>
      </c>
      <c r="D127">
        <v>0.16200000000000001</v>
      </c>
    </row>
    <row r="128" spans="1:4" x14ac:dyDescent="0.3">
      <c r="A128" s="1" t="s">
        <v>621</v>
      </c>
      <c r="B128" s="1" t="s">
        <v>396</v>
      </c>
      <c r="C128">
        <v>4.2068000000000001E-2</v>
      </c>
      <c r="D128">
        <v>0.127</v>
      </c>
    </row>
    <row r="129" spans="1:4" x14ac:dyDescent="0.3">
      <c r="A129" s="1" t="s">
        <v>622</v>
      </c>
      <c r="B129" s="1" t="s">
        <v>397</v>
      </c>
      <c r="C129">
        <v>4.2068000000000001E-2</v>
      </c>
      <c r="D129">
        <v>0.127</v>
      </c>
    </row>
    <row r="130" spans="1:4" x14ac:dyDescent="0.3">
      <c r="A130" s="1" t="s">
        <v>623</v>
      </c>
      <c r="B130" s="1" t="s">
        <v>398</v>
      </c>
      <c r="C130">
        <v>0.17460000000000001</v>
      </c>
      <c r="D130">
        <v>0.27200000000000002</v>
      </c>
    </row>
    <row r="131" spans="1:4" x14ac:dyDescent="0.3">
      <c r="A131" s="1" t="s">
        <v>624</v>
      </c>
      <c r="B131" s="1" t="s">
        <v>399</v>
      </c>
      <c r="C131">
        <v>0.17460000000000001</v>
      </c>
      <c r="D131">
        <v>0.27200000000000002</v>
      </c>
    </row>
    <row r="132" spans="1:4" x14ac:dyDescent="0.3">
      <c r="A132" s="1" t="s">
        <v>625</v>
      </c>
      <c r="B132" s="1" t="s">
        <v>400</v>
      </c>
      <c r="C132">
        <v>4.2068000000000001E-2</v>
      </c>
      <c r="D132">
        <v>0.127</v>
      </c>
    </row>
    <row r="133" spans="1:4" x14ac:dyDescent="0.3">
      <c r="A133" s="1" t="s">
        <v>626</v>
      </c>
      <c r="B133" s="1" t="s">
        <v>401</v>
      </c>
      <c r="C133">
        <v>9.2067999999999997E-2</v>
      </c>
      <c r="D133">
        <v>0.127</v>
      </c>
    </row>
    <row r="134" spans="1:4" x14ac:dyDescent="0.3">
      <c r="A134" s="1" t="s">
        <v>627</v>
      </c>
      <c r="B134" s="1" t="s">
        <v>402</v>
      </c>
      <c r="C134">
        <v>0.19283800000000001</v>
      </c>
      <c r="D134">
        <v>0.30499999999999999</v>
      </c>
    </row>
    <row r="135" spans="1:4" x14ac:dyDescent="0.3">
      <c r="A135" s="1" t="s">
        <v>474</v>
      </c>
      <c r="B135" s="1" t="s">
        <v>142</v>
      </c>
      <c r="C135">
        <v>0.139372</v>
      </c>
      <c r="D135">
        <v>0.112</v>
      </c>
    </row>
    <row r="136" spans="1:4" x14ac:dyDescent="0.3">
      <c r="A136" s="1" t="s">
        <v>525</v>
      </c>
      <c r="B136" s="1" t="s">
        <v>106</v>
      </c>
      <c r="C136">
        <v>0.139372</v>
      </c>
      <c r="D136">
        <v>0.16200000000000001</v>
      </c>
    </row>
    <row r="137" spans="1:4" x14ac:dyDescent="0.3">
      <c r="A137" s="1" t="s">
        <v>544</v>
      </c>
      <c r="B137" s="1" t="s">
        <v>24</v>
      </c>
      <c r="C137">
        <v>0.139372</v>
      </c>
      <c r="D137">
        <v>0.16200000000000001</v>
      </c>
    </row>
    <row r="138" spans="1:4" x14ac:dyDescent="0.3">
      <c r="A138" s="1" t="s">
        <v>628</v>
      </c>
      <c r="B138" s="1" t="s">
        <v>403</v>
      </c>
      <c r="C138">
        <v>0.15614700000000001</v>
      </c>
      <c r="D138">
        <v>0.193</v>
      </c>
    </row>
    <row r="139" spans="1:4" x14ac:dyDescent="0.3">
      <c r="A139" s="1" t="s">
        <v>472</v>
      </c>
      <c r="B139" s="1" t="s">
        <v>139</v>
      </c>
      <c r="C139">
        <v>0.143954</v>
      </c>
      <c r="D139">
        <v>0.17100000000000001</v>
      </c>
    </row>
    <row r="140" spans="1:4" x14ac:dyDescent="0.3">
      <c r="A140" s="1" t="s">
        <v>520</v>
      </c>
      <c r="B140" s="1" t="s">
        <v>98</v>
      </c>
      <c r="C140">
        <v>1.5467E-2</v>
      </c>
      <c r="D140">
        <v>0.16200000000000001</v>
      </c>
    </row>
    <row r="141" spans="1:4" x14ac:dyDescent="0.3">
      <c r="A141" s="1" t="s">
        <v>497</v>
      </c>
      <c r="B141" s="1" t="s">
        <v>59</v>
      </c>
      <c r="C141">
        <v>1.5467E-2</v>
      </c>
      <c r="D141">
        <v>0.16200000000000001</v>
      </c>
    </row>
    <row r="142" spans="1:4" x14ac:dyDescent="0.3">
      <c r="A142" s="1" t="s">
        <v>523</v>
      </c>
      <c r="B142" s="1" t="s">
        <v>102</v>
      </c>
      <c r="C142">
        <v>1.5467E-2</v>
      </c>
      <c r="D142">
        <v>0.16200000000000001</v>
      </c>
    </row>
    <row r="143" spans="1:4" x14ac:dyDescent="0.3">
      <c r="A143" s="1" t="s">
        <v>522</v>
      </c>
      <c r="B143" s="1" t="s">
        <v>100</v>
      </c>
      <c r="C143">
        <v>1.5467E-2</v>
      </c>
      <c r="D143">
        <v>0.16200000000000001</v>
      </c>
    </row>
    <row r="144" spans="1:4" x14ac:dyDescent="0.3">
      <c r="A144" s="1" t="s">
        <v>465</v>
      </c>
      <c r="B144" s="1" t="s">
        <v>201</v>
      </c>
      <c r="C144">
        <v>0.05</v>
      </c>
      <c r="D144">
        <v>0.16200000000000001</v>
      </c>
    </row>
    <row r="145" spans="1:4" x14ac:dyDescent="0.3">
      <c r="A145" s="1" t="s">
        <v>524</v>
      </c>
      <c r="B145" s="1" t="s">
        <v>104</v>
      </c>
      <c r="C145">
        <v>1.5467E-2</v>
      </c>
      <c r="D145">
        <v>0.16200000000000001</v>
      </c>
    </row>
    <row r="146" spans="1:4" x14ac:dyDescent="0.3">
      <c r="A146" s="1" t="s">
        <v>629</v>
      </c>
      <c r="B146" s="1" t="s">
        <v>98</v>
      </c>
      <c r="C146">
        <v>1.5467E-2</v>
      </c>
      <c r="D146">
        <v>0.16200000000000001</v>
      </c>
    </row>
    <row r="147" spans="1:4" x14ac:dyDescent="0.3">
      <c r="A147" s="1" t="s">
        <v>630</v>
      </c>
      <c r="B147" s="1" t="s">
        <v>100</v>
      </c>
      <c r="C147">
        <v>1.5467E-2</v>
      </c>
      <c r="D147">
        <v>0.16200000000000001</v>
      </c>
    </row>
    <row r="148" spans="1:4" x14ac:dyDescent="0.3">
      <c r="A148" s="1" t="s">
        <v>631</v>
      </c>
      <c r="B148" s="1" t="s">
        <v>104</v>
      </c>
      <c r="C148">
        <v>1.5467E-2</v>
      </c>
      <c r="D148">
        <v>0.16200000000000001</v>
      </c>
    </row>
    <row r="149" spans="1:4" x14ac:dyDescent="0.3">
      <c r="A149" s="1" t="s">
        <v>555</v>
      </c>
      <c r="B149" s="1" t="s">
        <v>237</v>
      </c>
      <c r="C149">
        <v>0.111691</v>
      </c>
      <c r="D149">
        <v>0.112</v>
      </c>
    </row>
    <row r="150" spans="1:4" x14ac:dyDescent="0.3">
      <c r="A150" s="1" t="s">
        <v>557</v>
      </c>
      <c r="B150" s="1" t="s">
        <v>276</v>
      </c>
      <c r="C150">
        <v>0.111691</v>
      </c>
      <c r="D150">
        <v>0.112</v>
      </c>
    </row>
    <row r="151" spans="1:4" x14ac:dyDescent="0.3">
      <c r="A151" s="1" t="s">
        <v>632</v>
      </c>
      <c r="B151" s="1" t="s">
        <v>252</v>
      </c>
      <c r="C151">
        <v>0.111691</v>
      </c>
      <c r="D151">
        <v>0.112</v>
      </c>
    </row>
    <row r="152" spans="1:4" x14ac:dyDescent="0.3">
      <c r="A152" s="1" t="s">
        <v>560</v>
      </c>
      <c r="B152" s="1" t="s">
        <v>274</v>
      </c>
      <c r="C152">
        <v>0.111691</v>
      </c>
      <c r="D152">
        <v>0.112</v>
      </c>
    </row>
    <row r="153" spans="1:4" x14ac:dyDescent="0.3">
      <c r="A153" s="1" t="s">
        <v>633</v>
      </c>
      <c r="B153" s="1" t="s">
        <v>404</v>
      </c>
      <c r="C153">
        <v>0.09</v>
      </c>
      <c r="D153">
        <v>0.127</v>
      </c>
    </row>
    <row r="154" spans="1:4" x14ac:dyDescent="0.3">
      <c r="A154" s="1" t="s">
        <v>634</v>
      </c>
      <c r="B154" s="1" t="s">
        <v>405</v>
      </c>
      <c r="C154">
        <v>0.09</v>
      </c>
      <c r="D154">
        <v>0.127</v>
      </c>
    </row>
    <row r="155" spans="1:4" x14ac:dyDescent="0.3">
      <c r="A155" s="1" t="s">
        <v>635</v>
      </c>
      <c r="B155" s="1" t="s">
        <v>35</v>
      </c>
      <c r="C155">
        <v>2.8930999999999998E-2</v>
      </c>
      <c r="D155">
        <v>8.7999999999999995E-2</v>
      </c>
    </row>
    <row r="156" spans="1:4" x14ac:dyDescent="0.3">
      <c r="A156" s="1" t="s">
        <v>636</v>
      </c>
      <c r="B156" s="1" t="s">
        <v>35</v>
      </c>
      <c r="C156">
        <v>2.8930999999999998E-2</v>
      </c>
      <c r="D156">
        <v>8.7999999999999995E-2</v>
      </c>
    </row>
    <row r="157" spans="1:4" x14ac:dyDescent="0.3">
      <c r="A157" s="1" t="s">
        <v>637</v>
      </c>
      <c r="B157" s="1" t="s">
        <v>35</v>
      </c>
      <c r="C157">
        <v>4.2264000000000003E-2</v>
      </c>
      <c r="D157">
        <v>8.7999999999999995E-2</v>
      </c>
    </row>
    <row r="158" spans="1:4" x14ac:dyDescent="0.3">
      <c r="A158" s="1" t="s">
        <v>406</v>
      </c>
      <c r="B158" s="1" t="s">
        <v>407</v>
      </c>
      <c r="C158">
        <v>6.5685999999999994E-2</v>
      </c>
      <c r="D158">
        <v>0.128</v>
      </c>
    </row>
    <row r="159" spans="1:4" x14ac:dyDescent="0.3">
      <c r="A159" s="1" t="s">
        <v>638</v>
      </c>
      <c r="B159" s="1" t="s">
        <v>35</v>
      </c>
      <c r="C159">
        <v>7.4437000000000003E-2</v>
      </c>
      <c r="D159">
        <v>0.13500000000000001</v>
      </c>
    </row>
    <row r="160" spans="1:4" x14ac:dyDescent="0.3">
      <c r="A160" s="1" t="s">
        <v>639</v>
      </c>
      <c r="B160" s="1" t="s">
        <v>35</v>
      </c>
      <c r="C160">
        <v>3.993E-2</v>
      </c>
      <c r="D160">
        <v>0.121</v>
      </c>
    </row>
    <row r="161" spans="1:4" x14ac:dyDescent="0.3">
      <c r="A161" s="1" t="s">
        <v>508</v>
      </c>
      <c r="B161" s="1" t="s">
        <v>75</v>
      </c>
      <c r="C161">
        <v>9.1966000000000006E-2</v>
      </c>
      <c r="D161">
        <v>0.17499999999999999</v>
      </c>
    </row>
    <row r="162" spans="1:4" x14ac:dyDescent="0.3">
      <c r="A162" s="1" t="s">
        <v>482</v>
      </c>
      <c r="B162" s="1" t="s">
        <v>35</v>
      </c>
      <c r="C162">
        <v>9.8345000000000002E-2</v>
      </c>
      <c r="D162">
        <v>0.14699999999999999</v>
      </c>
    </row>
    <row r="163" spans="1:4" x14ac:dyDescent="0.3">
      <c r="A163" s="1" t="s">
        <v>504</v>
      </c>
      <c r="B163" s="1" t="s">
        <v>35</v>
      </c>
      <c r="C163">
        <v>9.1966000000000006E-2</v>
      </c>
      <c r="D163">
        <v>0.377</v>
      </c>
    </row>
    <row r="164" spans="1:4" x14ac:dyDescent="0.3">
      <c r="A164" s="1" t="s">
        <v>505</v>
      </c>
      <c r="B164" s="1" t="s">
        <v>35</v>
      </c>
      <c r="C164">
        <v>9.1966000000000006E-2</v>
      </c>
      <c r="D164">
        <v>0.377</v>
      </c>
    </row>
    <row r="165" spans="1:4" x14ac:dyDescent="0.3">
      <c r="A165" s="1" t="s">
        <v>640</v>
      </c>
      <c r="B165" s="1" t="s">
        <v>408</v>
      </c>
      <c r="C165">
        <v>2.8930999999999998E-2</v>
      </c>
      <c r="D165">
        <v>8.7999999999999995E-2</v>
      </c>
    </row>
    <row r="166" spans="1:4" x14ac:dyDescent="0.3">
      <c r="A166" s="1" t="s">
        <v>641</v>
      </c>
      <c r="B166" s="1" t="s">
        <v>35</v>
      </c>
      <c r="C166">
        <v>6.0232000000000001E-2</v>
      </c>
      <c r="D166">
        <v>0.114</v>
      </c>
    </row>
    <row r="167" spans="1:4" x14ac:dyDescent="0.3">
      <c r="A167" s="1" t="s">
        <v>642</v>
      </c>
      <c r="B167" s="1" t="s">
        <v>35</v>
      </c>
      <c r="C167">
        <v>3.7732000000000002E-2</v>
      </c>
      <c r="D167">
        <v>0.114</v>
      </c>
    </row>
    <row r="168" spans="1:4" x14ac:dyDescent="0.3">
      <c r="A168" s="1" t="s">
        <v>483</v>
      </c>
      <c r="B168" s="1" t="s">
        <v>35</v>
      </c>
      <c r="C168">
        <v>3.6666999999999998E-2</v>
      </c>
      <c r="D168">
        <v>0.5</v>
      </c>
    </row>
    <row r="169" spans="1:4" x14ac:dyDescent="0.3">
      <c r="A169" s="1" t="s">
        <v>458</v>
      </c>
      <c r="B169" s="1" t="s">
        <v>39</v>
      </c>
      <c r="C169">
        <v>9.9167000000000005E-2</v>
      </c>
      <c r="D169">
        <v>0.185</v>
      </c>
    </row>
    <row r="170" spans="1:4" x14ac:dyDescent="0.3">
      <c r="A170" s="1" t="s">
        <v>485</v>
      </c>
      <c r="B170" s="1" t="s">
        <v>39</v>
      </c>
      <c r="C170">
        <v>5.2499999999999998E-2</v>
      </c>
      <c r="D170">
        <v>0.105</v>
      </c>
    </row>
    <row r="171" spans="1:4" x14ac:dyDescent="0.3">
      <c r="A171" s="1" t="s">
        <v>463</v>
      </c>
      <c r="B171" s="1" t="s">
        <v>126</v>
      </c>
      <c r="C171">
        <v>5.3103999999999998E-2</v>
      </c>
      <c r="D171">
        <v>0.106</v>
      </c>
    </row>
    <row r="172" spans="1:4" x14ac:dyDescent="0.3">
      <c r="A172" s="1" t="s">
        <v>459</v>
      </c>
      <c r="B172" s="1" t="s">
        <v>4</v>
      </c>
      <c r="C172">
        <v>9.2499999999999999E-2</v>
      </c>
      <c r="D172">
        <v>0.185</v>
      </c>
    </row>
    <row r="173" spans="1:4" x14ac:dyDescent="0.3">
      <c r="A173" s="1" t="s">
        <v>532</v>
      </c>
      <c r="B173" s="1" t="s">
        <v>4</v>
      </c>
      <c r="C173">
        <v>9.2499999999999999E-2</v>
      </c>
      <c r="D173">
        <v>0.185</v>
      </c>
    </row>
    <row r="174" spans="1:4" x14ac:dyDescent="0.3">
      <c r="A174" s="1" t="s">
        <v>643</v>
      </c>
      <c r="B174" s="1" t="s">
        <v>409</v>
      </c>
      <c r="C174">
        <v>6.4070000000000002E-2</v>
      </c>
      <c r="D174">
        <v>0.19400000000000001</v>
      </c>
    </row>
    <row r="175" spans="1:4" x14ac:dyDescent="0.3">
      <c r="A175" s="1" t="s">
        <v>644</v>
      </c>
      <c r="B175" s="1" t="s">
        <v>409</v>
      </c>
      <c r="C175">
        <v>0.184332</v>
      </c>
      <c r="D175">
        <v>0.53300000000000003</v>
      </c>
    </row>
    <row r="176" spans="1:4" x14ac:dyDescent="0.3">
      <c r="A176" s="1" t="s">
        <v>645</v>
      </c>
      <c r="B176" s="1" t="s">
        <v>410</v>
      </c>
      <c r="C176">
        <v>9.7348000000000004E-2</v>
      </c>
      <c r="D176">
        <v>0.21199999999999999</v>
      </c>
    </row>
    <row r="177" spans="1:4" x14ac:dyDescent="0.3">
      <c r="A177" s="1" t="s">
        <v>646</v>
      </c>
      <c r="B177" s="1" t="s">
        <v>410</v>
      </c>
      <c r="C177">
        <v>9.7348000000000004E-2</v>
      </c>
      <c r="D177">
        <v>0.21199999999999999</v>
      </c>
    </row>
    <row r="178" spans="1:4" x14ac:dyDescent="0.3">
      <c r="A178" s="1" t="s">
        <v>647</v>
      </c>
      <c r="B178" s="1" t="s">
        <v>411</v>
      </c>
      <c r="C178">
        <v>9.7348000000000004E-2</v>
      </c>
      <c r="D178">
        <v>0.21199999999999999</v>
      </c>
    </row>
    <row r="179" spans="1:4" x14ac:dyDescent="0.3">
      <c r="A179" s="1" t="s">
        <v>648</v>
      </c>
      <c r="B179" s="1" t="s">
        <v>412</v>
      </c>
      <c r="C179">
        <v>0.17600199999999999</v>
      </c>
      <c r="D179">
        <v>1.0669999999999999</v>
      </c>
    </row>
    <row r="180" spans="1:4" x14ac:dyDescent="0.3">
      <c r="A180" s="1" t="s">
        <v>649</v>
      </c>
      <c r="B180" s="1" t="s">
        <v>413</v>
      </c>
      <c r="C180">
        <v>0.14849999999999999</v>
      </c>
      <c r="D180">
        <v>0.9</v>
      </c>
    </row>
    <row r="181" spans="1:4" x14ac:dyDescent="0.3">
      <c r="A181" s="1" t="s">
        <v>650</v>
      </c>
      <c r="B181" s="1" t="s">
        <v>414</v>
      </c>
      <c r="C181">
        <v>0.14849999999999999</v>
      </c>
      <c r="D181">
        <v>0.9</v>
      </c>
    </row>
    <row r="182" spans="1:4" x14ac:dyDescent="0.3">
      <c r="A182" s="1" t="s">
        <v>651</v>
      </c>
      <c r="B182" s="1" t="s">
        <v>415</v>
      </c>
      <c r="C182">
        <v>4.7264E-2</v>
      </c>
      <c r="D182">
        <v>8.7999999999999995E-2</v>
      </c>
    </row>
    <row r="183" spans="1:4" x14ac:dyDescent="0.3">
      <c r="A183" s="1" t="s">
        <v>652</v>
      </c>
      <c r="B183" s="1" t="s">
        <v>416</v>
      </c>
      <c r="C183">
        <v>0.13200000000000001</v>
      </c>
      <c r="D183">
        <v>0.8</v>
      </c>
    </row>
    <row r="184" spans="1:4" x14ac:dyDescent="0.3">
      <c r="A184" s="1" t="s">
        <v>653</v>
      </c>
      <c r="B184" s="1" t="s">
        <v>417</v>
      </c>
      <c r="C184">
        <v>0.13200000000000001</v>
      </c>
      <c r="D184">
        <v>0.8</v>
      </c>
    </row>
    <row r="185" spans="1:4" x14ac:dyDescent="0.3">
      <c r="A185" s="1" t="s">
        <v>654</v>
      </c>
      <c r="B185" s="1" t="s">
        <v>418</v>
      </c>
      <c r="C185">
        <v>0.123476</v>
      </c>
      <c r="D185">
        <v>0.374</v>
      </c>
    </row>
    <row r="186" spans="1:4" x14ac:dyDescent="0.3">
      <c r="A186" s="1" t="s">
        <v>655</v>
      </c>
      <c r="B186" s="1" t="s">
        <v>419</v>
      </c>
      <c r="C186">
        <v>0.104501</v>
      </c>
      <c r="D186">
        <v>0.317</v>
      </c>
    </row>
    <row r="187" spans="1:4" x14ac:dyDescent="0.3">
      <c r="A187" s="1" t="s">
        <v>656</v>
      </c>
      <c r="B187" s="1" t="s">
        <v>420</v>
      </c>
      <c r="C187">
        <v>0.104501</v>
      </c>
      <c r="D187">
        <v>0.317</v>
      </c>
    </row>
    <row r="188" spans="1:4" x14ac:dyDescent="0.3">
      <c r="A188" s="1" t="s">
        <v>657</v>
      </c>
      <c r="B188" s="1" t="s">
        <v>421</v>
      </c>
      <c r="C188">
        <v>0.17600199999999999</v>
      </c>
      <c r="D188">
        <v>1.0669999999999999</v>
      </c>
    </row>
    <row r="189" spans="1:4" x14ac:dyDescent="0.3">
      <c r="A189" s="1" t="s">
        <v>658</v>
      </c>
      <c r="B189" s="1" t="s">
        <v>421</v>
      </c>
      <c r="C189">
        <v>0.17600199999999999</v>
      </c>
      <c r="D189">
        <v>1.0669999999999999</v>
      </c>
    </row>
    <row r="190" spans="1:4" x14ac:dyDescent="0.3">
      <c r="A190" s="1" t="s">
        <v>659</v>
      </c>
      <c r="B190" s="1" t="s">
        <v>422</v>
      </c>
      <c r="C190">
        <v>7.3178000000000007E-2</v>
      </c>
      <c r="D190">
        <v>0.39300000000000002</v>
      </c>
    </row>
    <row r="191" spans="1:4" x14ac:dyDescent="0.3">
      <c r="A191" s="1" t="s">
        <v>660</v>
      </c>
      <c r="B191" s="1" t="s">
        <v>423</v>
      </c>
      <c r="C191">
        <v>5.4997999999999998E-2</v>
      </c>
      <c r="D191">
        <v>0.16700000000000001</v>
      </c>
    </row>
    <row r="192" spans="1:4" x14ac:dyDescent="0.3">
      <c r="A192" s="1" t="s">
        <v>661</v>
      </c>
      <c r="B192" s="1" t="s">
        <v>424</v>
      </c>
      <c r="C192">
        <v>5.4997999999999998E-2</v>
      </c>
      <c r="D192">
        <v>0.16700000000000001</v>
      </c>
    </row>
    <row r="193" spans="1:4" x14ac:dyDescent="0.3">
      <c r="A193" s="1" t="s">
        <v>662</v>
      </c>
      <c r="B193" s="1" t="s">
        <v>425</v>
      </c>
      <c r="C193">
        <v>5.7332000000000001E-2</v>
      </c>
      <c r="D193">
        <v>0.26700000000000002</v>
      </c>
    </row>
    <row r="194" spans="1:4" x14ac:dyDescent="0.3">
      <c r="A194" s="1" t="s">
        <v>663</v>
      </c>
      <c r="B194" s="1" t="s">
        <v>426</v>
      </c>
      <c r="C194">
        <v>0.148758</v>
      </c>
      <c r="D194">
        <v>0.16700000000000001</v>
      </c>
    </row>
    <row r="195" spans="1:4" x14ac:dyDescent="0.3">
      <c r="A195" s="1" t="s">
        <v>664</v>
      </c>
      <c r="B195" s="1" t="s">
        <v>35</v>
      </c>
      <c r="C195">
        <v>0.113929</v>
      </c>
      <c r="D195">
        <v>0.254</v>
      </c>
    </row>
    <row r="196" spans="1:4" x14ac:dyDescent="0.3">
      <c r="A196" s="1" t="s">
        <v>460</v>
      </c>
      <c r="B196" s="1" t="s">
        <v>6</v>
      </c>
      <c r="C196">
        <v>0.20400099999999999</v>
      </c>
      <c r="D196">
        <v>0.46700000000000003</v>
      </c>
    </row>
    <row r="197" spans="1:4" x14ac:dyDescent="0.3">
      <c r="A197" s="1" t="s">
        <v>665</v>
      </c>
      <c r="B197" s="1" t="s">
        <v>427</v>
      </c>
      <c r="C197">
        <v>0.17600199999999999</v>
      </c>
      <c r="D197">
        <v>1.0669999999999999</v>
      </c>
    </row>
    <row r="198" spans="1:4" x14ac:dyDescent="0.3">
      <c r="A198" s="1" t="s">
        <v>506</v>
      </c>
      <c r="B198" s="1" t="s">
        <v>72</v>
      </c>
      <c r="C198">
        <v>8.7732000000000004E-2</v>
      </c>
      <c r="D198">
        <v>0.114</v>
      </c>
    </row>
    <row r="199" spans="1:4" x14ac:dyDescent="0.3">
      <c r="A199" s="1" t="s">
        <v>507</v>
      </c>
      <c r="B199" s="1" t="s">
        <v>37</v>
      </c>
      <c r="C199">
        <v>8.7732000000000004E-2</v>
      </c>
      <c r="D199">
        <v>0.114</v>
      </c>
    </row>
    <row r="200" spans="1:4" x14ac:dyDescent="0.3">
      <c r="A200" s="1" t="s">
        <v>484</v>
      </c>
      <c r="B200" s="1" t="s">
        <v>37</v>
      </c>
      <c r="C200">
        <v>9.3229999999999993E-2</v>
      </c>
      <c r="D200">
        <v>0.13100000000000001</v>
      </c>
    </row>
    <row r="201" spans="1:4" x14ac:dyDescent="0.3">
      <c r="A201" s="1" t="s">
        <v>666</v>
      </c>
      <c r="B201" s="1" t="s">
        <v>428</v>
      </c>
      <c r="C201">
        <v>0.19267200000000001</v>
      </c>
      <c r="D201">
        <v>0.53300000000000003</v>
      </c>
    </row>
    <row r="202" spans="1:4" x14ac:dyDescent="0.3">
      <c r="A202" s="1" t="s">
        <v>667</v>
      </c>
      <c r="B202" s="1" t="s">
        <v>429</v>
      </c>
      <c r="C202">
        <v>0.19300200000000001</v>
      </c>
      <c r="D202">
        <v>1.0669999999999999</v>
      </c>
    </row>
    <row r="203" spans="1:4" x14ac:dyDescent="0.3">
      <c r="A203" s="1" t="s">
        <v>668</v>
      </c>
      <c r="B203" s="1" t="s">
        <v>430</v>
      </c>
      <c r="C203">
        <v>0.114345</v>
      </c>
      <c r="D203">
        <v>0.34699999999999998</v>
      </c>
    </row>
    <row r="204" spans="1:4" x14ac:dyDescent="0.3">
      <c r="A204" s="1" t="s">
        <v>669</v>
      </c>
      <c r="B204" s="1" t="s">
        <v>431</v>
      </c>
      <c r="C204">
        <v>0.104501</v>
      </c>
      <c r="D204">
        <v>0.317</v>
      </c>
    </row>
    <row r="205" spans="1:4" x14ac:dyDescent="0.3">
      <c r="A205" s="1" t="s">
        <v>670</v>
      </c>
      <c r="B205" s="1" t="s">
        <v>432</v>
      </c>
      <c r="C205">
        <v>0.104501</v>
      </c>
      <c r="D205">
        <v>0.63300000000000001</v>
      </c>
    </row>
    <row r="206" spans="1:4" x14ac:dyDescent="0.3">
      <c r="A206" s="1" t="s">
        <v>671</v>
      </c>
      <c r="B206" s="1" t="s">
        <v>433</v>
      </c>
      <c r="C206">
        <v>0.123178</v>
      </c>
      <c r="D206">
        <v>0.19700000000000001</v>
      </c>
    </row>
    <row r="207" spans="1:4" x14ac:dyDescent="0.3">
      <c r="A207" s="1" t="s">
        <v>672</v>
      </c>
      <c r="B207" s="1" t="s">
        <v>434</v>
      </c>
      <c r="C207">
        <v>0.123178</v>
      </c>
      <c r="D207">
        <v>0.19700000000000001</v>
      </c>
    </row>
    <row r="208" spans="1:4" x14ac:dyDescent="0.3">
      <c r="A208" s="1" t="s">
        <v>673</v>
      </c>
      <c r="B208" s="1" t="s">
        <v>435</v>
      </c>
      <c r="C208">
        <v>0.123178</v>
      </c>
      <c r="D208">
        <v>0.19700000000000001</v>
      </c>
    </row>
    <row r="209" spans="1:4" x14ac:dyDescent="0.3">
      <c r="A209" s="1" t="s">
        <v>674</v>
      </c>
      <c r="B209" s="1" t="s">
        <v>436</v>
      </c>
      <c r="C209">
        <v>0.123178</v>
      </c>
      <c r="D209">
        <v>0.19700000000000001</v>
      </c>
    </row>
    <row r="210" spans="1:4" x14ac:dyDescent="0.3">
      <c r="A210" s="1" t="s">
        <v>493</v>
      </c>
      <c r="B210" s="1" t="s">
        <v>52</v>
      </c>
      <c r="C210">
        <v>9.2263999999999999E-2</v>
      </c>
      <c r="D210">
        <v>8.7999999999999995E-2</v>
      </c>
    </row>
    <row r="211" spans="1:4" x14ac:dyDescent="0.3">
      <c r="A211" s="1" t="s">
        <v>675</v>
      </c>
      <c r="B211" s="1" t="s">
        <v>437</v>
      </c>
      <c r="C211">
        <v>4.8931000000000002E-2</v>
      </c>
      <c r="D211">
        <v>8.7999999999999995E-2</v>
      </c>
    </row>
    <row r="212" spans="1:4" x14ac:dyDescent="0.3">
      <c r="A212" s="1" t="s">
        <v>676</v>
      </c>
      <c r="B212" s="1" t="s">
        <v>437</v>
      </c>
      <c r="C212">
        <v>4.8931000000000002E-2</v>
      </c>
      <c r="D212">
        <v>8.7999999999999995E-2</v>
      </c>
    </row>
    <row r="213" spans="1:4" x14ac:dyDescent="0.3">
      <c r="A213" s="1" t="s">
        <v>677</v>
      </c>
      <c r="B213" s="1" t="s">
        <v>438</v>
      </c>
      <c r="C213">
        <v>4.2264000000000003E-2</v>
      </c>
      <c r="D213">
        <v>8.7999999999999995E-2</v>
      </c>
    </row>
    <row r="214" spans="1:4" x14ac:dyDescent="0.3">
      <c r="A214" s="1" t="s">
        <v>678</v>
      </c>
      <c r="B214" s="1" t="s">
        <v>439</v>
      </c>
      <c r="C214">
        <v>9.6512000000000001E-2</v>
      </c>
      <c r="D214">
        <v>0.19700000000000001</v>
      </c>
    </row>
    <row r="215" spans="1:4" x14ac:dyDescent="0.3">
      <c r="A215" s="1" t="s">
        <v>679</v>
      </c>
      <c r="B215" s="1" t="s">
        <v>440</v>
      </c>
      <c r="C215">
        <v>8.6268999999999998E-2</v>
      </c>
      <c r="D215">
        <v>0.26100000000000001</v>
      </c>
    </row>
    <row r="216" spans="1:4" x14ac:dyDescent="0.3">
      <c r="A216" s="1" t="s">
        <v>680</v>
      </c>
      <c r="B216" s="1" t="s">
        <v>441</v>
      </c>
      <c r="C216">
        <v>8.6268999999999998E-2</v>
      </c>
      <c r="D216">
        <v>0.52300000000000002</v>
      </c>
    </row>
    <row r="217" spans="1:4" x14ac:dyDescent="0.3">
      <c r="A217" s="1" t="s">
        <v>681</v>
      </c>
      <c r="B217" s="1" t="s">
        <v>419</v>
      </c>
      <c r="C217">
        <v>8.2500000000000004E-2</v>
      </c>
      <c r="D217">
        <v>0.25</v>
      </c>
    </row>
    <row r="218" spans="1:4" x14ac:dyDescent="0.3">
      <c r="A218" s="1" t="s">
        <v>682</v>
      </c>
      <c r="B218" s="1" t="s">
        <v>442</v>
      </c>
      <c r="C218">
        <v>0.104501</v>
      </c>
      <c r="D218">
        <v>0.317</v>
      </c>
    </row>
    <row r="219" spans="1:4" x14ac:dyDescent="0.3">
      <c r="A219" s="1" t="s">
        <v>537</v>
      </c>
      <c r="B219" s="1" t="s">
        <v>12</v>
      </c>
      <c r="C219">
        <v>0.24488199999999999</v>
      </c>
      <c r="D219">
        <v>0.35399999999999998</v>
      </c>
    </row>
    <row r="220" spans="1:4" x14ac:dyDescent="0.3">
      <c r="A220" s="1" t="s">
        <v>533</v>
      </c>
      <c r="B220" s="1" t="s">
        <v>6</v>
      </c>
      <c r="C220">
        <v>0.18154400000000001</v>
      </c>
      <c r="D220">
        <v>0.23899999999999999</v>
      </c>
    </row>
    <row r="221" spans="1:4" x14ac:dyDescent="0.3">
      <c r="A221" s="1" t="s">
        <v>683</v>
      </c>
      <c r="B221" s="1" t="s">
        <v>443</v>
      </c>
      <c r="C221">
        <v>6.7755999999999997E-2</v>
      </c>
      <c r="D221">
        <v>2.1000000000000001E-2</v>
      </c>
    </row>
    <row r="222" spans="1:4" x14ac:dyDescent="0.3">
      <c r="A222" s="1" t="s">
        <v>516</v>
      </c>
      <c r="B222" s="1" t="s">
        <v>20</v>
      </c>
      <c r="C222">
        <v>8.9929999999999996E-2</v>
      </c>
      <c r="D222">
        <v>0.121</v>
      </c>
    </row>
    <row r="223" spans="1:4" x14ac:dyDescent="0.3">
      <c r="A223" s="1" t="s">
        <v>542</v>
      </c>
      <c r="B223" s="1" t="s">
        <v>20</v>
      </c>
      <c r="C223">
        <v>8.9929999999999996E-2</v>
      </c>
      <c r="D223">
        <v>0.121</v>
      </c>
    </row>
    <row r="224" spans="1:4" x14ac:dyDescent="0.3">
      <c r="A224" s="1" t="s">
        <v>684</v>
      </c>
      <c r="B224" s="1" t="s">
        <v>444</v>
      </c>
      <c r="C224">
        <v>4.2264000000000003E-2</v>
      </c>
      <c r="D224">
        <v>8.7999999999999995E-2</v>
      </c>
    </row>
    <row r="225" spans="1:4" x14ac:dyDescent="0.3">
      <c r="A225" s="1" t="s">
        <v>495</v>
      </c>
      <c r="B225" s="1" t="s">
        <v>56</v>
      </c>
      <c r="C225">
        <v>2.8930999999999998E-2</v>
      </c>
      <c r="D225">
        <v>0.13700000000000001</v>
      </c>
    </row>
    <row r="226" spans="1:4" x14ac:dyDescent="0.3">
      <c r="A226" s="1" t="s">
        <v>494</v>
      </c>
      <c r="B226" s="1" t="s">
        <v>54</v>
      </c>
      <c r="C226">
        <v>2.8930999999999998E-2</v>
      </c>
      <c r="D226">
        <v>0.13700000000000001</v>
      </c>
    </row>
    <row r="227" spans="1:4" x14ac:dyDescent="0.3">
      <c r="A227" s="1" t="s">
        <v>462</v>
      </c>
      <c r="B227" s="1" t="s">
        <v>124</v>
      </c>
      <c r="C227">
        <v>0.24488199999999999</v>
      </c>
      <c r="D227">
        <v>0.35399999999999998</v>
      </c>
    </row>
    <row r="228" spans="1:4" x14ac:dyDescent="0.3">
      <c r="A228" s="1" t="s">
        <v>534</v>
      </c>
      <c r="B228" s="1" t="s">
        <v>8</v>
      </c>
      <c r="C228">
        <v>0.24488199999999999</v>
      </c>
      <c r="D228">
        <v>0.35399999999999998</v>
      </c>
    </row>
    <row r="229" spans="1:4" x14ac:dyDescent="0.3">
      <c r="A229" s="1" t="s">
        <v>535</v>
      </c>
      <c r="B229" s="1" t="s">
        <v>8</v>
      </c>
      <c r="C229">
        <v>0.25719999999999998</v>
      </c>
      <c r="D229">
        <v>0.379</v>
      </c>
    </row>
    <row r="230" spans="1:4" x14ac:dyDescent="0.3">
      <c r="A230" s="1" t="s">
        <v>685</v>
      </c>
      <c r="B230" s="1" t="s">
        <v>445</v>
      </c>
      <c r="C230">
        <v>0.1</v>
      </c>
      <c r="D230">
        <v>0.1</v>
      </c>
    </row>
    <row r="231" spans="1:4" x14ac:dyDescent="0.3">
      <c r="A231" s="1" t="s">
        <v>686</v>
      </c>
      <c r="B231" s="1" t="s">
        <v>35</v>
      </c>
      <c r="C231">
        <v>4.3166999999999997E-2</v>
      </c>
      <c r="D231">
        <v>0.04</v>
      </c>
    </row>
    <row r="232" spans="1:4" x14ac:dyDescent="0.3">
      <c r="A232" s="1" t="s">
        <v>487</v>
      </c>
      <c r="B232" s="1" t="s">
        <v>43</v>
      </c>
      <c r="C232">
        <v>0.25719999999999998</v>
      </c>
      <c r="D232">
        <v>0.379</v>
      </c>
    </row>
    <row r="233" spans="1:4" x14ac:dyDescent="0.3">
      <c r="A233" s="1" t="s">
        <v>486</v>
      </c>
      <c r="B233" s="1" t="s">
        <v>41</v>
      </c>
      <c r="C233">
        <v>0.24616299999999999</v>
      </c>
      <c r="D233">
        <v>0.35699999999999998</v>
      </c>
    </row>
    <row r="234" spans="1:4" x14ac:dyDescent="0.3">
      <c r="A234" s="1" t="s">
        <v>509</v>
      </c>
      <c r="B234" s="1" t="s">
        <v>77</v>
      </c>
      <c r="C234">
        <v>0.20400099999999999</v>
      </c>
      <c r="D234">
        <v>0.46700000000000003</v>
      </c>
    </row>
    <row r="235" spans="1:4" x14ac:dyDescent="0.3">
      <c r="A235" s="1" t="s">
        <v>687</v>
      </c>
      <c r="B235" s="1" t="s">
        <v>446</v>
      </c>
      <c r="C235">
        <v>0.184336</v>
      </c>
      <c r="D235">
        <v>0.53300000000000003</v>
      </c>
    </row>
    <row r="236" spans="1:4" x14ac:dyDescent="0.3">
      <c r="A236" s="1" t="s">
        <v>461</v>
      </c>
      <c r="B236" s="1" t="s">
        <v>122</v>
      </c>
      <c r="C236">
        <v>0.14243900000000001</v>
      </c>
      <c r="D236">
        <v>0.153</v>
      </c>
    </row>
    <row r="237" spans="1:4" x14ac:dyDescent="0.3">
      <c r="A237" s="1" t="s">
        <v>688</v>
      </c>
      <c r="B237" s="1" t="s">
        <v>447</v>
      </c>
      <c r="C237">
        <v>0.14249800000000001</v>
      </c>
      <c r="D237">
        <v>0.16800000000000001</v>
      </c>
    </row>
    <row r="238" spans="1:4" x14ac:dyDescent="0.3">
      <c r="A238" s="1" t="s">
        <v>689</v>
      </c>
      <c r="B238" s="1" t="s">
        <v>448</v>
      </c>
      <c r="C238">
        <v>0.145347</v>
      </c>
      <c r="D238">
        <v>1E-3</v>
      </c>
    </row>
    <row r="239" spans="1:4" x14ac:dyDescent="0.3">
      <c r="A239" s="1" t="s">
        <v>690</v>
      </c>
      <c r="B239" s="1" t="s">
        <v>449</v>
      </c>
      <c r="C239">
        <v>2.9224E-2</v>
      </c>
      <c r="D239">
        <v>8.8999999999999996E-2</v>
      </c>
    </row>
    <row r="240" spans="1:4" x14ac:dyDescent="0.3">
      <c r="A240" s="1" t="s">
        <v>691</v>
      </c>
      <c r="B240" s="1" t="s">
        <v>37</v>
      </c>
      <c r="C240">
        <v>2.9224E-2</v>
      </c>
      <c r="D240">
        <v>8.8999999999999996E-2</v>
      </c>
    </row>
    <row r="241" spans="1:4" x14ac:dyDescent="0.3">
      <c r="A241" s="1" t="s">
        <v>692</v>
      </c>
      <c r="B241" s="1" t="s">
        <v>450</v>
      </c>
      <c r="C241">
        <v>2.9224E-2</v>
      </c>
      <c r="D241">
        <v>8.8999999999999996E-2</v>
      </c>
    </row>
    <row r="242" spans="1:4" x14ac:dyDescent="0.3">
      <c r="A242" s="1" t="s">
        <v>693</v>
      </c>
      <c r="B242" s="1" t="s">
        <v>451</v>
      </c>
      <c r="C242">
        <v>0.18398100000000001</v>
      </c>
      <c r="D242">
        <v>0.33500000000000002</v>
      </c>
    </row>
    <row r="243" spans="1:4" x14ac:dyDescent="0.3">
      <c r="A243" s="1" t="s">
        <v>694</v>
      </c>
      <c r="B243" s="1" t="s">
        <v>452</v>
      </c>
      <c r="C243">
        <v>0.217311</v>
      </c>
      <c r="D243">
        <v>0.33500000000000002</v>
      </c>
    </row>
    <row r="244" spans="1:4" x14ac:dyDescent="0.3">
      <c r="A244" s="1" t="s">
        <v>695</v>
      </c>
      <c r="B244" s="1" t="s">
        <v>453</v>
      </c>
      <c r="C244">
        <v>0.20133599999999999</v>
      </c>
      <c r="D244">
        <v>0.53300000000000003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05DB-56F2-4F81-A9CE-83AA354F408D}">
  <dimension ref="A1:E111"/>
  <sheetViews>
    <sheetView workbookViewId="0">
      <selection activeCell="B1" sqref="B1:B1048576"/>
    </sheetView>
  </sheetViews>
  <sheetFormatPr defaultRowHeight="14.8" x14ac:dyDescent="0.3"/>
  <cols>
    <col min="1" max="1" width="15.6640625" bestFit="1" customWidth="1"/>
    <col min="2" max="2" width="51.44140625" bestFit="1" customWidth="1"/>
    <col min="4" max="5" width="1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337</v>
      </c>
      <c r="E1" t="s">
        <v>338</v>
      </c>
    </row>
    <row r="2" spans="1:5" x14ac:dyDescent="0.3">
      <c r="A2" t="s">
        <v>457</v>
      </c>
      <c r="B2" t="s">
        <v>117</v>
      </c>
      <c r="C2">
        <v>0.68600000000000005</v>
      </c>
      <c r="D2">
        <f>VLOOKUP(A2,TEMP_G1_G2!$A$1:$D$244,3,0)</f>
        <v>4.2568000000000002E-2</v>
      </c>
      <c r="E2">
        <f>VLOOKUP(A2, TEMP_G1_G2!$A$1:$D$244,4,0)</f>
        <v>0.127</v>
      </c>
    </row>
    <row r="3" spans="1:5" x14ac:dyDescent="0.3">
      <c r="A3" t="s">
        <v>458</v>
      </c>
      <c r="B3" t="s">
        <v>39</v>
      </c>
      <c r="C3">
        <v>0.246</v>
      </c>
      <c r="D3">
        <f>VLOOKUP(A3,TEMP_G1_G2!$A$1:$D$244,3,0)</f>
        <v>9.9167000000000005E-2</v>
      </c>
      <c r="E3">
        <f>VLOOKUP(A3, TEMP_G1_G2!$A$1:$D$244,4,0)</f>
        <v>0.185</v>
      </c>
    </row>
    <row r="4" spans="1:5" x14ac:dyDescent="0.3">
      <c r="A4" t="s">
        <v>459</v>
      </c>
      <c r="B4" t="s">
        <v>4</v>
      </c>
      <c r="C4">
        <v>0.25800000000000001</v>
      </c>
      <c r="D4">
        <f>VLOOKUP(A4,TEMP_G1_G2!$A$1:$D$244,3,0)</f>
        <v>9.2499999999999999E-2</v>
      </c>
      <c r="E4">
        <f>VLOOKUP(A4, TEMP_G1_G2!$A$1:$D$244,4,0)</f>
        <v>0.185</v>
      </c>
    </row>
    <row r="5" spans="1:5" x14ac:dyDescent="0.3">
      <c r="A5" t="s">
        <v>460</v>
      </c>
      <c r="B5" t="s">
        <v>6</v>
      </c>
      <c r="C5">
        <v>0.41899999999999998</v>
      </c>
      <c r="D5">
        <f>VLOOKUP(A5,TEMP_G1_G2!$A$1:$D$244,3,0)</f>
        <v>0.20400099999999999</v>
      </c>
      <c r="E5">
        <f>VLOOKUP(A5, TEMP_G1_G2!$A$1:$D$244,4,0)</f>
        <v>0.46700000000000003</v>
      </c>
    </row>
    <row r="6" spans="1:5" x14ac:dyDescent="0.3">
      <c r="A6" t="s">
        <v>461</v>
      </c>
      <c r="B6" t="s">
        <v>122</v>
      </c>
      <c r="C6">
        <v>0.30599999999999999</v>
      </c>
      <c r="D6">
        <f>VLOOKUP(A6,TEMP_G1_G2!$A$1:$D$244,3,0)</f>
        <v>0.14243900000000001</v>
      </c>
      <c r="E6">
        <f>VLOOKUP(A6, TEMP_G1_G2!$A$1:$D$244,4,0)</f>
        <v>0.153</v>
      </c>
    </row>
    <row r="7" spans="1:5" x14ac:dyDescent="0.3">
      <c r="A7" t="s">
        <v>462</v>
      </c>
      <c r="B7" t="s">
        <v>124</v>
      </c>
      <c r="C7">
        <v>0.318</v>
      </c>
      <c r="D7">
        <f>VLOOKUP(A7,TEMP_G1_G2!$A$1:$D$244,3,0)</f>
        <v>0.24488199999999999</v>
      </c>
      <c r="E7">
        <f>VLOOKUP(A7, TEMP_G1_G2!$A$1:$D$244,4,0)</f>
        <v>0.35399999999999998</v>
      </c>
    </row>
    <row r="8" spans="1:5" x14ac:dyDescent="0.3">
      <c r="A8" t="s">
        <v>463</v>
      </c>
      <c r="B8" t="s">
        <v>126</v>
      </c>
      <c r="C8">
        <v>0.39200000000000002</v>
      </c>
      <c r="D8">
        <f>VLOOKUP(A8,TEMP_G1_G2!$A$1:$D$244,3,0)</f>
        <v>5.3103999999999998E-2</v>
      </c>
      <c r="E8">
        <f>VLOOKUP(A8, TEMP_G1_G2!$A$1:$D$244,4,0)</f>
        <v>0.106</v>
      </c>
    </row>
    <row r="9" spans="1:5" x14ac:dyDescent="0.3">
      <c r="A9" t="s">
        <v>464</v>
      </c>
      <c r="B9" t="s">
        <v>128</v>
      </c>
      <c r="C9">
        <v>0.439</v>
      </c>
      <c r="D9">
        <f>VLOOKUP(A9,TEMP_G1_G2!$A$1:$D$244,3,0)</f>
        <v>2.5000000000000001E-2</v>
      </c>
      <c r="E9">
        <f>VLOOKUP(A9, TEMP_G1_G2!$A$1:$D$244,4,0)</f>
        <v>0.16200000000000001</v>
      </c>
    </row>
    <row r="10" spans="1:5" x14ac:dyDescent="0.3">
      <c r="A10" t="s">
        <v>465</v>
      </c>
      <c r="B10" t="s">
        <v>201</v>
      </c>
      <c r="C10">
        <v>0.35</v>
      </c>
      <c r="D10">
        <f>VLOOKUP(A10,TEMP_G1_G2!$A$1:$D$244,3,0)</f>
        <v>0.05</v>
      </c>
      <c r="E10">
        <f>VLOOKUP(A10, TEMP_G1_G2!$A$1:$D$244,4,0)</f>
        <v>0.16200000000000001</v>
      </c>
    </row>
    <row r="11" spans="1:5" x14ac:dyDescent="0.3">
      <c r="A11" t="s">
        <v>466</v>
      </c>
      <c r="B11" t="s">
        <v>172</v>
      </c>
      <c r="C11">
        <v>0.374</v>
      </c>
      <c r="D11">
        <f>VLOOKUP(A11,TEMP_G1_G2!$A$1:$D$244,3,0)</f>
        <v>0.05</v>
      </c>
      <c r="E11">
        <f>VLOOKUP(A11, TEMP_G1_G2!$A$1:$D$244,4,0)</f>
        <v>0.115</v>
      </c>
    </row>
    <row r="12" spans="1:5" x14ac:dyDescent="0.3">
      <c r="A12" t="s">
        <v>467</v>
      </c>
      <c r="B12" t="s">
        <v>130</v>
      </c>
      <c r="C12">
        <v>0.34300000000000003</v>
      </c>
      <c r="D12">
        <f>VLOOKUP(A12,TEMP_G1_G2!$A$1:$D$244,3,0)</f>
        <v>7.0948999999999998E-2</v>
      </c>
      <c r="E12">
        <f>VLOOKUP(A12, TEMP_G1_G2!$A$1:$D$244,4,0)</f>
        <v>0.121</v>
      </c>
    </row>
    <row r="13" spans="1:5" x14ac:dyDescent="0.3">
      <c r="A13" t="s">
        <v>468</v>
      </c>
      <c r="B13" t="s">
        <v>132</v>
      </c>
      <c r="C13">
        <v>0.311</v>
      </c>
      <c r="D13">
        <f>VLOOKUP(A13,TEMP_G1_G2!$A$1:$D$244,3,0)</f>
        <v>6.6689999999999999E-2</v>
      </c>
      <c r="E13">
        <f>VLOOKUP(A13, TEMP_G1_G2!$A$1:$D$244,4,0)</f>
        <v>0.112</v>
      </c>
    </row>
    <row r="14" spans="1:5" x14ac:dyDescent="0.3">
      <c r="A14" t="s">
        <v>469</v>
      </c>
      <c r="B14" t="s">
        <v>134</v>
      </c>
      <c r="C14">
        <v>0.34799999999999998</v>
      </c>
      <c r="D14">
        <f>VLOOKUP(A14,TEMP_G1_G2!$A$1:$D$244,3,0)</f>
        <v>6.6691E-2</v>
      </c>
      <c r="E14">
        <f>VLOOKUP(A14, TEMP_G1_G2!$A$1:$D$244,4,0)</f>
        <v>0.112</v>
      </c>
    </row>
    <row r="15" spans="1:5" x14ac:dyDescent="0.3">
      <c r="A15" t="s">
        <v>470</v>
      </c>
      <c r="B15" t="s">
        <v>135</v>
      </c>
      <c r="C15">
        <v>0.28299999999999997</v>
      </c>
      <c r="D15">
        <f>VLOOKUP(A15,TEMP_G1_G2!$A$1:$D$244,3,0)</f>
        <v>0.137909</v>
      </c>
      <c r="E15">
        <f>VLOOKUP(A15, TEMP_G1_G2!$A$1:$D$244,4,0)</f>
        <v>0.16</v>
      </c>
    </row>
    <row r="16" spans="1:5" x14ac:dyDescent="0.3">
      <c r="A16" t="s">
        <v>471</v>
      </c>
      <c r="B16" t="s">
        <v>137</v>
      </c>
      <c r="C16">
        <v>0.317</v>
      </c>
      <c r="D16">
        <f>VLOOKUP(A16,TEMP_G1_G2!$A$1:$D$244,3,0)</f>
        <v>6.6691E-2</v>
      </c>
      <c r="E16">
        <f>VLOOKUP(A16, TEMP_G1_G2!$A$1:$D$244,4,0)</f>
        <v>0.112</v>
      </c>
    </row>
    <row r="17" spans="1:5" x14ac:dyDescent="0.3">
      <c r="A17" t="s">
        <v>472</v>
      </c>
      <c r="B17" t="s">
        <v>139</v>
      </c>
      <c r="C17">
        <v>0.378</v>
      </c>
      <c r="D17">
        <f>VLOOKUP(A17,TEMP_G1_G2!$A$1:$D$244,3,0)</f>
        <v>0.143954</v>
      </c>
      <c r="E17">
        <f>VLOOKUP(A17, TEMP_G1_G2!$A$1:$D$244,4,0)</f>
        <v>0.17100000000000001</v>
      </c>
    </row>
    <row r="18" spans="1:5" x14ac:dyDescent="0.3">
      <c r="A18" t="s">
        <v>473</v>
      </c>
      <c r="B18" t="s">
        <v>140</v>
      </c>
      <c r="C18">
        <v>0.28299999999999997</v>
      </c>
      <c r="D18">
        <f>VLOOKUP(A18,TEMP_G1_G2!$A$1:$D$244,3,0)</f>
        <v>6.6691E-2</v>
      </c>
      <c r="E18">
        <f>VLOOKUP(A18, TEMP_G1_G2!$A$1:$D$244,4,0)</f>
        <v>0.112</v>
      </c>
    </row>
    <row r="19" spans="1:5" x14ac:dyDescent="0.3">
      <c r="A19" t="s">
        <v>474</v>
      </c>
      <c r="B19" t="s">
        <v>142</v>
      </c>
      <c r="C19">
        <v>0.32200000000000001</v>
      </c>
      <c r="D19">
        <f>VLOOKUP(A19,TEMP_G1_G2!$A$1:$D$244,3,0)</f>
        <v>0.139372</v>
      </c>
      <c r="E19">
        <f>VLOOKUP(A19, TEMP_G1_G2!$A$1:$D$244,4,0)</f>
        <v>0.112</v>
      </c>
    </row>
    <row r="20" spans="1:5" x14ac:dyDescent="0.3">
      <c r="A20" t="s">
        <v>475</v>
      </c>
      <c r="B20" t="s">
        <v>62</v>
      </c>
      <c r="C20">
        <v>0.378</v>
      </c>
      <c r="D20">
        <f>VLOOKUP(A20,TEMP_G1_G2!$A$1:$D$244,3,0)</f>
        <v>0.111691</v>
      </c>
      <c r="E20">
        <f>VLOOKUP(A20, TEMP_G1_G2!$A$1:$D$244,4,0)</f>
        <v>0.112</v>
      </c>
    </row>
    <row r="21" spans="1:5" x14ac:dyDescent="0.3">
      <c r="A21" t="s">
        <v>476</v>
      </c>
      <c r="B21" t="s">
        <v>144</v>
      </c>
      <c r="C21">
        <v>0.14099999999999999</v>
      </c>
      <c r="D21">
        <f>VLOOKUP(A21,TEMP_G1_G2!$A$1:$D$244,3,0)</f>
        <v>6.6691E-2</v>
      </c>
      <c r="E21">
        <f>VLOOKUP(A21, TEMP_G1_G2!$A$1:$D$244,4,0)</f>
        <v>0.112</v>
      </c>
    </row>
    <row r="22" spans="1:5" x14ac:dyDescent="0.3">
      <c r="A22" t="s">
        <v>477</v>
      </c>
      <c r="B22" t="s">
        <v>146</v>
      </c>
      <c r="C22">
        <v>0.188</v>
      </c>
      <c r="D22">
        <f>VLOOKUP(A22,TEMP_G1_G2!$A$1:$D$244,3,0)</f>
        <v>5.0000000000000001E-3</v>
      </c>
      <c r="E22">
        <f>VLOOKUP(A22, TEMP_G1_G2!$A$1:$D$244,4,0)</f>
        <v>0.112</v>
      </c>
    </row>
    <row r="23" spans="1:5" x14ac:dyDescent="0.3">
      <c r="A23" t="s">
        <v>478</v>
      </c>
      <c r="B23" t="s">
        <v>148</v>
      </c>
      <c r="C23">
        <v>0.19800000000000001</v>
      </c>
      <c r="D23">
        <f>VLOOKUP(A23,TEMP_G1_G2!$A$1:$D$244,3,0)</f>
        <v>5.0000000000000001E-3</v>
      </c>
      <c r="E23">
        <f>VLOOKUP(A23, TEMP_G1_G2!$A$1:$D$244,4,0)</f>
        <v>0.112</v>
      </c>
    </row>
    <row r="24" spans="1:5" x14ac:dyDescent="0.3">
      <c r="A24" t="s">
        <v>479</v>
      </c>
      <c r="B24" t="s">
        <v>202</v>
      </c>
      <c r="C24">
        <v>0.11899999999999999</v>
      </c>
      <c r="D24">
        <f>VLOOKUP(A24,TEMP_G1_G2!$A$1:$D$244,3,0)</f>
        <v>5.0000000000000001E-3</v>
      </c>
      <c r="E24">
        <f>VLOOKUP(A24, TEMP_G1_G2!$A$1:$D$244,4,0)</f>
        <v>0.112</v>
      </c>
    </row>
    <row r="25" spans="1:5" x14ac:dyDescent="0.3">
      <c r="A25" t="s">
        <v>480</v>
      </c>
      <c r="B25" t="s">
        <v>150</v>
      </c>
      <c r="C25">
        <v>0.13700000000000001</v>
      </c>
      <c r="D25">
        <f>VLOOKUP(A25,TEMP_G1_G2!$A$1:$D$244,3,0)</f>
        <v>5.0000000000000001E-3</v>
      </c>
      <c r="E25">
        <f>VLOOKUP(A25, TEMP_G1_G2!$A$1:$D$244,4,0)</f>
        <v>0.112</v>
      </c>
    </row>
    <row r="26" spans="1:5" x14ac:dyDescent="0.3">
      <c r="A26" t="s">
        <v>481</v>
      </c>
      <c r="B26" t="s">
        <v>152</v>
      </c>
      <c r="C26">
        <v>9.5000000000000001E-2</v>
      </c>
      <c r="D26">
        <f>VLOOKUP(A26,TEMP_G1_G2!$A$1:$D$244,3,0)</f>
        <v>0.05</v>
      </c>
      <c r="E26">
        <f>VLOOKUP(A26, TEMP_G1_G2!$A$1:$D$244,4,0)</f>
        <v>0.112</v>
      </c>
    </row>
    <row r="27" spans="1:5" x14ac:dyDescent="0.3">
      <c r="A27" t="s">
        <v>482</v>
      </c>
      <c r="B27" t="s">
        <v>35</v>
      </c>
      <c r="C27">
        <v>0.34499999999999997</v>
      </c>
      <c r="D27">
        <f>VLOOKUP(A27,TEMP_G1_G2!$A$1:$D$244,3,0)</f>
        <v>9.8345000000000002E-2</v>
      </c>
      <c r="E27">
        <f>VLOOKUP(A27, TEMP_G1_G2!$A$1:$D$244,4,0)</f>
        <v>0.14699999999999999</v>
      </c>
    </row>
    <row r="28" spans="1:5" x14ac:dyDescent="0.3">
      <c r="A28" t="s">
        <v>483</v>
      </c>
      <c r="B28" t="s">
        <v>35</v>
      </c>
      <c r="C28">
        <v>0.17899999999999999</v>
      </c>
      <c r="D28">
        <f>VLOOKUP(A28,TEMP_G1_G2!$A$1:$D$244,3,0)</f>
        <v>3.6666999999999998E-2</v>
      </c>
      <c r="E28">
        <f>VLOOKUP(A28, TEMP_G1_G2!$A$1:$D$244,4,0)</f>
        <v>0.5</v>
      </c>
    </row>
    <row r="29" spans="1:5" x14ac:dyDescent="0.3">
      <c r="A29" t="s">
        <v>484</v>
      </c>
      <c r="B29" t="s">
        <v>37</v>
      </c>
      <c r="C29">
        <v>0.251</v>
      </c>
      <c r="D29">
        <f>VLOOKUP(A29,TEMP_G1_G2!$A$1:$D$244,3,0)</f>
        <v>9.3229999999999993E-2</v>
      </c>
      <c r="E29">
        <f>VLOOKUP(A29, TEMP_G1_G2!$A$1:$D$244,4,0)</f>
        <v>0.13100000000000001</v>
      </c>
    </row>
    <row r="30" spans="1:5" x14ac:dyDescent="0.3">
      <c r="A30" t="s">
        <v>485</v>
      </c>
      <c r="B30" t="s">
        <v>39</v>
      </c>
      <c r="C30">
        <v>0.182</v>
      </c>
      <c r="D30">
        <f>VLOOKUP(A30,TEMP_G1_G2!$A$1:$D$244,3,0)</f>
        <v>5.2499999999999998E-2</v>
      </c>
      <c r="E30">
        <f>VLOOKUP(A30, TEMP_G1_G2!$A$1:$D$244,4,0)</f>
        <v>0.105</v>
      </c>
    </row>
    <row r="31" spans="1:5" x14ac:dyDescent="0.3">
      <c r="A31" t="s">
        <v>486</v>
      </c>
      <c r="B31" t="s">
        <v>41</v>
      </c>
      <c r="C31">
        <v>0.51400000000000001</v>
      </c>
      <c r="D31">
        <f>VLOOKUP(A31,TEMP_G1_G2!$A$1:$D$244,3,0)</f>
        <v>0.24616299999999999</v>
      </c>
      <c r="E31">
        <f>VLOOKUP(A31, TEMP_G1_G2!$A$1:$D$244,4,0)</f>
        <v>0.35699999999999998</v>
      </c>
    </row>
    <row r="32" spans="1:5" x14ac:dyDescent="0.3">
      <c r="A32" t="s">
        <v>487</v>
      </c>
      <c r="B32" t="s">
        <v>43</v>
      </c>
      <c r="C32">
        <v>0.34</v>
      </c>
      <c r="D32">
        <f>VLOOKUP(A32,TEMP_G1_G2!$A$1:$D$244,3,0)</f>
        <v>0.25719999999999998</v>
      </c>
      <c r="E32">
        <f>VLOOKUP(A32, TEMP_G1_G2!$A$1:$D$244,4,0)</f>
        <v>0.379</v>
      </c>
    </row>
    <row r="33" spans="1:5" x14ac:dyDescent="0.3">
      <c r="A33" t="s">
        <v>488</v>
      </c>
      <c r="B33" t="s">
        <v>45</v>
      </c>
      <c r="C33">
        <v>0.28999999999999998</v>
      </c>
      <c r="D33">
        <f>VLOOKUP(A33,TEMP_G1_G2!$A$1:$D$244,3,0)</f>
        <v>6.4216999999999996E-2</v>
      </c>
      <c r="E33">
        <f>VLOOKUP(A33, TEMP_G1_G2!$A$1:$D$244,4,0)</f>
        <v>0.121</v>
      </c>
    </row>
    <row r="34" spans="1:5" x14ac:dyDescent="0.3">
      <c r="A34" t="s">
        <v>489</v>
      </c>
      <c r="B34" t="s">
        <v>47</v>
      </c>
      <c r="C34">
        <v>0.27300000000000002</v>
      </c>
      <c r="D34">
        <f>VLOOKUP(A34,TEMP_G1_G2!$A$1:$D$244,3,0)</f>
        <v>6.4216999999999996E-2</v>
      </c>
      <c r="E34">
        <f>VLOOKUP(A34, TEMP_G1_G2!$A$1:$D$244,4,0)</f>
        <v>0.121</v>
      </c>
    </row>
    <row r="35" spans="1:5" x14ac:dyDescent="0.3">
      <c r="A35" t="s">
        <v>490</v>
      </c>
      <c r="B35" t="s">
        <v>48</v>
      </c>
      <c r="C35">
        <v>0.36799999999999999</v>
      </c>
      <c r="D35">
        <f>VLOOKUP(A35,TEMP_G1_G2!$A$1:$D$244,3,0)</f>
        <v>0.1</v>
      </c>
      <c r="E35">
        <f>VLOOKUP(A35, TEMP_G1_G2!$A$1:$D$244,4,0)</f>
        <v>0.16200000000000001</v>
      </c>
    </row>
    <row r="36" spans="1:5" x14ac:dyDescent="0.3">
      <c r="A36" t="s">
        <v>491</v>
      </c>
      <c r="B36" t="s">
        <v>49</v>
      </c>
      <c r="C36">
        <v>0.627</v>
      </c>
      <c r="D36">
        <f>VLOOKUP(A36,TEMP_G1_G2!$A$1:$D$244,3,0)</f>
        <v>0.1</v>
      </c>
      <c r="E36">
        <f>VLOOKUP(A36, TEMP_G1_G2!$A$1:$D$244,4,0)</f>
        <v>0.16500000000000001</v>
      </c>
    </row>
    <row r="37" spans="1:5" x14ac:dyDescent="0.3">
      <c r="A37" t="s">
        <v>492</v>
      </c>
      <c r="B37" t="s">
        <v>50</v>
      </c>
      <c r="C37">
        <v>0.57099999999999995</v>
      </c>
      <c r="D37">
        <f>VLOOKUP(A37,TEMP_G1_G2!$A$1:$D$244,3,0)</f>
        <v>0.01</v>
      </c>
      <c r="E37">
        <f>VLOOKUP(A37, TEMP_G1_G2!$A$1:$D$244,4,0)</f>
        <v>0.112</v>
      </c>
    </row>
    <row r="38" spans="1:5" x14ac:dyDescent="0.3">
      <c r="A38" t="s">
        <v>493</v>
      </c>
      <c r="B38" t="s">
        <v>52</v>
      </c>
      <c r="C38">
        <v>0.13600000000000001</v>
      </c>
      <c r="D38">
        <f>VLOOKUP(A38,TEMP_G1_G2!$A$1:$D$244,3,0)</f>
        <v>9.2263999999999999E-2</v>
      </c>
      <c r="E38">
        <f>VLOOKUP(A38, TEMP_G1_G2!$A$1:$D$244,4,0)</f>
        <v>8.7999999999999995E-2</v>
      </c>
    </row>
    <row r="39" spans="1:5" x14ac:dyDescent="0.3">
      <c r="A39" t="s">
        <v>494</v>
      </c>
      <c r="B39" t="s">
        <v>54</v>
      </c>
      <c r="C39">
        <v>0.128</v>
      </c>
      <c r="D39">
        <f>VLOOKUP(A39,TEMP_G1_G2!$A$1:$D$244,3,0)</f>
        <v>2.8930999999999998E-2</v>
      </c>
      <c r="E39">
        <f>VLOOKUP(A39, TEMP_G1_G2!$A$1:$D$244,4,0)</f>
        <v>0.13700000000000001</v>
      </c>
    </row>
    <row r="40" spans="1:5" x14ac:dyDescent="0.3">
      <c r="A40" t="s">
        <v>495</v>
      </c>
      <c r="B40" t="s">
        <v>56</v>
      </c>
      <c r="C40">
        <v>5.2999999999999999E-2</v>
      </c>
      <c r="D40">
        <f>VLOOKUP(A40,TEMP_G1_G2!$A$1:$D$244,3,0)</f>
        <v>2.8930999999999998E-2</v>
      </c>
      <c r="E40">
        <f>VLOOKUP(A40, TEMP_G1_G2!$A$1:$D$244,4,0)</f>
        <v>0.13700000000000001</v>
      </c>
    </row>
    <row r="41" spans="1:5" x14ac:dyDescent="0.3">
      <c r="A41" t="s">
        <v>496</v>
      </c>
      <c r="B41" t="s">
        <v>58</v>
      </c>
      <c r="C41">
        <v>0.46400000000000002</v>
      </c>
      <c r="D41">
        <f>VLOOKUP(A41,TEMP_G1_G2!$A$1:$D$244,3,0)</f>
        <v>6.6691E-2</v>
      </c>
      <c r="E41">
        <f>VLOOKUP(A41, TEMP_G1_G2!$A$1:$D$244,4,0)</f>
        <v>0.112</v>
      </c>
    </row>
    <row r="42" spans="1:5" x14ac:dyDescent="0.3">
      <c r="A42" t="s">
        <v>497</v>
      </c>
      <c r="B42" t="s">
        <v>59</v>
      </c>
      <c r="C42">
        <v>0.52800000000000002</v>
      </c>
      <c r="D42">
        <f>VLOOKUP(A42,TEMP_G1_G2!$A$1:$D$244,3,0)</f>
        <v>1.5467E-2</v>
      </c>
      <c r="E42">
        <f>VLOOKUP(A42, TEMP_G1_G2!$A$1:$D$244,4,0)</f>
        <v>0.16200000000000001</v>
      </c>
    </row>
    <row r="43" spans="1:5" x14ac:dyDescent="0.3">
      <c r="A43" t="s">
        <v>498</v>
      </c>
      <c r="B43" t="s">
        <v>61</v>
      </c>
      <c r="C43">
        <v>0.28999999999999998</v>
      </c>
      <c r="D43">
        <f>VLOOKUP(A43,TEMP_G1_G2!$A$1:$D$244,3,0)</f>
        <v>6.6691E-2</v>
      </c>
      <c r="E43">
        <f>VLOOKUP(A43, TEMP_G1_G2!$A$1:$D$244,4,0)</f>
        <v>0.112</v>
      </c>
    </row>
    <row r="44" spans="1:5" x14ac:dyDescent="0.3">
      <c r="A44" t="s">
        <v>499</v>
      </c>
      <c r="B44" t="s">
        <v>62</v>
      </c>
      <c r="C44">
        <v>0.54200000000000004</v>
      </c>
      <c r="D44">
        <f>VLOOKUP(A44,TEMP_G1_G2!$A$1:$D$244,3,0)</f>
        <v>0.147534</v>
      </c>
      <c r="E44">
        <f>VLOOKUP(A44, TEMP_G1_G2!$A$1:$D$244,4,0)</f>
        <v>0.17699999999999999</v>
      </c>
    </row>
    <row r="45" spans="1:5" x14ac:dyDescent="0.3">
      <c r="A45" t="s">
        <v>500</v>
      </c>
      <c r="B45" t="s">
        <v>64</v>
      </c>
      <c r="C45">
        <v>0.16700000000000001</v>
      </c>
      <c r="D45">
        <f>VLOOKUP(A45,TEMP_G1_G2!$A$1:$D$244,3,0)</f>
        <v>9.4371999999999998E-2</v>
      </c>
      <c r="E45">
        <f>VLOOKUP(A45, TEMP_G1_G2!$A$1:$D$244,4,0)</f>
        <v>0.16200000000000001</v>
      </c>
    </row>
    <row r="46" spans="1:5" x14ac:dyDescent="0.3">
      <c r="A46" t="s">
        <v>501</v>
      </c>
      <c r="B46" t="s">
        <v>66</v>
      </c>
      <c r="C46">
        <v>0.19800000000000001</v>
      </c>
      <c r="D46">
        <f>VLOOKUP(A46,TEMP_G1_G2!$A$1:$D$244,3,0)</f>
        <v>5.0000000000000001E-3</v>
      </c>
      <c r="E46">
        <f>VLOOKUP(A46, TEMP_G1_G2!$A$1:$D$244,4,0)</f>
        <v>0.112</v>
      </c>
    </row>
    <row r="47" spans="1:5" x14ac:dyDescent="0.3">
      <c r="A47" t="s">
        <v>502</v>
      </c>
      <c r="B47" t="s">
        <v>68</v>
      </c>
      <c r="C47">
        <v>0.189</v>
      </c>
      <c r="D47">
        <f>VLOOKUP(A47,TEMP_G1_G2!$A$1:$D$244,3,0)</f>
        <v>0.05</v>
      </c>
      <c r="E47">
        <f>VLOOKUP(A47, TEMP_G1_G2!$A$1:$D$244,4,0)</f>
        <v>0.112</v>
      </c>
    </row>
    <row r="48" spans="1:5" x14ac:dyDescent="0.3">
      <c r="A48" t="s">
        <v>503</v>
      </c>
      <c r="B48" t="s">
        <v>70</v>
      </c>
      <c r="C48">
        <v>9.2999999999999999E-2</v>
      </c>
      <c r="D48">
        <f>VLOOKUP(A48,TEMP_G1_G2!$A$1:$D$244,3,0)</f>
        <v>3.7437999999999999E-2</v>
      </c>
      <c r="E48">
        <f>VLOOKUP(A48, TEMP_G1_G2!$A$1:$D$244,4,0)</f>
        <v>6.6000000000000003E-2</v>
      </c>
    </row>
    <row r="49" spans="1:5" x14ac:dyDescent="0.3">
      <c r="A49" t="s">
        <v>504</v>
      </c>
      <c r="B49" t="s">
        <v>35</v>
      </c>
      <c r="C49">
        <v>0.20499999999999999</v>
      </c>
      <c r="D49">
        <f>VLOOKUP(A49,TEMP_G1_G2!$A$1:$D$244,3,0)</f>
        <v>9.1966000000000006E-2</v>
      </c>
      <c r="E49">
        <f>VLOOKUP(A49, TEMP_G1_G2!$A$1:$D$244,4,0)</f>
        <v>0.377</v>
      </c>
    </row>
    <row r="50" spans="1:5" x14ac:dyDescent="0.3">
      <c r="A50" t="s">
        <v>505</v>
      </c>
      <c r="B50" t="s">
        <v>35</v>
      </c>
      <c r="C50">
        <v>0.14799999999999999</v>
      </c>
      <c r="D50">
        <f>VLOOKUP(A50,TEMP_G1_G2!$A$1:$D$244,3,0)</f>
        <v>9.1966000000000006E-2</v>
      </c>
      <c r="E50">
        <f>VLOOKUP(A50, TEMP_G1_G2!$A$1:$D$244,4,0)</f>
        <v>0.377</v>
      </c>
    </row>
    <row r="51" spans="1:5" x14ac:dyDescent="0.3">
      <c r="A51" t="s">
        <v>506</v>
      </c>
      <c r="B51" t="s">
        <v>72</v>
      </c>
      <c r="C51">
        <v>0.121</v>
      </c>
      <c r="D51">
        <f>VLOOKUP(A51,TEMP_G1_G2!$A$1:$D$244,3,0)</f>
        <v>8.7732000000000004E-2</v>
      </c>
      <c r="E51">
        <f>VLOOKUP(A51, TEMP_G1_G2!$A$1:$D$244,4,0)</f>
        <v>0.114</v>
      </c>
    </row>
    <row r="52" spans="1:5" x14ac:dyDescent="0.3">
      <c r="A52" t="s">
        <v>507</v>
      </c>
      <c r="B52" t="s">
        <v>37</v>
      </c>
      <c r="C52">
        <v>0.23499999999999999</v>
      </c>
      <c r="D52">
        <f>VLOOKUP(A52,TEMP_G1_G2!$A$1:$D$244,3,0)</f>
        <v>8.7732000000000004E-2</v>
      </c>
      <c r="E52">
        <f>VLOOKUP(A52, TEMP_G1_G2!$A$1:$D$244,4,0)</f>
        <v>0.114</v>
      </c>
    </row>
    <row r="53" spans="1:5" x14ac:dyDescent="0.3">
      <c r="A53" t="s">
        <v>508</v>
      </c>
      <c r="B53" t="s">
        <v>75</v>
      </c>
      <c r="C53">
        <v>0.152</v>
      </c>
      <c r="D53">
        <f>VLOOKUP(A53,TEMP_G1_G2!$A$1:$D$244,3,0)</f>
        <v>9.1966000000000006E-2</v>
      </c>
      <c r="E53">
        <f>VLOOKUP(A53, TEMP_G1_G2!$A$1:$D$244,4,0)</f>
        <v>0.17499999999999999</v>
      </c>
    </row>
    <row r="54" spans="1:5" x14ac:dyDescent="0.3">
      <c r="A54" t="s">
        <v>509</v>
      </c>
      <c r="B54" t="s">
        <v>77</v>
      </c>
      <c r="C54">
        <v>0.22500000000000001</v>
      </c>
      <c r="D54">
        <f>VLOOKUP(A54,TEMP_G1_G2!$A$1:$D$244,3,0)</f>
        <v>0.20400099999999999</v>
      </c>
      <c r="E54">
        <f>VLOOKUP(A54, TEMP_G1_G2!$A$1:$D$244,4,0)</f>
        <v>0.46700000000000003</v>
      </c>
    </row>
    <row r="55" spans="1:5" x14ac:dyDescent="0.3">
      <c r="A55" t="s">
        <v>510</v>
      </c>
      <c r="B55" t="s">
        <v>79</v>
      </c>
      <c r="C55">
        <v>0.36799999999999999</v>
      </c>
      <c r="D55">
        <f>VLOOKUP(A55,TEMP_G1_G2!$A$1:$D$244,3,0)</f>
        <v>4.2568000000000002E-2</v>
      </c>
      <c r="E55">
        <f>VLOOKUP(A55, TEMP_G1_G2!$A$1:$D$244,4,0)</f>
        <v>0.127</v>
      </c>
    </row>
    <row r="56" spans="1:5" x14ac:dyDescent="0.3">
      <c r="A56" t="s">
        <v>511</v>
      </c>
      <c r="B56" t="s">
        <v>81</v>
      </c>
      <c r="C56">
        <v>0.308</v>
      </c>
      <c r="D56">
        <f>VLOOKUP(A56,TEMP_G1_G2!$A$1:$D$244,3,0)</f>
        <v>5.3219000000000002E-2</v>
      </c>
      <c r="E56">
        <f>VLOOKUP(A56, TEMP_G1_G2!$A$1:$D$244,4,0)</f>
        <v>0.159</v>
      </c>
    </row>
    <row r="57" spans="1:5" x14ac:dyDescent="0.3">
      <c r="A57" t="s">
        <v>512</v>
      </c>
      <c r="B57" t="s">
        <v>83</v>
      </c>
      <c r="C57">
        <v>0.498</v>
      </c>
      <c r="D57">
        <f>VLOOKUP(A57,TEMP_G1_G2!$A$1:$D$244,3,0)</f>
        <v>0.05</v>
      </c>
      <c r="E57">
        <f>VLOOKUP(A57, TEMP_G1_G2!$A$1:$D$244,4,0)</f>
        <v>0.112</v>
      </c>
    </row>
    <row r="58" spans="1:5" x14ac:dyDescent="0.3">
      <c r="A58" t="s">
        <v>513</v>
      </c>
      <c r="B58" t="s">
        <v>85</v>
      </c>
      <c r="C58">
        <v>0.316</v>
      </c>
      <c r="D58">
        <f>VLOOKUP(A58,TEMP_G1_G2!$A$1:$D$244,3,0)</f>
        <v>0.05</v>
      </c>
      <c r="E58">
        <f>VLOOKUP(A58, TEMP_G1_G2!$A$1:$D$244,4,0)</f>
        <v>0.20100000000000001</v>
      </c>
    </row>
    <row r="59" spans="1:5" x14ac:dyDescent="0.3">
      <c r="A59" t="s">
        <v>514</v>
      </c>
      <c r="B59" t="s">
        <v>87</v>
      </c>
      <c r="C59">
        <v>0.22700000000000001</v>
      </c>
      <c r="D59">
        <f>VLOOKUP(A59,TEMP_G1_G2!$A$1:$D$244,3,0)</f>
        <v>0.05</v>
      </c>
      <c r="E59">
        <f>VLOOKUP(A59, TEMP_G1_G2!$A$1:$D$244,4,0)</f>
        <v>0.112</v>
      </c>
    </row>
    <row r="60" spans="1:5" x14ac:dyDescent="0.3">
      <c r="A60" t="s">
        <v>515</v>
      </c>
      <c r="B60" t="s">
        <v>89</v>
      </c>
      <c r="C60">
        <v>0.159</v>
      </c>
      <c r="D60">
        <f>VLOOKUP(A60,TEMP_G1_G2!$A$1:$D$244,3,0)</f>
        <v>5.0000000000000001E-3</v>
      </c>
      <c r="E60">
        <f>VLOOKUP(A60, TEMP_G1_G2!$A$1:$D$244,4,0)</f>
        <v>0.112</v>
      </c>
    </row>
    <row r="61" spans="1:5" x14ac:dyDescent="0.3">
      <c r="A61" t="s">
        <v>516</v>
      </c>
      <c r="B61" t="s">
        <v>20</v>
      </c>
      <c r="C61">
        <v>0.20599999999999999</v>
      </c>
      <c r="D61">
        <f>VLOOKUP(A61,TEMP_G1_G2!$A$1:$D$244,3,0)</f>
        <v>8.9929999999999996E-2</v>
      </c>
      <c r="E61">
        <f>VLOOKUP(A61, TEMP_G1_G2!$A$1:$D$244,4,0)</f>
        <v>0.121</v>
      </c>
    </row>
    <row r="62" spans="1:5" x14ac:dyDescent="0.3">
      <c r="A62" t="s">
        <v>517</v>
      </c>
      <c r="B62" t="s">
        <v>92</v>
      </c>
      <c r="C62">
        <v>0.63400000000000001</v>
      </c>
      <c r="D62">
        <f>VLOOKUP(A62,TEMP_G1_G2!$A$1:$D$244,3,0)</f>
        <v>7.0948999999999998E-2</v>
      </c>
      <c r="E62">
        <f>VLOOKUP(A62, TEMP_G1_G2!$A$1:$D$244,4,0)</f>
        <v>0.121</v>
      </c>
    </row>
    <row r="63" spans="1:5" x14ac:dyDescent="0.3">
      <c r="A63" t="s">
        <v>518</v>
      </c>
      <c r="B63" t="s">
        <v>94</v>
      </c>
      <c r="C63">
        <v>0.93500000000000005</v>
      </c>
      <c r="D63">
        <f>VLOOKUP(A63,TEMP_G1_G2!$A$1:$D$244,3,0)</f>
        <v>0.14000000000000001</v>
      </c>
      <c r="E63">
        <f>VLOOKUP(A63, TEMP_G1_G2!$A$1:$D$244,4,0)</f>
        <v>0.16200000000000001</v>
      </c>
    </row>
    <row r="64" spans="1:5" x14ac:dyDescent="0.3">
      <c r="A64" t="s">
        <v>519</v>
      </c>
      <c r="B64" t="s">
        <v>96</v>
      </c>
      <c r="C64">
        <v>0.52800000000000002</v>
      </c>
      <c r="D64">
        <f>VLOOKUP(A64,TEMP_G1_G2!$A$1:$D$244,3,0)</f>
        <v>0.14000000000000001</v>
      </c>
      <c r="E64">
        <f>VLOOKUP(A64, TEMP_G1_G2!$A$1:$D$244,4,0)</f>
        <v>0.16200000000000001</v>
      </c>
    </row>
    <row r="65" spans="1:5" x14ac:dyDescent="0.3">
      <c r="A65" t="s">
        <v>520</v>
      </c>
      <c r="B65" t="s">
        <v>98</v>
      </c>
      <c r="C65">
        <v>0.498</v>
      </c>
      <c r="D65">
        <f>VLOOKUP(A65,TEMP_G1_G2!$A$1:$D$244,3,0)</f>
        <v>1.5467E-2</v>
      </c>
      <c r="E65">
        <f>VLOOKUP(A65, TEMP_G1_G2!$A$1:$D$244,4,0)</f>
        <v>0.16200000000000001</v>
      </c>
    </row>
    <row r="66" spans="1:5" x14ac:dyDescent="0.3">
      <c r="A66" t="s">
        <v>521</v>
      </c>
      <c r="B66" t="s">
        <v>203</v>
      </c>
      <c r="C66">
        <v>0.193</v>
      </c>
      <c r="D66">
        <f>VLOOKUP(A66,TEMP_G1_G2!$A$1:$D$244,3,0)</f>
        <v>6.6691E-2</v>
      </c>
      <c r="E66">
        <f>VLOOKUP(A66, TEMP_G1_G2!$A$1:$D$244,4,0)</f>
        <v>0.112</v>
      </c>
    </row>
    <row r="67" spans="1:5" x14ac:dyDescent="0.3">
      <c r="A67" t="s">
        <v>522</v>
      </c>
      <c r="B67" t="s">
        <v>100</v>
      </c>
      <c r="C67">
        <v>0.46500000000000002</v>
      </c>
      <c r="D67">
        <f>VLOOKUP(A67,TEMP_G1_G2!$A$1:$D$244,3,0)</f>
        <v>1.5467E-2</v>
      </c>
      <c r="E67">
        <f>VLOOKUP(A67, TEMP_G1_G2!$A$1:$D$244,4,0)</f>
        <v>0.16200000000000001</v>
      </c>
    </row>
    <row r="68" spans="1:5" x14ac:dyDescent="0.3">
      <c r="A68" t="s">
        <v>523</v>
      </c>
      <c r="B68" t="s">
        <v>102</v>
      </c>
      <c r="C68">
        <v>0.52700000000000002</v>
      </c>
      <c r="D68">
        <f>VLOOKUP(A68,TEMP_G1_G2!$A$1:$D$244,3,0)</f>
        <v>1.5467E-2</v>
      </c>
      <c r="E68">
        <f>VLOOKUP(A68, TEMP_G1_G2!$A$1:$D$244,4,0)</f>
        <v>0.16200000000000001</v>
      </c>
    </row>
    <row r="69" spans="1:5" x14ac:dyDescent="0.3">
      <c r="A69" t="s">
        <v>524</v>
      </c>
      <c r="B69" t="s">
        <v>104</v>
      </c>
      <c r="C69">
        <v>0.56200000000000006</v>
      </c>
      <c r="D69">
        <f>VLOOKUP(A69,TEMP_G1_G2!$A$1:$D$244,3,0)</f>
        <v>1.5467E-2</v>
      </c>
      <c r="E69">
        <f>VLOOKUP(A69, TEMP_G1_G2!$A$1:$D$244,4,0)</f>
        <v>0.16200000000000001</v>
      </c>
    </row>
    <row r="70" spans="1:5" x14ac:dyDescent="0.3">
      <c r="A70" t="s">
        <v>525</v>
      </c>
      <c r="B70" t="s">
        <v>106</v>
      </c>
      <c r="C70">
        <v>0.44</v>
      </c>
      <c r="D70">
        <f>VLOOKUP(A70,TEMP_G1_G2!$A$1:$D$244,3,0)</f>
        <v>0.139372</v>
      </c>
      <c r="E70">
        <f>VLOOKUP(A70, TEMP_G1_G2!$A$1:$D$244,4,0)</f>
        <v>0.16200000000000001</v>
      </c>
    </row>
    <row r="71" spans="1:5" x14ac:dyDescent="0.3">
      <c r="A71" t="s">
        <v>526</v>
      </c>
      <c r="B71" t="s">
        <v>107</v>
      </c>
      <c r="C71">
        <v>0.44400000000000001</v>
      </c>
      <c r="D71">
        <f>VLOOKUP(A71,TEMP_G1_G2!$A$1:$D$244,3,0)</f>
        <v>0.137909</v>
      </c>
      <c r="E71">
        <f>VLOOKUP(A71, TEMP_G1_G2!$A$1:$D$244,4,0)</f>
        <v>0.16</v>
      </c>
    </row>
    <row r="72" spans="1:5" x14ac:dyDescent="0.3">
      <c r="A72" t="s">
        <v>527</v>
      </c>
      <c r="B72" t="s">
        <v>109</v>
      </c>
      <c r="C72">
        <v>0.379</v>
      </c>
      <c r="D72">
        <f>VLOOKUP(A72,TEMP_G1_G2!$A$1:$D$244,3,0)</f>
        <v>9.4371999999999998E-2</v>
      </c>
      <c r="E72">
        <f>VLOOKUP(A72, TEMP_G1_G2!$A$1:$D$244,4,0)</f>
        <v>0.13700000000000001</v>
      </c>
    </row>
    <row r="73" spans="1:5" x14ac:dyDescent="0.3">
      <c r="A73" t="s">
        <v>528</v>
      </c>
      <c r="B73" t="s">
        <v>111</v>
      </c>
      <c r="C73">
        <v>0.253</v>
      </c>
      <c r="D73">
        <f>VLOOKUP(A73,TEMP_G1_G2!$A$1:$D$244,3,0)</f>
        <v>6.6689999999999999E-2</v>
      </c>
      <c r="E73">
        <f>VLOOKUP(A73, TEMP_G1_G2!$A$1:$D$244,4,0)</f>
        <v>0.112</v>
      </c>
    </row>
    <row r="74" spans="1:5" x14ac:dyDescent="0.3">
      <c r="A74" t="s">
        <v>529</v>
      </c>
      <c r="B74" t="s">
        <v>113</v>
      </c>
      <c r="C74">
        <v>0.246</v>
      </c>
      <c r="D74">
        <f>VLOOKUP(A74,TEMP_G1_G2!$A$1:$D$244,3,0)</f>
        <v>9.4371999999999998E-2</v>
      </c>
      <c r="E74">
        <f>VLOOKUP(A74, TEMP_G1_G2!$A$1:$D$244,4,0)</f>
        <v>0.16200000000000001</v>
      </c>
    </row>
    <row r="75" spans="1:5" x14ac:dyDescent="0.3">
      <c r="A75" t="s">
        <v>530</v>
      </c>
      <c r="B75" t="s">
        <v>115</v>
      </c>
      <c r="C75">
        <v>0.29099999999999998</v>
      </c>
      <c r="D75">
        <f>VLOOKUP(A75,TEMP_G1_G2!$A$1:$D$244,3,0)</f>
        <v>0.05</v>
      </c>
      <c r="E75">
        <f>VLOOKUP(A75, TEMP_G1_G2!$A$1:$D$244,4,0)</f>
        <v>0.112</v>
      </c>
    </row>
    <row r="76" spans="1:5" x14ac:dyDescent="0.3">
      <c r="A76" t="s">
        <v>531</v>
      </c>
      <c r="B76" t="s">
        <v>204</v>
      </c>
      <c r="C76">
        <v>0.22700000000000001</v>
      </c>
      <c r="D76">
        <f>VLOOKUP(A76,TEMP_G1_G2!$A$1:$D$244,3,0)</f>
        <v>5.0000000000000001E-3</v>
      </c>
      <c r="E76">
        <f>VLOOKUP(A76, TEMP_G1_G2!$A$1:$D$244,4,0)</f>
        <v>0.112</v>
      </c>
    </row>
    <row r="77" spans="1:5" x14ac:dyDescent="0.3">
      <c r="A77" t="s">
        <v>532</v>
      </c>
      <c r="B77" t="s">
        <v>4</v>
      </c>
      <c r="C77">
        <v>0.27</v>
      </c>
      <c r="D77">
        <f>VLOOKUP(A77,TEMP_G1_G2!$A$1:$D$244,3,0)</f>
        <v>9.2499999999999999E-2</v>
      </c>
      <c r="E77">
        <f>VLOOKUP(A77, TEMP_G1_G2!$A$1:$D$244,4,0)</f>
        <v>0.185</v>
      </c>
    </row>
    <row r="78" spans="1:5" x14ac:dyDescent="0.3">
      <c r="A78" t="s">
        <v>533</v>
      </c>
      <c r="B78" t="s">
        <v>6</v>
      </c>
      <c r="C78">
        <v>0.39600000000000002</v>
      </c>
      <c r="D78">
        <f>VLOOKUP(A78,TEMP_G1_G2!$A$1:$D$244,3,0)</f>
        <v>0.18154400000000001</v>
      </c>
      <c r="E78">
        <f>VLOOKUP(A78, TEMP_G1_G2!$A$1:$D$244,4,0)</f>
        <v>0.23899999999999999</v>
      </c>
    </row>
    <row r="79" spans="1:5" x14ac:dyDescent="0.3">
      <c r="A79" t="s">
        <v>534</v>
      </c>
      <c r="B79" t="s">
        <v>8</v>
      </c>
      <c r="C79">
        <v>0.50700000000000001</v>
      </c>
      <c r="D79">
        <f>VLOOKUP(A79,TEMP_G1_G2!$A$1:$D$244,3,0)</f>
        <v>0.24488199999999999</v>
      </c>
      <c r="E79">
        <f>VLOOKUP(A79, TEMP_G1_G2!$A$1:$D$244,4,0)</f>
        <v>0.35399999999999998</v>
      </c>
    </row>
    <row r="80" spans="1:5" x14ac:dyDescent="0.3">
      <c r="A80" t="s">
        <v>535</v>
      </c>
      <c r="B80" t="s">
        <v>8</v>
      </c>
      <c r="C80">
        <v>0.55300000000000005</v>
      </c>
      <c r="D80">
        <f>VLOOKUP(A80,TEMP_G1_G2!$A$1:$D$244,3,0)</f>
        <v>0.25719999999999998</v>
      </c>
      <c r="E80">
        <f>VLOOKUP(A80, TEMP_G1_G2!$A$1:$D$244,4,0)</f>
        <v>0.379</v>
      </c>
    </row>
    <row r="81" spans="1:5" x14ac:dyDescent="0.3">
      <c r="A81" t="s">
        <v>536</v>
      </c>
      <c r="B81" t="s">
        <v>10</v>
      </c>
      <c r="C81">
        <v>0.29199999999999998</v>
      </c>
      <c r="D81">
        <f>VLOOKUP(A81,TEMP_G1_G2!$A$1:$D$244,3,0)</f>
        <v>5.0000000000000001E-3</v>
      </c>
      <c r="E81">
        <f>VLOOKUP(A81, TEMP_G1_G2!$A$1:$D$244,4,0)</f>
        <v>0.106</v>
      </c>
    </row>
    <row r="82" spans="1:5" x14ac:dyDescent="0.3">
      <c r="A82" t="s">
        <v>537</v>
      </c>
      <c r="B82" t="s">
        <v>12</v>
      </c>
      <c r="C82">
        <v>0.57599999999999996</v>
      </c>
      <c r="D82">
        <f>VLOOKUP(A82,TEMP_G1_G2!$A$1:$D$244,3,0)</f>
        <v>0.24488199999999999</v>
      </c>
      <c r="E82">
        <f>VLOOKUP(A82, TEMP_G1_G2!$A$1:$D$244,4,0)</f>
        <v>0.35399999999999998</v>
      </c>
    </row>
    <row r="83" spans="1:5" x14ac:dyDescent="0.3">
      <c r="A83" t="s">
        <v>538</v>
      </c>
      <c r="B83" t="s">
        <v>14</v>
      </c>
      <c r="C83">
        <v>0.152</v>
      </c>
      <c r="D83">
        <f>VLOOKUP(A83,TEMP_G1_G2!$A$1:$D$244,3,0)</f>
        <v>5.3219000000000002E-2</v>
      </c>
      <c r="E83">
        <f>VLOOKUP(A83, TEMP_G1_G2!$A$1:$D$244,4,0)</f>
        <v>8.7999999999999995E-2</v>
      </c>
    </row>
    <row r="84" spans="1:5" x14ac:dyDescent="0.3">
      <c r="A84" s="1" t="s">
        <v>539</v>
      </c>
      <c r="B84" t="s">
        <v>16</v>
      </c>
      <c r="C84">
        <v>0.28499999999999998</v>
      </c>
      <c r="D84">
        <f>VLOOKUP(A84,TEMP_G1_G2!$A$1:$D$244,3,0)</f>
        <v>5.0000000000000001E-3</v>
      </c>
      <c r="E84">
        <f>VLOOKUP(A84, TEMP_G1_G2!$A$1:$D$244,4,0)</f>
        <v>0.16200000000000001</v>
      </c>
    </row>
    <row r="85" spans="1:5" x14ac:dyDescent="0.3">
      <c r="A85" t="s">
        <v>540</v>
      </c>
      <c r="B85" t="s">
        <v>17</v>
      </c>
      <c r="C85">
        <v>0.16400000000000001</v>
      </c>
      <c r="D85">
        <f>VLOOKUP(A85,TEMP_G1_G2!$A$1:$D$244,3,0)</f>
        <v>0.01</v>
      </c>
      <c r="E85">
        <f>VLOOKUP(A85, TEMP_G1_G2!$A$1:$D$244,4,0)</f>
        <v>0.112</v>
      </c>
    </row>
    <row r="86" spans="1:5" x14ac:dyDescent="0.3">
      <c r="A86" t="s">
        <v>541</v>
      </c>
      <c r="B86" t="s">
        <v>18</v>
      </c>
      <c r="C86">
        <v>0.31</v>
      </c>
      <c r="D86">
        <f>VLOOKUP(A86,TEMP_G1_G2!$A$1:$D$244,3,0)</f>
        <v>0.1</v>
      </c>
      <c r="E86">
        <f>VLOOKUP(A86, TEMP_G1_G2!$A$1:$D$244,4,0)</f>
        <v>0.16200000000000001</v>
      </c>
    </row>
    <row r="87" spans="1:5" x14ac:dyDescent="0.3">
      <c r="A87" t="s">
        <v>542</v>
      </c>
      <c r="B87" t="s">
        <v>20</v>
      </c>
      <c r="C87">
        <v>0.128</v>
      </c>
      <c r="D87">
        <f>VLOOKUP(A87,TEMP_G1_G2!$A$1:$D$244,3,0)</f>
        <v>8.9929999999999996E-2</v>
      </c>
      <c r="E87">
        <f>VLOOKUP(A87, TEMP_G1_G2!$A$1:$D$244,4,0)</f>
        <v>0.121</v>
      </c>
    </row>
    <row r="88" spans="1:5" x14ac:dyDescent="0.3">
      <c r="A88" t="s">
        <v>543</v>
      </c>
      <c r="B88" t="s">
        <v>22</v>
      </c>
      <c r="C88">
        <v>0.48299999999999998</v>
      </c>
      <c r="D88">
        <f>VLOOKUP(A88,TEMP_G1_G2!$A$1:$D$244,3,0)</f>
        <v>0.14000000000000001</v>
      </c>
      <c r="E88">
        <f>VLOOKUP(A88, TEMP_G1_G2!$A$1:$D$244,4,0)</f>
        <v>0.16200000000000001</v>
      </c>
    </row>
    <row r="89" spans="1:5" x14ac:dyDescent="0.3">
      <c r="A89" t="s">
        <v>544</v>
      </c>
      <c r="B89" t="s">
        <v>24</v>
      </c>
      <c r="C89">
        <v>0.35899999999999999</v>
      </c>
      <c r="D89">
        <f>VLOOKUP(A89,TEMP_G1_G2!$A$1:$D$244,3,0)</f>
        <v>0.139372</v>
      </c>
      <c r="E89">
        <f>VLOOKUP(A89, TEMP_G1_G2!$A$1:$D$244,4,0)</f>
        <v>0.16200000000000001</v>
      </c>
    </row>
    <row r="90" spans="1:5" x14ac:dyDescent="0.3">
      <c r="A90" t="s">
        <v>545</v>
      </c>
      <c r="B90" t="s">
        <v>25</v>
      </c>
      <c r="C90">
        <v>0.497</v>
      </c>
      <c r="D90">
        <f>VLOOKUP(A90,TEMP_G1_G2!$A$1:$D$244,3,0)</f>
        <v>9.4371999999999998E-2</v>
      </c>
      <c r="E90">
        <f>VLOOKUP(A90, TEMP_G1_G2!$A$1:$D$244,4,0)</f>
        <v>0.16200000000000001</v>
      </c>
    </row>
    <row r="91" spans="1:5" x14ac:dyDescent="0.3">
      <c r="A91" t="s">
        <v>546</v>
      </c>
      <c r="B91" t="s">
        <v>27</v>
      </c>
      <c r="C91">
        <v>0.40400000000000003</v>
      </c>
      <c r="D91">
        <f>VLOOKUP(A91,TEMP_G1_G2!$A$1:$D$244,3,0)</f>
        <v>7.9799999999999996E-2</v>
      </c>
      <c r="E91">
        <f>VLOOKUP(A91, TEMP_G1_G2!$A$1:$D$244,4,0)</f>
        <v>0.13600000000000001</v>
      </c>
    </row>
    <row r="92" spans="1:5" x14ac:dyDescent="0.3">
      <c r="A92" t="s">
        <v>547</v>
      </c>
      <c r="B92" t="s">
        <v>29</v>
      </c>
      <c r="C92">
        <v>0.21199999999999999</v>
      </c>
      <c r="D92">
        <f>VLOOKUP(A92,TEMP_G1_G2!$A$1:$D$244,3,0)</f>
        <v>9.4371999999999998E-2</v>
      </c>
      <c r="E92">
        <f>VLOOKUP(A92, TEMP_G1_G2!$A$1:$D$244,4,0)</f>
        <v>0.16200000000000001</v>
      </c>
    </row>
    <row r="93" spans="1:5" x14ac:dyDescent="0.3">
      <c r="A93" t="s">
        <v>548</v>
      </c>
      <c r="B93" t="s">
        <v>31</v>
      </c>
      <c r="C93">
        <v>0.157</v>
      </c>
      <c r="D93">
        <f>VLOOKUP(A93,TEMP_G1_G2!$A$1:$D$244,3,0)</f>
        <v>5.0000000000000001E-3</v>
      </c>
      <c r="E93">
        <f>VLOOKUP(A93, TEMP_G1_G2!$A$1:$D$244,4,0)</f>
        <v>0.112</v>
      </c>
    </row>
    <row r="94" spans="1:5" x14ac:dyDescent="0.3">
      <c r="A94" t="s">
        <v>549</v>
      </c>
      <c r="B94" t="s">
        <v>205</v>
      </c>
      <c r="C94">
        <v>0.115</v>
      </c>
      <c r="D94">
        <f>VLOOKUP(A94,TEMP_G1_G2!$A$1:$D$244,3,0)</f>
        <v>5.0000000000000001E-3</v>
      </c>
      <c r="E94">
        <f>VLOOKUP(A94, TEMP_G1_G2!$A$1:$D$244,4,0)</f>
        <v>0.112</v>
      </c>
    </row>
    <row r="95" spans="1:5" x14ac:dyDescent="0.3">
      <c r="A95" t="s">
        <v>550</v>
      </c>
      <c r="B95" t="s">
        <v>206</v>
      </c>
      <c r="C95">
        <v>0.28299999999999997</v>
      </c>
      <c r="D95">
        <f>VLOOKUP(A95,TEMP_G1_G2!$A$1:$D$244,3,0)</f>
        <v>5.0000000000000001E-3</v>
      </c>
      <c r="E95">
        <f>VLOOKUP(A95, TEMP_G1_G2!$A$1:$D$244,4,0)</f>
        <v>0.112</v>
      </c>
    </row>
    <row r="96" spans="1:5" x14ac:dyDescent="0.3">
      <c r="A96" t="s">
        <v>551</v>
      </c>
      <c r="B96" t="s">
        <v>33</v>
      </c>
      <c r="C96">
        <v>0.122</v>
      </c>
      <c r="D96">
        <f>VLOOKUP(A96,TEMP_G1_G2!$A$1:$D$244,3,0)</f>
        <v>0.05</v>
      </c>
      <c r="E96">
        <f>VLOOKUP(A96, TEMP_G1_G2!$A$1:$D$244,4,0)</f>
        <v>0.112</v>
      </c>
    </row>
    <row r="97" spans="1:5" x14ac:dyDescent="0.3">
      <c r="A97" s="1" t="s">
        <v>513</v>
      </c>
      <c r="B97" s="1" t="s">
        <v>85</v>
      </c>
      <c r="C97">
        <v>0.316</v>
      </c>
      <c r="D97">
        <f>VLOOKUP(A97,TEMP_G1_G2!$A$1:$D$244,3,0)</f>
        <v>0.05</v>
      </c>
      <c r="E97">
        <f>VLOOKUP(A97, TEMP_G1_G2!$A$1:$D$244,4,0)</f>
        <v>0.20100000000000001</v>
      </c>
    </row>
    <row r="98" spans="1:5" x14ac:dyDescent="0.3">
      <c r="A98" s="1" t="s">
        <v>486</v>
      </c>
      <c r="B98" s="1" t="s">
        <v>41</v>
      </c>
      <c r="C98">
        <v>0.25</v>
      </c>
      <c r="D98">
        <f>VLOOKUP(A98,TEMP_G1_G2!$A$1:$D$244,3,0)</f>
        <v>0.24616299999999999</v>
      </c>
      <c r="E98">
        <f>VLOOKUP(A98, TEMP_G1_G2!$A$1:$D$244,4,0)</f>
        <v>0.35699999999999998</v>
      </c>
    </row>
    <row r="99" spans="1:5" x14ac:dyDescent="0.3">
      <c r="A99" s="1" t="s">
        <v>454</v>
      </c>
      <c r="B99" s="1" t="s">
        <v>180</v>
      </c>
      <c r="C99">
        <v>0.25</v>
      </c>
      <c r="D99">
        <f>VLOOKUP(A99,TEMP_G1_G2!$A$1:$D$244,3,0)</f>
        <v>0.20400099999999999</v>
      </c>
      <c r="E99">
        <f>VLOOKUP(A99, TEMP_G1_G2!$A$1:$D$244,4,0)</f>
        <v>0.46700000000000003</v>
      </c>
    </row>
    <row r="100" spans="1:5" x14ac:dyDescent="0.3">
      <c r="A100" s="1" t="s">
        <v>455</v>
      </c>
      <c r="B100" s="1" t="s">
        <v>180</v>
      </c>
      <c r="C100">
        <v>0.25</v>
      </c>
      <c r="D100">
        <f>VLOOKUP(A100,TEMP_G1_G2!$A$1:$D$244,3,0)</f>
        <v>0.184336</v>
      </c>
      <c r="E100">
        <f>VLOOKUP(A100, TEMP_G1_G2!$A$1:$D$244,4,0)</f>
        <v>0.53300000000000003</v>
      </c>
    </row>
    <row r="101" spans="1:5" x14ac:dyDescent="0.3">
      <c r="A101" s="1" t="s">
        <v>552</v>
      </c>
      <c r="B101" s="1" t="s">
        <v>163</v>
      </c>
      <c r="C101">
        <v>0.39</v>
      </c>
      <c r="D101">
        <f>VLOOKUP(A101,TEMP_G1_G2!$A$1:$D$244,3,0)</f>
        <v>6.6989999999999994E-2</v>
      </c>
      <c r="E101">
        <f>VLOOKUP(A101, TEMP_G1_G2!$A$1:$D$244,4,0)</f>
        <v>0.11700000000000001</v>
      </c>
    </row>
    <row r="102" spans="1:5" x14ac:dyDescent="0.3">
      <c r="A102" s="1" t="s">
        <v>553</v>
      </c>
      <c r="B102" s="1" t="s">
        <v>185</v>
      </c>
      <c r="C102">
        <v>0.39</v>
      </c>
      <c r="D102">
        <f>VLOOKUP(A102,TEMP_G1_G2!$A$1:$D$244,3,0)</f>
        <v>6.6989999999999994E-2</v>
      </c>
      <c r="E102">
        <f>VLOOKUP(A102, TEMP_G1_G2!$A$1:$D$244,4,0)</f>
        <v>0.11700000000000001</v>
      </c>
    </row>
    <row r="103" spans="1:5" x14ac:dyDescent="0.3">
      <c r="A103" s="1" t="s">
        <v>554</v>
      </c>
      <c r="B103" s="1" t="s">
        <v>183</v>
      </c>
      <c r="C103">
        <v>0.39</v>
      </c>
      <c r="D103">
        <f>VLOOKUP(A103,TEMP_G1_G2!$A$1:$D$244,3,0)</f>
        <v>6.6989999999999994E-2</v>
      </c>
      <c r="E103">
        <f>VLOOKUP(A103, TEMP_G1_G2!$A$1:$D$244,4,0)</f>
        <v>0.112</v>
      </c>
    </row>
    <row r="104" spans="1:5" x14ac:dyDescent="0.3">
      <c r="A104" s="1" t="s">
        <v>555</v>
      </c>
      <c r="B104" s="1" t="s">
        <v>237</v>
      </c>
      <c r="C104">
        <v>0.35899999999999999</v>
      </c>
      <c r="D104">
        <f>VLOOKUP(A104,TEMP_G1_G2!$A$1:$D$244,3,0)</f>
        <v>0.111691</v>
      </c>
      <c r="E104">
        <f>VLOOKUP(A104, TEMP_G1_G2!$A$1:$D$244,4,0)</f>
        <v>0.112</v>
      </c>
    </row>
    <row r="105" spans="1:5" x14ac:dyDescent="0.3">
      <c r="A105" s="1" t="s">
        <v>556</v>
      </c>
      <c r="B105" s="1" t="s">
        <v>240</v>
      </c>
      <c r="C105">
        <v>0.35899999999999999</v>
      </c>
      <c r="D105">
        <f>VLOOKUP(A105,TEMP_G1_G2!$A$1:$D$244,3,0)</f>
        <v>6.6669000000000006E-2</v>
      </c>
      <c r="E105">
        <f>VLOOKUP(A105, TEMP_G1_G2!$A$1:$D$244,4,0)</f>
        <v>0.16200000000000001</v>
      </c>
    </row>
    <row r="106" spans="1:5" x14ac:dyDescent="0.3">
      <c r="A106" s="1" t="s">
        <v>557</v>
      </c>
      <c r="B106" s="1" t="s">
        <v>252</v>
      </c>
      <c r="C106">
        <v>0.35899999999999999</v>
      </c>
      <c r="D106">
        <f>VLOOKUP(A106,TEMP_G1_G2!$A$1:$D$244,3,0)</f>
        <v>0.111691</v>
      </c>
      <c r="E106">
        <f>VLOOKUP(A106, TEMP_G1_G2!$A$1:$D$244,4,0)</f>
        <v>0.112</v>
      </c>
    </row>
    <row r="107" spans="1:5" x14ac:dyDescent="0.3">
      <c r="A107" s="1" t="s">
        <v>558</v>
      </c>
      <c r="B107" s="1" t="s">
        <v>263</v>
      </c>
      <c r="C107">
        <v>0.25</v>
      </c>
      <c r="D107">
        <f>VLOOKUP(A107,TEMP_G1_G2!$A$1:$D$244,3,0)</f>
        <v>6.6669000000000006E-2</v>
      </c>
      <c r="E107">
        <f>VLOOKUP(A107, TEMP_G1_G2!$A$1:$D$244,4,0)</f>
        <v>0.16200000000000001</v>
      </c>
    </row>
    <row r="108" spans="1:5" x14ac:dyDescent="0.3">
      <c r="A108" s="1" t="s">
        <v>559</v>
      </c>
      <c r="B108" s="1" t="s">
        <v>271</v>
      </c>
      <c r="C108">
        <v>0.25</v>
      </c>
      <c r="D108">
        <f>VLOOKUP(A108,TEMP_G1_G2!$A$1:$D$244,3,0)</f>
        <v>6.6691E-2</v>
      </c>
      <c r="E108">
        <f>VLOOKUP(A108, TEMP_G1_G2!$A$1:$D$244,4,0)</f>
        <v>0.112</v>
      </c>
    </row>
    <row r="109" spans="1:5" x14ac:dyDescent="0.3">
      <c r="A109" s="1" t="s">
        <v>560</v>
      </c>
      <c r="B109" s="1" t="s">
        <v>274</v>
      </c>
      <c r="C109">
        <v>0.25</v>
      </c>
      <c r="D109">
        <f>VLOOKUP(A109,TEMP_G1_G2!$A$1:$D$244,3,0)</f>
        <v>0.111691</v>
      </c>
      <c r="E109">
        <f>VLOOKUP(A109, TEMP_G1_G2!$A$1:$D$244,4,0)</f>
        <v>0.112</v>
      </c>
    </row>
    <row r="110" spans="1:5" x14ac:dyDescent="0.3">
      <c r="A110" s="1" t="s">
        <v>557</v>
      </c>
      <c r="B110" s="1" t="s">
        <v>276</v>
      </c>
      <c r="C110">
        <v>0.35899999999999999</v>
      </c>
      <c r="D110">
        <f>VLOOKUP(A110,TEMP_G1_G2!$A$1:$D$244,3,0)</f>
        <v>0.111691</v>
      </c>
      <c r="E110">
        <f>VLOOKUP(A110, TEMP_G1_G2!$A$1:$D$244,4,0)</f>
        <v>0.112</v>
      </c>
    </row>
    <row r="111" spans="1:5" x14ac:dyDescent="0.3">
      <c r="A111" s="1" t="s">
        <v>561</v>
      </c>
      <c r="B111" s="1" t="s">
        <v>282</v>
      </c>
      <c r="C111">
        <v>0.40400000000000003</v>
      </c>
      <c r="D111">
        <f>VLOOKUP(A111,TEMP_G1_G2!$A$1:$D$244,3,0)</f>
        <v>6.6669000000000006E-2</v>
      </c>
      <c r="E111">
        <f>VLOOKUP(A111, TEMP_G1_G2!$A$1:$D$244,4,0)</f>
        <v>0.16200000000000001</v>
      </c>
    </row>
  </sheetData>
  <autoFilter ref="A1:C111" xr:uid="{E6D205DB-56F2-4F81-A9CE-83AA354F408D}">
    <sortState xmlns:xlrd2="http://schemas.microsoft.com/office/spreadsheetml/2017/richdata2" ref="A2:C83">
      <sortCondition ref="A1:A83"/>
    </sortState>
  </autoFilter>
  <conditionalFormatting sqref="A101">
    <cfRule type="duplicateValues" dxfId="11" priority="2"/>
  </conditionalFormatting>
  <conditionalFormatting sqref="A102:A103">
    <cfRule type="duplicateValues" dxfId="10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F2B1-B2A2-430E-9754-D5F5F9F2BECD}">
  <sheetPr>
    <pageSetUpPr fitToPage="1"/>
  </sheetPr>
  <dimension ref="A3:F117"/>
  <sheetViews>
    <sheetView workbookViewId="0">
      <selection activeCell="A12" sqref="A12"/>
    </sheetView>
  </sheetViews>
  <sheetFormatPr defaultRowHeight="14.8" x14ac:dyDescent="0.3"/>
  <cols>
    <col min="1" max="1" width="10.5546875" bestFit="1" customWidth="1"/>
    <col min="2" max="2" width="13.21875" bestFit="1" customWidth="1"/>
    <col min="3" max="3" width="17.33203125" bestFit="1" customWidth="1"/>
    <col min="4" max="4" width="53" bestFit="1" customWidth="1"/>
    <col min="5" max="5" width="17.33203125" bestFit="1" customWidth="1"/>
    <col min="6" max="7" width="19.5546875" bestFit="1" customWidth="1"/>
  </cols>
  <sheetData>
    <row r="3" spans="1:6" x14ac:dyDescent="0.3">
      <c r="E3" s="2" t="s">
        <v>292</v>
      </c>
    </row>
    <row r="4" spans="1:6" x14ac:dyDescent="0.3">
      <c r="A4" s="2" t="s">
        <v>297</v>
      </c>
      <c r="B4" s="2" t="s">
        <v>0</v>
      </c>
      <c r="C4" s="2" t="s">
        <v>207</v>
      </c>
      <c r="D4" s="2" t="s">
        <v>153</v>
      </c>
      <c r="E4" t="s">
        <v>289</v>
      </c>
      <c r="F4" t="s">
        <v>288</v>
      </c>
    </row>
    <row r="5" spans="1:6" x14ac:dyDescent="0.3">
      <c r="A5" t="s">
        <v>225</v>
      </c>
      <c r="B5" t="s">
        <v>179</v>
      </c>
      <c r="C5" t="s">
        <v>74</v>
      </c>
      <c r="D5" t="s">
        <v>211</v>
      </c>
      <c r="E5">
        <v>102</v>
      </c>
      <c r="F5">
        <v>15.504</v>
      </c>
    </row>
    <row r="6" spans="1:6" x14ac:dyDescent="0.3">
      <c r="B6" t="s">
        <v>155</v>
      </c>
      <c r="C6" t="s">
        <v>69</v>
      </c>
      <c r="D6" t="s">
        <v>70</v>
      </c>
      <c r="E6">
        <v>103</v>
      </c>
      <c r="F6">
        <v>9.5789999999999988</v>
      </c>
    </row>
    <row r="7" spans="1:6" x14ac:dyDescent="0.3">
      <c r="B7" t="s">
        <v>157</v>
      </c>
      <c r="C7" t="s">
        <v>143</v>
      </c>
      <c r="D7" t="s">
        <v>144</v>
      </c>
      <c r="E7">
        <v>154</v>
      </c>
      <c r="F7">
        <v>21.713999999999999</v>
      </c>
    </row>
    <row r="8" spans="1:6" x14ac:dyDescent="0.3">
      <c r="B8" t="s">
        <v>158</v>
      </c>
      <c r="C8" t="s">
        <v>28</v>
      </c>
      <c r="D8" t="s">
        <v>29</v>
      </c>
      <c r="E8">
        <v>6</v>
      </c>
      <c r="F8">
        <v>1.272</v>
      </c>
    </row>
    <row r="9" spans="1:6" x14ac:dyDescent="0.3">
      <c r="B9" t="s">
        <v>167</v>
      </c>
      <c r="C9" t="s">
        <v>112</v>
      </c>
      <c r="D9" t="s">
        <v>113</v>
      </c>
      <c r="E9">
        <v>6</v>
      </c>
      <c r="F9">
        <v>1.476</v>
      </c>
    </row>
    <row r="10" spans="1:6" x14ac:dyDescent="0.3">
      <c r="B10" t="s">
        <v>168</v>
      </c>
      <c r="C10" t="s">
        <v>63</v>
      </c>
      <c r="D10" t="s">
        <v>64</v>
      </c>
      <c r="E10">
        <v>2</v>
      </c>
      <c r="F10">
        <v>0.33400000000000002</v>
      </c>
    </row>
    <row r="11" spans="1:6" x14ac:dyDescent="0.3">
      <c r="B11" t="s">
        <v>169</v>
      </c>
      <c r="C11" t="s">
        <v>151</v>
      </c>
      <c r="D11" t="s">
        <v>152</v>
      </c>
      <c r="E11">
        <v>2</v>
      </c>
      <c r="F11">
        <v>0.19</v>
      </c>
    </row>
    <row r="12" spans="1:6" x14ac:dyDescent="0.3">
      <c r="B12" t="s">
        <v>188</v>
      </c>
      <c r="C12" t="s">
        <v>13</v>
      </c>
      <c r="D12" t="s">
        <v>209</v>
      </c>
      <c r="E12">
        <v>156</v>
      </c>
      <c r="F12">
        <v>23.712</v>
      </c>
    </row>
    <row r="13" spans="1:6" x14ac:dyDescent="0.3">
      <c r="B13" t="s">
        <v>189</v>
      </c>
      <c r="C13" t="s">
        <v>44</v>
      </c>
      <c r="D13" t="s">
        <v>45</v>
      </c>
      <c r="E13">
        <v>6</v>
      </c>
      <c r="F13">
        <v>1.7399999999999998</v>
      </c>
    </row>
    <row r="14" spans="1:6" x14ac:dyDescent="0.3">
      <c r="B14" t="s">
        <v>190</v>
      </c>
      <c r="C14" t="s">
        <v>46</v>
      </c>
      <c r="D14" t="s">
        <v>214</v>
      </c>
      <c r="E14">
        <v>6</v>
      </c>
      <c r="F14">
        <v>1.6380000000000001</v>
      </c>
    </row>
    <row r="15" spans="1:6" x14ac:dyDescent="0.3">
      <c r="B15" t="s">
        <v>159</v>
      </c>
      <c r="C15" t="s">
        <v>80</v>
      </c>
      <c r="D15" t="s">
        <v>221</v>
      </c>
      <c r="E15">
        <v>2</v>
      </c>
      <c r="F15">
        <v>0.61599999999999999</v>
      </c>
    </row>
    <row r="16" spans="1:6" x14ac:dyDescent="0.3">
      <c r="B16" t="s">
        <v>197</v>
      </c>
      <c r="C16" t="s">
        <v>154</v>
      </c>
      <c r="D16" t="s">
        <v>77</v>
      </c>
      <c r="E16">
        <v>57</v>
      </c>
      <c r="F16">
        <v>14.25</v>
      </c>
    </row>
    <row r="17" spans="2:6" x14ac:dyDescent="0.3">
      <c r="B17" t="s">
        <v>198</v>
      </c>
      <c r="C17" t="s">
        <v>181</v>
      </c>
      <c r="D17" t="s">
        <v>180</v>
      </c>
      <c r="E17">
        <v>3</v>
      </c>
      <c r="F17">
        <v>0.75</v>
      </c>
    </row>
    <row r="18" spans="2:6" x14ac:dyDescent="0.3">
      <c r="B18" t="s">
        <v>194</v>
      </c>
      <c r="C18" t="s">
        <v>71</v>
      </c>
      <c r="D18" t="s">
        <v>72</v>
      </c>
      <c r="E18">
        <v>103</v>
      </c>
      <c r="F18">
        <v>12.462999999999999</v>
      </c>
    </row>
    <row r="19" spans="2:6" x14ac:dyDescent="0.3">
      <c r="B19" t="s">
        <v>195</v>
      </c>
      <c r="C19" t="s">
        <v>73</v>
      </c>
      <c r="D19" t="s">
        <v>37</v>
      </c>
      <c r="E19">
        <v>3</v>
      </c>
      <c r="F19">
        <v>0.70499999999999996</v>
      </c>
    </row>
    <row r="20" spans="2:6" x14ac:dyDescent="0.3">
      <c r="B20" t="s">
        <v>196</v>
      </c>
      <c r="C20" t="s">
        <v>36</v>
      </c>
      <c r="D20" t="s">
        <v>37</v>
      </c>
      <c r="E20">
        <v>3</v>
      </c>
      <c r="F20">
        <v>0.753</v>
      </c>
    </row>
    <row r="21" spans="2:6" x14ac:dyDescent="0.3">
      <c r="B21" t="s">
        <v>222</v>
      </c>
      <c r="C21" t="s">
        <v>51</v>
      </c>
      <c r="D21" t="s">
        <v>52</v>
      </c>
      <c r="E21">
        <v>1</v>
      </c>
      <c r="F21">
        <v>0.13600000000000001</v>
      </c>
    </row>
    <row r="22" spans="2:6" x14ac:dyDescent="0.3">
      <c r="B22" t="s">
        <v>199</v>
      </c>
      <c r="C22" t="s">
        <v>11</v>
      </c>
      <c r="D22" t="s">
        <v>218</v>
      </c>
      <c r="E22">
        <v>3</v>
      </c>
      <c r="F22">
        <v>1.7279999999999998</v>
      </c>
    </row>
    <row r="23" spans="2:6" x14ac:dyDescent="0.3">
      <c r="B23" t="s">
        <v>220</v>
      </c>
      <c r="C23" t="s">
        <v>90</v>
      </c>
      <c r="D23" t="s">
        <v>20</v>
      </c>
      <c r="E23">
        <v>3</v>
      </c>
      <c r="F23">
        <v>0.61799999999999999</v>
      </c>
    </row>
    <row r="24" spans="2:6" x14ac:dyDescent="0.3">
      <c r="B24" t="s">
        <v>216</v>
      </c>
      <c r="C24" t="s">
        <v>19</v>
      </c>
      <c r="D24" t="s">
        <v>217</v>
      </c>
      <c r="E24">
        <v>3</v>
      </c>
      <c r="F24">
        <v>0.38400000000000001</v>
      </c>
    </row>
    <row r="25" spans="2:6" x14ac:dyDescent="0.3">
      <c r="B25" t="s">
        <v>193</v>
      </c>
      <c r="C25" t="s">
        <v>42</v>
      </c>
      <c r="D25" t="s">
        <v>43</v>
      </c>
      <c r="E25">
        <v>1</v>
      </c>
      <c r="F25">
        <v>0.34</v>
      </c>
    </row>
    <row r="26" spans="2:6" x14ac:dyDescent="0.3">
      <c r="B26" t="s">
        <v>192</v>
      </c>
      <c r="C26" t="s">
        <v>40</v>
      </c>
      <c r="D26" t="s">
        <v>41</v>
      </c>
      <c r="E26">
        <v>27</v>
      </c>
      <c r="F26">
        <v>13.878</v>
      </c>
    </row>
    <row r="27" spans="2:6" x14ac:dyDescent="0.3">
      <c r="B27" t="s">
        <v>191</v>
      </c>
      <c r="C27" t="s">
        <v>82</v>
      </c>
      <c r="D27" t="s">
        <v>83</v>
      </c>
      <c r="E27">
        <v>1</v>
      </c>
      <c r="F27">
        <v>0.498</v>
      </c>
    </row>
    <row r="28" spans="2:6" x14ac:dyDescent="0.3">
      <c r="B28" t="s">
        <v>173</v>
      </c>
      <c r="C28" t="s">
        <v>171</v>
      </c>
      <c r="D28" t="s">
        <v>172</v>
      </c>
      <c r="E28">
        <v>1</v>
      </c>
      <c r="F28">
        <v>0.374</v>
      </c>
    </row>
    <row r="29" spans="2:6" x14ac:dyDescent="0.3">
      <c r="B29" t="s">
        <v>174</v>
      </c>
      <c r="C29" t="s">
        <v>88</v>
      </c>
      <c r="D29" t="s">
        <v>89</v>
      </c>
      <c r="E29">
        <v>3</v>
      </c>
      <c r="F29">
        <v>0.47699999999999998</v>
      </c>
    </row>
    <row r="30" spans="2:6" x14ac:dyDescent="0.3">
      <c r="B30" t="s">
        <v>170</v>
      </c>
      <c r="C30" t="s">
        <v>15</v>
      </c>
      <c r="D30" t="s">
        <v>16</v>
      </c>
      <c r="E30">
        <v>50</v>
      </c>
      <c r="F30">
        <v>14.249999999999998</v>
      </c>
    </row>
    <row r="31" spans="2:6" x14ac:dyDescent="0.3">
      <c r="B31" t="s">
        <v>177</v>
      </c>
      <c r="C31" t="s">
        <v>127</v>
      </c>
      <c r="D31" t="s">
        <v>128</v>
      </c>
      <c r="E31">
        <v>3</v>
      </c>
      <c r="F31">
        <v>1.3169999999999999</v>
      </c>
    </row>
    <row r="32" spans="2:6" x14ac:dyDescent="0.3">
      <c r="B32" t="s">
        <v>176</v>
      </c>
      <c r="C32" t="s">
        <v>84</v>
      </c>
      <c r="D32" t="s">
        <v>85</v>
      </c>
      <c r="E32">
        <v>47</v>
      </c>
      <c r="F32">
        <v>14.852</v>
      </c>
    </row>
    <row r="33" spans="1:6" x14ac:dyDescent="0.3">
      <c r="B33" t="s">
        <v>178</v>
      </c>
      <c r="C33" t="s">
        <v>86</v>
      </c>
      <c r="D33" t="s">
        <v>219</v>
      </c>
      <c r="E33">
        <v>3</v>
      </c>
      <c r="F33">
        <v>0.68100000000000005</v>
      </c>
    </row>
    <row r="34" spans="1:6" x14ac:dyDescent="0.3">
      <c r="B34" t="s">
        <v>160</v>
      </c>
      <c r="C34" t="s">
        <v>131</v>
      </c>
      <c r="D34" t="s">
        <v>132</v>
      </c>
      <c r="E34">
        <v>208</v>
      </c>
      <c r="F34">
        <v>64.688000000000002</v>
      </c>
    </row>
    <row r="35" spans="1:6" x14ac:dyDescent="0.3">
      <c r="B35" t="s">
        <v>182</v>
      </c>
      <c r="C35" t="s">
        <v>110</v>
      </c>
      <c r="D35" t="s">
        <v>111</v>
      </c>
      <c r="E35">
        <v>24</v>
      </c>
      <c r="F35">
        <v>6.0720000000000001</v>
      </c>
    </row>
    <row r="36" spans="1:6" x14ac:dyDescent="0.3">
      <c r="B36" t="s">
        <v>184</v>
      </c>
      <c r="C36" t="s">
        <v>175</v>
      </c>
      <c r="D36" t="s">
        <v>183</v>
      </c>
      <c r="E36">
        <v>8</v>
      </c>
      <c r="F36">
        <v>3.12</v>
      </c>
    </row>
    <row r="37" spans="1:6" x14ac:dyDescent="0.3">
      <c r="B37" t="s">
        <v>186</v>
      </c>
      <c r="C37" t="s">
        <v>161</v>
      </c>
      <c r="D37" t="s">
        <v>185</v>
      </c>
      <c r="E37">
        <v>8</v>
      </c>
      <c r="F37">
        <v>3.12</v>
      </c>
    </row>
    <row r="38" spans="1:6" x14ac:dyDescent="0.3">
      <c r="B38" t="s">
        <v>164</v>
      </c>
      <c r="C38" t="s">
        <v>162</v>
      </c>
      <c r="D38" t="s">
        <v>163</v>
      </c>
      <c r="E38">
        <v>8</v>
      </c>
      <c r="F38">
        <v>3.12</v>
      </c>
    </row>
    <row r="39" spans="1:6" x14ac:dyDescent="0.3">
      <c r="B39" t="s">
        <v>187</v>
      </c>
      <c r="C39" t="s">
        <v>141</v>
      </c>
      <c r="D39" t="s">
        <v>210</v>
      </c>
      <c r="E39">
        <v>124</v>
      </c>
      <c r="F39">
        <v>39.928000000000004</v>
      </c>
    </row>
    <row r="40" spans="1:6" x14ac:dyDescent="0.3">
      <c r="B40" t="s">
        <v>156</v>
      </c>
      <c r="C40" t="s">
        <v>105</v>
      </c>
      <c r="D40" t="s">
        <v>213</v>
      </c>
      <c r="E40">
        <v>24</v>
      </c>
      <c r="F40">
        <v>10.56</v>
      </c>
    </row>
    <row r="41" spans="1:6" x14ac:dyDescent="0.3">
      <c r="B41" t="s">
        <v>165</v>
      </c>
      <c r="C41" t="s">
        <v>23</v>
      </c>
      <c r="D41" t="s">
        <v>215</v>
      </c>
      <c r="E41">
        <v>4</v>
      </c>
      <c r="F41">
        <v>1.4359999999999999</v>
      </c>
    </row>
    <row r="42" spans="1:6" x14ac:dyDescent="0.3">
      <c r="B42" t="s">
        <v>166</v>
      </c>
      <c r="C42" t="s">
        <v>138</v>
      </c>
      <c r="D42" t="s">
        <v>212</v>
      </c>
      <c r="E42">
        <v>24</v>
      </c>
      <c r="F42">
        <v>9.0719999999999992</v>
      </c>
    </row>
    <row r="43" spans="1:6" x14ac:dyDescent="0.3">
      <c r="A43" t="s">
        <v>293</v>
      </c>
      <c r="E43">
        <v>1292</v>
      </c>
      <c r="F43">
        <v>297.34499999999997</v>
      </c>
    </row>
    <row r="44" spans="1:6" x14ac:dyDescent="0.3">
      <c r="A44" t="s">
        <v>283</v>
      </c>
      <c r="B44" t="s">
        <v>226</v>
      </c>
      <c r="C44" t="s">
        <v>34</v>
      </c>
      <c r="D44" t="s">
        <v>35</v>
      </c>
      <c r="E44">
        <v>296</v>
      </c>
      <c r="F44">
        <v>52.983999999999995</v>
      </c>
    </row>
    <row r="45" spans="1:6" x14ac:dyDescent="0.3">
      <c r="B45" t="s">
        <v>245</v>
      </c>
      <c r="C45" t="s">
        <v>118</v>
      </c>
      <c r="D45" t="s">
        <v>39</v>
      </c>
      <c r="E45">
        <v>12</v>
      </c>
      <c r="F45">
        <v>2.952</v>
      </c>
    </row>
    <row r="46" spans="1:6" x14ac:dyDescent="0.3">
      <c r="B46" t="s">
        <v>227</v>
      </c>
      <c r="C46" t="s">
        <v>38</v>
      </c>
      <c r="D46" t="s">
        <v>228</v>
      </c>
      <c r="E46">
        <v>280</v>
      </c>
      <c r="F46">
        <v>50.96</v>
      </c>
    </row>
    <row r="47" spans="1:6" x14ac:dyDescent="0.3">
      <c r="B47" t="s">
        <v>257</v>
      </c>
      <c r="C47" t="s">
        <v>125</v>
      </c>
      <c r="D47" t="s">
        <v>258</v>
      </c>
      <c r="E47">
        <v>4</v>
      </c>
      <c r="F47">
        <v>1.5680000000000001</v>
      </c>
    </row>
    <row r="48" spans="1:6" x14ac:dyDescent="0.3">
      <c r="B48" t="s">
        <v>246</v>
      </c>
      <c r="C48" t="s">
        <v>119</v>
      </c>
      <c r="D48" t="s">
        <v>244</v>
      </c>
      <c r="E48">
        <v>12</v>
      </c>
      <c r="F48">
        <v>3.0960000000000001</v>
      </c>
    </row>
    <row r="49" spans="2:6" x14ac:dyDescent="0.3">
      <c r="B49" t="s">
        <v>243</v>
      </c>
      <c r="C49" t="s">
        <v>3</v>
      </c>
      <c r="D49" t="s">
        <v>244</v>
      </c>
      <c r="E49">
        <v>12</v>
      </c>
      <c r="F49">
        <v>3.24</v>
      </c>
    </row>
    <row r="50" spans="2:6" x14ac:dyDescent="0.3">
      <c r="B50" t="s">
        <v>229</v>
      </c>
      <c r="C50" t="s">
        <v>30</v>
      </c>
      <c r="D50" t="s">
        <v>230</v>
      </c>
      <c r="E50">
        <v>202</v>
      </c>
      <c r="F50">
        <v>31.713999999999999</v>
      </c>
    </row>
    <row r="51" spans="2:6" x14ac:dyDescent="0.3">
      <c r="B51" t="s">
        <v>247</v>
      </c>
      <c r="C51" t="s">
        <v>65</v>
      </c>
      <c r="D51" t="s">
        <v>248</v>
      </c>
      <c r="E51">
        <v>6</v>
      </c>
      <c r="F51">
        <v>1.1880000000000002</v>
      </c>
    </row>
    <row r="52" spans="2:6" x14ac:dyDescent="0.3">
      <c r="B52" t="s">
        <v>255</v>
      </c>
      <c r="C52" t="s">
        <v>145</v>
      </c>
      <c r="D52" t="s">
        <v>256</v>
      </c>
      <c r="E52">
        <v>6</v>
      </c>
      <c r="F52">
        <v>1.1280000000000001</v>
      </c>
    </row>
    <row r="53" spans="2:6" x14ac:dyDescent="0.3">
      <c r="B53" t="s">
        <v>278</v>
      </c>
      <c r="C53" t="s">
        <v>147</v>
      </c>
      <c r="D53" t="s">
        <v>279</v>
      </c>
      <c r="E53">
        <v>2</v>
      </c>
      <c r="F53">
        <v>0.39600000000000002</v>
      </c>
    </row>
    <row r="54" spans="2:6" x14ac:dyDescent="0.3">
      <c r="B54" t="s">
        <v>155</v>
      </c>
      <c r="C54" t="s">
        <v>69</v>
      </c>
      <c r="D54" t="s">
        <v>70</v>
      </c>
      <c r="E54">
        <v>101</v>
      </c>
      <c r="F54">
        <v>9.3929999999999989</v>
      </c>
    </row>
    <row r="55" spans="2:6" x14ac:dyDescent="0.3">
      <c r="B55" t="s">
        <v>232</v>
      </c>
      <c r="C55" t="s">
        <v>60</v>
      </c>
      <c r="D55" t="s">
        <v>233</v>
      </c>
      <c r="E55">
        <v>75</v>
      </c>
      <c r="F55">
        <v>21.749999999999996</v>
      </c>
    </row>
    <row r="56" spans="2:6" x14ac:dyDescent="0.3">
      <c r="B56" t="s">
        <v>241</v>
      </c>
      <c r="C56" t="s">
        <v>108</v>
      </c>
      <c r="D56" t="s">
        <v>242</v>
      </c>
      <c r="E56">
        <v>18</v>
      </c>
      <c r="F56">
        <v>6.8220000000000001</v>
      </c>
    </row>
    <row r="57" spans="2:6" x14ac:dyDescent="0.3">
      <c r="B57" t="s">
        <v>259</v>
      </c>
      <c r="C57" t="s">
        <v>136</v>
      </c>
      <c r="D57" t="s">
        <v>260</v>
      </c>
      <c r="E57">
        <v>3</v>
      </c>
      <c r="F57">
        <v>0.95100000000000007</v>
      </c>
    </row>
    <row r="58" spans="2:6" x14ac:dyDescent="0.3">
      <c r="B58" t="s">
        <v>266</v>
      </c>
      <c r="C58" t="s">
        <v>91</v>
      </c>
      <c r="D58" t="s">
        <v>267</v>
      </c>
      <c r="E58">
        <v>3</v>
      </c>
      <c r="F58">
        <v>1.9020000000000001</v>
      </c>
    </row>
    <row r="59" spans="2:6" x14ac:dyDescent="0.3">
      <c r="B59" t="s">
        <v>264</v>
      </c>
      <c r="C59" t="s">
        <v>129</v>
      </c>
      <c r="D59" t="s">
        <v>265</v>
      </c>
      <c r="E59">
        <v>3</v>
      </c>
      <c r="F59">
        <v>1.0290000000000001</v>
      </c>
    </row>
    <row r="60" spans="2:6" x14ac:dyDescent="0.3">
      <c r="B60" t="s">
        <v>234</v>
      </c>
      <c r="C60" t="s">
        <v>133</v>
      </c>
      <c r="D60" t="s">
        <v>134</v>
      </c>
      <c r="E60">
        <v>66</v>
      </c>
      <c r="F60">
        <v>22.968</v>
      </c>
    </row>
    <row r="61" spans="2:6" x14ac:dyDescent="0.3">
      <c r="B61" t="s">
        <v>249</v>
      </c>
      <c r="C61" t="s">
        <v>26</v>
      </c>
      <c r="D61" t="s">
        <v>27</v>
      </c>
      <c r="E61">
        <v>6</v>
      </c>
      <c r="F61">
        <v>2.4240000000000004</v>
      </c>
    </row>
    <row r="62" spans="2:6" x14ac:dyDescent="0.3">
      <c r="B62" t="s">
        <v>268</v>
      </c>
      <c r="C62" t="s">
        <v>57</v>
      </c>
      <c r="D62" t="s">
        <v>58</v>
      </c>
      <c r="E62">
        <v>2</v>
      </c>
      <c r="F62">
        <v>0.92800000000000005</v>
      </c>
    </row>
    <row r="63" spans="2:6" x14ac:dyDescent="0.3">
      <c r="B63" t="s">
        <v>269</v>
      </c>
      <c r="C63" t="s">
        <v>270</v>
      </c>
      <c r="D63" t="s">
        <v>271</v>
      </c>
      <c r="E63">
        <v>2</v>
      </c>
      <c r="F63">
        <v>0.5</v>
      </c>
    </row>
    <row r="64" spans="2:6" x14ac:dyDescent="0.3">
      <c r="B64" t="s">
        <v>231</v>
      </c>
      <c r="C64" t="s">
        <v>149</v>
      </c>
      <c r="D64" t="s">
        <v>150</v>
      </c>
      <c r="E64">
        <v>202</v>
      </c>
      <c r="F64">
        <v>27.674000000000003</v>
      </c>
    </row>
    <row r="65" spans="2:6" x14ac:dyDescent="0.3">
      <c r="B65" t="s">
        <v>277</v>
      </c>
      <c r="C65" t="s">
        <v>32</v>
      </c>
      <c r="D65" t="s">
        <v>33</v>
      </c>
      <c r="E65">
        <v>2</v>
      </c>
      <c r="F65">
        <v>0.24399999999999999</v>
      </c>
    </row>
    <row r="66" spans="2:6" x14ac:dyDescent="0.3">
      <c r="B66" t="s">
        <v>253</v>
      </c>
      <c r="C66" t="s">
        <v>67</v>
      </c>
      <c r="D66" t="s">
        <v>68</v>
      </c>
      <c r="E66">
        <v>6</v>
      </c>
      <c r="F66">
        <v>1.1339999999999999</v>
      </c>
    </row>
    <row r="67" spans="2:6" x14ac:dyDescent="0.3">
      <c r="B67" t="s">
        <v>254</v>
      </c>
      <c r="C67" t="s">
        <v>114</v>
      </c>
      <c r="D67" t="s">
        <v>115</v>
      </c>
      <c r="E67">
        <v>6</v>
      </c>
      <c r="F67">
        <v>1.746</v>
      </c>
    </row>
    <row r="68" spans="2:6" x14ac:dyDescent="0.3">
      <c r="B68" t="s">
        <v>197</v>
      </c>
      <c r="C68" t="s">
        <v>154</v>
      </c>
      <c r="D68" t="s">
        <v>77</v>
      </c>
      <c r="E68">
        <v>57</v>
      </c>
      <c r="F68">
        <v>14.25</v>
      </c>
    </row>
    <row r="69" spans="2:6" x14ac:dyDescent="0.3">
      <c r="B69" t="s">
        <v>198</v>
      </c>
      <c r="C69" t="s">
        <v>181</v>
      </c>
      <c r="D69" t="s">
        <v>180</v>
      </c>
      <c r="E69">
        <v>3</v>
      </c>
      <c r="F69">
        <v>0.75</v>
      </c>
    </row>
    <row r="70" spans="2:6" x14ac:dyDescent="0.3">
      <c r="B70" t="s">
        <v>222</v>
      </c>
      <c r="C70" t="s">
        <v>51</v>
      </c>
      <c r="D70" t="s">
        <v>52</v>
      </c>
      <c r="E70">
        <v>1</v>
      </c>
      <c r="F70">
        <v>0.13600000000000001</v>
      </c>
    </row>
    <row r="71" spans="2:6" x14ac:dyDescent="0.3">
      <c r="B71" t="s">
        <v>199</v>
      </c>
      <c r="C71" t="s">
        <v>11</v>
      </c>
      <c r="D71" t="s">
        <v>218</v>
      </c>
      <c r="E71">
        <v>3</v>
      </c>
      <c r="F71">
        <v>1.7279999999999998</v>
      </c>
    </row>
    <row r="72" spans="2:6" x14ac:dyDescent="0.3">
      <c r="B72" t="s">
        <v>220</v>
      </c>
      <c r="C72" t="s">
        <v>90</v>
      </c>
      <c r="D72" t="s">
        <v>20</v>
      </c>
      <c r="E72">
        <v>3</v>
      </c>
      <c r="F72">
        <v>0.61799999999999999</v>
      </c>
    </row>
    <row r="73" spans="2:6" x14ac:dyDescent="0.3">
      <c r="B73" t="s">
        <v>216</v>
      </c>
      <c r="C73" t="s">
        <v>19</v>
      </c>
      <c r="D73" t="s">
        <v>217</v>
      </c>
      <c r="E73">
        <v>3</v>
      </c>
      <c r="F73">
        <v>0.38400000000000001</v>
      </c>
    </row>
    <row r="74" spans="2:6" x14ac:dyDescent="0.3">
      <c r="B74" t="s">
        <v>193</v>
      </c>
      <c r="C74" t="s">
        <v>42</v>
      </c>
      <c r="D74" t="s">
        <v>43</v>
      </c>
      <c r="E74">
        <v>1</v>
      </c>
      <c r="F74">
        <v>0.34</v>
      </c>
    </row>
    <row r="75" spans="2:6" x14ac:dyDescent="0.3">
      <c r="B75" t="s">
        <v>192</v>
      </c>
      <c r="C75" t="s">
        <v>40</v>
      </c>
      <c r="D75" t="s">
        <v>41</v>
      </c>
      <c r="E75">
        <v>27</v>
      </c>
      <c r="F75">
        <v>13.878</v>
      </c>
    </row>
    <row r="76" spans="2:6" x14ac:dyDescent="0.3">
      <c r="B76" t="s">
        <v>238</v>
      </c>
      <c r="C76" t="s">
        <v>239</v>
      </c>
      <c r="D76" t="s">
        <v>240</v>
      </c>
      <c r="E76">
        <v>41</v>
      </c>
      <c r="F76">
        <v>14.718999999999999</v>
      </c>
    </row>
    <row r="77" spans="2:6" x14ac:dyDescent="0.3">
      <c r="B77" t="s">
        <v>261</v>
      </c>
      <c r="C77" t="s">
        <v>262</v>
      </c>
      <c r="D77" t="s">
        <v>263</v>
      </c>
      <c r="E77">
        <v>3</v>
      </c>
      <c r="F77">
        <v>0.75</v>
      </c>
    </row>
    <row r="78" spans="2:6" x14ac:dyDescent="0.3">
      <c r="B78" t="s">
        <v>280</v>
      </c>
      <c r="C78" t="s">
        <v>281</v>
      </c>
      <c r="D78" t="s">
        <v>282</v>
      </c>
      <c r="E78">
        <v>1</v>
      </c>
      <c r="F78">
        <v>0.40400000000000003</v>
      </c>
    </row>
    <row r="79" spans="2:6" x14ac:dyDescent="0.3">
      <c r="B79" t="s">
        <v>187</v>
      </c>
      <c r="C79" t="s">
        <v>141</v>
      </c>
      <c r="D79" t="s">
        <v>210</v>
      </c>
      <c r="E79">
        <v>93</v>
      </c>
      <c r="F79">
        <v>29.946000000000005</v>
      </c>
    </row>
    <row r="80" spans="2:6" x14ac:dyDescent="0.3">
      <c r="B80" t="s">
        <v>156</v>
      </c>
      <c r="C80" t="s">
        <v>105</v>
      </c>
      <c r="D80" t="s">
        <v>213</v>
      </c>
      <c r="E80">
        <v>18</v>
      </c>
      <c r="F80">
        <v>7.92</v>
      </c>
    </row>
    <row r="81" spans="1:6" x14ac:dyDescent="0.3">
      <c r="B81" t="s">
        <v>165</v>
      </c>
      <c r="C81" t="s">
        <v>23</v>
      </c>
      <c r="D81" t="s">
        <v>215</v>
      </c>
      <c r="E81">
        <v>3</v>
      </c>
      <c r="F81">
        <v>1.077</v>
      </c>
    </row>
    <row r="82" spans="1:6" x14ac:dyDescent="0.3">
      <c r="B82" t="s">
        <v>166</v>
      </c>
      <c r="C82" t="s">
        <v>138</v>
      </c>
      <c r="D82" t="s">
        <v>212</v>
      </c>
      <c r="E82">
        <v>18</v>
      </c>
      <c r="F82">
        <v>6.8039999999999994</v>
      </c>
    </row>
    <row r="83" spans="1:6" x14ac:dyDescent="0.3">
      <c r="B83" t="s">
        <v>235</v>
      </c>
      <c r="C83" t="s">
        <v>236</v>
      </c>
      <c r="D83" t="s">
        <v>237</v>
      </c>
      <c r="E83">
        <v>53</v>
      </c>
      <c r="F83">
        <v>19.027000000000001</v>
      </c>
    </row>
    <row r="84" spans="1:6" x14ac:dyDescent="0.3">
      <c r="B84" t="s">
        <v>275</v>
      </c>
      <c r="C84" t="s">
        <v>251</v>
      </c>
      <c r="D84" t="s">
        <v>276</v>
      </c>
      <c r="E84">
        <v>2</v>
      </c>
      <c r="F84">
        <v>0.71799999999999997</v>
      </c>
    </row>
    <row r="85" spans="1:6" x14ac:dyDescent="0.3">
      <c r="B85" t="s">
        <v>250</v>
      </c>
      <c r="C85" t="s">
        <v>251</v>
      </c>
      <c r="D85" t="s">
        <v>252</v>
      </c>
      <c r="E85">
        <v>6</v>
      </c>
      <c r="F85">
        <v>2.1539999999999999</v>
      </c>
    </row>
    <row r="86" spans="1:6" x14ac:dyDescent="0.3">
      <c r="B86" t="s">
        <v>272</v>
      </c>
      <c r="C86" t="s">
        <v>273</v>
      </c>
      <c r="D86" t="s">
        <v>274</v>
      </c>
      <c r="E86">
        <v>2</v>
      </c>
      <c r="F86">
        <v>0.5</v>
      </c>
    </row>
    <row r="87" spans="1:6" x14ac:dyDescent="0.3">
      <c r="A87" t="s">
        <v>294</v>
      </c>
      <c r="E87">
        <v>1665</v>
      </c>
      <c r="F87">
        <v>364.79399999999993</v>
      </c>
    </row>
    <row r="88" spans="1:6" x14ac:dyDescent="0.3">
      <c r="A88" t="s">
        <v>286</v>
      </c>
      <c r="B88" t="s">
        <v>155</v>
      </c>
      <c r="C88" t="s">
        <v>69</v>
      </c>
      <c r="D88" t="s">
        <v>70</v>
      </c>
      <c r="E88">
        <v>878</v>
      </c>
      <c r="F88">
        <v>81.653999999999982</v>
      </c>
    </row>
    <row r="89" spans="1:6" x14ac:dyDescent="0.3">
      <c r="B89" t="s">
        <v>232</v>
      </c>
      <c r="C89" t="s">
        <v>60</v>
      </c>
      <c r="D89" t="s">
        <v>233</v>
      </c>
      <c r="E89">
        <v>150</v>
      </c>
      <c r="F89">
        <v>43.499999999999993</v>
      </c>
    </row>
    <row r="90" spans="1:6" x14ac:dyDescent="0.3">
      <c r="B90" t="s">
        <v>241</v>
      </c>
      <c r="C90" t="s">
        <v>108</v>
      </c>
      <c r="D90" t="s">
        <v>242</v>
      </c>
      <c r="E90">
        <v>36</v>
      </c>
      <c r="F90">
        <v>13.644000000000002</v>
      </c>
    </row>
    <row r="91" spans="1:6" x14ac:dyDescent="0.3">
      <c r="B91" t="s">
        <v>259</v>
      </c>
      <c r="C91" t="s">
        <v>136</v>
      </c>
      <c r="D91" t="s">
        <v>260</v>
      </c>
      <c r="E91">
        <v>6</v>
      </c>
      <c r="F91">
        <v>1.9019999999999999</v>
      </c>
    </row>
    <row r="92" spans="1:6" x14ac:dyDescent="0.3">
      <c r="B92" t="s">
        <v>266</v>
      </c>
      <c r="C92" t="s">
        <v>91</v>
      </c>
      <c r="D92" t="s">
        <v>267</v>
      </c>
      <c r="E92">
        <v>6</v>
      </c>
      <c r="F92">
        <v>3.8039999999999998</v>
      </c>
    </row>
    <row r="93" spans="1:6" x14ac:dyDescent="0.3">
      <c r="B93" t="s">
        <v>264</v>
      </c>
      <c r="C93" t="s">
        <v>129</v>
      </c>
      <c r="D93" t="s">
        <v>265</v>
      </c>
      <c r="E93">
        <v>6</v>
      </c>
      <c r="F93">
        <v>2.0580000000000003</v>
      </c>
    </row>
    <row r="94" spans="1:6" x14ac:dyDescent="0.3">
      <c r="B94" t="s">
        <v>222</v>
      </c>
      <c r="C94" t="s">
        <v>51</v>
      </c>
      <c r="D94" t="s">
        <v>52</v>
      </c>
      <c r="E94">
        <v>10</v>
      </c>
      <c r="F94">
        <v>1.3600000000000003</v>
      </c>
    </row>
    <row r="95" spans="1:6" x14ac:dyDescent="0.3">
      <c r="B95" t="s">
        <v>220</v>
      </c>
      <c r="C95" t="s">
        <v>90</v>
      </c>
      <c r="D95" t="s">
        <v>20</v>
      </c>
      <c r="E95">
        <v>30</v>
      </c>
      <c r="F95">
        <v>6.1800000000000006</v>
      </c>
    </row>
    <row r="96" spans="1:6" x14ac:dyDescent="0.3">
      <c r="B96" t="s">
        <v>216</v>
      </c>
      <c r="C96" t="s">
        <v>19</v>
      </c>
      <c r="D96" t="s">
        <v>217</v>
      </c>
      <c r="E96">
        <v>30</v>
      </c>
      <c r="F96">
        <v>3.8399999999999994</v>
      </c>
    </row>
    <row r="97" spans="1:6" x14ac:dyDescent="0.3">
      <c r="B97" t="s">
        <v>285</v>
      </c>
      <c r="C97" t="s">
        <v>55</v>
      </c>
      <c r="D97" t="s">
        <v>56</v>
      </c>
      <c r="E97">
        <v>9</v>
      </c>
      <c r="F97">
        <v>0.47699999999999998</v>
      </c>
    </row>
    <row r="98" spans="1:6" x14ac:dyDescent="0.3">
      <c r="B98" t="s">
        <v>284</v>
      </c>
      <c r="C98" t="s">
        <v>53</v>
      </c>
      <c r="D98" t="s">
        <v>54</v>
      </c>
      <c r="E98">
        <v>9</v>
      </c>
      <c r="F98">
        <v>1.1520000000000001</v>
      </c>
    </row>
    <row r="99" spans="1:6" x14ac:dyDescent="0.3">
      <c r="B99" t="s">
        <v>191</v>
      </c>
      <c r="C99" t="s">
        <v>82</v>
      </c>
      <c r="D99" t="s">
        <v>83</v>
      </c>
      <c r="E99">
        <v>1</v>
      </c>
      <c r="F99">
        <v>0.498</v>
      </c>
    </row>
    <row r="100" spans="1:6" x14ac:dyDescent="0.3">
      <c r="B100" t="s">
        <v>173</v>
      </c>
      <c r="C100" t="s">
        <v>171</v>
      </c>
      <c r="D100" t="s">
        <v>172</v>
      </c>
      <c r="E100">
        <v>1</v>
      </c>
      <c r="F100">
        <v>0.374</v>
      </c>
    </row>
    <row r="101" spans="1:6" x14ac:dyDescent="0.3">
      <c r="B101" t="s">
        <v>174</v>
      </c>
      <c r="C101" t="s">
        <v>88</v>
      </c>
      <c r="D101" t="s">
        <v>89</v>
      </c>
      <c r="E101">
        <v>3</v>
      </c>
      <c r="F101">
        <v>0.47699999999999998</v>
      </c>
    </row>
    <row r="102" spans="1:6" x14ac:dyDescent="0.3">
      <c r="B102" t="s">
        <v>170</v>
      </c>
      <c r="C102" t="s">
        <v>15</v>
      </c>
      <c r="D102" t="s">
        <v>16</v>
      </c>
      <c r="E102">
        <v>50</v>
      </c>
      <c r="F102">
        <v>14.249999999999998</v>
      </c>
    </row>
    <row r="103" spans="1:6" x14ac:dyDescent="0.3">
      <c r="B103" t="s">
        <v>177</v>
      </c>
      <c r="C103" t="s">
        <v>127</v>
      </c>
      <c r="D103" t="s">
        <v>128</v>
      </c>
      <c r="E103">
        <v>3</v>
      </c>
      <c r="F103">
        <v>1.3169999999999999</v>
      </c>
    </row>
    <row r="104" spans="1:6" x14ac:dyDescent="0.3">
      <c r="B104" t="s">
        <v>176</v>
      </c>
      <c r="C104" t="s">
        <v>84</v>
      </c>
      <c r="D104" t="s">
        <v>85</v>
      </c>
      <c r="E104">
        <v>47</v>
      </c>
      <c r="F104">
        <v>14.852</v>
      </c>
    </row>
    <row r="105" spans="1:6" x14ac:dyDescent="0.3">
      <c r="B105" t="s">
        <v>178</v>
      </c>
      <c r="C105" t="s">
        <v>86</v>
      </c>
      <c r="D105" t="s">
        <v>219</v>
      </c>
      <c r="E105">
        <v>3</v>
      </c>
      <c r="F105">
        <v>0.68100000000000005</v>
      </c>
    </row>
    <row r="106" spans="1:6" x14ac:dyDescent="0.3">
      <c r="A106" t="s">
        <v>296</v>
      </c>
      <c r="E106">
        <v>1278</v>
      </c>
      <c r="F106">
        <v>192.01999999999998</v>
      </c>
    </row>
    <row r="107" spans="1:6" x14ac:dyDescent="0.3">
      <c r="A107" t="s">
        <v>287</v>
      </c>
      <c r="B107" t="s">
        <v>157</v>
      </c>
      <c r="C107" t="s">
        <v>143</v>
      </c>
      <c r="D107" t="s">
        <v>144</v>
      </c>
      <c r="E107">
        <v>308</v>
      </c>
      <c r="F107">
        <v>43.427999999999997</v>
      </c>
    </row>
    <row r="108" spans="1:6" x14ac:dyDescent="0.3">
      <c r="B108" t="s">
        <v>158</v>
      </c>
      <c r="C108" t="s">
        <v>28</v>
      </c>
      <c r="D108" t="s">
        <v>29</v>
      </c>
      <c r="E108">
        <v>12</v>
      </c>
      <c r="F108">
        <v>2.544</v>
      </c>
    </row>
    <row r="109" spans="1:6" x14ac:dyDescent="0.3">
      <c r="B109" t="s">
        <v>167</v>
      </c>
      <c r="C109" t="s">
        <v>112</v>
      </c>
      <c r="D109" t="s">
        <v>113</v>
      </c>
      <c r="E109">
        <v>12</v>
      </c>
      <c r="F109">
        <v>2.952</v>
      </c>
    </row>
    <row r="110" spans="1:6" x14ac:dyDescent="0.3">
      <c r="B110" t="s">
        <v>168</v>
      </c>
      <c r="C110" t="s">
        <v>63</v>
      </c>
      <c r="D110" t="s">
        <v>64</v>
      </c>
      <c r="E110">
        <v>4</v>
      </c>
      <c r="F110">
        <v>0.66800000000000004</v>
      </c>
    </row>
    <row r="111" spans="1:6" x14ac:dyDescent="0.3">
      <c r="B111" t="s">
        <v>169</v>
      </c>
      <c r="C111" t="s">
        <v>151</v>
      </c>
      <c r="D111" t="s">
        <v>152</v>
      </c>
      <c r="E111">
        <v>4</v>
      </c>
      <c r="F111">
        <v>0.38</v>
      </c>
    </row>
    <row r="112" spans="1:6" x14ac:dyDescent="0.3">
      <c r="B112" t="s">
        <v>188</v>
      </c>
      <c r="C112" t="s">
        <v>13</v>
      </c>
      <c r="D112" t="s">
        <v>209</v>
      </c>
      <c r="E112">
        <v>312</v>
      </c>
      <c r="F112">
        <v>47.423999999999999</v>
      </c>
    </row>
    <row r="113" spans="1:6" x14ac:dyDescent="0.3">
      <c r="B113" t="s">
        <v>189</v>
      </c>
      <c r="C113" t="s">
        <v>44</v>
      </c>
      <c r="D113" t="s">
        <v>45</v>
      </c>
      <c r="E113">
        <v>12</v>
      </c>
      <c r="F113">
        <v>3.4799999999999995</v>
      </c>
    </row>
    <row r="114" spans="1:6" x14ac:dyDescent="0.3">
      <c r="B114" t="s">
        <v>190</v>
      </c>
      <c r="C114" t="s">
        <v>46</v>
      </c>
      <c r="D114" t="s">
        <v>214</v>
      </c>
      <c r="E114">
        <v>12</v>
      </c>
      <c r="F114">
        <v>3.2760000000000002</v>
      </c>
    </row>
    <row r="115" spans="1:6" x14ac:dyDescent="0.3">
      <c r="B115" t="s">
        <v>159</v>
      </c>
      <c r="C115" t="s">
        <v>80</v>
      </c>
      <c r="D115" t="s">
        <v>221</v>
      </c>
      <c r="E115">
        <v>4</v>
      </c>
      <c r="F115">
        <v>1.232</v>
      </c>
    </row>
    <row r="116" spans="1:6" x14ac:dyDescent="0.3">
      <c r="A116" t="s">
        <v>295</v>
      </c>
      <c r="E116">
        <v>680</v>
      </c>
      <c r="F116">
        <v>105.38399999999999</v>
      </c>
    </row>
    <row r="117" spans="1:6" x14ac:dyDescent="0.3">
      <c r="A117" t="s">
        <v>200</v>
      </c>
      <c r="E117">
        <v>4915</v>
      </c>
      <c r="F117">
        <v>959.54300000000001</v>
      </c>
    </row>
  </sheetData>
  <pageMargins left="0.511811024" right="0.511811024" top="0.78740157499999996" bottom="0.78740157499999996" header="0.31496062000000002" footer="0.31496062000000002"/>
  <pageSetup paperSize="9" scale="62" fitToHeight="0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8F97-F0CE-4104-B506-BECD23C2EC06}">
  <sheetPr>
    <pageSetUpPr fitToPage="1"/>
  </sheetPr>
  <dimension ref="A1"/>
  <sheetViews>
    <sheetView workbookViewId="0">
      <selection activeCell="E8" sqref="A1:E8"/>
    </sheetView>
  </sheetViews>
  <sheetFormatPr defaultRowHeight="14.8" x14ac:dyDescent="0.3"/>
  <cols>
    <col min="1" max="1" width="13.77734375" bestFit="1" customWidth="1"/>
    <col min="2" max="2" width="16.6640625" bestFit="1" customWidth="1"/>
    <col min="3" max="3" width="19" bestFit="1" customWidth="1"/>
    <col min="4" max="4" width="19" customWidth="1"/>
    <col min="5" max="5" width="22.6640625" bestFit="1" customWidth="1"/>
  </cols>
  <sheetData/>
  <pageMargins left="0.511811024" right="0.511811024" top="0.78740157499999996" bottom="0.78740157499999996" header="0.31496062000000002" footer="0.31496062000000002"/>
  <pageSetup paperSize="9" fitToWidth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8061-05F3-44E3-BC17-CD1341554DBB}">
  <dimension ref="A1:J321"/>
  <sheetViews>
    <sheetView topLeftCell="A2" workbookViewId="0">
      <selection activeCell="E2" sqref="E1:E1048576"/>
    </sheetView>
  </sheetViews>
  <sheetFormatPr defaultRowHeight="14.8" x14ac:dyDescent="0.3"/>
  <cols>
    <col min="1" max="1" width="15.6640625" style="1" bestFit="1" customWidth="1"/>
    <col min="2" max="2" width="53" bestFit="1" customWidth="1"/>
    <col min="3" max="3" width="12.6640625" bestFit="1" customWidth="1"/>
    <col min="4" max="4" width="4.33203125" bestFit="1" customWidth="1"/>
  </cols>
  <sheetData>
    <row r="1" spans="1:10" x14ac:dyDescent="0.3">
      <c r="A1" s="1" t="s">
        <v>317</v>
      </c>
      <c r="B1" t="s">
        <v>318</v>
      </c>
      <c r="C1" t="s">
        <v>319</v>
      </c>
      <c r="D1" t="s">
        <v>298</v>
      </c>
      <c r="E1" t="s">
        <v>2</v>
      </c>
      <c r="F1" t="s">
        <v>456</v>
      </c>
      <c r="G1" t="s">
        <v>337</v>
      </c>
      <c r="H1" t="s">
        <v>696</v>
      </c>
      <c r="I1" t="s">
        <v>338</v>
      </c>
      <c r="J1" t="s">
        <v>697</v>
      </c>
    </row>
    <row r="2" spans="1:10" x14ac:dyDescent="0.3">
      <c r="A2" s="1" t="s">
        <v>503</v>
      </c>
      <c r="B2" t="s">
        <v>70</v>
      </c>
      <c r="C2">
        <v>6</v>
      </c>
      <c r="D2" t="s">
        <v>323</v>
      </c>
      <c r="E2">
        <f>VLOOKUP(A2,BASE_TMP_MED!$A$1:$E$111,3,0)</f>
        <v>9.2999999999999999E-2</v>
      </c>
      <c r="F2">
        <f t="shared" ref="F2:F65" si="0">E2*C2</f>
        <v>0.55800000000000005</v>
      </c>
      <c r="G2">
        <f>VLOOKUP(A2,BASE_TMP_MED!$A$1:$E$111,4,0)</f>
        <v>3.7437999999999999E-2</v>
      </c>
      <c r="H2">
        <f t="shared" ref="H2:H65" si="1">G2*C2</f>
        <v>0.22462799999999999</v>
      </c>
      <c r="I2">
        <f>VLOOKUP(A2,BASE_TMP_MED!$A$1:$E$111,5,0)</f>
        <v>6.6000000000000003E-2</v>
      </c>
      <c r="J2">
        <f t="shared" ref="J2:J65" si="2">I2*C2</f>
        <v>0.39600000000000002</v>
      </c>
    </row>
    <row r="3" spans="1:10" x14ac:dyDescent="0.3">
      <c r="A3" s="1" t="s">
        <v>475</v>
      </c>
      <c r="B3" t="s">
        <v>311</v>
      </c>
      <c r="C3">
        <v>35</v>
      </c>
      <c r="D3" t="s">
        <v>323</v>
      </c>
      <c r="E3">
        <f>VLOOKUP(A3,BASE_TMP_MED!$A$1:$E$111,3,0)</f>
        <v>0.378</v>
      </c>
      <c r="F3">
        <f t="shared" si="0"/>
        <v>13.23</v>
      </c>
      <c r="G3">
        <f>VLOOKUP(A3,BASE_TMP_MED!$A$1:$E$111,4,0)</f>
        <v>0.111691</v>
      </c>
      <c r="H3">
        <f t="shared" si="1"/>
        <v>3.9091849999999999</v>
      </c>
      <c r="I3">
        <f>VLOOKUP(A3,BASE_TMP_MED!$A$1:$E$111,5,0)</f>
        <v>0.112</v>
      </c>
      <c r="J3">
        <f t="shared" si="2"/>
        <v>3.92</v>
      </c>
    </row>
    <row r="4" spans="1:10" x14ac:dyDescent="0.3">
      <c r="A4" s="1" t="s">
        <v>533</v>
      </c>
      <c r="B4" t="s">
        <v>312</v>
      </c>
      <c r="C4">
        <v>6</v>
      </c>
      <c r="D4" t="s">
        <v>323</v>
      </c>
      <c r="E4">
        <f>VLOOKUP(A4,BASE_TMP_MED!$A$1:$E$111,3,0)</f>
        <v>0.39600000000000002</v>
      </c>
      <c r="F4">
        <f t="shared" si="0"/>
        <v>2.3760000000000003</v>
      </c>
      <c r="G4">
        <f>VLOOKUP(A4,BASE_TMP_MED!$A$1:$E$111,4,0)</f>
        <v>0.18154400000000001</v>
      </c>
      <c r="H4">
        <f t="shared" si="1"/>
        <v>1.089264</v>
      </c>
      <c r="I4">
        <f>VLOOKUP(A4,BASE_TMP_MED!$A$1:$E$111,5,0)</f>
        <v>0.23899999999999999</v>
      </c>
      <c r="J4">
        <f t="shared" si="2"/>
        <v>1.4339999999999999</v>
      </c>
    </row>
    <row r="5" spans="1:10" x14ac:dyDescent="0.3">
      <c r="A5" s="1" t="s">
        <v>462</v>
      </c>
      <c r="B5" t="s">
        <v>124</v>
      </c>
      <c r="C5">
        <v>3</v>
      </c>
      <c r="D5" t="s">
        <v>323</v>
      </c>
      <c r="E5">
        <f>VLOOKUP(A5,BASE_TMP_MED!$A$1:$E$111,3,0)</f>
        <v>0.318</v>
      </c>
      <c r="F5">
        <f t="shared" si="0"/>
        <v>0.95399999999999996</v>
      </c>
      <c r="G5">
        <f>VLOOKUP(A5,BASE_TMP_MED!$A$1:$E$111,4,0)</f>
        <v>0.24488199999999999</v>
      </c>
      <c r="H5">
        <f t="shared" si="1"/>
        <v>0.73464599999999991</v>
      </c>
      <c r="I5">
        <f>VLOOKUP(A5,BASE_TMP_MED!$A$1:$E$111,5,0)</f>
        <v>0.35399999999999998</v>
      </c>
      <c r="J5">
        <f t="shared" si="2"/>
        <v>1.0619999999999998</v>
      </c>
    </row>
    <row r="6" spans="1:10" x14ac:dyDescent="0.3">
      <c r="A6" s="1" t="s">
        <v>534</v>
      </c>
      <c r="B6" t="s">
        <v>124</v>
      </c>
      <c r="C6">
        <v>31</v>
      </c>
      <c r="D6" t="s">
        <v>323</v>
      </c>
      <c r="E6">
        <f>VLOOKUP(A6,BASE_TMP_MED!$A$1:$E$111,3,0)</f>
        <v>0.50700000000000001</v>
      </c>
      <c r="F6">
        <f t="shared" si="0"/>
        <v>15.717000000000001</v>
      </c>
      <c r="G6">
        <f>VLOOKUP(A6,BASE_TMP_MED!$A$1:$E$111,4,0)</f>
        <v>0.24488199999999999</v>
      </c>
      <c r="H6">
        <f t="shared" si="1"/>
        <v>7.591342</v>
      </c>
      <c r="I6">
        <f>VLOOKUP(A6,BASE_TMP_MED!$A$1:$E$111,5,0)</f>
        <v>0.35399999999999998</v>
      </c>
      <c r="J6">
        <f t="shared" si="2"/>
        <v>10.974</v>
      </c>
    </row>
    <row r="7" spans="1:10" x14ac:dyDescent="0.3">
      <c r="A7" s="1" t="s">
        <v>535</v>
      </c>
      <c r="B7" t="s">
        <v>314</v>
      </c>
      <c r="C7">
        <v>1</v>
      </c>
      <c r="D7" t="s">
        <v>323</v>
      </c>
      <c r="E7">
        <f>VLOOKUP(A7,BASE_TMP_MED!$A$1:$E$111,3,0)</f>
        <v>0.55300000000000005</v>
      </c>
      <c r="F7">
        <f t="shared" si="0"/>
        <v>0.55300000000000005</v>
      </c>
      <c r="G7">
        <f>VLOOKUP(A7,BASE_TMP_MED!$A$1:$E$111,4,0)</f>
        <v>0.25719999999999998</v>
      </c>
      <c r="H7">
        <f t="shared" si="1"/>
        <v>0.25719999999999998</v>
      </c>
      <c r="I7">
        <f>VLOOKUP(A7,BASE_TMP_MED!$A$1:$E$111,5,0)</f>
        <v>0.379</v>
      </c>
      <c r="J7">
        <f t="shared" si="2"/>
        <v>0.379</v>
      </c>
    </row>
    <row r="8" spans="1:10" x14ac:dyDescent="0.3">
      <c r="A8" s="1" t="s">
        <v>486</v>
      </c>
      <c r="B8" t="s">
        <v>41</v>
      </c>
      <c r="C8">
        <v>54</v>
      </c>
      <c r="D8" t="s">
        <v>323</v>
      </c>
      <c r="E8">
        <f>VLOOKUP(A8,BASE_TMP_MED!$A$1:$E$111,3,0)</f>
        <v>0.51400000000000001</v>
      </c>
      <c r="F8">
        <f t="shared" si="0"/>
        <v>27.756</v>
      </c>
      <c r="G8">
        <f>VLOOKUP(A8,BASE_TMP_MED!$A$1:$E$111,4,0)</f>
        <v>0.24616299999999999</v>
      </c>
      <c r="H8">
        <f t="shared" si="1"/>
        <v>13.292802</v>
      </c>
      <c r="I8">
        <f>VLOOKUP(A8,BASE_TMP_MED!$A$1:$E$111,5,0)</f>
        <v>0.35699999999999998</v>
      </c>
      <c r="J8">
        <f t="shared" si="2"/>
        <v>19.277999999999999</v>
      </c>
    </row>
    <row r="9" spans="1:10" x14ac:dyDescent="0.3">
      <c r="A9" s="1" t="s">
        <v>526</v>
      </c>
      <c r="B9" t="s">
        <v>315</v>
      </c>
      <c r="C9">
        <v>6</v>
      </c>
      <c r="D9" t="s">
        <v>323</v>
      </c>
      <c r="E9">
        <f>VLOOKUP(A9,BASE_TMP_MED!$A$1:$E$111,3,0)</f>
        <v>0.44400000000000001</v>
      </c>
      <c r="F9">
        <f t="shared" si="0"/>
        <v>2.6640000000000001</v>
      </c>
      <c r="G9">
        <f>VLOOKUP(A9,BASE_TMP_MED!$A$1:$E$111,4,0)</f>
        <v>0.137909</v>
      </c>
      <c r="H9">
        <f t="shared" si="1"/>
        <v>0.82745400000000002</v>
      </c>
      <c r="I9">
        <f>VLOOKUP(A9,BASE_TMP_MED!$A$1:$E$111,5,0)</f>
        <v>0.16</v>
      </c>
      <c r="J9">
        <f t="shared" si="2"/>
        <v>0.96</v>
      </c>
    </row>
    <row r="10" spans="1:10" x14ac:dyDescent="0.3">
      <c r="A10" s="1" t="s">
        <v>470</v>
      </c>
      <c r="B10" t="s">
        <v>308</v>
      </c>
      <c r="C10">
        <v>1</v>
      </c>
      <c r="D10" t="s">
        <v>323</v>
      </c>
      <c r="E10">
        <f>VLOOKUP(A10,BASE_TMP_MED!$A$1:$E$111,3,0)</f>
        <v>0.28299999999999997</v>
      </c>
      <c r="F10">
        <f t="shared" si="0"/>
        <v>0.28299999999999997</v>
      </c>
      <c r="G10">
        <f>VLOOKUP(A10,BASE_TMP_MED!$A$1:$E$111,4,0)</f>
        <v>0.137909</v>
      </c>
      <c r="H10">
        <f t="shared" si="1"/>
        <v>0.137909</v>
      </c>
      <c r="I10">
        <f>VLOOKUP(A10,BASE_TMP_MED!$A$1:$E$111,5,0)</f>
        <v>0.16</v>
      </c>
      <c r="J10">
        <f t="shared" si="2"/>
        <v>0.16</v>
      </c>
    </row>
    <row r="11" spans="1:10" x14ac:dyDescent="0.3">
      <c r="A11" s="1" t="s">
        <v>474</v>
      </c>
      <c r="B11" t="s">
        <v>210</v>
      </c>
      <c r="C11">
        <v>62</v>
      </c>
      <c r="D11" t="s">
        <v>323</v>
      </c>
      <c r="E11">
        <f>VLOOKUP(A11,BASE_TMP_MED!$A$1:$E$111,3,0)</f>
        <v>0.32200000000000001</v>
      </c>
      <c r="F11">
        <f t="shared" si="0"/>
        <v>19.964000000000002</v>
      </c>
      <c r="G11">
        <f>VLOOKUP(A11,BASE_TMP_MED!$A$1:$E$111,4,0)</f>
        <v>0.139372</v>
      </c>
      <c r="H11">
        <f t="shared" si="1"/>
        <v>8.6410640000000001</v>
      </c>
      <c r="I11">
        <f>VLOOKUP(A11,BASE_TMP_MED!$A$1:$E$111,5,0)</f>
        <v>0.112</v>
      </c>
      <c r="J11">
        <f t="shared" si="2"/>
        <v>6.944</v>
      </c>
    </row>
    <row r="12" spans="1:10" x14ac:dyDescent="0.3">
      <c r="A12" s="1" t="s">
        <v>525</v>
      </c>
      <c r="B12" t="s">
        <v>213</v>
      </c>
      <c r="C12">
        <v>12</v>
      </c>
      <c r="D12" t="s">
        <v>323</v>
      </c>
      <c r="E12">
        <f>VLOOKUP(A12,BASE_TMP_MED!$A$1:$E$111,3,0)</f>
        <v>0.44</v>
      </c>
      <c r="F12">
        <f t="shared" si="0"/>
        <v>5.28</v>
      </c>
      <c r="G12">
        <f>VLOOKUP(A12,BASE_TMP_MED!$A$1:$E$111,4,0)</f>
        <v>0.139372</v>
      </c>
      <c r="H12">
        <f t="shared" si="1"/>
        <v>1.672464</v>
      </c>
      <c r="I12">
        <f>VLOOKUP(A12,BASE_TMP_MED!$A$1:$E$111,5,0)</f>
        <v>0.16200000000000001</v>
      </c>
      <c r="J12">
        <f t="shared" si="2"/>
        <v>1.944</v>
      </c>
    </row>
    <row r="13" spans="1:10" x14ac:dyDescent="0.3">
      <c r="A13" s="1" t="s">
        <v>544</v>
      </c>
      <c r="B13" t="s">
        <v>215</v>
      </c>
      <c r="C13">
        <v>2</v>
      </c>
      <c r="D13" t="s">
        <v>323</v>
      </c>
      <c r="E13">
        <f>VLOOKUP(A13,BASE_TMP_MED!$A$1:$E$111,3,0)</f>
        <v>0.35899999999999999</v>
      </c>
      <c r="F13">
        <f t="shared" si="0"/>
        <v>0.71799999999999997</v>
      </c>
      <c r="G13">
        <f>VLOOKUP(A13,BASE_TMP_MED!$A$1:$E$111,4,0)</f>
        <v>0.139372</v>
      </c>
      <c r="H13">
        <f t="shared" si="1"/>
        <v>0.27874399999999999</v>
      </c>
      <c r="I13">
        <f>VLOOKUP(A13,BASE_TMP_MED!$A$1:$E$111,5,0)</f>
        <v>0.16200000000000001</v>
      </c>
      <c r="J13">
        <f t="shared" si="2"/>
        <v>0.32400000000000001</v>
      </c>
    </row>
    <row r="14" spans="1:10" x14ac:dyDescent="0.3">
      <c r="A14" s="1" t="s">
        <v>523</v>
      </c>
      <c r="B14" t="s">
        <v>104</v>
      </c>
      <c r="C14">
        <v>6</v>
      </c>
      <c r="D14" t="s">
        <v>323</v>
      </c>
      <c r="E14">
        <f>VLOOKUP(A14,BASE_TMP_MED!$A$1:$E$111,3,0)</f>
        <v>0.52700000000000002</v>
      </c>
      <c r="F14">
        <f t="shared" si="0"/>
        <v>3.1619999999999999</v>
      </c>
      <c r="G14">
        <f>VLOOKUP(A14,BASE_TMP_MED!$A$1:$E$111,4,0)</f>
        <v>1.5467E-2</v>
      </c>
      <c r="H14">
        <f t="shared" si="1"/>
        <v>9.2801999999999996E-2</v>
      </c>
      <c r="I14">
        <f>VLOOKUP(A14,BASE_TMP_MED!$A$1:$E$111,5,0)</f>
        <v>0.16200000000000001</v>
      </c>
      <c r="J14">
        <f t="shared" si="2"/>
        <v>0.97199999999999998</v>
      </c>
    </row>
    <row r="15" spans="1:10" x14ac:dyDescent="0.3">
      <c r="A15" s="1" t="s">
        <v>522</v>
      </c>
      <c r="B15" t="s">
        <v>100</v>
      </c>
      <c r="C15">
        <v>2</v>
      </c>
      <c r="D15" t="s">
        <v>323</v>
      </c>
      <c r="E15">
        <f>VLOOKUP(A15,BASE_TMP_MED!$A$1:$E$111,3,0)</f>
        <v>0.46500000000000002</v>
      </c>
      <c r="F15">
        <f t="shared" si="0"/>
        <v>0.93</v>
      </c>
      <c r="G15">
        <f>VLOOKUP(A15,BASE_TMP_MED!$A$1:$E$111,4,0)</f>
        <v>1.5467E-2</v>
      </c>
      <c r="H15">
        <f t="shared" si="1"/>
        <v>3.0934E-2</v>
      </c>
      <c r="I15">
        <f>VLOOKUP(A15,BASE_TMP_MED!$A$1:$E$111,5,0)</f>
        <v>0.16200000000000001</v>
      </c>
      <c r="J15">
        <f t="shared" si="2"/>
        <v>0.32400000000000001</v>
      </c>
    </row>
    <row r="16" spans="1:10" x14ac:dyDescent="0.3">
      <c r="A16" s="1" t="s">
        <v>509</v>
      </c>
      <c r="B16" t="s">
        <v>313</v>
      </c>
      <c r="C16">
        <v>116</v>
      </c>
      <c r="D16" t="s">
        <v>323</v>
      </c>
      <c r="E16">
        <f>VLOOKUP(A16,BASE_TMP_MED!$A$1:$E$111,3,0)</f>
        <v>0.22500000000000001</v>
      </c>
      <c r="F16">
        <f t="shared" si="0"/>
        <v>26.1</v>
      </c>
      <c r="G16">
        <f>VLOOKUP(A16,BASE_TMP_MED!$A$1:$E$111,4,0)</f>
        <v>0.20400099999999999</v>
      </c>
      <c r="H16">
        <f t="shared" si="1"/>
        <v>23.664116</v>
      </c>
      <c r="I16">
        <f>VLOOKUP(A16,BASE_TMP_MED!$A$1:$E$111,5,0)</f>
        <v>0.46700000000000003</v>
      </c>
      <c r="J16">
        <f t="shared" si="2"/>
        <v>54.172000000000004</v>
      </c>
    </row>
    <row r="17" spans="1:10" x14ac:dyDescent="0.3">
      <c r="A17" s="1" t="s">
        <v>499</v>
      </c>
      <c r="B17" t="s">
        <v>307</v>
      </c>
      <c r="C17">
        <v>6</v>
      </c>
      <c r="D17" t="s">
        <v>323</v>
      </c>
      <c r="E17">
        <f>VLOOKUP(A17,BASE_TMP_MED!$A$1:$E$111,3,0)</f>
        <v>0.54200000000000004</v>
      </c>
      <c r="F17">
        <f t="shared" si="0"/>
        <v>3.2520000000000002</v>
      </c>
      <c r="G17">
        <f>VLOOKUP(A17,BASE_TMP_MED!$A$1:$E$111,4,0)</f>
        <v>0.147534</v>
      </c>
      <c r="H17">
        <f t="shared" si="1"/>
        <v>0.88520399999999999</v>
      </c>
      <c r="I17">
        <f>VLOOKUP(A17,BASE_TMP_MED!$A$1:$E$111,5,0)</f>
        <v>0.17699999999999999</v>
      </c>
      <c r="J17">
        <f t="shared" si="2"/>
        <v>1.0619999999999998</v>
      </c>
    </row>
    <row r="18" spans="1:10" x14ac:dyDescent="0.3">
      <c r="A18" s="1" t="s">
        <v>472</v>
      </c>
      <c r="B18" t="s">
        <v>212</v>
      </c>
      <c r="C18">
        <v>12</v>
      </c>
      <c r="D18" t="s">
        <v>323</v>
      </c>
      <c r="E18">
        <f>VLOOKUP(A18,BASE_TMP_MED!$A$1:$E$111,3,0)</f>
        <v>0.378</v>
      </c>
      <c r="F18">
        <f t="shared" si="0"/>
        <v>4.5359999999999996</v>
      </c>
      <c r="G18">
        <f>VLOOKUP(A18,BASE_TMP_MED!$A$1:$E$111,4,0)</f>
        <v>0.143954</v>
      </c>
      <c r="H18">
        <f t="shared" si="1"/>
        <v>1.7274479999999999</v>
      </c>
      <c r="I18">
        <f>VLOOKUP(A18,BASE_TMP_MED!$A$1:$E$111,5,0)</f>
        <v>0.17100000000000001</v>
      </c>
      <c r="J18">
        <f t="shared" si="2"/>
        <v>2.052</v>
      </c>
    </row>
    <row r="19" spans="1:10" x14ac:dyDescent="0.3">
      <c r="A19" s="1" t="s">
        <v>520</v>
      </c>
      <c r="B19" t="s">
        <v>98</v>
      </c>
      <c r="C19">
        <v>48</v>
      </c>
      <c r="D19" t="s">
        <v>323</v>
      </c>
      <c r="E19">
        <f>VLOOKUP(A19,BASE_TMP_MED!$A$1:$E$111,3,0)</f>
        <v>0.498</v>
      </c>
      <c r="F19">
        <f t="shared" si="0"/>
        <v>23.904</v>
      </c>
      <c r="G19">
        <f>VLOOKUP(A19,BASE_TMP_MED!$A$1:$E$111,4,0)</f>
        <v>1.5467E-2</v>
      </c>
      <c r="H19">
        <f t="shared" si="1"/>
        <v>0.74241599999999996</v>
      </c>
      <c r="I19">
        <f>VLOOKUP(A19,BASE_TMP_MED!$A$1:$E$111,5,0)</f>
        <v>0.16200000000000001</v>
      </c>
      <c r="J19">
        <f t="shared" si="2"/>
        <v>7.7759999999999998</v>
      </c>
    </row>
    <row r="20" spans="1:10" x14ac:dyDescent="0.3">
      <c r="A20" s="1" t="s">
        <v>460</v>
      </c>
      <c r="B20" t="s">
        <v>6</v>
      </c>
      <c r="C20">
        <v>3</v>
      </c>
      <c r="D20" t="s">
        <v>323</v>
      </c>
      <c r="E20">
        <f>VLOOKUP(A20,BASE_TMP_MED!$A$1:$E$111,3,0)</f>
        <v>0.41899999999999998</v>
      </c>
      <c r="F20">
        <f t="shared" si="0"/>
        <v>1.2569999999999999</v>
      </c>
      <c r="G20">
        <f>VLOOKUP(A20,BASE_TMP_MED!$A$1:$E$111,4,0)</f>
        <v>0.20400099999999999</v>
      </c>
      <c r="H20">
        <f t="shared" si="1"/>
        <v>0.61200299999999996</v>
      </c>
      <c r="I20">
        <f>VLOOKUP(A20,BASE_TMP_MED!$A$1:$E$111,5,0)</f>
        <v>0.46700000000000003</v>
      </c>
      <c r="J20">
        <f t="shared" si="2"/>
        <v>1.401</v>
      </c>
    </row>
    <row r="21" spans="1:10" x14ac:dyDescent="0.3">
      <c r="A21" s="1" t="s">
        <v>537</v>
      </c>
      <c r="B21" t="s">
        <v>218</v>
      </c>
      <c r="C21">
        <v>6</v>
      </c>
      <c r="D21" t="s">
        <v>323</v>
      </c>
      <c r="E21">
        <f>VLOOKUP(A21,BASE_TMP_MED!$A$1:$E$111,3,0)</f>
        <v>0.57599999999999996</v>
      </c>
      <c r="F21">
        <f t="shared" si="0"/>
        <v>3.4559999999999995</v>
      </c>
      <c r="G21">
        <f>VLOOKUP(A21,BASE_TMP_MED!$A$1:$E$111,4,0)</f>
        <v>0.24488199999999999</v>
      </c>
      <c r="H21">
        <f t="shared" si="1"/>
        <v>1.4692919999999998</v>
      </c>
      <c r="I21">
        <f>VLOOKUP(A21,BASE_TMP_MED!$A$1:$E$111,5,0)</f>
        <v>0.35399999999999998</v>
      </c>
      <c r="J21">
        <f t="shared" si="2"/>
        <v>2.1239999999999997</v>
      </c>
    </row>
    <row r="22" spans="1:10" x14ac:dyDescent="0.3">
      <c r="A22" s="1" t="s">
        <v>487</v>
      </c>
      <c r="B22" t="s">
        <v>43</v>
      </c>
      <c r="C22">
        <v>2</v>
      </c>
      <c r="D22" t="s">
        <v>323</v>
      </c>
      <c r="E22">
        <f>VLOOKUP(A22,BASE_TMP_MED!$A$1:$E$111,3,0)</f>
        <v>0.34</v>
      </c>
      <c r="F22">
        <f t="shared" si="0"/>
        <v>0.68</v>
      </c>
      <c r="G22">
        <f>VLOOKUP(A22,BASE_TMP_MED!$A$1:$E$111,4,0)</f>
        <v>0.25719999999999998</v>
      </c>
      <c r="H22">
        <f t="shared" si="1"/>
        <v>0.51439999999999997</v>
      </c>
      <c r="I22">
        <f>VLOOKUP(A22,BASE_TMP_MED!$A$1:$E$111,5,0)</f>
        <v>0.379</v>
      </c>
      <c r="J22">
        <f t="shared" si="2"/>
        <v>0.75800000000000001</v>
      </c>
    </row>
    <row r="23" spans="1:10" x14ac:dyDescent="0.3">
      <c r="A23" s="1" t="s">
        <v>461</v>
      </c>
      <c r="B23" t="s">
        <v>122</v>
      </c>
      <c r="C23">
        <v>66</v>
      </c>
      <c r="D23" t="s">
        <v>323</v>
      </c>
      <c r="E23">
        <f>VLOOKUP(A23,BASE_TMP_MED!$A$1:$E$111,3,0)</f>
        <v>0.30599999999999999</v>
      </c>
      <c r="F23">
        <f t="shared" si="0"/>
        <v>20.195999999999998</v>
      </c>
      <c r="G23">
        <f>VLOOKUP(A23,BASE_TMP_MED!$A$1:$E$111,4,0)</f>
        <v>0.14243900000000001</v>
      </c>
      <c r="H23">
        <f t="shared" si="1"/>
        <v>9.4009740000000015</v>
      </c>
      <c r="I23">
        <f>VLOOKUP(A23,BASE_TMP_MED!$A$1:$E$111,5,0)</f>
        <v>0.153</v>
      </c>
      <c r="J23">
        <f t="shared" si="2"/>
        <v>10.097999999999999</v>
      </c>
    </row>
    <row r="24" spans="1:10" x14ac:dyDescent="0.3">
      <c r="A24" s="1" t="s">
        <v>546</v>
      </c>
      <c r="B24" t="s">
        <v>27</v>
      </c>
      <c r="C24">
        <v>12</v>
      </c>
      <c r="D24" t="s">
        <v>324</v>
      </c>
      <c r="E24">
        <f>VLOOKUP(A24,BASE_TMP_MED!$A$1:$E$111,3,0)</f>
        <v>0.40400000000000003</v>
      </c>
      <c r="F24">
        <f t="shared" si="0"/>
        <v>4.8480000000000008</v>
      </c>
      <c r="G24">
        <f>VLOOKUP(A24,BASE_TMP_MED!$A$1:$E$111,4,0)</f>
        <v>7.9799999999999996E-2</v>
      </c>
      <c r="H24">
        <f t="shared" si="1"/>
        <v>0.95760000000000001</v>
      </c>
      <c r="I24">
        <f>VLOOKUP(A24,BASE_TMP_MED!$A$1:$E$111,5,0)</f>
        <v>0.13600000000000001</v>
      </c>
      <c r="J24">
        <f t="shared" si="2"/>
        <v>1.6320000000000001</v>
      </c>
    </row>
    <row r="25" spans="1:10" x14ac:dyDescent="0.3">
      <c r="A25" s="1" t="s">
        <v>547</v>
      </c>
      <c r="B25" t="s">
        <v>29</v>
      </c>
      <c r="C25">
        <v>15</v>
      </c>
      <c r="D25" t="s">
        <v>324</v>
      </c>
      <c r="E25">
        <f>VLOOKUP(A25,BASE_TMP_MED!$A$1:$E$111,3,0)</f>
        <v>0.21199999999999999</v>
      </c>
      <c r="F25">
        <f t="shared" si="0"/>
        <v>3.1799999999999997</v>
      </c>
      <c r="G25">
        <f>VLOOKUP(A25,BASE_TMP_MED!$A$1:$E$111,4,0)</f>
        <v>9.4371999999999998E-2</v>
      </c>
      <c r="H25">
        <f t="shared" si="1"/>
        <v>1.4155800000000001</v>
      </c>
      <c r="I25">
        <f>VLOOKUP(A25,BASE_TMP_MED!$A$1:$E$111,5,0)</f>
        <v>0.16200000000000001</v>
      </c>
      <c r="J25">
        <f t="shared" si="2"/>
        <v>2.4300000000000002</v>
      </c>
    </row>
    <row r="26" spans="1:10" x14ac:dyDescent="0.3">
      <c r="A26" s="1" t="s">
        <v>529</v>
      </c>
      <c r="B26" t="s">
        <v>113</v>
      </c>
      <c r="C26">
        <v>15</v>
      </c>
      <c r="D26" t="s">
        <v>324</v>
      </c>
      <c r="E26">
        <f>VLOOKUP(A26,BASE_TMP_MED!$A$1:$E$111,3,0)</f>
        <v>0.246</v>
      </c>
      <c r="F26">
        <f t="shared" si="0"/>
        <v>3.69</v>
      </c>
      <c r="G26">
        <f>VLOOKUP(A26,BASE_TMP_MED!$A$1:$E$111,4,0)</f>
        <v>9.4371999999999998E-2</v>
      </c>
      <c r="H26">
        <f t="shared" si="1"/>
        <v>1.4155800000000001</v>
      </c>
      <c r="I26">
        <f>VLOOKUP(A26,BASE_TMP_MED!$A$1:$E$111,5,0)</f>
        <v>0.16200000000000001</v>
      </c>
      <c r="J26">
        <f t="shared" si="2"/>
        <v>2.4300000000000002</v>
      </c>
    </row>
    <row r="27" spans="1:10" x14ac:dyDescent="0.3">
      <c r="A27" s="1" t="s">
        <v>500</v>
      </c>
      <c r="B27" t="s">
        <v>64</v>
      </c>
      <c r="C27">
        <v>5</v>
      </c>
      <c r="D27" t="s">
        <v>324</v>
      </c>
      <c r="E27">
        <f>VLOOKUP(A27,BASE_TMP_MED!$A$1:$E$111,3,0)</f>
        <v>0.16700000000000001</v>
      </c>
      <c r="F27">
        <f t="shared" si="0"/>
        <v>0.83500000000000008</v>
      </c>
      <c r="G27">
        <f>VLOOKUP(A27,BASE_TMP_MED!$A$1:$E$111,4,0)</f>
        <v>9.4371999999999998E-2</v>
      </c>
      <c r="H27">
        <f t="shared" si="1"/>
        <v>0.47186</v>
      </c>
      <c r="I27">
        <f>VLOOKUP(A27,BASE_TMP_MED!$A$1:$E$111,5,0)</f>
        <v>0.16200000000000001</v>
      </c>
      <c r="J27">
        <f t="shared" si="2"/>
        <v>0.81</v>
      </c>
    </row>
    <row r="28" spans="1:10" x14ac:dyDescent="0.3">
      <c r="A28" s="1" t="s">
        <v>544</v>
      </c>
      <c r="B28" t="s">
        <v>215</v>
      </c>
      <c r="C28">
        <v>4</v>
      </c>
      <c r="D28" t="s">
        <v>324</v>
      </c>
      <c r="E28">
        <f>VLOOKUP(A28,BASE_TMP_MED!$A$1:$E$111,3,0)</f>
        <v>0.35899999999999999</v>
      </c>
      <c r="F28">
        <f t="shared" si="0"/>
        <v>1.4359999999999999</v>
      </c>
      <c r="G28">
        <f>VLOOKUP(A28,BASE_TMP_MED!$A$1:$E$111,4,0)</f>
        <v>0.139372</v>
      </c>
      <c r="H28">
        <f t="shared" si="1"/>
        <v>0.55748799999999998</v>
      </c>
      <c r="I28">
        <f>VLOOKUP(A28,BASE_TMP_MED!$A$1:$E$111,5,0)</f>
        <v>0.16200000000000001</v>
      </c>
      <c r="J28">
        <f t="shared" si="2"/>
        <v>0.64800000000000002</v>
      </c>
    </row>
    <row r="29" spans="1:10" x14ac:dyDescent="0.3">
      <c r="A29" s="1" t="s">
        <v>469</v>
      </c>
      <c r="B29" t="s">
        <v>134</v>
      </c>
      <c r="C29">
        <v>58</v>
      </c>
      <c r="D29" t="s">
        <v>324</v>
      </c>
      <c r="E29">
        <f>VLOOKUP(A29,BASE_TMP_MED!$A$1:$E$111,3,0)</f>
        <v>0.34799999999999998</v>
      </c>
      <c r="F29">
        <f t="shared" si="0"/>
        <v>20.183999999999997</v>
      </c>
      <c r="G29">
        <f>VLOOKUP(A29,BASE_TMP_MED!$A$1:$E$111,4,0)</f>
        <v>6.6691E-2</v>
      </c>
      <c r="H29">
        <f t="shared" si="1"/>
        <v>3.8680780000000001</v>
      </c>
      <c r="I29">
        <f>VLOOKUP(A29,BASE_TMP_MED!$A$1:$E$111,5,0)</f>
        <v>0.112</v>
      </c>
      <c r="J29">
        <f t="shared" si="2"/>
        <v>6.4960000000000004</v>
      </c>
    </row>
    <row r="30" spans="1:10" x14ac:dyDescent="0.3">
      <c r="A30" s="1" t="s">
        <v>481</v>
      </c>
      <c r="B30" t="s">
        <v>152</v>
      </c>
      <c r="C30">
        <v>5</v>
      </c>
      <c r="D30" t="s">
        <v>324</v>
      </c>
      <c r="E30">
        <f>VLOOKUP(A30,BASE_TMP_MED!$A$1:$E$111,3,0)</f>
        <v>9.5000000000000001E-2</v>
      </c>
      <c r="F30">
        <f t="shared" si="0"/>
        <v>0.47499999999999998</v>
      </c>
      <c r="G30">
        <f>VLOOKUP(A30,BASE_TMP_MED!$A$1:$E$111,4,0)</f>
        <v>0.05</v>
      </c>
      <c r="H30">
        <f t="shared" si="1"/>
        <v>0.25</v>
      </c>
      <c r="I30">
        <f>VLOOKUP(A30,BASE_TMP_MED!$A$1:$E$111,5,0)</f>
        <v>0.112</v>
      </c>
      <c r="J30">
        <f t="shared" si="2"/>
        <v>0.56000000000000005</v>
      </c>
    </row>
    <row r="31" spans="1:10" x14ac:dyDescent="0.3">
      <c r="A31" s="1" t="s">
        <v>488</v>
      </c>
      <c r="B31" t="s">
        <v>45</v>
      </c>
      <c r="C31">
        <v>15</v>
      </c>
      <c r="D31" t="s">
        <v>324</v>
      </c>
      <c r="E31">
        <f>VLOOKUP(A31,BASE_TMP_MED!$A$1:$E$111,3,0)</f>
        <v>0.28999999999999998</v>
      </c>
      <c r="F31">
        <f t="shared" si="0"/>
        <v>4.3499999999999996</v>
      </c>
      <c r="G31">
        <f>VLOOKUP(A31,BASE_TMP_MED!$A$1:$E$111,4,0)</f>
        <v>6.4216999999999996E-2</v>
      </c>
      <c r="H31">
        <f t="shared" si="1"/>
        <v>0.96325499999999997</v>
      </c>
      <c r="I31">
        <f>VLOOKUP(A31,BASE_TMP_MED!$A$1:$E$111,5,0)</f>
        <v>0.121</v>
      </c>
      <c r="J31">
        <f t="shared" si="2"/>
        <v>1.8149999999999999</v>
      </c>
    </row>
    <row r="32" spans="1:10" x14ac:dyDescent="0.3">
      <c r="A32" s="1" t="s">
        <v>489</v>
      </c>
      <c r="B32" t="s">
        <v>214</v>
      </c>
      <c r="C32">
        <v>15</v>
      </c>
      <c r="D32" t="s">
        <v>324</v>
      </c>
      <c r="E32">
        <f>VLOOKUP(A32,BASE_TMP_MED!$A$1:$E$111,3,0)</f>
        <v>0.27300000000000002</v>
      </c>
      <c r="F32">
        <f t="shared" si="0"/>
        <v>4.0950000000000006</v>
      </c>
      <c r="G32">
        <f>VLOOKUP(A32,BASE_TMP_MED!$A$1:$E$111,4,0)</f>
        <v>6.4216999999999996E-2</v>
      </c>
      <c r="H32">
        <f t="shared" si="1"/>
        <v>0.96325499999999997</v>
      </c>
      <c r="I32">
        <f>VLOOKUP(A32,BASE_TMP_MED!$A$1:$E$111,5,0)</f>
        <v>0.121</v>
      </c>
      <c r="J32">
        <f t="shared" si="2"/>
        <v>1.8149999999999999</v>
      </c>
    </row>
    <row r="33" spans="1:10" x14ac:dyDescent="0.3">
      <c r="A33" s="1" t="s">
        <v>483</v>
      </c>
      <c r="B33" t="s">
        <v>35</v>
      </c>
      <c r="C33">
        <v>148</v>
      </c>
      <c r="D33" t="s">
        <v>324</v>
      </c>
      <c r="E33">
        <f>VLOOKUP(A33,BASE_TMP_MED!$A$1:$E$111,3,0)</f>
        <v>0.17899999999999999</v>
      </c>
      <c r="F33">
        <f t="shared" si="0"/>
        <v>26.491999999999997</v>
      </c>
      <c r="G33">
        <f>VLOOKUP(A33,BASE_TMP_MED!$A$1:$E$111,4,0)</f>
        <v>3.6666999999999998E-2</v>
      </c>
      <c r="H33">
        <f t="shared" si="1"/>
        <v>5.4267159999999999</v>
      </c>
      <c r="I33">
        <f>VLOOKUP(A33,BASE_TMP_MED!$A$1:$E$111,5,0)</f>
        <v>0.5</v>
      </c>
      <c r="J33">
        <f t="shared" si="2"/>
        <v>74</v>
      </c>
    </row>
    <row r="34" spans="1:10" x14ac:dyDescent="0.3">
      <c r="A34" s="1" t="s">
        <v>485</v>
      </c>
      <c r="B34" t="s">
        <v>228</v>
      </c>
      <c r="C34">
        <v>140</v>
      </c>
      <c r="D34" t="s">
        <v>324</v>
      </c>
      <c r="E34">
        <f>VLOOKUP(A34,BASE_TMP_MED!$A$1:$E$111,3,0)</f>
        <v>0.182</v>
      </c>
      <c r="F34">
        <f t="shared" si="0"/>
        <v>25.48</v>
      </c>
      <c r="G34">
        <f>VLOOKUP(A34,BASE_TMP_MED!$A$1:$E$111,4,0)</f>
        <v>5.2499999999999998E-2</v>
      </c>
      <c r="H34">
        <f t="shared" si="1"/>
        <v>7.35</v>
      </c>
      <c r="I34">
        <f>VLOOKUP(A34,BASE_TMP_MED!$A$1:$E$111,5,0)</f>
        <v>0.105</v>
      </c>
      <c r="J34">
        <f t="shared" si="2"/>
        <v>14.7</v>
      </c>
    </row>
    <row r="35" spans="1:10" x14ac:dyDescent="0.3">
      <c r="A35" s="1" t="s">
        <v>532</v>
      </c>
      <c r="B35" t="s">
        <v>244</v>
      </c>
      <c r="C35">
        <v>6</v>
      </c>
      <c r="D35" t="s">
        <v>324</v>
      </c>
      <c r="E35">
        <f>VLOOKUP(A35,BASE_TMP_MED!$A$1:$E$111,3,0)</f>
        <v>0.27</v>
      </c>
      <c r="F35">
        <f t="shared" si="0"/>
        <v>1.62</v>
      </c>
      <c r="G35">
        <f>VLOOKUP(A35,BASE_TMP_MED!$A$1:$E$111,4,0)</f>
        <v>9.2499999999999999E-2</v>
      </c>
      <c r="H35">
        <f t="shared" si="1"/>
        <v>0.55499999999999994</v>
      </c>
      <c r="I35">
        <f>VLOOKUP(A35,BASE_TMP_MED!$A$1:$E$111,5,0)</f>
        <v>0.185</v>
      </c>
      <c r="J35">
        <f t="shared" si="2"/>
        <v>1.1099999999999999</v>
      </c>
    </row>
    <row r="36" spans="1:10" x14ac:dyDescent="0.3">
      <c r="A36" s="1" t="s">
        <v>476</v>
      </c>
      <c r="B36" t="s">
        <v>144</v>
      </c>
      <c r="C36">
        <v>325</v>
      </c>
      <c r="D36" t="s">
        <v>324</v>
      </c>
      <c r="E36">
        <f>VLOOKUP(A36,BASE_TMP_MED!$A$1:$E$111,3,0)</f>
        <v>0.14099999999999999</v>
      </c>
      <c r="F36">
        <f t="shared" si="0"/>
        <v>45.824999999999996</v>
      </c>
      <c r="G36">
        <f>VLOOKUP(A36,BASE_TMP_MED!$A$1:$E$111,4,0)</f>
        <v>6.6691E-2</v>
      </c>
      <c r="H36">
        <f t="shared" si="1"/>
        <v>21.674575000000001</v>
      </c>
      <c r="I36">
        <f>VLOOKUP(A36,BASE_TMP_MED!$A$1:$E$111,5,0)</f>
        <v>0.112</v>
      </c>
      <c r="J36">
        <f t="shared" si="2"/>
        <v>36.4</v>
      </c>
    </row>
    <row r="37" spans="1:10" x14ac:dyDescent="0.3">
      <c r="A37" s="1" t="s">
        <v>511</v>
      </c>
      <c r="B37" t="s">
        <v>221</v>
      </c>
      <c r="C37">
        <v>5</v>
      </c>
      <c r="D37" t="s">
        <v>324</v>
      </c>
      <c r="E37">
        <f>VLOOKUP(A37,BASE_TMP_MED!$A$1:$E$111,3,0)</f>
        <v>0.308</v>
      </c>
      <c r="F37">
        <f t="shared" si="0"/>
        <v>1.54</v>
      </c>
      <c r="G37">
        <f>VLOOKUP(A37,BASE_TMP_MED!$A$1:$E$111,4,0)</f>
        <v>5.3219000000000002E-2</v>
      </c>
      <c r="H37">
        <f t="shared" si="1"/>
        <v>0.26609500000000003</v>
      </c>
      <c r="I37">
        <f>VLOOKUP(A37,BASE_TMP_MED!$A$1:$E$111,5,0)</f>
        <v>0.159</v>
      </c>
      <c r="J37">
        <f t="shared" si="2"/>
        <v>0.79500000000000004</v>
      </c>
    </row>
    <row r="38" spans="1:10" x14ac:dyDescent="0.3">
      <c r="A38" s="1" t="s">
        <v>472</v>
      </c>
      <c r="B38" t="s">
        <v>212</v>
      </c>
      <c r="C38">
        <v>24</v>
      </c>
      <c r="D38" t="s">
        <v>324</v>
      </c>
      <c r="E38">
        <f>VLOOKUP(A38,BASE_TMP_MED!$A$1:$E$111,3,0)</f>
        <v>0.378</v>
      </c>
      <c r="F38">
        <f t="shared" si="0"/>
        <v>9.0719999999999992</v>
      </c>
      <c r="G38">
        <f>VLOOKUP(A38,BASE_TMP_MED!$A$1:$E$111,4,0)</f>
        <v>0.143954</v>
      </c>
      <c r="H38">
        <f t="shared" si="1"/>
        <v>3.4548959999999997</v>
      </c>
      <c r="I38">
        <f>VLOOKUP(A38,BASE_TMP_MED!$A$1:$E$111,5,0)</f>
        <v>0.17100000000000001</v>
      </c>
      <c r="J38">
        <f t="shared" si="2"/>
        <v>4.1040000000000001</v>
      </c>
    </row>
    <row r="39" spans="1:10" x14ac:dyDescent="0.3">
      <c r="A39" s="1" t="s">
        <v>463</v>
      </c>
      <c r="B39" t="s">
        <v>258</v>
      </c>
      <c r="C39">
        <v>2</v>
      </c>
      <c r="D39" t="s">
        <v>324</v>
      </c>
      <c r="E39">
        <f>VLOOKUP(A39,BASE_TMP_MED!$A$1:$E$111,3,0)</f>
        <v>0.39200000000000002</v>
      </c>
      <c r="F39">
        <f t="shared" si="0"/>
        <v>0.78400000000000003</v>
      </c>
      <c r="G39">
        <f>VLOOKUP(A39,BASE_TMP_MED!$A$1:$E$111,4,0)</f>
        <v>5.3103999999999998E-2</v>
      </c>
      <c r="H39">
        <f t="shared" si="1"/>
        <v>0.106208</v>
      </c>
      <c r="I39">
        <f>VLOOKUP(A39,BASE_TMP_MED!$A$1:$E$111,5,0)</f>
        <v>0.106</v>
      </c>
      <c r="J39">
        <f t="shared" si="2"/>
        <v>0.21199999999999999</v>
      </c>
    </row>
    <row r="40" spans="1:10" x14ac:dyDescent="0.3">
      <c r="A40" s="1" t="s">
        <v>459</v>
      </c>
      <c r="B40" t="s">
        <v>244</v>
      </c>
      <c r="C40">
        <v>6</v>
      </c>
      <c r="D40" t="s">
        <v>324</v>
      </c>
      <c r="E40">
        <f>VLOOKUP(A40,BASE_TMP_MED!$A$1:$E$111,3,0)</f>
        <v>0.25800000000000001</v>
      </c>
      <c r="F40">
        <f t="shared" si="0"/>
        <v>1.548</v>
      </c>
      <c r="G40">
        <f>VLOOKUP(A40,BASE_TMP_MED!$A$1:$E$111,4,0)</f>
        <v>9.2499999999999999E-2</v>
      </c>
      <c r="H40">
        <f t="shared" si="1"/>
        <v>0.55499999999999994</v>
      </c>
      <c r="I40">
        <f>VLOOKUP(A40,BASE_TMP_MED!$A$1:$E$111,5,0)</f>
        <v>0.185</v>
      </c>
      <c r="J40">
        <f t="shared" si="2"/>
        <v>1.1099999999999999</v>
      </c>
    </row>
    <row r="41" spans="1:10" x14ac:dyDescent="0.3">
      <c r="A41" s="1" t="s">
        <v>503</v>
      </c>
      <c r="B41" t="s">
        <v>70</v>
      </c>
      <c r="C41">
        <v>8</v>
      </c>
      <c r="D41" t="s">
        <v>324</v>
      </c>
      <c r="E41">
        <f>VLOOKUP(A41,BASE_TMP_MED!$A$1:$E$111,3,0)</f>
        <v>9.2999999999999999E-2</v>
      </c>
      <c r="F41">
        <f t="shared" si="0"/>
        <v>0.74399999999999999</v>
      </c>
      <c r="G41">
        <f>VLOOKUP(A41,BASE_TMP_MED!$A$1:$E$111,4,0)</f>
        <v>3.7437999999999999E-2</v>
      </c>
      <c r="H41">
        <f t="shared" si="1"/>
        <v>0.29950399999999999</v>
      </c>
      <c r="I41">
        <f>VLOOKUP(A41,BASE_TMP_MED!$A$1:$E$111,5,0)</f>
        <v>6.6000000000000003E-2</v>
      </c>
      <c r="J41">
        <f t="shared" si="2"/>
        <v>0.52800000000000002</v>
      </c>
    </row>
    <row r="42" spans="1:10" x14ac:dyDescent="0.3">
      <c r="A42" s="1" t="s">
        <v>496</v>
      </c>
      <c r="B42" t="s">
        <v>58</v>
      </c>
      <c r="C42">
        <v>2</v>
      </c>
      <c r="D42" t="s">
        <v>324</v>
      </c>
      <c r="E42">
        <f>VLOOKUP(A42,BASE_TMP_MED!$A$1:$E$111,3,0)</f>
        <v>0.46400000000000002</v>
      </c>
      <c r="F42">
        <f t="shared" si="0"/>
        <v>0.92800000000000005</v>
      </c>
      <c r="G42">
        <f>VLOOKUP(A42,BASE_TMP_MED!$A$1:$E$111,4,0)</f>
        <v>6.6691E-2</v>
      </c>
      <c r="H42">
        <f t="shared" si="1"/>
        <v>0.133382</v>
      </c>
      <c r="I42">
        <f>VLOOKUP(A42,BASE_TMP_MED!$A$1:$E$111,5,0)</f>
        <v>0.112</v>
      </c>
      <c r="J42">
        <f t="shared" si="2"/>
        <v>0.224</v>
      </c>
    </row>
    <row r="43" spans="1:10" x14ac:dyDescent="0.3">
      <c r="A43" s="1" t="s">
        <v>538</v>
      </c>
      <c r="B43" t="s">
        <v>209</v>
      </c>
      <c r="C43">
        <v>325</v>
      </c>
      <c r="D43" t="s">
        <v>324</v>
      </c>
      <c r="E43">
        <f>VLOOKUP(A43,BASE_TMP_MED!$A$1:$E$111,3,0)</f>
        <v>0.152</v>
      </c>
      <c r="F43">
        <f t="shared" si="0"/>
        <v>49.4</v>
      </c>
      <c r="G43">
        <f>VLOOKUP(A43,BASE_TMP_MED!$A$1:$E$111,4,0)</f>
        <v>5.3219000000000002E-2</v>
      </c>
      <c r="H43">
        <f t="shared" si="1"/>
        <v>17.296175000000002</v>
      </c>
      <c r="I43">
        <f>VLOOKUP(A43,BASE_TMP_MED!$A$1:$E$111,5,0)</f>
        <v>8.7999999999999995E-2</v>
      </c>
      <c r="J43">
        <f t="shared" si="2"/>
        <v>28.599999999999998</v>
      </c>
    </row>
    <row r="44" spans="1:10" x14ac:dyDescent="0.3">
      <c r="A44" s="1" t="s">
        <v>474</v>
      </c>
      <c r="B44" t="s">
        <v>210</v>
      </c>
      <c r="C44">
        <v>124</v>
      </c>
      <c r="D44" t="s">
        <v>324</v>
      </c>
      <c r="E44">
        <f>VLOOKUP(A44,BASE_TMP_MED!$A$1:$E$111,3,0)</f>
        <v>0.32200000000000001</v>
      </c>
      <c r="F44">
        <f t="shared" si="0"/>
        <v>39.928000000000004</v>
      </c>
      <c r="G44">
        <f>VLOOKUP(A44,BASE_TMP_MED!$A$1:$E$111,4,0)</f>
        <v>0.139372</v>
      </c>
      <c r="H44">
        <f t="shared" si="1"/>
        <v>17.282128</v>
      </c>
      <c r="I44">
        <f>VLOOKUP(A44,BASE_TMP_MED!$A$1:$E$111,5,0)</f>
        <v>0.112</v>
      </c>
      <c r="J44">
        <f t="shared" si="2"/>
        <v>13.888</v>
      </c>
    </row>
    <row r="45" spans="1:10" x14ac:dyDescent="0.3">
      <c r="A45" s="1" t="s">
        <v>525</v>
      </c>
      <c r="B45" t="s">
        <v>213</v>
      </c>
      <c r="C45">
        <v>24</v>
      </c>
      <c r="D45" t="s">
        <v>324</v>
      </c>
      <c r="E45">
        <f>VLOOKUP(A45,BASE_TMP_MED!$A$1:$E$111,3,0)</f>
        <v>0.44</v>
      </c>
      <c r="F45">
        <f t="shared" si="0"/>
        <v>10.56</v>
      </c>
      <c r="G45">
        <f>VLOOKUP(A45,BASE_TMP_MED!$A$1:$E$111,4,0)</f>
        <v>0.139372</v>
      </c>
      <c r="H45">
        <f t="shared" si="1"/>
        <v>3.3449279999999999</v>
      </c>
      <c r="I45">
        <f>VLOOKUP(A45,BASE_TMP_MED!$A$1:$E$111,5,0)</f>
        <v>0.16200000000000001</v>
      </c>
      <c r="J45">
        <f t="shared" si="2"/>
        <v>3.8879999999999999</v>
      </c>
    </row>
    <row r="46" spans="1:10" x14ac:dyDescent="0.3">
      <c r="A46" s="1" t="s">
        <v>458</v>
      </c>
      <c r="B46" t="s">
        <v>39</v>
      </c>
      <c r="C46">
        <v>6</v>
      </c>
      <c r="D46" t="s">
        <v>324</v>
      </c>
      <c r="E46">
        <f>VLOOKUP(A46,BASE_TMP_MED!$A$1:$E$111,3,0)</f>
        <v>0.246</v>
      </c>
      <c r="F46">
        <f t="shared" si="0"/>
        <v>1.476</v>
      </c>
      <c r="G46">
        <f>VLOOKUP(A46,BASE_TMP_MED!$A$1:$E$111,4,0)</f>
        <v>9.9167000000000005E-2</v>
      </c>
      <c r="H46">
        <f t="shared" si="1"/>
        <v>0.59500200000000003</v>
      </c>
      <c r="I46">
        <f>VLOOKUP(A46,BASE_TMP_MED!$A$1:$E$111,5,0)</f>
        <v>0.185</v>
      </c>
      <c r="J46">
        <f t="shared" si="2"/>
        <v>1.1099999999999999</v>
      </c>
    </row>
    <row r="47" spans="1:10" x14ac:dyDescent="0.3">
      <c r="A47" s="1" t="s">
        <v>481</v>
      </c>
      <c r="B47" t="s">
        <v>152</v>
      </c>
      <c r="C47">
        <v>5</v>
      </c>
      <c r="D47" t="s">
        <v>325</v>
      </c>
      <c r="E47">
        <f>VLOOKUP(A47,BASE_TMP_MED!$A$1:$E$111,3,0)</f>
        <v>9.5000000000000001E-2</v>
      </c>
      <c r="F47">
        <f t="shared" si="0"/>
        <v>0.47499999999999998</v>
      </c>
      <c r="G47">
        <f>VLOOKUP(A47,BASE_TMP_MED!$A$1:$E$111,4,0)</f>
        <v>0.05</v>
      </c>
      <c r="H47">
        <f t="shared" si="1"/>
        <v>0.25</v>
      </c>
      <c r="I47">
        <f>VLOOKUP(A47,BASE_TMP_MED!$A$1:$E$111,5,0)</f>
        <v>0.112</v>
      </c>
      <c r="J47">
        <f t="shared" si="2"/>
        <v>0.56000000000000005</v>
      </c>
    </row>
    <row r="48" spans="1:10" x14ac:dyDescent="0.3">
      <c r="A48" s="1" t="s">
        <v>538</v>
      </c>
      <c r="B48" t="s">
        <v>209</v>
      </c>
      <c r="C48">
        <v>325</v>
      </c>
      <c r="D48" t="s">
        <v>325</v>
      </c>
      <c r="E48">
        <f>VLOOKUP(A48,BASE_TMP_MED!$A$1:$E$111,3,0)</f>
        <v>0.152</v>
      </c>
      <c r="F48">
        <f t="shared" si="0"/>
        <v>49.4</v>
      </c>
      <c r="G48">
        <f>VLOOKUP(A48,BASE_TMP_MED!$A$1:$E$111,4,0)</f>
        <v>5.3219000000000002E-2</v>
      </c>
      <c r="H48">
        <f t="shared" si="1"/>
        <v>17.296175000000002</v>
      </c>
      <c r="I48">
        <f>VLOOKUP(A48,BASE_TMP_MED!$A$1:$E$111,5,0)</f>
        <v>8.7999999999999995E-2</v>
      </c>
      <c r="J48">
        <f t="shared" si="2"/>
        <v>28.599999999999998</v>
      </c>
    </row>
    <row r="49" spans="1:10" x14ac:dyDescent="0.3">
      <c r="A49" s="1" t="s">
        <v>488</v>
      </c>
      <c r="B49" t="s">
        <v>45</v>
      </c>
      <c r="C49">
        <v>15</v>
      </c>
      <c r="D49" t="s">
        <v>325</v>
      </c>
      <c r="E49">
        <f>VLOOKUP(A49,BASE_TMP_MED!$A$1:$E$111,3,0)</f>
        <v>0.28999999999999998</v>
      </c>
      <c r="F49">
        <f t="shared" si="0"/>
        <v>4.3499999999999996</v>
      </c>
      <c r="G49">
        <f>VLOOKUP(A49,BASE_TMP_MED!$A$1:$E$111,4,0)</f>
        <v>6.4216999999999996E-2</v>
      </c>
      <c r="H49">
        <f t="shared" si="1"/>
        <v>0.96325499999999997</v>
      </c>
      <c r="I49">
        <f>VLOOKUP(A49,BASE_TMP_MED!$A$1:$E$111,5,0)</f>
        <v>0.121</v>
      </c>
      <c r="J49">
        <f t="shared" si="2"/>
        <v>1.8149999999999999</v>
      </c>
    </row>
    <row r="50" spans="1:10" x14ac:dyDescent="0.3">
      <c r="A50" s="1" t="s">
        <v>474</v>
      </c>
      <c r="B50" t="s">
        <v>210</v>
      </c>
      <c r="C50">
        <v>31</v>
      </c>
      <c r="D50" t="s">
        <v>325</v>
      </c>
      <c r="E50">
        <f>VLOOKUP(A50,BASE_TMP_MED!$A$1:$E$111,3,0)</f>
        <v>0.32200000000000001</v>
      </c>
      <c r="F50">
        <f t="shared" si="0"/>
        <v>9.9820000000000011</v>
      </c>
      <c r="G50">
        <f>VLOOKUP(A50,BASE_TMP_MED!$A$1:$E$111,4,0)</f>
        <v>0.139372</v>
      </c>
      <c r="H50">
        <f t="shared" si="1"/>
        <v>4.320532</v>
      </c>
      <c r="I50">
        <f>VLOOKUP(A50,BASE_TMP_MED!$A$1:$E$111,5,0)</f>
        <v>0.112</v>
      </c>
      <c r="J50">
        <f t="shared" si="2"/>
        <v>3.472</v>
      </c>
    </row>
    <row r="51" spans="1:10" x14ac:dyDescent="0.3">
      <c r="A51" s="1" t="s">
        <v>525</v>
      </c>
      <c r="B51" t="s">
        <v>213</v>
      </c>
      <c r="C51">
        <v>6</v>
      </c>
      <c r="D51" t="s">
        <v>325</v>
      </c>
      <c r="E51">
        <f>VLOOKUP(A51,BASE_TMP_MED!$A$1:$E$111,3,0)</f>
        <v>0.44</v>
      </c>
      <c r="F51">
        <f t="shared" si="0"/>
        <v>2.64</v>
      </c>
      <c r="G51">
        <f>VLOOKUP(A51,BASE_TMP_MED!$A$1:$E$111,4,0)</f>
        <v>0.139372</v>
      </c>
      <c r="H51">
        <f t="shared" si="1"/>
        <v>0.83623199999999998</v>
      </c>
      <c r="I51">
        <f>VLOOKUP(A51,BASE_TMP_MED!$A$1:$E$111,5,0)</f>
        <v>0.16200000000000001</v>
      </c>
      <c r="J51">
        <f t="shared" si="2"/>
        <v>0.97199999999999998</v>
      </c>
    </row>
    <row r="52" spans="1:10" x14ac:dyDescent="0.3">
      <c r="A52" s="1" t="s">
        <v>472</v>
      </c>
      <c r="B52" t="s">
        <v>212</v>
      </c>
      <c r="C52">
        <v>6</v>
      </c>
      <c r="D52" t="s">
        <v>325</v>
      </c>
      <c r="E52">
        <f>VLOOKUP(A52,BASE_TMP_MED!$A$1:$E$111,3,0)</f>
        <v>0.378</v>
      </c>
      <c r="F52">
        <f t="shared" si="0"/>
        <v>2.2679999999999998</v>
      </c>
      <c r="G52">
        <f>VLOOKUP(A52,BASE_TMP_MED!$A$1:$E$111,4,0)</f>
        <v>0.143954</v>
      </c>
      <c r="H52">
        <f t="shared" si="1"/>
        <v>0.86372399999999994</v>
      </c>
      <c r="I52">
        <f>VLOOKUP(A52,BASE_TMP_MED!$A$1:$E$111,5,0)</f>
        <v>0.17100000000000001</v>
      </c>
      <c r="J52">
        <f t="shared" si="2"/>
        <v>1.026</v>
      </c>
    </row>
    <row r="53" spans="1:10" x14ac:dyDescent="0.3">
      <c r="A53" s="1" t="s">
        <v>503</v>
      </c>
      <c r="B53" t="s">
        <v>70</v>
      </c>
      <c r="C53">
        <v>263</v>
      </c>
      <c r="D53" t="s">
        <v>325</v>
      </c>
      <c r="E53">
        <f>VLOOKUP(A53,BASE_TMP_MED!$A$1:$E$111,3,0)</f>
        <v>9.2999999999999999E-2</v>
      </c>
      <c r="F53">
        <f t="shared" si="0"/>
        <v>24.459</v>
      </c>
      <c r="G53">
        <f>VLOOKUP(A53,BASE_TMP_MED!$A$1:$E$111,4,0)</f>
        <v>3.7437999999999999E-2</v>
      </c>
      <c r="H53">
        <f t="shared" si="1"/>
        <v>9.8461940000000006</v>
      </c>
      <c r="I53">
        <f>VLOOKUP(A53,BASE_TMP_MED!$A$1:$E$111,5,0)</f>
        <v>6.6000000000000003E-2</v>
      </c>
      <c r="J53">
        <f t="shared" si="2"/>
        <v>17.358000000000001</v>
      </c>
    </row>
    <row r="54" spans="1:10" x14ac:dyDescent="0.3">
      <c r="A54" s="1" t="s">
        <v>547</v>
      </c>
      <c r="B54" t="s">
        <v>29</v>
      </c>
      <c r="C54">
        <v>15</v>
      </c>
      <c r="D54" t="s">
        <v>325</v>
      </c>
      <c r="E54">
        <f>VLOOKUP(A54,BASE_TMP_MED!$A$1:$E$111,3,0)</f>
        <v>0.21199999999999999</v>
      </c>
      <c r="F54">
        <f t="shared" si="0"/>
        <v>3.1799999999999997</v>
      </c>
      <c r="G54">
        <f>VLOOKUP(A54,BASE_TMP_MED!$A$1:$E$111,4,0)</f>
        <v>9.4371999999999998E-2</v>
      </c>
      <c r="H54">
        <f t="shared" si="1"/>
        <v>1.4155800000000001</v>
      </c>
      <c r="I54">
        <f>VLOOKUP(A54,BASE_TMP_MED!$A$1:$E$111,5,0)</f>
        <v>0.16200000000000001</v>
      </c>
      <c r="J54">
        <f t="shared" si="2"/>
        <v>2.4300000000000002</v>
      </c>
    </row>
    <row r="55" spans="1:10" x14ac:dyDescent="0.3">
      <c r="A55" s="1" t="s">
        <v>529</v>
      </c>
      <c r="B55" t="s">
        <v>113</v>
      </c>
      <c r="C55">
        <v>15</v>
      </c>
      <c r="D55" t="s">
        <v>325</v>
      </c>
      <c r="E55">
        <f>VLOOKUP(A55,BASE_TMP_MED!$A$1:$E$111,3,0)</f>
        <v>0.246</v>
      </c>
      <c r="F55">
        <f t="shared" si="0"/>
        <v>3.69</v>
      </c>
      <c r="G55">
        <f>VLOOKUP(A55,BASE_TMP_MED!$A$1:$E$111,4,0)</f>
        <v>9.4371999999999998E-2</v>
      </c>
      <c r="H55">
        <f t="shared" si="1"/>
        <v>1.4155800000000001</v>
      </c>
      <c r="I55">
        <f>VLOOKUP(A55,BASE_TMP_MED!$A$1:$E$111,5,0)</f>
        <v>0.16200000000000001</v>
      </c>
      <c r="J55">
        <f t="shared" si="2"/>
        <v>2.4300000000000002</v>
      </c>
    </row>
    <row r="56" spans="1:10" x14ac:dyDescent="0.3">
      <c r="A56" s="1" t="s">
        <v>489</v>
      </c>
      <c r="B56" t="s">
        <v>214</v>
      </c>
      <c r="C56">
        <v>15</v>
      </c>
      <c r="D56" t="s">
        <v>325</v>
      </c>
      <c r="E56">
        <f>VLOOKUP(A56,BASE_TMP_MED!$A$1:$E$111,3,0)</f>
        <v>0.27300000000000002</v>
      </c>
      <c r="F56">
        <f t="shared" si="0"/>
        <v>4.0950000000000006</v>
      </c>
      <c r="G56">
        <f>VLOOKUP(A56,BASE_TMP_MED!$A$1:$E$111,4,0)</f>
        <v>6.4216999999999996E-2</v>
      </c>
      <c r="H56">
        <f t="shared" si="1"/>
        <v>0.96325499999999997</v>
      </c>
      <c r="I56">
        <f>VLOOKUP(A56,BASE_TMP_MED!$A$1:$E$111,5,0)</f>
        <v>0.121</v>
      </c>
      <c r="J56">
        <f t="shared" si="2"/>
        <v>1.8149999999999999</v>
      </c>
    </row>
    <row r="57" spans="1:10" x14ac:dyDescent="0.3">
      <c r="A57" s="1" t="s">
        <v>516</v>
      </c>
      <c r="B57" t="s">
        <v>20</v>
      </c>
      <c r="C57">
        <v>9</v>
      </c>
      <c r="D57" t="s">
        <v>325</v>
      </c>
      <c r="E57">
        <f>VLOOKUP(A57,BASE_TMP_MED!$A$1:$E$111,3,0)</f>
        <v>0.20599999999999999</v>
      </c>
      <c r="F57">
        <f t="shared" si="0"/>
        <v>1.8539999999999999</v>
      </c>
      <c r="G57">
        <f>VLOOKUP(A57,BASE_TMP_MED!$A$1:$E$111,4,0)</f>
        <v>8.9929999999999996E-2</v>
      </c>
      <c r="H57">
        <f t="shared" si="1"/>
        <v>0.80936999999999992</v>
      </c>
      <c r="I57">
        <f>VLOOKUP(A57,BASE_TMP_MED!$A$1:$E$111,5,0)</f>
        <v>0.121</v>
      </c>
      <c r="J57">
        <f t="shared" si="2"/>
        <v>1.089</v>
      </c>
    </row>
    <row r="58" spans="1:10" x14ac:dyDescent="0.3">
      <c r="A58" s="1" t="s">
        <v>542</v>
      </c>
      <c r="B58" t="s">
        <v>217</v>
      </c>
      <c r="C58">
        <v>9</v>
      </c>
      <c r="D58" t="s">
        <v>325</v>
      </c>
      <c r="E58">
        <f>VLOOKUP(A58,BASE_TMP_MED!$A$1:$E$111,3,0)</f>
        <v>0.128</v>
      </c>
      <c r="F58">
        <f t="shared" si="0"/>
        <v>1.1520000000000001</v>
      </c>
      <c r="G58">
        <f>VLOOKUP(A58,BASE_TMP_MED!$A$1:$E$111,4,0)</f>
        <v>8.9929999999999996E-2</v>
      </c>
      <c r="H58">
        <f t="shared" si="1"/>
        <v>0.80936999999999992</v>
      </c>
      <c r="I58">
        <f>VLOOKUP(A58,BASE_TMP_MED!$A$1:$E$111,5,0)</f>
        <v>0.121</v>
      </c>
      <c r="J58">
        <f t="shared" si="2"/>
        <v>1.089</v>
      </c>
    </row>
    <row r="59" spans="1:10" x14ac:dyDescent="0.3">
      <c r="A59" s="1" t="s">
        <v>476</v>
      </c>
      <c r="B59" t="s">
        <v>144</v>
      </c>
      <c r="C59">
        <v>325</v>
      </c>
      <c r="D59" t="s">
        <v>325</v>
      </c>
      <c r="E59">
        <f>VLOOKUP(A59,BASE_TMP_MED!$A$1:$E$111,3,0)</f>
        <v>0.14099999999999999</v>
      </c>
      <c r="F59">
        <f t="shared" si="0"/>
        <v>45.824999999999996</v>
      </c>
      <c r="G59">
        <f>VLOOKUP(A59,BASE_TMP_MED!$A$1:$E$111,4,0)</f>
        <v>6.6691E-2</v>
      </c>
      <c r="H59">
        <f t="shared" si="1"/>
        <v>21.674575000000001</v>
      </c>
      <c r="I59">
        <f>VLOOKUP(A59,BASE_TMP_MED!$A$1:$E$111,5,0)</f>
        <v>0.112</v>
      </c>
      <c r="J59">
        <f t="shared" si="2"/>
        <v>36.4</v>
      </c>
    </row>
    <row r="60" spans="1:10" x14ac:dyDescent="0.3">
      <c r="A60" s="1" t="s">
        <v>500</v>
      </c>
      <c r="B60" t="s">
        <v>64</v>
      </c>
      <c r="C60">
        <v>5</v>
      </c>
      <c r="D60" t="s">
        <v>325</v>
      </c>
      <c r="E60">
        <f>VLOOKUP(A60,BASE_TMP_MED!$A$1:$E$111,3,0)</f>
        <v>0.16700000000000001</v>
      </c>
      <c r="F60">
        <f t="shared" si="0"/>
        <v>0.83500000000000008</v>
      </c>
      <c r="G60">
        <f>VLOOKUP(A60,BASE_TMP_MED!$A$1:$E$111,4,0)</f>
        <v>9.4371999999999998E-2</v>
      </c>
      <c r="H60">
        <f t="shared" si="1"/>
        <v>0.47186</v>
      </c>
      <c r="I60">
        <f>VLOOKUP(A60,BASE_TMP_MED!$A$1:$E$111,5,0)</f>
        <v>0.16200000000000001</v>
      </c>
      <c r="J60">
        <f t="shared" si="2"/>
        <v>0.81</v>
      </c>
    </row>
    <row r="61" spans="1:10" x14ac:dyDescent="0.3">
      <c r="A61" s="1" t="s">
        <v>511</v>
      </c>
      <c r="B61" t="s">
        <v>221</v>
      </c>
      <c r="C61">
        <v>5</v>
      </c>
      <c r="D61" t="s">
        <v>325</v>
      </c>
      <c r="E61">
        <f>VLOOKUP(A61,BASE_TMP_MED!$A$1:$E$111,3,0)</f>
        <v>0.308</v>
      </c>
      <c r="F61">
        <f t="shared" si="0"/>
        <v>1.54</v>
      </c>
      <c r="G61">
        <f>VLOOKUP(A61,BASE_TMP_MED!$A$1:$E$111,4,0)</f>
        <v>5.3219000000000002E-2</v>
      </c>
      <c r="H61">
        <f t="shared" si="1"/>
        <v>0.26609500000000003</v>
      </c>
      <c r="I61">
        <f>VLOOKUP(A61,BASE_TMP_MED!$A$1:$E$111,5,0)</f>
        <v>0.159</v>
      </c>
      <c r="J61">
        <f t="shared" si="2"/>
        <v>0.79500000000000004</v>
      </c>
    </row>
    <row r="62" spans="1:10" x14ac:dyDescent="0.3">
      <c r="A62" s="1" t="s">
        <v>544</v>
      </c>
      <c r="B62" t="s">
        <v>215</v>
      </c>
      <c r="C62">
        <v>1</v>
      </c>
      <c r="D62" t="s">
        <v>325</v>
      </c>
      <c r="E62">
        <f>VLOOKUP(A62,BASE_TMP_MED!$A$1:$E$111,3,0)</f>
        <v>0.35899999999999999</v>
      </c>
      <c r="F62">
        <f t="shared" si="0"/>
        <v>0.35899999999999999</v>
      </c>
      <c r="G62">
        <f>VLOOKUP(A62,BASE_TMP_MED!$A$1:$E$111,4,0)</f>
        <v>0.139372</v>
      </c>
      <c r="H62">
        <f t="shared" si="1"/>
        <v>0.139372</v>
      </c>
      <c r="I62">
        <f>VLOOKUP(A62,BASE_TMP_MED!$A$1:$E$111,5,0)</f>
        <v>0.16200000000000001</v>
      </c>
      <c r="J62">
        <f t="shared" si="2"/>
        <v>0.16200000000000001</v>
      </c>
    </row>
    <row r="63" spans="1:10" x14ac:dyDescent="0.3">
      <c r="A63" s="1" t="s">
        <v>493</v>
      </c>
      <c r="B63" t="s">
        <v>52</v>
      </c>
      <c r="C63">
        <v>3</v>
      </c>
      <c r="D63" t="s">
        <v>325</v>
      </c>
      <c r="E63">
        <f>VLOOKUP(A63,BASE_TMP_MED!$A$1:$E$111,3,0)</f>
        <v>0.13600000000000001</v>
      </c>
      <c r="F63">
        <f t="shared" si="0"/>
        <v>0.40800000000000003</v>
      </c>
      <c r="G63">
        <f>VLOOKUP(A63,BASE_TMP_MED!$A$1:$E$111,4,0)</f>
        <v>9.2263999999999999E-2</v>
      </c>
      <c r="H63">
        <f t="shared" si="1"/>
        <v>0.27679199999999998</v>
      </c>
      <c r="I63">
        <f>VLOOKUP(A63,BASE_TMP_MED!$A$1:$E$111,5,0)</f>
        <v>8.7999999999999995E-2</v>
      </c>
      <c r="J63">
        <f t="shared" si="2"/>
        <v>0.26400000000000001</v>
      </c>
    </row>
    <row r="64" spans="1:10" x14ac:dyDescent="0.3">
      <c r="A64" s="1" t="s">
        <v>495</v>
      </c>
      <c r="B64" t="s">
        <v>56</v>
      </c>
      <c r="C64">
        <v>3</v>
      </c>
      <c r="D64" t="s">
        <v>325</v>
      </c>
      <c r="E64">
        <f>VLOOKUP(A64,BASE_TMP_MED!$A$1:$E$111,3,0)</f>
        <v>5.2999999999999999E-2</v>
      </c>
      <c r="F64">
        <f t="shared" si="0"/>
        <v>0.159</v>
      </c>
      <c r="G64">
        <f>VLOOKUP(A64,BASE_TMP_MED!$A$1:$E$111,4,0)</f>
        <v>2.8930999999999998E-2</v>
      </c>
      <c r="H64">
        <f t="shared" si="1"/>
        <v>8.6792999999999995E-2</v>
      </c>
      <c r="I64">
        <f>VLOOKUP(A64,BASE_TMP_MED!$A$1:$E$111,5,0)</f>
        <v>0.13700000000000001</v>
      </c>
      <c r="J64">
        <f t="shared" si="2"/>
        <v>0.41100000000000003</v>
      </c>
    </row>
    <row r="65" spans="1:10" x14ac:dyDescent="0.3">
      <c r="A65" s="1" t="s">
        <v>494</v>
      </c>
      <c r="B65" t="s">
        <v>54</v>
      </c>
      <c r="C65">
        <v>3</v>
      </c>
      <c r="D65" t="s">
        <v>325</v>
      </c>
      <c r="E65">
        <f>VLOOKUP(A65,BASE_TMP_MED!$A$1:$E$111,3,0)</f>
        <v>0.128</v>
      </c>
      <c r="F65">
        <f t="shared" si="0"/>
        <v>0.38400000000000001</v>
      </c>
      <c r="G65">
        <f>VLOOKUP(A65,BASE_TMP_MED!$A$1:$E$111,4,0)</f>
        <v>2.8930999999999998E-2</v>
      </c>
      <c r="H65">
        <f t="shared" si="1"/>
        <v>8.6792999999999995E-2</v>
      </c>
      <c r="I65">
        <f>VLOOKUP(A65,BASE_TMP_MED!$A$1:$E$111,5,0)</f>
        <v>0.13700000000000001</v>
      </c>
      <c r="J65">
        <f t="shared" si="2"/>
        <v>0.41100000000000003</v>
      </c>
    </row>
    <row r="66" spans="1:10" x14ac:dyDescent="0.3">
      <c r="A66" s="1" t="s">
        <v>548</v>
      </c>
      <c r="B66" t="s">
        <v>230</v>
      </c>
      <c r="C66">
        <v>202</v>
      </c>
      <c r="D66" t="s">
        <v>326</v>
      </c>
      <c r="E66">
        <f>VLOOKUP(A66,BASE_TMP_MED!$A$1:$E$111,3,0)</f>
        <v>0.157</v>
      </c>
      <c r="F66">
        <f t="shared" ref="F66:F129" si="3">E66*C66</f>
        <v>31.713999999999999</v>
      </c>
      <c r="G66">
        <f>VLOOKUP(A66,BASE_TMP_MED!$A$1:$E$111,4,0)</f>
        <v>5.0000000000000001E-3</v>
      </c>
      <c r="H66">
        <f t="shared" ref="H66:H129" si="4">G66*C66</f>
        <v>1.01</v>
      </c>
      <c r="I66">
        <f>VLOOKUP(A66,BASE_TMP_MED!$A$1:$E$111,5,0)</f>
        <v>0.112</v>
      </c>
      <c r="J66">
        <f t="shared" ref="J66:J129" si="5">I66*C66</f>
        <v>22.623999999999999</v>
      </c>
    </row>
    <row r="67" spans="1:10" x14ac:dyDescent="0.3">
      <c r="A67" s="1" t="s">
        <v>503</v>
      </c>
      <c r="B67" t="s">
        <v>70</v>
      </c>
      <c r="C67">
        <v>2</v>
      </c>
      <c r="D67" t="s">
        <v>326</v>
      </c>
      <c r="E67">
        <f>VLOOKUP(A67,BASE_TMP_MED!$A$1:$E$111,3,0)</f>
        <v>9.2999999999999999E-2</v>
      </c>
      <c r="F67">
        <f t="shared" si="3"/>
        <v>0.186</v>
      </c>
      <c r="G67">
        <f>VLOOKUP(A67,BASE_TMP_MED!$A$1:$E$111,4,0)</f>
        <v>3.7437999999999999E-2</v>
      </c>
      <c r="H67">
        <f t="shared" si="4"/>
        <v>7.4875999999999998E-2</v>
      </c>
      <c r="I67">
        <f>VLOOKUP(A67,BASE_TMP_MED!$A$1:$E$111,5,0)</f>
        <v>6.6000000000000003E-2</v>
      </c>
      <c r="J67">
        <f t="shared" si="5"/>
        <v>0.13200000000000001</v>
      </c>
    </row>
    <row r="68" spans="1:10" x14ac:dyDescent="0.3">
      <c r="A68" s="1" t="s">
        <v>476</v>
      </c>
      <c r="B68" t="s">
        <v>144</v>
      </c>
      <c r="C68">
        <v>154</v>
      </c>
      <c r="D68" t="s">
        <v>326</v>
      </c>
      <c r="E68">
        <f>VLOOKUP(A68,BASE_TMP_MED!$A$1:$E$111,3,0)</f>
        <v>0.14099999999999999</v>
      </c>
      <c r="F68">
        <f t="shared" si="3"/>
        <v>21.713999999999999</v>
      </c>
      <c r="G68">
        <f>VLOOKUP(A68,BASE_TMP_MED!$A$1:$E$111,4,0)</f>
        <v>6.6691E-2</v>
      </c>
      <c r="H68">
        <f t="shared" si="4"/>
        <v>10.270414000000001</v>
      </c>
      <c r="I68">
        <f>VLOOKUP(A68,BASE_TMP_MED!$A$1:$E$111,5,0)</f>
        <v>0.112</v>
      </c>
      <c r="J68">
        <f t="shared" si="5"/>
        <v>17.248000000000001</v>
      </c>
    </row>
    <row r="69" spans="1:10" x14ac:dyDescent="0.3">
      <c r="A69" s="1" t="s">
        <v>539</v>
      </c>
      <c r="B69" t="s">
        <v>16</v>
      </c>
      <c r="C69">
        <v>50</v>
      </c>
      <c r="D69" t="s">
        <v>326</v>
      </c>
      <c r="E69">
        <f>VLOOKUP(A69,BASE_TMP_MED!$A$1:$E$111,3,0)</f>
        <v>0.28499999999999998</v>
      </c>
      <c r="F69">
        <f t="shared" si="3"/>
        <v>14.249999999999998</v>
      </c>
      <c r="G69">
        <f>VLOOKUP(A69,BASE_TMP_MED!$A$1:$E$111,4,0)</f>
        <v>5.0000000000000001E-3</v>
      </c>
      <c r="H69">
        <f t="shared" si="4"/>
        <v>0.25</v>
      </c>
      <c r="I69">
        <f>VLOOKUP(A69,BASE_TMP_MED!$A$1:$E$111,5,0)</f>
        <v>0.16200000000000001</v>
      </c>
      <c r="J69">
        <f t="shared" si="5"/>
        <v>8.1</v>
      </c>
    </row>
    <row r="70" spans="1:10" x14ac:dyDescent="0.3">
      <c r="A70" s="1" t="s">
        <v>524</v>
      </c>
      <c r="B70" t="s">
        <v>104</v>
      </c>
      <c r="C70">
        <v>6</v>
      </c>
      <c r="D70" t="s">
        <v>326</v>
      </c>
      <c r="E70">
        <f>VLOOKUP(A70,BASE_TMP_MED!$A$1:$E$111,3,0)</f>
        <v>0.56200000000000006</v>
      </c>
      <c r="F70">
        <f t="shared" si="3"/>
        <v>3.3720000000000003</v>
      </c>
      <c r="G70">
        <f>VLOOKUP(A70,BASE_TMP_MED!$A$1:$E$111,4,0)</f>
        <v>1.5467E-2</v>
      </c>
      <c r="H70">
        <f t="shared" si="4"/>
        <v>9.2801999999999996E-2</v>
      </c>
      <c r="I70">
        <f>VLOOKUP(A70,BASE_TMP_MED!$A$1:$E$111,5,0)</f>
        <v>0.16200000000000001</v>
      </c>
      <c r="J70">
        <f t="shared" si="5"/>
        <v>0.97199999999999998</v>
      </c>
    </row>
    <row r="71" spans="1:10" x14ac:dyDescent="0.3">
      <c r="A71" s="1" t="s">
        <v>501</v>
      </c>
      <c r="B71" t="s">
        <v>248</v>
      </c>
      <c r="C71">
        <v>6</v>
      </c>
      <c r="D71" t="s">
        <v>326</v>
      </c>
      <c r="E71">
        <f>VLOOKUP(A71,BASE_TMP_MED!$A$1:$E$111,3,0)</f>
        <v>0.19800000000000001</v>
      </c>
      <c r="F71">
        <f t="shared" si="3"/>
        <v>1.1880000000000002</v>
      </c>
      <c r="G71">
        <f>VLOOKUP(A71,BASE_TMP_MED!$A$1:$E$111,4,0)</f>
        <v>5.0000000000000001E-3</v>
      </c>
      <c r="H71">
        <f t="shared" si="4"/>
        <v>0.03</v>
      </c>
      <c r="I71">
        <f>VLOOKUP(A71,BASE_TMP_MED!$A$1:$E$111,5,0)</f>
        <v>0.112</v>
      </c>
      <c r="J71">
        <f t="shared" si="5"/>
        <v>0.67200000000000004</v>
      </c>
    </row>
    <row r="72" spans="1:10" x14ac:dyDescent="0.3">
      <c r="A72" s="1" t="s">
        <v>547</v>
      </c>
      <c r="B72" t="s">
        <v>29</v>
      </c>
      <c r="C72">
        <v>6</v>
      </c>
      <c r="D72" t="s">
        <v>326</v>
      </c>
      <c r="E72">
        <f>VLOOKUP(A72,BASE_TMP_MED!$A$1:$E$111,3,0)</f>
        <v>0.21199999999999999</v>
      </c>
      <c r="F72">
        <f t="shared" si="3"/>
        <v>1.272</v>
      </c>
      <c r="G72">
        <f>VLOOKUP(A72,BASE_TMP_MED!$A$1:$E$111,4,0)</f>
        <v>9.4371999999999998E-2</v>
      </c>
      <c r="H72">
        <f t="shared" si="4"/>
        <v>0.56623199999999996</v>
      </c>
      <c r="I72">
        <f>VLOOKUP(A72,BASE_TMP_MED!$A$1:$E$111,5,0)</f>
        <v>0.16200000000000001</v>
      </c>
      <c r="J72">
        <f t="shared" si="5"/>
        <v>0.97199999999999998</v>
      </c>
    </row>
    <row r="73" spans="1:10" x14ac:dyDescent="0.3">
      <c r="A73" s="1" t="s">
        <v>529</v>
      </c>
      <c r="B73" t="s">
        <v>113</v>
      </c>
      <c r="C73">
        <v>6</v>
      </c>
      <c r="D73" t="s">
        <v>326</v>
      </c>
      <c r="E73">
        <f>VLOOKUP(A73,BASE_TMP_MED!$A$1:$E$111,3,0)</f>
        <v>0.246</v>
      </c>
      <c r="F73">
        <f t="shared" si="3"/>
        <v>1.476</v>
      </c>
      <c r="G73">
        <f>VLOOKUP(A73,BASE_TMP_MED!$A$1:$E$111,4,0)</f>
        <v>9.4371999999999998E-2</v>
      </c>
      <c r="H73">
        <f t="shared" si="4"/>
        <v>0.56623199999999996</v>
      </c>
      <c r="I73">
        <f>VLOOKUP(A73,BASE_TMP_MED!$A$1:$E$111,5,0)</f>
        <v>0.16200000000000001</v>
      </c>
      <c r="J73">
        <f t="shared" si="5"/>
        <v>0.97199999999999998</v>
      </c>
    </row>
    <row r="74" spans="1:10" x14ac:dyDescent="0.3">
      <c r="A74" s="1" t="s">
        <v>538</v>
      </c>
      <c r="B74" t="s">
        <v>209</v>
      </c>
      <c r="C74">
        <v>156</v>
      </c>
      <c r="D74" t="s">
        <v>326</v>
      </c>
      <c r="E74">
        <f>VLOOKUP(A74,BASE_TMP_MED!$A$1:$E$111,3,0)</f>
        <v>0.152</v>
      </c>
      <c r="F74">
        <f t="shared" si="3"/>
        <v>23.712</v>
      </c>
      <c r="G74">
        <f>VLOOKUP(A74,BASE_TMP_MED!$A$1:$E$111,4,0)</f>
        <v>5.3219000000000002E-2</v>
      </c>
      <c r="H74">
        <f t="shared" si="4"/>
        <v>8.3021640000000012</v>
      </c>
      <c r="I74">
        <f>VLOOKUP(A74,BASE_TMP_MED!$A$1:$E$111,5,0)</f>
        <v>8.7999999999999995E-2</v>
      </c>
      <c r="J74">
        <f t="shared" si="5"/>
        <v>13.728</v>
      </c>
    </row>
    <row r="75" spans="1:10" x14ac:dyDescent="0.3">
      <c r="A75" s="1" t="s">
        <v>511</v>
      </c>
      <c r="B75" t="s">
        <v>221</v>
      </c>
      <c r="C75">
        <v>2</v>
      </c>
      <c r="D75" t="s">
        <v>326</v>
      </c>
      <c r="E75">
        <f>VLOOKUP(A75,BASE_TMP_MED!$A$1:$E$111,3,0)</f>
        <v>0.308</v>
      </c>
      <c r="F75">
        <f t="shared" si="3"/>
        <v>0.61599999999999999</v>
      </c>
      <c r="G75">
        <f>VLOOKUP(A75,BASE_TMP_MED!$A$1:$E$111,4,0)</f>
        <v>5.3219000000000002E-2</v>
      </c>
      <c r="H75">
        <f t="shared" si="4"/>
        <v>0.106438</v>
      </c>
      <c r="I75">
        <f>VLOOKUP(A75,BASE_TMP_MED!$A$1:$E$111,5,0)</f>
        <v>0.159</v>
      </c>
      <c r="J75">
        <f t="shared" si="5"/>
        <v>0.318</v>
      </c>
    </row>
    <row r="76" spans="1:10" x14ac:dyDescent="0.3">
      <c r="A76" s="1" t="s">
        <v>502</v>
      </c>
      <c r="B76" t="s">
        <v>68</v>
      </c>
      <c r="C76">
        <v>6</v>
      </c>
      <c r="D76" t="s">
        <v>326</v>
      </c>
      <c r="E76">
        <f>VLOOKUP(A76,BASE_TMP_MED!$A$1:$E$111,3,0)</f>
        <v>0.189</v>
      </c>
      <c r="F76">
        <f t="shared" si="3"/>
        <v>1.1339999999999999</v>
      </c>
      <c r="G76">
        <f>VLOOKUP(A76,BASE_TMP_MED!$A$1:$E$111,4,0)</f>
        <v>0.05</v>
      </c>
      <c r="H76">
        <f t="shared" si="4"/>
        <v>0.30000000000000004</v>
      </c>
      <c r="I76">
        <f>VLOOKUP(A76,BASE_TMP_MED!$A$1:$E$111,5,0)</f>
        <v>0.112</v>
      </c>
      <c r="J76">
        <f t="shared" si="5"/>
        <v>0.67200000000000004</v>
      </c>
    </row>
    <row r="77" spans="1:10" x14ac:dyDescent="0.3">
      <c r="A77" s="1" t="s">
        <v>530</v>
      </c>
      <c r="B77" t="s">
        <v>115</v>
      </c>
      <c r="C77">
        <v>6</v>
      </c>
      <c r="D77" t="s">
        <v>326</v>
      </c>
      <c r="E77">
        <f>VLOOKUP(A77,BASE_TMP_MED!$A$1:$E$111,3,0)</f>
        <v>0.29099999999999998</v>
      </c>
      <c r="F77">
        <f t="shared" si="3"/>
        <v>1.746</v>
      </c>
      <c r="G77">
        <f>VLOOKUP(A77,BASE_TMP_MED!$A$1:$E$111,4,0)</f>
        <v>0.05</v>
      </c>
      <c r="H77">
        <f t="shared" si="4"/>
        <v>0.30000000000000004</v>
      </c>
      <c r="I77">
        <f>VLOOKUP(A77,BASE_TMP_MED!$A$1:$E$111,5,0)</f>
        <v>0.112</v>
      </c>
      <c r="J77">
        <f t="shared" si="5"/>
        <v>0.67200000000000004</v>
      </c>
    </row>
    <row r="78" spans="1:10" x14ac:dyDescent="0.3">
      <c r="A78" s="1" t="s">
        <v>514</v>
      </c>
      <c r="B78" t="s">
        <v>219</v>
      </c>
      <c r="C78">
        <v>3</v>
      </c>
      <c r="D78" t="s">
        <v>326</v>
      </c>
      <c r="E78">
        <f>VLOOKUP(A78,BASE_TMP_MED!$A$1:$E$111,3,0)</f>
        <v>0.22700000000000001</v>
      </c>
      <c r="F78">
        <f t="shared" si="3"/>
        <v>0.68100000000000005</v>
      </c>
      <c r="G78">
        <f>VLOOKUP(A78,BASE_TMP_MED!$A$1:$E$111,4,0)</f>
        <v>0.05</v>
      </c>
      <c r="H78">
        <f t="shared" si="4"/>
        <v>0.15000000000000002</v>
      </c>
      <c r="I78">
        <f>VLOOKUP(A78,BASE_TMP_MED!$A$1:$E$111,5,0)</f>
        <v>0.112</v>
      </c>
      <c r="J78">
        <f t="shared" si="5"/>
        <v>0.33600000000000002</v>
      </c>
    </row>
    <row r="79" spans="1:10" x14ac:dyDescent="0.3">
      <c r="A79" s="1" t="s">
        <v>457</v>
      </c>
      <c r="B79" t="s">
        <v>117</v>
      </c>
      <c r="C79">
        <v>3</v>
      </c>
      <c r="D79" t="s">
        <v>326</v>
      </c>
      <c r="E79">
        <f>VLOOKUP(A79,BASE_TMP_MED!$A$1:$E$111,3,0)</f>
        <v>0.68600000000000005</v>
      </c>
      <c r="F79">
        <f t="shared" si="3"/>
        <v>2.0580000000000003</v>
      </c>
      <c r="G79">
        <f>VLOOKUP(A79,BASE_TMP_MED!$A$1:$E$111,4,0)</f>
        <v>4.2568000000000002E-2</v>
      </c>
      <c r="H79">
        <f t="shared" si="4"/>
        <v>0.12770400000000001</v>
      </c>
      <c r="I79">
        <f>VLOOKUP(A79,BASE_TMP_MED!$A$1:$E$111,5,0)</f>
        <v>0.127</v>
      </c>
      <c r="J79">
        <f t="shared" si="5"/>
        <v>0.38100000000000001</v>
      </c>
    </row>
    <row r="80" spans="1:10" x14ac:dyDescent="0.3">
      <c r="A80" s="1" t="s">
        <v>474</v>
      </c>
      <c r="B80" t="s">
        <v>210</v>
      </c>
      <c r="C80">
        <v>31</v>
      </c>
      <c r="D80" t="s">
        <v>326</v>
      </c>
      <c r="E80">
        <f>VLOOKUP(A80,BASE_TMP_MED!$A$1:$E$111,3,0)</f>
        <v>0.32200000000000001</v>
      </c>
      <c r="F80">
        <f t="shared" si="3"/>
        <v>9.9820000000000011</v>
      </c>
      <c r="G80">
        <f>VLOOKUP(A80,BASE_TMP_MED!$A$1:$E$111,4,0)</f>
        <v>0.139372</v>
      </c>
      <c r="H80">
        <f t="shared" si="4"/>
        <v>4.320532</v>
      </c>
      <c r="I80">
        <f>VLOOKUP(A80,BASE_TMP_MED!$A$1:$E$111,5,0)</f>
        <v>0.112</v>
      </c>
      <c r="J80">
        <f t="shared" si="5"/>
        <v>3.472</v>
      </c>
    </row>
    <row r="81" spans="1:10" x14ac:dyDescent="0.3">
      <c r="A81" s="1" t="s">
        <v>525</v>
      </c>
      <c r="B81" t="s">
        <v>213</v>
      </c>
      <c r="C81">
        <v>6</v>
      </c>
      <c r="D81" t="s">
        <v>326</v>
      </c>
      <c r="E81">
        <f>VLOOKUP(A81,BASE_TMP_MED!$A$1:$E$111,3,0)</f>
        <v>0.44</v>
      </c>
      <c r="F81">
        <f t="shared" si="3"/>
        <v>2.64</v>
      </c>
      <c r="G81">
        <f>VLOOKUP(A81,BASE_TMP_MED!$A$1:$E$111,4,0)</f>
        <v>0.139372</v>
      </c>
      <c r="H81">
        <f t="shared" si="4"/>
        <v>0.83623199999999998</v>
      </c>
      <c r="I81">
        <f>VLOOKUP(A81,BASE_TMP_MED!$A$1:$E$111,5,0)</f>
        <v>0.16200000000000001</v>
      </c>
      <c r="J81">
        <f t="shared" si="5"/>
        <v>0.97199999999999998</v>
      </c>
    </row>
    <row r="82" spans="1:10" x14ac:dyDescent="0.3">
      <c r="A82" s="1" t="s">
        <v>500</v>
      </c>
      <c r="B82" t="s">
        <v>64</v>
      </c>
      <c r="C82">
        <v>2</v>
      </c>
      <c r="D82" t="s">
        <v>326</v>
      </c>
      <c r="E82">
        <f>VLOOKUP(A82,BASE_TMP_MED!$A$1:$E$111,3,0)</f>
        <v>0.16700000000000001</v>
      </c>
      <c r="F82">
        <f t="shared" si="3"/>
        <v>0.33400000000000002</v>
      </c>
      <c r="G82">
        <f>VLOOKUP(A82,BASE_TMP_MED!$A$1:$E$111,4,0)</f>
        <v>9.4371999999999998E-2</v>
      </c>
      <c r="H82">
        <f t="shared" si="4"/>
        <v>0.188744</v>
      </c>
      <c r="I82">
        <f>VLOOKUP(A82,BASE_TMP_MED!$A$1:$E$111,5,0)</f>
        <v>0.16200000000000001</v>
      </c>
      <c r="J82">
        <f t="shared" si="5"/>
        <v>0.32400000000000001</v>
      </c>
    </row>
    <row r="83" spans="1:10" x14ac:dyDescent="0.3">
      <c r="A83" s="1" t="s">
        <v>480</v>
      </c>
      <c r="B83" t="s">
        <v>150</v>
      </c>
      <c r="C83">
        <v>202</v>
      </c>
      <c r="D83" t="s">
        <v>326</v>
      </c>
      <c r="E83">
        <f>VLOOKUP(A83,BASE_TMP_MED!$A$1:$E$111,3,0)</f>
        <v>0.13700000000000001</v>
      </c>
      <c r="F83">
        <f t="shared" si="3"/>
        <v>27.674000000000003</v>
      </c>
      <c r="G83">
        <f>VLOOKUP(A83,BASE_TMP_MED!$A$1:$E$111,4,0)</f>
        <v>5.0000000000000001E-3</v>
      </c>
      <c r="H83">
        <f t="shared" si="4"/>
        <v>1.01</v>
      </c>
      <c r="I83">
        <f>VLOOKUP(A83,BASE_TMP_MED!$A$1:$E$111,5,0)</f>
        <v>0.112</v>
      </c>
      <c r="J83">
        <f t="shared" si="5"/>
        <v>22.623999999999999</v>
      </c>
    </row>
    <row r="84" spans="1:10" x14ac:dyDescent="0.3">
      <c r="A84" s="1" t="s">
        <v>551</v>
      </c>
      <c r="B84" t="s">
        <v>33</v>
      </c>
      <c r="C84">
        <v>2</v>
      </c>
      <c r="D84" t="s">
        <v>326</v>
      </c>
      <c r="E84">
        <f>VLOOKUP(A84,BASE_TMP_MED!$A$1:$E$111,3,0)</f>
        <v>0.122</v>
      </c>
      <c r="F84">
        <f t="shared" si="3"/>
        <v>0.24399999999999999</v>
      </c>
      <c r="G84">
        <f>VLOOKUP(A84,BASE_TMP_MED!$A$1:$E$111,4,0)</f>
        <v>0.05</v>
      </c>
      <c r="H84">
        <f t="shared" si="4"/>
        <v>0.1</v>
      </c>
      <c r="I84">
        <f>VLOOKUP(A84,BASE_TMP_MED!$A$1:$E$111,5,0)</f>
        <v>0.112</v>
      </c>
      <c r="J84">
        <f t="shared" si="5"/>
        <v>0.224</v>
      </c>
    </row>
    <row r="85" spans="1:10" x14ac:dyDescent="0.3">
      <c r="A85" s="1" t="s">
        <v>512</v>
      </c>
      <c r="B85" t="s">
        <v>83</v>
      </c>
      <c r="C85">
        <v>1</v>
      </c>
      <c r="D85" t="s">
        <v>326</v>
      </c>
      <c r="E85">
        <f>VLOOKUP(A85,BASE_TMP_MED!$A$1:$E$111,3,0)</f>
        <v>0.498</v>
      </c>
      <c r="F85">
        <f t="shared" si="3"/>
        <v>0.498</v>
      </c>
      <c r="G85">
        <f>VLOOKUP(A85,BASE_TMP_MED!$A$1:$E$111,4,0)</f>
        <v>0.05</v>
      </c>
      <c r="H85">
        <f t="shared" si="4"/>
        <v>0.05</v>
      </c>
      <c r="I85">
        <f>VLOOKUP(A85,BASE_TMP_MED!$A$1:$E$111,5,0)</f>
        <v>0.112</v>
      </c>
      <c r="J85">
        <f t="shared" si="5"/>
        <v>0.112</v>
      </c>
    </row>
    <row r="86" spans="1:10" x14ac:dyDescent="0.3">
      <c r="A86" s="1" t="s">
        <v>466</v>
      </c>
      <c r="B86" t="s">
        <v>172</v>
      </c>
      <c r="C86">
        <v>1</v>
      </c>
      <c r="D86" t="s">
        <v>326</v>
      </c>
      <c r="E86">
        <f>VLOOKUP(A86,BASE_TMP_MED!$A$1:$E$111,3,0)</f>
        <v>0.374</v>
      </c>
      <c r="F86">
        <f t="shared" si="3"/>
        <v>0.374</v>
      </c>
      <c r="G86">
        <f>VLOOKUP(A86,BASE_TMP_MED!$A$1:$E$111,4,0)</f>
        <v>0.05</v>
      </c>
      <c r="H86">
        <f t="shared" si="4"/>
        <v>0.05</v>
      </c>
      <c r="I86">
        <f>VLOOKUP(A86,BASE_TMP_MED!$A$1:$E$111,5,0)</f>
        <v>0.115</v>
      </c>
      <c r="J86">
        <f t="shared" si="5"/>
        <v>0.115</v>
      </c>
    </row>
    <row r="87" spans="1:10" x14ac:dyDescent="0.3">
      <c r="A87" s="1" t="s">
        <v>513</v>
      </c>
      <c r="B87" t="s">
        <v>85</v>
      </c>
      <c r="C87">
        <v>47</v>
      </c>
      <c r="D87" t="s">
        <v>326</v>
      </c>
      <c r="E87">
        <f>VLOOKUP(A87,BASE_TMP_MED!$A$1:$E$111,3,0)</f>
        <v>0.316</v>
      </c>
      <c r="F87">
        <f t="shared" si="3"/>
        <v>14.852</v>
      </c>
      <c r="G87">
        <f>VLOOKUP(A87,BASE_TMP_MED!$A$1:$E$111,4,0)</f>
        <v>0.05</v>
      </c>
      <c r="H87">
        <f t="shared" si="4"/>
        <v>2.35</v>
      </c>
      <c r="I87">
        <f>VLOOKUP(A87,BASE_TMP_MED!$A$1:$E$111,5,0)</f>
        <v>0.20100000000000001</v>
      </c>
      <c r="J87">
        <f t="shared" si="5"/>
        <v>9.447000000000001</v>
      </c>
    </row>
    <row r="88" spans="1:10" x14ac:dyDescent="0.3">
      <c r="A88" s="1" t="s">
        <v>510</v>
      </c>
      <c r="B88" t="s">
        <v>79</v>
      </c>
      <c r="C88">
        <v>38</v>
      </c>
      <c r="D88" t="s">
        <v>326</v>
      </c>
      <c r="E88">
        <f>VLOOKUP(A88,BASE_TMP_MED!$A$1:$E$111,3,0)</f>
        <v>0.36799999999999999</v>
      </c>
      <c r="F88">
        <f t="shared" si="3"/>
        <v>13.984</v>
      </c>
      <c r="G88">
        <f>VLOOKUP(A88,BASE_TMP_MED!$A$1:$E$111,4,0)</f>
        <v>4.2568000000000002E-2</v>
      </c>
      <c r="H88">
        <f t="shared" si="4"/>
        <v>1.6175840000000001</v>
      </c>
      <c r="I88">
        <f>VLOOKUP(A88,BASE_TMP_MED!$A$1:$E$111,5,0)</f>
        <v>0.127</v>
      </c>
      <c r="J88">
        <f t="shared" si="5"/>
        <v>4.8260000000000005</v>
      </c>
    </row>
    <row r="89" spans="1:10" x14ac:dyDescent="0.3">
      <c r="A89" s="1" t="s">
        <v>544</v>
      </c>
      <c r="B89" t="s">
        <v>215</v>
      </c>
      <c r="C89">
        <v>1</v>
      </c>
      <c r="D89" t="s">
        <v>326</v>
      </c>
      <c r="E89">
        <f>VLOOKUP(A89,BASE_TMP_MED!$A$1:$E$111,3,0)</f>
        <v>0.35899999999999999</v>
      </c>
      <c r="F89">
        <f t="shared" si="3"/>
        <v>0.35899999999999999</v>
      </c>
      <c r="G89">
        <f>VLOOKUP(A89,BASE_TMP_MED!$A$1:$E$111,4,0)</f>
        <v>0.139372</v>
      </c>
      <c r="H89">
        <f t="shared" si="4"/>
        <v>0.139372</v>
      </c>
      <c r="I89">
        <f>VLOOKUP(A89,BASE_TMP_MED!$A$1:$E$111,5,0)</f>
        <v>0.16200000000000001</v>
      </c>
      <c r="J89">
        <f t="shared" si="5"/>
        <v>0.16200000000000001</v>
      </c>
    </row>
    <row r="90" spans="1:10" x14ac:dyDescent="0.3">
      <c r="A90" s="1" t="s">
        <v>522</v>
      </c>
      <c r="B90" t="s">
        <v>100</v>
      </c>
      <c r="C90">
        <v>4</v>
      </c>
      <c r="D90" t="s">
        <v>326</v>
      </c>
      <c r="E90">
        <f>VLOOKUP(A90,BASE_TMP_MED!$A$1:$E$111,3,0)</f>
        <v>0.46500000000000002</v>
      </c>
      <c r="F90">
        <f t="shared" si="3"/>
        <v>1.86</v>
      </c>
      <c r="G90">
        <f>VLOOKUP(A90,BASE_TMP_MED!$A$1:$E$111,4,0)</f>
        <v>1.5467E-2</v>
      </c>
      <c r="H90">
        <f t="shared" si="4"/>
        <v>6.1867999999999999E-2</v>
      </c>
      <c r="I90">
        <f>VLOOKUP(A90,BASE_TMP_MED!$A$1:$E$111,5,0)</f>
        <v>0.16200000000000001</v>
      </c>
      <c r="J90">
        <f t="shared" si="5"/>
        <v>0.64800000000000002</v>
      </c>
    </row>
    <row r="91" spans="1:10" x14ac:dyDescent="0.3">
      <c r="A91" s="1" t="s">
        <v>477</v>
      </c>
      <c r="B91" t="s">
        <v>256</v>
      </c>
      <c r="C91">
        <v>6</v>
      </c>
      <c r="D91" t="s">
        <v>326</v>
      </c>
      <c r="E91">
        <f>VLOOKUP(A91,BASE_TMP_MED!$A$1:$E$111,3,0)</f>
        <v>0.188</v>
      </c>
      <c r="F91">
        <f t="shared" si="3"/>
        <v>1.1280000000000001</v>
      </c>
      <c r="G91">
        <f>VLOOKUP(A91,BASE_TMP_MED!$A$1:$E$111,4,0)</f>
        <v>5.0000000000000001E-3</v>
      </c>
      <c r="H91">
        <f t="shared" si="4"/>
        <v>0.03</v>
      </c>
      <c r="I91">
        <f>VLOOKUP(A91,BASE_TMP_MED!$A$1:$E$111,5,0)</f>
        <v>0.112</v>
      </c>
      <c r="J91">
        <f t="shared" si="5"/>
        <v>0.67200000000000004</v>
      </c>
    </row>
    <row r="92" spans="1:10" x14ac:dyDescent="0.3">
      <c r="A92" s="1" t="s">
        <v>478</v>
      </c>
      <c r="B92" t="s">
        <v>279</v>
      </c>
      <c r="C92">
        <v>2</v>
      </c>
      <c r="D92" t="s">
        <v>326</v>
      </c>
      <c r="E92">
        <f>VLOOKUP(A92,BASE_TMP_MED!$A$1:$E$111,3,0)</f>
        <v>0.19800000000000001</v>
      </c>
      <c r="F92">
        <f t="shared" si="3"/>
        <v>0.39600000000000002</v>
      </c>
      <c r="G92">
        <f>VLOOKUP(A92,BASE_TMP_MED!$A$1:$E$111,4,0)</f>
        <v>5.0000000000000001E-3</v>
      </c>
      <c r="H92">
        <f t="shared" si="4"/>
        <v>0.01</v>
      </c>
      <c r="I92">
        <f>VLOOKUP(A92,BASE_TMP_MED!$A$1:$E$111,5,0)</f>
        <v>0.112</v>
      </c>
      <c r="J92">
        <f t="shared" si="5"/>
        <v>0.224</v>
      </c>
    </row>
    <row r="93" spans="1:10" x14ac:dyDescent="0.3">
      <c r="A93" s="1" t="s">
        <v>481</v>
      </c>
      <c r="B93" t="s">
        <v>152</v>
      </c>
      <c r="C93">
        <v>2</v>
      </c>
      <c r="D93" t="s">
        <v>326</v>
      </c>
      <c r="E93">
        <f>VLOOKUP(A93,BASE_TMP_MED!$A$1:$E$111,3,0)</f>
        <v>9.5000000000000001E-2</v>
      </c>
      <c r="F93">
        <f t="shared" si="3"/>
        <v>0.19</v>
      </c>
      <c r="G93">
        <f>VLOOKUP(A93,BASE_TMP_MED!$A$1:$E$111,4,0)</f>
        <v>0.05</v>
      </c>
      <c r="H93">
        <f t="shared" si="4"/>
        <v>0.1</v>
      </c>
      <c r="I93">
        <f>VLOOKUP(A93,BASE_TMP_MED!$A$1:$E$111,5,0)</f>
        <v>0.112</v>
      </c>
      <c r="J93">
        <f t="shared" si="5"/>
        <v>0.224</v>
      </c>
    </row>
    <row r="94" spans="1:10" x14ac:dyDescent="0.3">
      <c r="A94" s="1" t="s">
        <v>488</v>
      </c>
      <c r="B94" t="s">
        <v>45</v>
      </c>
      <c r="C94">
        <v>6</v>
      </c>
      <c r="D94" t="s">
        <v>326</v>
      </c>
      <c r="E94">
        <f>VLOOKUP(A94,BASE_TMP_MED!$A$1:$E$111,3,0)</f>
        <v>0.28999999999999998</v>
      </c>
      <c r="F94">
        <f t="shared" si="3"/>
        <v>1.7399999999999998</v>
      </c>
      <c r="G94">
        <f>VLOOKUP(A94,BASE_TMP_MED!$A$1:$E$111,4,0)</f>
        <v>6.4216999999999996E-2</v>
      </c>
      <c r="H94">
        <f t="shared" si="4"/>
        <v>0.38530199999999998</v>
      </c>
      <c r="I94">
        <f>VLOOKUP(A94,BASE_TMP_MED!$A$1:$E$111,5,0)</f>
        <v>0.121</v>
      </c>
      <c r="J94">
        <f t="shared" si="5"/>
        <v>0.72599999999999998</v>
      </c>
    </row>
    <row r="95" spans="1:10" x14ac:dyDescent="0.3">
      <c r="A95" s="1" t="s">
        <v>489</v>
      </c>
      <c r="B95" t="s">
        <v>214</v>
      </c>
      <c r="C95">
        <v>6</v>
      </c>
      <c r="D95" t="s">
        <v>326</v>
      </c>
      <c r="E95">
        <f>VLOOKUP(A95,BASE_TMP_MED!$A$1:$E$111,3,0)</f>
        <v>0.27300000000000002</v>
      </c>
      <c r="F95">
        <f t="shared" si="3"/>
        <v>1.6380000000000001</v>
      </c>
      <c r="G95">
        <f>VLOOKUP(A95,BASE_TMP_MED!$A$1:$E$111,4,0)</f>
        <v>6.4216999999999996E-2</v>
      </c>
      <c r="H95">
        <f t="shared" si="4"/>
        <v>0.38530199999999998</v>
      </c>
      <c r="I95">
        <f>VLOOKUP(A95,BASE_TMP_MED!$A$1:$E$111,5,0)</f>
        <v>0.121</v>
      </c>
      <c r="J95">
        <f t="shared" si="5"/>
        <v>0.72599999999999998</v>
      </c>
    </row>
    <row r="96" spans="1:10" x14ac:dyDescent="0.3">
      <c r="A96" s="1" t="s">
        <v>515</v>
      </c>
      <c r="B96" t="s">
        <v>89</v>
      </c>
      <c r="C96">
        <v>3</v>
      </c>
      <c r="D96" t="s">
        <v>326</v>
      </c>
      <c r="E96">
        <f>VLOOKUP(A96,BASE_TMP_MED!$A$1:$E$111,3,0)</f>
        <v>0.159</v>
      </c>
      <c r="F96">
        <f t="shared" si="3"/>
        <v>0.47699999999999998</v>
      </c>
      <c r="G96">
        <f>VLOOKUP(A96,BASE_TMP_MED!$A$1:$E$111,4,0)</f>
        <v>5.0000000000000001E-3</v>
      </c>
      <c r="H96">
        <f t="shared" si="4"/>
        <v>1.4999999999999999E-2</v>
      </c>
      <c r="I96">
        <f>VLOOKUP(A96,BASE_TMP_MED!$A$1:$E$111,5,0)</f>
        <v>0.112</v>
      </c>
      <c r="J96">
        <f t="shared" si="5"/>
        <v>0.33600000000000002</v>
      </c>
    </row>
    <row r="97" spans="1:10" x14ac:dyDescent="0.3">
      <c r="A97" s="1" t="s">
        <v>464</v>
      </c>
      <c r="B97" t="s">
        <v>128</v>
      </c>
      <c r="C97">
        <v>3</v>
      </c>
      <c r="D97" t="s">
        <v>326</v>
      </c>
      <c r="E97">
        <f>VLOOKUP(A97,BASE_TMP_MED!$A$1:$E$111,3,0)</f>
        <v>0.439</v>
      </c>
      <c r="F97">
        <f t="shared" si="3"/>
        <v>1.3169999999999999</v>
      </c>
      <c r="G97">
        <f>VLOOKUP(A97,BASE_TMP_MED!$A$1:$E$111,4,0)</f>
        <v>2.5000000000000001E-2</v>
      </c>
      <c r="H97">
        <f t="shared" si="4"/>
        <v>7.5000000000000011E-2</v>
      </c>
      <c r="I97">
        <f>VLOOKUP(A97,BASE_TMP_MED!$A$1:$E$111,5,0)</f>
        <v>0.16200000000000001</v>
      </c>
      <c r="J97">
        <f t="shared" si="5"/>
        <v>0.48599999999999999</v>
      </c>
    </row>
    <row r="98" spans="1:10" x14ac:dyDescent="0.3">
      <c r="A98" s="1" t="s">
        <v>472</v>
      </c>
      <c r="B98" t="s">
        <v>212</v>
      </c>
      <c r="C98">
        <v>6</v>
      </c>
      <c r="D98" t="s">
        <v>326</v>
      </c>
      <c r="E98">
        <f>VLOOKUP(A98,BASE_TMP_MED!$A$1:$E$111,3,0)</f>
        <v>0.378</v>
      </c>
      <c r="F98">
        <f t="shared" si="3"/>
        <v>2.2679999999999998</v>
      </c>
      <c r="G98">
        <f>VLOOKUP(A98,BASE_TMP_MED!$A$1:$E$111,4,0)</f>
        <v>0.143954</v>
      </c>
      <c r="H98">
        <f t="shared" si="4"/>
        <v>0.86372399999999994</v>
      </c>
      <c r="I98">
        <f>VLOOKUP(A98,BASE_TMP_MED!$A$1:$E$111,5,0)</f>
        <v>0.17100000000000001</v>
      </c>
      <c r="J98">
        <f t="shared" si="5"/>
        <v>1.026</v>
      </c>
    </row>
    <row r="99" spans="1:10" x14ac:dyDescent="0.3">
      <c r="A99" s="1" t="s">
        <v>520</v>
      </c>
      <c r="B99" t="s">
        <v>98</v>
      </c>
      <c r="C99">
        <v>96</v>
      </c>
      <c r="D99" t="s">
        <v>326</v>
      </c>
      <c r="E99">
        <f>VLOOKUP(A99,BASE_TMP_MED!$A$1:$E$111,3,0)</f>
        <v>0.498</v>
      </c>
      <c r="F99">
        <f t="shared" si="3"/>
        <v>47.808</v>
      </c>
      <c r="G99">
        <f>VLOOKUP(A99,BASE_TMP_MED!$A$1:$E$111,4,0)</f>
        <v>1.5467E-2</v>
      </c>
      <c r="H99">
        <f t="shared" si="4"/>
        <v>1.4848319999999999</v>
      </c>
      <c r="I99">
        <f>VLOOKUP(A99,BASE_TMP_MED!$A$1:$E$111,5,0)</f>
        <v>0.16200000000000001</v>
      </c>
      <c r="J99">
        <f t="shared" si="5"/>
        <v>15.552</v>
      </c>
    </row>
    <row r="100" spans="1:10" x14ac:dyDescent="0.3">
      <c r="A100" s="1" t="s">
        <v>523</v>
      </c>
      <c r="B100" t="s">
        <v>104</v>
      </c>
      <c r="C100">
        <v>12</v>
      </c>
      <c r="D100" t="s">
        <v>326</v>
      </c>
      <c r="E100">
        <f>VLOOKUP(A100,BASE_TMP_MED!$A$1:$E$111,3,0)</f>
        <v>0.52700000000000002</v>
      </c>
      <c r="F100">
        <f t="shared" si="3"/>
        <v>6.3239999999999998</v>
      </c>
      <c r="G100">
        <f>VLOOKUP(A100,BASE_TMP_MED!$A$1:$E$111,4,0)</f>
        <v>1.5467E-2</v>
      </c>
      <c r="H100">
        <f t="shared" si="4"/>
        <v>0.18560399999999999</v>
      </c>
      <c r="I100">
        <f>VLOOKUP(A100,BASE_TMP_MED!$A$1:$E$111,5,0)</f>
        <v>0.16200000000000001</v>
      </c>
      <c r="J100">
        <f t="shared" si="5"/>
        <v>1.944</v>
      </c>
    </row>
    <row r="101" spans="1:10" x14ac:dyDescent="0.3">
      <c r="A101" s="1" t="s">
        <v>477</v>
      </c>
      <c r="B101" t="s">
        <v>256</v>
      </c>
      <c r="C101">
        <v>3</v>
      </c>
      <c r="D101" t="s">
        <v>327</v>
      </c>
      <c r="E101">
        <f>VLOOKUP(A101,BASE_TMP_MED!$A$1:$E$111,3,0)</f>
        <v>0.188</v>
      </c>
      <c r="F101">
        <f t="shared" si="3"/>
        <v>0.56400000000000006</v>
      </c>
      <c r="G101">
        <f>VLOOKUP(A101,BASE_TMP_MED!$A$1:$E$111,4,0)</f>
        <v>5.0000000000000001E-3</v>
      </c>
      <c r="H101">
        <f t="shared" si="4"/>
        <v>1.4999999999999999E-2</v>
      </c>
      <c r="I101">
        <f>VLOOKUP(A101,BASE_TMP_MED!$A$1:$E$111,5,0)</f>
        <v>0.112</v>
      </c>
      <c r="J101">
        <f t="shared" si="5"/>
        <v>0.33600000000000002</v>
      </c>
    </row>
    <row r="102" spans="1:10" x14ac:dyDescent="0.3">
      <c r="A102" s="1" t="s">
        <v>547</v>
      </c>
      <c r="B102" t="s">
        <v>29</v>
      </c>
      <c r="C102">
        <v>12</v>
      </c>
      <c r="D102" t="s">
        <v>327</v>
      </c>
      <c r="E102">
        <f>VLOOKUP(A102,BASE_TMP_MED!$A$1:$E$111,3,0)</f>
        <v>0.21199999999999999</v>
      </c>
      <c r="F102">
        <f t="shared" si="3"/>
        <v>2.544</v>
      </c>
      <c r="G102">
        <f>VLOOKUP(A102,BASE_TMP_MED!$A$1:$E$111,4,0)</f>
        <v>9.4371999999999998E-2</v>
      </c>
      <c r="H102">
        <f t="shared" si="4"/>
        <v>1.1324639999999999</v>
      </c>
      <c r="I102">
        <f>VLOOKUP(A102,BASE_TMP_MED!$A$1:$E$111,5,0)</f>
        <v>0.16200000000000001</v>
      </c>
      <c r="J102">
        <f t="shared" si="5"/>
        <v>1.944</v>
      </c>
    </row>
    <row r="103" spans="1:10" x14ac:dyDescent="0.3">
      <c r="A103" s="1" t="s">
        <v>529</v>
      </c>
      <c r="B103" t="s">
        <v>113</v>
      </c>
      <c r="C103">
        <v>12</v>
      </c>
      <c r="D103" t="s">
        <v>327</v>
      </c>
      <c r="E103">
        <f>VLOOKUP(A103,BASE_TMP_MED!$A$1:$E$111,3,0)</f>
        <v>0.246</v>
      </c>
      <c r="F103">
        <f t="shared" si="3"/>
        <v>2.952</v>
      </c>
      <c r="G103">
        <f>VLOOKUP(A103,BASE_TMP_MED!$A$1:$E$111,4,0)</f>
        <v>9.4371999999999998E-2</v>
      </c>
      <c r="H103">
        <f t="shared" si="4"/>
        <v>1.1324639999999999</v>
      </c>
      <c r="I103">
        <f>VLOOKUP(A103,BASE_TMP_MED!$A$1:$E$111,5,0)</f>
        <v>0.16200000000000001</v>
      </c>
      <c r="J103">
        <f t="shared" si="5"/>
        <v>1.944</v>
      </c>
    </row>
    <row r="104" spans="1:10" x14ac:dyDescent="0.3">
      <c r="A104" s="1" t="s">
        <v>500</v>
      </c>
      <c r="B104" t="s">
        <v>64</v>
      </c>
      <c r="C104">
        <v>4</v>
      </c>
      <c r="D104" t="s">
        <v>327</v>
      </c>
      <c r="E104">
        <f>VLOOKUP(A104,BASE_TMP_MED!$A$1:$E$111,3,0)</f>
        <v>0.16700000000000001</v>
      </c>
      <c r="F104">
        <f t="shared" si="3"/>
        <v>0.66800000000000004</v>
      </c>
      <c r="G104">
        <f>VLOOKUP(A104,BASE_TMP_MED!$A$1:$E$111,4,0)</f>
        <v>9.4371999999999998E-2</v>
      </c>
      <c r="H104">
        <f t="shared" si="4"/>
        <v>0.37748799999999999</v>
      </c>
      <c r="I104">
        <f>VLOOKUP(A104,BASE_TMP_MED!$A$1:$E$111,5,0)</f>
        <v>0.16200000000000001</v>
      </c>
      <c r="J104">
        <f t="shared" si="5"/>
        <v>0.64800000000000002</v>
      </c>
    </row>
    <row r="105" spans="1:10" x14ac:dyDescent="0.3">
      <c r="A105" s="1" t="s">
        <v>502</v>
      </c>
      <c r="B105" t="s">
        <v>68</v>
      </c>
      <c r="C105">
        <v>3</v>
      </c>
      <c r="D105" t="s">
        <v>327</v>
      </c>
      <c r="E105">
        <f>VLOOKUP(A105,BASE_TMP_MED!$A$1:$E$111,3,0)</f>
        <v>0.189</v>
      </c>
      <c r="F105">
        <f t="shared" si="3"/>
        <v>0.56699999999999995</v>
      </c>
      <c r="G105">
        <f>VLOOKUP(A105,BASE_TMP_MED!$A$1:$E$111,4,0)</f>
        <v>0.05</v>
      </c>
      <c r="H105">
        <f t="shared" si="4"/>
        <v>0.15000000000000002</v>
      </c>
      <c r="I105">
        <f>VLOOKUP(A105,BASE_TMP_MED!$A$1:$E$111,5,0)</f>
        <v>0.112</v>
      </c>
      <c r="J105">
        <f t="shared" si="5"/>
        <v>0.33600000000000002</v>
      </c>
    </row>
    <row r="106" spans="1:10" x14ac:dyDescent="0.3">
      <c r="A106" s="1" t="s">
        <v>530</v>
      </c>
      <c r="B106" t="s">
        <v>115</v>
      </c>
      <c r="C106">
        <v>3</v>
      </c>
      <c r="D106" t="s">
        <v>327</v>
      </c>
      <c r="E106">
        <f>VLOOKUP(A106,BASE_TMP_MED!$A$1:$E$111,3,0)</f>
        <v>0.29099999999999998</v>
      </c>
      <c r="F106">
        <f t="shared" si="3"/>
        <v>0.873</v>
      </c>
      <c r="G106">
        <f>VLOOKUP(A106,BASE_TMP_MED!$A$1:$E$111,4,0)</f>
        <v>0.05</v>
      </c>
      <c r="H106">
        <f t="shared" si="4"/>
        <v>0.15000000000000002</v>
      </c>
      <c r="I106">
        <f>VLOOKUP(A106,BASE_TMP_MED!$A$1:$E$111,5,0)</f>
        <v>0.112</v>
      </c>
      <c r="J106">
        <f t="shared" si="5"/>
        <v>0.33600000000000002</v>
      </c>
    </row>
    <row r="107" spans="1:10" x14ac:dyDescent="0.3">
      <c r="A107" s="1" t="s">
        <v>518</v>
      </c>
      <c r="B107" t="s">
        <v>94</v>
      </c>
      <c r="C107">
        <v>3</v>
      </c>
      <c r="D107" t="s">
        <v>327</v>
      </c>
      <c r="E107">
        <f>VLOOKUP(A107,BASE_TMP_MED!$A$1:$E$111,3,0)</f>
        <v>0.93500000000000005</v>
      </c>
      <c r="F107">
        <f t="shared" si="3"/>
        <v>2.8050000000000002</v>
      </c>
      <c r="G107">
        <f>VLOOKUP(A107,BASE_TMP_MED!$A$1:$E$111,4,0)</f>
        <v>0.14000000000000001</v>
      </c>
      <c r="H107">
        <f t="shared" si="4"/>
        <v>0.42000000000000004</v>
      </c>
      <c r="I107">
        <f>VLOOKUP(A107,BASE_TMP_MED!$A$1:$E$111,5,0)</f>
        <v>0.16200000000000001</v>
      </c>
      <c r="J107">
        <f t="shared" si="5"/>
        <v>0.48599999999999999</v>
      </c>
    </row>
    <row r="108" spans="1:10" x14ac:dyDescent="0.3">
      <c r="A108" s="1" t="s">
        <v>508</v>
      </c>
      <c r="B108" t="s">
        <v>211</v>
      </c>
      <c r="C108">
        <v>102</v>
      </c>
      <c r="D108" t="s">
        <v>327</v>
      </c>
      <c r="E108">
        <f>VLOOKUP(A108,BASE_TMP_MED!$A$1:$E$111,3,0)</f>
        <v>0.152</v>
      </c>
      <c r="F108">
        <f t="shared" si="3"/>
        <v>15.504</v>
      </c>
      <c r="G108">
        <f>VLOOKUP(A108,BASE_TMP_MED!$A$1:$E$111,4,0)</f>
        <v>9.1966000000000006E-2</v>
      </c>
      <c r="H108">
        <f t="shared" si="4"/>
        <v>9.3805320000000005</v>
      </c>
      <c r="I108">
        <f>VLOOKUP(A108,BASE_TMP_MED!$A$1:$E$111,5,0)</f>
        <v>0.17499999999999999</v>
      </c>
      <c r="J108">
        <f t="shared" si="5"/>
        <v>17.849999999999998</v>
      </c>
    </row>
    <row r="109" spans="1:10" x14ac:dyDescent="0.3">
      <c r="A109" s="1" t="s">
        <v>482</v>
      </c>
      <c r="B109" t="s">
        <v>309</v>
      </c>
      <c r="C109">
        <v>1</v>
      </c>
      <c r="D109" t="s">
        <v>327</v>
      </c>
      <c r="E109">
        <f>VLOOKUP(A109,BASE_TMP_MED!$A$1:$E$111,3,0)</f>
        <v>0.34499999999999997</v>
      </c>
      <c r="F109">
        <f t="shared" si="3"/>
        <v>0.34499999999999997</v>
      </c>
      <c r="G109">
        <f>VLOOKUP(A109,BASE_TMP_MED!$A$1:$E$111,4,0)</f>
        <v>9.8345000000000002E-2</v>
      </c>
      <c r="H109">
        <f t="shared" si="4"/>
        <v>9.8345000000000002E-2</v>
      </c>
      <c r="I109">
        <f>VLOOKUP(A109,BASE_TMP_MED!$A$1:$E$111,5,0)</f>
        <v>0.14699999999999999</v>
      </c>
      <c r="J109">
        <f t="shared" si="5"/>
        <v>0.14699999999999999</v>
      </c>
    </row>
    <row r="110" spans="1:10" x14ac:dyDescent="0.3">
      <c r="A110" s="1" t="s">
        <v>484</v>
      </c>
      <c r="B110" t="s">
        <v>37</v>
      </c>
      <c r="C110">
        <v>3</v>
      </c>
      <c r="D110" t="s">
        <v>327</v>
      </c>
      <c r="E110">
        <f>VLOOKUP(A110,BASE_TMP_MED!$A$1:$E$111,3,0)</f>
        <v>0.251</v>
      </c>
      <c r="F110">
        <f t="shared" si="3"/>
        <v>0.753</v>
      </c>
      <c r="G110">
        <f>VLOOKUP(A110,BASE_TMP_MED!$A$1:$E$111,4,0)</f>
        <v>9.3229999999999993E-2</v>
      </c>
      <c r="H110">
        <f t="shared" si="4"/>
        <v>0.27968999999999999</v>
      </c>
      <c r="I110">
        <f>VLOOKUP(A110,BASE_TMP_MED!$A$1:$E$111,5,0)</f>
        <v>0.13100000000000001</v>
      </c>
      <c r="J110">
        <f t="shared" si="5"/>
        <v>0.39300000000000002</v>
      </c>
    </row>
    <row r="111" spans="1:10" x14ac:dyDescent="0.3">
      <c r="A111" s="1" t="s">
        <v>516</v>
      </c>
      <c r="B111" t="s">
        <v>20</v>
      </c>
      <c r="C111">
        <v>15</v>
      </c>
      <c r="D111" t="s">
        <v>327</v>
      </c>
      <c r="E111">
        <f>VLOOKUP(A111,BASE_TMP_MED!$A$1:$E$111,3,0)</f>
        <v>0.20599999999999999</v>
      </c>
      <c r="F111">
        <f t="shared" si="3"/>
        <v>3.09</v>
      </c>
      <c r="G111">
        <f>VLOOKUP(A111,BASE_TMP_MED!$A$1:$E$111,4,0)</f>
        <v>8.9929999999999996E-2</v>
      </c>
      <c r="H111">
        <f t="shared" si="4"/>
        <v>1.3489499999999999</v>
      </c>
      <c r="I111">
        <f>VLOOKUP(A111,BASE_TMP_MED!$A$1:$E$111,5,0)</f>
        <v>0.121</v>
      </c>
      <c r="J111">
        <f t="shared" si="5"/>
        <v>1.8149999999999999</v>
      </c>
    </row>
    <row r="112" spans="1:10" x14ac:dyDescent="0.3">
      <c r="A112" s="1" t="s">
        <v>494</v>
      </c>
      <c r="B112" t="s">
        <v>54</v>
      </c>
      <c r="C112">
        <v>5</v>
      </c>
      <c r="D112" t="s">
        <v>327</v>
      </c>
      <c r="E112">
        <f>VLOOKUP(A112,BASE_TMP_MED!$A$1:$E$111,3,0)</f>
        <v>0.128</v>
      </c>
      <c r="F112">
        <f t="shared" si="3"/>
        <v>0.64</v>
      </c>
      <c r="G112">
        <f>VLOOKUP(A112,BASE_TMP_MED!$A$1:$E$111,4,0)</f>
        <v>2.8930999999999998E-2</v>
      </c>
      <c r="H112">
        <f t="shared" si="4"/>
        <v>0.14465499999999998</v>
      </c>
      <c r="I112">
        <f>VLOOKUP(A112,BASE_TMP_MED!$A$1:$E$111,5,0)</f>
        <v>0.13700000000000001</v>
      </c>
      <c r="J112">
        <f t="shared" si="5"/>
        <v>0.68500000000000005</v>
      </c>
    </row>
    <row r="113" spans="1:10" x14ac:dyDescent="0.3">
      <c r="A113" s="1" t="s">
        <v>548</v>
      </c>
      <c r="B113" t="s">
        <v>230</v>
      </c>
      <c r="C113">
        <v>101</v>
      </c>
      <c r="D113" t="s">
        <v>327</v>
      </c>
      <c r="E113">
        <f>VLOOKUP(A113,BASE_TMP_MED!$A$1:$E$111,3,0)</f>
        <v>0.157</v>
      </c>
      <c r="F113">
        <f t="shared" si="3"/>
        <v>15.856999999999999</v>
      </c>
      <c r="G113">
        <f>VLOOKUP(A113,BASE_TMP_MED!$A$1:$E$111,4,0)</f>
        <v>5.0000000000000001E-3</v>
      </c>
      <c r="H113">
        <f t="shared" si="4"/>
        <v>0.505</v>
      </c>
      <c r="I113">
        <f>VLOOKUP(A113,BASE_TMP_MED!$A$1:$E$111,5,0)</f>
        <v>0.112</v>
      </c>
      <c r="J113">
        <f t="shared" si="5"/>
        <v>11.311999999999999</v>
      </c>
    </row>
    <row r="114" spans="1:10" x14ac:dyDescent="0.3">
      <c r="A114" s="1" t="s">
        <v>476</v>
      </c>
      <c r="B114" t="s">
        <v>144</v>
      </c>
      <c r="C114">
        <v>308</v>
      </c>
      <c r="D114" t="s">
        <v>327</v>
      </c>
      <c r="E114">
        <f>VLOOKUP(A114,BASE_TMP_MED!$A$1:$E$111,3,0)</f>
        <v>0.14099999999999999</v>
      </c>
      <c r="F114">
        <f t="shared" si="3"/>
        <v>43.427999999999997</v>
      </c>
      <c r="G114">
        <f>VLOOKUP(A114,BASE_TMP_MED!$A$1:$E$111,4,0)</f>
        <v>6.6691E-2</v>
      </c>
      <c r="H114">
        <f t="shared" si="4"/>
        <v>20.540828000000001</v>
      </c>
      <c r="I114">
        <f>VLOOKUP(A114,BASE_TMP_MED!$A$1:$E$111,5,0)</f>
        <v>0.112</v>
      </c>
      <c r="J114">
        <f t="shared" si="5"/>
        <v>34.496000000000002</v>
      </c>
    </row>
    <row r="115" spans="1:10" x14ac:dyDescent="0.3">
      <c r="A115" s="1" t="s">
        <v>489</v>
      </c>
      <c r="B115" t="s">
        <v>214</v>
      </c>
      <c r="C115">
        <v>12</v>
      </c>
      <c r="D115" t="s">
        <v>327</v>
      </c>
      <c r="E115">
        <f>VLOOKUP(A115,BASE_TMP_MED!$A$1:$E$111,3,0)</f>
        <v>0.27300000000000002</v>
      </c>
      <c r="F115">
        <f t="shared" si="3"/>
        <v>3.2760000000000002</v>
      </c>
      <c r="G115">
        <f>VLOOKUP(A115,BASE_TMP_MED!$A$1:$E$111,4,0)</f>
        <v>6.4216999999999996E-2</v>
      </c>
      <c r="H115">
        <f t="shared" si="4"/>
        <v>0.77060399999999996</v>
      </c>
      <c r="I115">
        <f>VLOOKUP(A115,BASE_TMP_MED!$A$1:$E$111,5,0)</f>
        <v>0.121</v>
      </c>
      <c r="J115">
        <f t="shared" si="5"/>
        <v>1.452</v>
      </c>
    </row>
    <row r="116" spans="1:10" x14ac:dyDescent="0.3">
      <c r="A116" s="1" t="s">
        <v>519</v>
      </c>
      <c r="B116" t="s">
        <v>96</v>
      </c>
      <c r="C116">
        <v>36</v>
      </c>
      <c r="D116" t="s">
        <v>327</v>
      </c>
      <c r="E116">
        <f>VLOOKUP(A116,BASE_TMP_MED!$A$1:$E$111,3,0)</f>
        <v>0.52800000000000002</v>
      </c>
      <c r="F116">
        <f t="shared" si="3"/>
        <v>19.008000000000003</v>
      </c>
      <c r="G116">
        <f>VLOOKUP(A116,BASE_TMP_MED!$A$1:$E$111,4,0)</f>
        <v>0.14000000000000001</v>
      </c>
      <c r="H116">
        <f t="shared" si="4"/>
        <v>5.0400000000000009</v>
      </c>
      <c r="I116">
        <f>VLOOKUP(A116,BASE_TMP_MED!$A$1:$E$111,5,0)</f>
        <v>0.16200000000000001</v>
      </c>
      <c r="J116">
        <f t="shared" si="5"/>
        <v>5.8319999999999999</v>
      </c>
    </row>
    <row r="117" spans="1:10" x14ac:dyDescent="0.3">
      <c r="A117" s="1" t="s">
        <v>544</v>
      </c>
      <c r="B117" t="s">
        <v>215</v>
      </c>
      <c r="C117">
        <v>2</v>
      </c>
      <c r="D117" t="s">
        <v>327</v>
      </c>
      <c r="E117">
        <f>VLOOKUP(A117,BASE_TMP_MED!$A$1:$E$111,3,0)</f>
        <v>0.35899999999999999</v>
      </c>
      <c r="F117">
        <f t="shared" si="3"/>
        <v>0.71799999999999997</v>
      </c>
      <c r="G117">
        <f>VLOOKUP(A117,BASE_TMP_MED!$A$1:$E$111,4,0)</f>
        <v>0.139372</v>
      </c>
      <c r="H117">
        <f t="shared" si="4"/>
        <v>0.27874399999999999</v>
      </c>
      <c r="I117">
        <f>VLOOKUP(A117,BASE_TMP_MED!$A$1:$E$111,5,0)</f>
        <v>0.16200000000000001</v>
      </c>
      <c r="J117">
        <f t="shared" si="5"/>
        <v>0.32400000000000001</v>
      </c>
    </row>
    <row r="118" spans="1:10" x14ac:dyDescent="0.3">
      <c r="A118" s="1" t="s">
        <v>504</v>
      </c>
      <c r="B118" t="s">
        <v>310</v>
      </c>
      <c r="C118">
        <v>3</v>
      </c>
      <c r="D118" t="s">
        <v>327</v>
      </c>
      <c r="E118">
        <f>VLOOKUP(A118,BASE_TMP_MED!$A$1:$E$111,3,0)</f>
        <v>0.20499999999999999</v>
      </c>
      <c r="F118">
        <f t="shared" si="3"/>
        <v>0.61499999999999999</v>
      </c>
      <c r="G118">
        <f>VLOOKUP(A118,BASE_TMP_MED!$A$1:$E$111,4,0)</f>
        <v>9.1966000000000006E-2</v>
      </c>
      <c r="H118">
        <f t="shared" si="4"/>
        <v>0.27589800000000003</v>
      </c>
      <c r="I118">
        <f>VLOOKUP(A118,BASE_TMP_MED!$A$1:$E$111,5,0)</f>
        <v>0.377</v>
      </c>
      <c r="J118">
        <f t="shared" si="5"/>
        <v>1.131</v>
      </c>
    </row>
    <row r="119" spans="1:10" x14ac:dyDescent="0.3">
      <c r="A119" s="1" t="s">
        <v>505</v>
      </c>
      <c r="B119" t="s">
        <v>310</v>
      </c>
      <c r="C119">
        <v>3</v>
      </c>
      <c r="D119" t="s">
        <v>327</v>
      </c>
      <c r="E119">
        <f>VLOOKUP(A119,BASE_TMP_MED!$A$1:$E$111,3,0)</f>
        <v>0.14799999999999999</v>
      </c>
      <c r="F119">
        <f t="shared" si="3"/>
        <v>0.44399999999999995</v>
      </c>
      <c r="G119">
        <f>VLOOKUP(A119,BASE_TMP_MED!$A$1:$E$111,4,0)</f>
        <v>9.1966000000000006E-2</v>
      </c>
      <c r="H119">
        <f t="shared" si="4"/>
        <v>0.27589800000000003</v>
      </c>
      <c r="I119">
        <f>VLOOKUP(A119,BASE_TMP_MED!$A$1:$E$111,5,0)</f>
        <v>0.377</v>
      </c>
      <c r="J119">
        <f t="shared" si="5"/>
        <v>1.131</v>
      </c>
    </row>
    <row r="120" spans="1:10" x14ac:dyDescent="0.3">
      <c r="A120" s="1" t="s">
        <v>506</v>
      </c>
      <c r="B120" t="s">
        <v>72</v>
      </c>
      <c r="C120">
        <v>103</v>
      </c>
      <c r="D120" t="s">
        <v>327</v>
      </c>
      <c r="E120">
        <f>VLOOKUP(A120,BASE_TMP_MED!$A$1:$E$111,3,0)</f>
        <v>0.121</v>
      </c>
      <c r="F120">
        <f t="shared" si="3"/>
        <v>12.462999999999999</v>
      </c>
      <c r="G120">
        <f>VLOOKUP(A120,BASE_TMP_MED!$A$1:$E$111,4,0)</f>
        <v>8.7732000000000004E-2</v>
      </c>
      <c r="H120">
        <f t="shared" si="4"/>
        <v>9.0363959999999999</v>
      </c>
      <c r="I120">
        <f>VLOOKUP(A120,BASE_TMP_MED!$A$1:$E$111,5,0)</f>
        <v>0.114</v>
      </c>
      <c r="J120">
        <f t="shared" si="5"/>
        <v>11.742000000000001</v>
      </c>
    </row>
    <row r="121" spans="1:10" x14ac:dyDescent="0.3">
      <c r="A121" s="1" t="s">
        <v>542</v>
      </c>
      <c r="B121" t="s">
        <v>217</v>
      </c>
      <c r="C121">
        <v>15</v>
      </c>
      <c r="D121" t="s">
        <v>327</v>
      </c>
      <c r="E121">
        <f>VLOOKUP(A121,BASE_TMP_MED!$A$1:$E$111,3,0)</f>
        <v>0.128</v>
      </c>
      <c r="F121">
        <f t="shared" si="3"/>
        <v>1.92</v>
      </c>
      <c r="G121">
        <f>VLOOKUP(A121,BASE_TMP_MED!$A$1:$E$111,4,0)</f>
        <v>8.9929999999999996E-2</v>
      </c>
      <c r="H121">
        <f t="shared" si="4"/>
        <v>1.3489499999999999</v>
      </c>
      <c r="I121">
        <f>VLOOKUP(A121,BASE_TMP_MED!$A$1:$E$111,5,0)</f>
        <v>0.121</v>
      </c>
      <c r="J121">
        <f t="shared" si="5"/>
        <v>1.8149999999999999</v>
      </c>
    </row>
    <row r="122" spans="1:10" x14ac:dyDescent="0.3">
      <c r="A122" s="1" t="s">
        <v>495</v>
      </c>
      <c r="B122" t="s">
        <v>56</v>
      </c>
      <c r="C122">
        <v>5</v>
      </c>
      <c r="D122" t="s">
        <v>327</v>
      </c>
      <c r="E122">
        <f>VLOOKUP(A122,BASE_TMP_MED!$A$1:$E$111,3,0)</f>
        <v>5.2999999999999999E-2</v>
      </c>
      <c r="F122">
        <f t="shared" si="3"/>
        <v>0.26500000000000001</v>
      </c>
      <c r="G122">
        <f>VLOOKUP(A122,BASE_TMP_MED!$A$1:$E$111,4,0)</f>
        <v>2.8930999999999998E-2</v>
      </c>
      <c r="H122">
        <f t="shared" si="4"/>
        <v>0.14465499999999998</v>
      </c>
      <c r="I122">
        <f>VLOOKUP(A122,BASE_TMP_MED!$A$1:$E$111,5,0)</f>
        <v>0.13700000000000001</v>
      </c>
      <c r="J122">
        <f t="shared" si="5"/>
        <v>0.68500000000000005</v>
      </c>
    </row>
    <row r="123" spans="1:10" x14ac:dyDescent="0.3">
      <c r="A123" s="1" t="s">
        <v>478</v>
      </c>
      <c r="B123" t="s">
        <v>279</v>
      </c>
      <c r="C123">
        <v>1</v>
      </c>
      <c r="D123" t="s">
        <v>327</v>
      </c>
      <c r="E123">
        <f>VLOOKUP(A123,BASE_TMP_MED!$A$1:$E$111,3,0)</f>
        <v>0.19800000000000001</v>
      </c>
      <c r="F123">
        <f t="shared" si="3"/>
        <v>0.19800000000000001</v>
      </c>
      <c r="G123">
        <f>VLOOKUP(A123,BASE_TMP_MED!$A$1:$E$111,4,0)</f>
        <v>5.0000000000000001E-3</v>
      </c>
      <c r="H123">
        <f t="shared" si="4"/>
        <v>5.0000000000000001E-3</v>
      </c>
      <c r="I123">
        <f>VLOOKUP(A123,BASE_TMP_MED!$A$1:$E$111,5,0)</f>
        <v>0.112</v>
      </c>
      <c r="J123">
        <f t="shared" si="5"/>
        <v>0.112</v>
      </c>
    </row>
    <row r="124" spans="1:10" x14ac:dyDescent="0.3">
      <c r="A124" s="1" t="s">
        <v>481</v>
      </c>
      <c r="B124" t="s">
        <v>152</v>
      </c>
      <c r="C124">
        <v>4</v>
      </c>
      <c r="D124" t="s">
        <v>327</v>
      </c>
      <c r="E124">
        <f>VLOOKUP(A124,BASE_TMP_MED!$A$1:$E$111,3,0)</f>
        <v>9.5000000000000001E-2</v>
      </c>
      <c r="F124">
        <f t="shared" si="3"/>
        <v>0.38</v>
      </c>
      <c r="G124">
        <f>VLOOKUP(A124,BASE_TMP_MED!$A$1:$E$111,4,0)</f>
        <v>0.05</v>
      </c>
      <c r="H124">
        <f t="shared" si="4"/>
        <v>0.2</v>
      </c>
      <c r="I124">
        <f>VLOOKUP(A124,BASE_TMP_MED!$A$1:$E$111,5,0)</f>
        <v>0.112</v>
      </c>
      <c r="J124">
        <f t="shared" si="5"/>
        <v>0.44800000000000001</v>
      </c>
    </row>
    <row r="125" spans="1:10" x14ac:dyDescent="0.3">
      <c r="A125" s="1" t="s">
        <v>488</v>
      </c>
      <c r="B125" t="s">
        <v>45</v>
      </c>
      <c r="C125">
        <v>12</v>
      </c>
      <c r="D125" t="s">
        <v>327</v>
      </c>
      <c r="E125">
        <f>VLOOKUP(A125,BASE_TMP_MED!$A$1:$E$111,3,0)</f>
        <v>0.28999999999999998</v>
      </c>
      <c r="F125">
        <f t="shared" si="3"/>
        <v>3.4799999999999995</v>
      </c>
      <c r="G125">
        <f>VLOOKUP(A125,BASE_TMP_MED!$A$1:$E$111,4,0)</f>
        <v>6.4216999999999996E-2</v>
      </c>
      <c r="H125">
        <f t="shared" si="4"/>
        <v>0.77060399999999996</v>
      </c>
      <c r="I125">
        <f>VLOOKUP(A125,BASE_TMP_MED!$A$1:$E$111,5,0)</f>
        <v>0.121</v>
      </c>
      <c r="J125">
        <f t="shared" si="5"/>
        <v>1.452</v>
      </c>
    </row>
    <row r="126" spans="1:10" x14ac:dyDescent="0.3">
      <c r="A126" s="1" t="s">
        <v>511</v>
      </c>
      <c r="B126" t="s">
        <v>221</v>
      </c>
      <c r="C126">
        <v>4</v>
      </c>
      <c r="D126" t="s">
        <v>327</v>
      </c>
      <c r="E126">
        <f>VLOOKUP(A126,BASE_TMP_MED!$A$1:$E$111,3,0)</f>
        <v>0.308</v>
      </c>
      <c r="F126">
        <f t="shared" si="3"/>
        <v>1.232</v>
      </c>
      <c r="G126">
        <f>VLOOKUP(A126,BASE_TMP_MED!$A$1:$E$111,4,0)</f>
        <v>5.3219000000000002E-2</v>
      </c>
      <c r="H126">
        <f t="shared" si="4"/>
        <v>0.21287600000000001</v>
      </c>
      <c r="I126">
        <f>VLOOKUP(A126,BASE_TMP_MED!$A$1:$E$111,5,0)</f>
        <v>0.159</v>
      </c>
      <c r="J126">
        <f t="shared" si="5"/>
        <v>0.63600000000000001</v>
      </c>
    </row>
    <row r="127" spans="1:10" x14ac:dyDescent="0.3">
      <c r="A127" s="1" t="s">
        <v>543</v>
      </c>
      <c r="B127" t="s">
        <v>22</v>
      </c>
      <c r="C127">
        <v>1</v>
      </c>
      <c r="D127" t="s">
        <v>327</v>
      </c>
      <c r="E127">
        <f>VLOOKUP(A127,BASE_TMP_MED!$A$1:$E$111,3,0)</f>
        <v>0.48299999999999998</v>
      </c>
      <c r="F127">
        <f t="shared" si="3"/>
        <v>0.48299999999999998</v>
      </c>
      <c r="G127">
        <f>VLOOKUP(A127,BASE_TMP_MED!$A$1:$E$111,4,0)</f>
        <v>0.14000000000000001</v>
      </c>
      <c r="H127">
        <f t="shared" si="4"/>
        <v>0.14000000000000001</v>
      </c>
      <c r="I127">
        <f>VLOOKUP(A127,BASE_TMP_MED!$A$1:$E$111,5,0)</f>
        <v>0.16200000000000001</v>
      </c>
      <c r="J127">
        <f t="shared" si="5"/>
        <v>0.16200000000000001</v>
      </c>
    </row>
    <row r="128" spans="1:10" x14ac:dyDescent="0.3">
      <c r="A128" s="1" t="s">
        <v>472</v>
      </c>
      <c r="B128" t="s">
        <v>212</v>
      </c>
      <c r="C128">
        <v>12</v>
      </c>
      <c r="D128" t="s">
        <v>327</v>
      </c>
      <c r="E128">
        <f>VLOOKUP(A128,BASE_TMP_MED!$A$1:$E$111,3,0)</f>
        <v>0.378</v>
      </c>
      <c r="F128">
        <f t="shared" si="3"/>
        <v>4.5359999999999996</v>
      </c>
      <c r="G128">
        <f>VLOOKUP(A128,BASE_TMP_MED!$A$1:$E$111,4,0)</f>
        <v>0.143954</v>
      </c>
      <c r="H128">
        <f t="shared" si="4"/>
        <v>1.7274479999999999</v>
      </c>
      <c r="I128">
        <f>VLOOKUP(A128,BASE_TMP_MED!$A$1:$E$111,5,0)</f>
        <v>0.17100000000000001</v>
      </c>
      <c r="J128">
        <f t="shared" si="5"/>
        <v>2.052</v>
      </c>
    </row>
    <row r="129" spans="1:10" x14ac:dyDescent="0.3">
      <c r="A129" s="1" t="s">
        <v>493</v>
      </c>
      <c r="B129" t="s">
        <v>52</v>
      </c>
      <c r="C129">
        <v>5</v>
      </c>
      <c r="D129" t="s">
        <v>327</v>
      </c>
      <c r="E129">
        <f>VLOOKUP(A129,BASE_TMP_MED!$A$1:$E$111,3,0)</f>
        <v>0.13600000000000001</v>
      </c>
      <c r="F129">
        <f t="shared" si="3"/>
        <v>0.68</v>
      </c>
      <c r="G129">
        <f>VLOOKUP(A129,BASE_TMP_MED!$A$1:$E$111,4,0)</f>
        <v>9.2263999999999999E-2</v>
      </c>
      <c r="H129">
        <f t="shared" si="4"/>
        <v>0.46132000000000001</v>
      </c>
      <c r="I129">
        <f>VLOOKUP(A129,BASE_TMP_MED!$A$1:$E$111,5,0)</f>
        <v>8.7999999999999995E-2</v>
      </c>
      <c r="J129">
        <f t="shared" si="5"/>
        <v>0.43999999999999995</v>
      </c>
    </row>
    <row r="130" spans="1:10" x14ac:dyDescent="0.3">
      <c r="A130" s="1" t="s">
        <v>501</v>
      </c>
      <c r="B130" t="s">
        <v>248</v>
      </c>
      <c r="C130">
        <v>3</v>
      </c>
      <c r="D130" t="s">
        <v>327</v>
      </c>
      <c r="E130">
        <f>VLOOKUP(A130,BASE_TMP_MED!$A$1:$E$111,3,0)</f>
        <v>0.19800000000000001</v>
      </c>
      <c r="F130">
        <f t="shared" ref="F130:F193" si="6">E130*C130</f>
        <v>0.59400000000000008</v>
      </c>
      <c r="G130">
        <f>VLOOKUP(A130,BASE_TMP_MED!$A$1:$E$111,4,0)</f>
        <v>5.0000000000000001E-3</v>
      </c>
      <c r="H130">
        <f t="shared" ref="H130:H193" si="7">G130*C130</f>
        <v>1.4999999999999999E-2</v>
      </c>
      <c r="I130">
        <f>VLOOKUP(A130,BASE_TMP_MED!$A$1:$E$111,5,0)</f>
        <v>0.112</v>
      </c>
      <c r="J130">
        <f t="shared" ref="J130:J193" si="8">I130*C130</f>
        <v>0.33600000000000002</v>
      </c>
    </row>
    <row r="131" spans="1:10" x14ac:dyDescent="0.3">
      <c r="A131" s="1" t="s">
        <v>503</v>
      </c>
      <c r="B131" t="s">
        <v>70</v>
      </c>
      <c r="C131">
        <v>439</v>
      </c>
      <c r="D131" t="s">
        <v>327</v>
      </c>
      <c r="E131">
        <f>VLOOKUP(A131,BASE_TMP_MED!$A$1:$E$111,3,0)</f>
        <v>9.2999999999999999E-2</v>
      </c>
      <c r="F131">
        <f t="shared" si="6"/>
        <v>40.826999999999998</v>
      </c>
      <c r="G131">
        <f>VLOOKUP(A131,BASE_TMP_MED!$A$1:$E$111,4,0)</f>
        <v>3.7437999999999999E-2</v>
      </c>
      <c r="H131">
        <f t="shared" si="7"/>
        <v>16.435282000000001</v>
      </c>
      <c r="I131">
        <f>VLOOKUP(A131,BASE_TMP_MED!$A$1:$E$111,5,0)</f>
        <v>6.6000000000000003E-2</v>
      </c>
      <c r="J131">
        <f t="shared" si="8"/>
        <v>28.974</v>
      </c>
    </row>
    <row r="132" spans="1:10" x14ac:dyDescent="0.3">
      <c r="A132" s="1" t="s">
        <v>538</v>
      </c>
      <c r="B132" t="s">
        <v>209</v>
      </c>
      <c r="C132">
        <v>312</v>
      </c>
      <c r="D132" t="s">
        <v>327</v>
      </c>
      <c r="E132">
        <f>VLOOKUP(A132,BASE_TMP_MED!$A$1:$E$111,3,0)</f>
        <v>0.152</v>
      </c>
      <c r="F132">
        <f t="shared" si="6"/>
        <v>47.423999999999999</v>
      </c>
      <c r="G132">
        <f>VLOOKUP(A132,BASE_TMP_MED!$A$1:$E$111,4,0)</f>
        <v>5.3219000000000002E-2</v>
      </c>
      <c r="H132">
        <f t="shared" si="7"/>
        <v>16.604328000000002</v>
      </c>
      <c r="I132">
        <f>VLOOKUP(A132,BASE_TMP_MED!$A$1:$E$111,5,0)</f>
        <v>8.7999999999999995E-2</v>
      </c>
      <c r="J132">
        <f t="shared" si="8"/>
        <v>27.456</v>
      </c>
    </row>
    <row r="133" spans="1:10" x14ac:dyDescent="0.3">
      <c r="A133" s="1" t="s">
        <v>480</v>
      </c>
      <c r="B133" t="s">
        <v>150</v>
      </c>
      <c r="C133">
        <v>101</v>
      </c>
      <c r="D133" t="s">
        <v>327</v>
      </c>
      <c r="E133">
        <f>VLOOKUP(A133,BASE_TMP_MED!$A$1:$E$111,3,0)</f>
        <v>0.13700000000000001</v>
      </c>
      <c r="F133">
        <f t="shared" si="6"/>
        <v>13.837000000000002</v>
      </c>
      <c r="G133">
        <f>VLOOKUP(A133,BASE_TMP_MED!$A$1:$E$111,4,0)</f>
        <v>5.0000000000000001E-3</v>
      </c>
      <c r="H133">
        <f t="shared" si="7"/>
        <v>0.505</v>
      </c>
      <c r="I133">
        <f>VLOOKUP(A133,BASE_TMP_MED!$A$1:$E$111,5,0)</f>
        <v>0.112</v>
      </c>
      <c r="J133">
        <f t="shared" si="8"/>
        <v>11.311999999999999</v>
      </c>
    </row>
    <row r="134" spans="1:10" x14ac:dyDescent="0.3">
      <c r="A134" s="1" t="s">
        <v>551</v>
      </c>
      <c r="B134" t="s">
        <v>33</v>
      </c>
      <c r="C134">
        <v>1</v>
      </c>
      <c r="D134" t="s">
        <v>327</v>
      </c>
      <c r="E134">
        <f>VLOOKUP(A134,BASE_TMP_MED!$A$1:$E$111,3,0)</f>
        <v>0.122</v>
      </c>
      <c r="F134">
        <f t="shared" si="6"/>
        <v>0.122</v>
      </c>
      <c r="G134">
        <f>VLOOKUP(A134,BASE_TMP_MED!$A$1:$E$111,4,0)</f>
        <v>0.05</v>
      </c>
      <c r="H134">
        <f t="shared" si="7"/>
        <v>0.05</v>
      </c>
      <c r="I134">
        <f>VLOOKUP(A134,BASE_TMP_MED!$A$1:$E$111,5,0)</f>
        <v>0.112</v>
      </c>
      <c r="J134">
        <f t="shared" si="8"/>
        <v>0.112</v>
      </c>
    </row>
    <row r="135" spans="1:10" x14ac:dyDescent="0.3">
      <c r="A135" s="1" t="s">
        <v>474</v>
      </c>
      <c r="B135" t="s">
        <v>210</v>
      </c>
      <c r="C135">
        <v>62</v>
      </c>
      <c r="D135" t="s">
        <v>327</v>
      </c>
      <c r="E135">
        <f>VLOOKUP(A135,BASE_TMP_MED!$A$1:$E$111,3,0)</f>
        <v>0.32200000000000001</v>
      </c>
      <c r="F135">
        <f t="shared" si="6"/>
        <v>19.964000000000002</v>
      </c>
      <c r="G135">
        <f>VLOOKUP(A135,BASE_TMP_MED!$A$1:$E$111,4,0)</f>
        <v>0.139372</v>
      </c>
      <c r="H135">
        <f t="shared" si="7"/>
        <v>8.6410640000000001</v>
      </c>
      <c r="I135">
        <f>VLOOKUP(A135,BASE_TMP_MED!$A$1:$E$111,5,0)</f>
        <v>0.112</v>
      </c>
      <c r="J135">
        <f t="shared" si="8"/>
        <v>6.944</v>
      </c>
    </row>
    <row r="136" spans="1:10" x14ac:dyDescent="0.3">
      <c r="A136" s="1" t="s">
        <v>525</v>
      </c>
      <c r="B136" t="s">
        <v>213</v>
      </c>
      <c r="C136">
        <v>12</v>
      </c>
      <c r="D136" t="s">
        <v>327</v>
      </c>
      <c r="E136">
        <f>VLOOKUP(A136,BASE_TMP_MED!$A$1:$E$111,3,0)</f>
        <v>0.44</v>
      </c>
      <c r="F136">
        <f t="shared" si="6"/>
        <v>5.28</v>
      </c>
      <c r="G136">
        <f>VLOOKUP(A136,BASE_TMP_MED!$A$1:$E$111,4,0)</f>
        <v>0.139372</v>
      </c>
      <c r="H136">
        <f t="shared" si="7"/>
        <v>1.672464</v>
      </c>
      <c r="I136">
        <f>VLOOKUP(A136,BASE_TMP_MED!$A$1:$E$111,5,0)</f>
        <v>0.16200000000000001</v>
      </c>
      <c r="J136">
        <f t="shared" si="8"/>
        <v>1.944</v>
      </c>
    </row>
    <row r="137" spans="1:10" x14ac:dyDescent="0.3">
      <c r="A137" s="1" t="s">
        <v>507</v>
      </c>
      <c r="B137" t="s">
        <v>37</v>
      </c>
      <c r="C137">
        <v>3</v>
      </c>
      <c r="D137" t="s">
        <v>327</v>
      </c>
      <c r="E137">
        <f>VLOOKUP(A137,BASE_TMP_MED!$A$1:$E$111,3,0)</f>
        <v>0.23499999999999999</v>
      </c>
      <c r="F137">
        <f t="shared" si="6"/>
        <v>0.70499999999999996</v>
      </c>
      <c r="G137">
        <f>VLOOKUP(A137,BASE_TMP_MED!$A$1:$E$111,4,0)</f>
        <v>8.7732000000000004E-2</v>
      </c>
      <c r="H137">
        <f t="shared" si="7"/>
        <v>0.26319599999999999</v>
      </c>
      <c r="I137">
        <f>VLOOKUP(A137,BASE_TMP_MED!$A$1:$E$111,5,0)</f>
        <v>0.114</v>
      </c>
      <c r="J137">
        <f t="shared" si="8"/>
        <v>0.34200000000000003</v>
      </c>
    </row>
    <row r="138" spans="1:10" x14ac:dyDescent="0.3">
      <c r="A138" s="1" t="s">
        <v>474</v>
      </c>
      <c r="B138" t="s">
        <v>210</v>
      </c>
      <c r="C138">
        <v>62</v>
      </c>
      <c r="D138" t="s">
        <v>328</v>
      </c>
      <c r="E138">
        <f>VLOOKUP(A138,BASE_TMP_MED!$A$1:$E$111,3,0)</f>
        <v>0.32200000000000001</v>
      </c>
      <c r="F138">
        <f t="shared" si="6"/>
        <v>19.964000000000002</v>
      </c>
      <c r="G138">
        <f>VLOOKUP(A138,BASE_TMP_MED!$A$1:$E$111,4,0)</f>
        <v>0.139372</v>
      </c>
      <c r="H138">
        <f t="shared" si="7"/>
        <v>8.6410640000000001</v>
      </c>
      <c r="I138">
        <f>VLOOKUP(A138,BASE_TMP_MED!$A$1:$E$111,5,0)</f>
        <v>0.112</v>
      </c>
      <c r="J138">
        <f t="shared" si="8"/>
        <v>6.944</v>
      </c>
    </row>
    <row r="139" spans="1:10" x14ac:dyDescent="0.3">
      <c r="A139" s="1" t="s">
        <v>525</v>
      </c>
      <c r="B139" t="s">
        <v>213</v>
      </c>
      <c r="C139">
        <v>12</v>
      </c>
      <c r="D139" t="s">
        <v>328</v>
      </c>
      <c r="E139">
        <f>VLOOKUP(A139,BASE_TMP_MED!$A$1:$E$111,3,0)</f>
        <v>0.44</v>
      </c>
      <c r="F139">
        <f t="shared" si="6"/>
        <v>5.28</v>
      </c>
      <c r="G139">
        <f>VLOOKUP(A139,BASE_TMP_MED!$A$1:$E$111,4,0)</f>
        <v>0.139372</v>
      </c>
      <c r="H139">
        <f t="shared" si="7"/>
        <v>1.672464</v>
      </c>
      <c r="I139">
        <f>VLOOKUP(A139,BASE_TMP_MED!$A$1:$E$111,5,0)</f>
        <v>0.16200000000000001</v>
      </c>
      <c r="J139">
        <f t="shared" si="8"/>
        <v>1.944</v>
      </c>
    </row>
    <row r="140" spans="1:10" x14ac:dyDescent="0.3">
      <c r="A140" s="1" t="s">
        <v>544</v>
      </c>
      <c r="B140" t="s">
        <v>215</v>
      </c>
      <c r="C140">
        <v>2</v>
      </c>
      <c r="D140" t="s">
        <v>328</v>
      </c>
      <c r="E140">
        <f>VLOOKUP(A140,BASE_TMP_MED!$A$1:$E$111,3,0)</f>
        <v>0.35899999999999999</v>
      </c>
      <c r="F140">
        <f t="shared" si="6"/>
        <v>0.71799999999999997</v>
      </c>
      <c r="G140">
        <f>VLOOKUP(A140,BASE_TMP_MED!$A$1:$E$111,4,0)</f>
        <v>0.139372</v>
      </c>
      <c r="H140">
        <f t="shared" si="7"/>
        <v>0.27874399999999999</v>
      </c>
      <c r="I140">
        <f>VLOOKUP(A140,BASE_TMP_MED!$A$1:$E$111,5,0)</f>
        <v>0.16200000000000001</v>
      </c>
      <c r="J140">
        <f t="shared" si="8"/>
        <v>0.32400000000000001</v>
      </c>
    </row>
    <row r="141" spans="1:10" x14ac:dyDescent="0.3">
      <c r="A141" s="1" t="s">
        <v>483</v>
      </c>
      <c r="B141" t="s">
        <v>35</v>
      </c>
      <c r="C141">
        <v>148</v>
      </c>
      <c r="D141" t="s">
        <v>328</v>
      </c>
      <c r="E141">
        <f>VLOOKUP(A141,BASE_TMP_MED!$A$1:$E$111,3,0)</f>
        <v>0.17899999999999999</v>
      </c>
      <c r="F141">
        <f t="shared" si="6"/>
        <v>26.491999999999997</v>
      </c>
      <c r="G141">
        <f>VLOOKUP(A141,BASE_TMP_MED!$A$1:$E$111,4,0)</f>
        <v>3.6666999999999998E-2</v>
      </c>
      <c r="H141">
        <f t="shared" si="7"/>
        <v>5.4267159999999999</v>
      </c>
      <c r="I141">
        <f>VLOOKUP(A141,BASE_TMP_MED!$A$1:$E$111,5,0)</f>
        <v>0.5</v>
      </c>
      <c r="J141">
        <f t="shared" si="8"/>
        <v>74</v>
      </c>
    </row>
    <row r="142" spans="1:10" x14ac:dyDescent="0.3">
      <c r="A142" s="1" t="s">
        <v>458</v>
      </c>
      <c r="B142" t="s">
        <v>39</v>
      </c>
      <c r="C142">
        <v>6</v>
      </c>
      <c r="D142" t="s">
        <v>328</v>
      </c>
      <c r="E142">
        <f>VLOOKUP(A142,BASE_TMP_MED!$A$1:$E$111,3,0)</f>
        <v>0.246</v>
      </c>
      <c r="F142">
        <f t="shared" si="6"/>
        <v>1.476</v>
      </c>
      <c r="G142">
        <f>VLOOKUP(A142,BASE_TMP_MED!$A$1:$E$111,4,0)</f>
        <v>9.9167000000000005E-2</v>
      </c>
      <c r="H142">
        <f t="shared" si="7"/>
        <v>0.59500200000000003</v>
      </c>
      <c r="I142">
        <f>VLOOKUP(A142,BASE_TMP_MED!$A$1:$E$111,5,0)</f>
        <v>0.185</v>
      </c>
      <c r="J142">
        <f t="shared" si="8"/>
        <v>1.1099999999999999</v>
      </c>
    </row>
    <row r="143" spans="1:10" x14ac:dyDescent="0.3">
      <c r="A143" s="1" t="s">
        <v>532</v>
      </c>
      <c r="B143" t="s">
        <v>244</v>
      </c>
      <c r="C143">
        <v>6</v>
      </c>
      <c r="D143" t="s">
        <v>328</v>
      </c>
      <c r="E143">
        <f>VLOOKUP(A143,BASE_TMP_MED!$A$1:$E$111,3,0)</f>
        <v>0.27</v>
      </c>
      <c r="F143">
        <f t="shared" si="6"/>
        <v>1.62</v>
      </c>
      <c r="G143">
        <f>VLOOKUP(A143,BASE_TMP_MED!$A$1:$E$111,4,0)</f>
        <v>9.2499999999999999E-2</v>
      </c>
      <c r="H143">
        <f t="shared" si="7"/>
        <v>0.55499999999999994</v>
      </c>
      <c r="I143">
        <f>VLOOKUP(A143,BASE_TMP_MED!$A$1:$E$111,5,0)</f>
        <v>0.185</v>
      </c>
      <c r="J143">
        <f t="shared" si="8"/>
        <v>1.1099999999999999</v>
      </c>
    </row>
    <row r="144" spans="1:10" x14ac:dyDescent="0.3">
      <c r="A144" s="1" t="s">
        <v>461</v>
      </c>
      <c r="B144" t="s">
        <v>122</v>
      </c>
      <c r="C144">
        <v>66</v>
      </c>
      <c r="D144" t="s">
        <v>328</v>
      </c>
      <c r="E144">
        <f>VLOOKUP(A144,BASE_TMP_MED!$A$1:$E$111,3,0)</f>
        <v>0.30599999999999999</v>
      </c>
      <c r="F144">
        <f t="shared" si="6"/>
        <v>20.195999999999998</v>
      </c>
      <c r="G144">
        <f>VLOOKUP(A144,BASE_TMP_MED!$A$1:$E$111,4,0)</f>
        <v>0.14243900000000001</v>
      </c>
      <c r="H144">
        <f t="shared" si="7"/>
        <v>9.4009740000000015</v>
      </c>
      <c r="I144">
        <f>VLOOKUP(A144,BASE_TMP_MED!$A$1:$E$111,5,0)</f>
        <v>0.153</v>
      </c>
      <c r="J144">
        <f t="shared" si="8"/>
        <v>10.097999999999999</v>
      </c>
    </row>
    <row r="145" spans="1:10" x14ac:dyDescent="0.3">
      <c r="A145" s="1" t="s">
        <v>472</v>
      </c>
      <c r="B145" t="s">
        <v>212</v>
      </c>
      <c r="C145">
        <v>12</v>
      </c>
      <c r="D145" t="s">
        <v>328</v>
      </c>
      <c r="E145">
        <f>VLOOKUP(A145,BASE_TMP_MED!$A$1:$E$111,3,0)</f>
        <v>0.378</v>
      </c>
      <c r="F145">
        <f t="shared" si="6"/>
        <v>4.5359999999999996</v>
      </c>
      <c r="G145">
        <f>VLOOKUP(A145,BASE_TMP_MED!$A$1:$E$111,4,0)</f>
        <v>0.143954</v>
      </c>
      <c r="H145">
        <f t="shared" si="7"/>
        <v>1.7274479999999999</v>
      </c>
      <c r="I145">
        <f>VLOOKUP(A145,BASE_TMP_MED!$A$1:$E$111,5,0)</f>
        <v>0.17100000000000001</v>
      </c>
      <c r="J145">
        <f t="shared" si="8"/>
        <v>2.052</v>
      </c>
    </row>
    <row r="146" spans="1:10" x14ac:dyDescent="0.3">
      <c r="A146" s="1" t="s">
        <v>485</v>
      </c>
      <c r="B146" t="s">
        <v>228</v>
      </c>
      <c r="C146">
        <v>140</v>
      </c>
      <c r="D146" t="s">
        <v>328</v>
      </c>
      <c r="E146">
        <f>VLOOKUP(A146,BASE_TMP_MED!$A$1:$E$111,3,0)</f>
        <v>0.182</v>
      </c>
      <c r="F146">
        <f t="shared" si="6"/>
        <v>25.48</v>
      </c>
      <c r="G146">
        <f>VLOOKUP(A146,BASE_TMP_MED!$A$1:$E$111,4,0)</f>
        <v>5.2499999999999998E-2</v>
      </c>
      <c r="H146">
        <f t="shared" si="7"/>
        <v>7.35</v>
      </c>
      <c r="I146">
        <f>VLOOKUP(A146,BASE_TMP_MED!$A$1:$E$111,5,0)</f>
        <v>0.105</v>
      </c>
      <c r="J146">
        <f t="shared" si="8"/>
        <v>14.7</v>
      </c>
    </row>
    <row r="147" spans="1:10" x14ac:dyDescent="0.3">
      <c r="A147" s="1" t="s">
        <v>463</v>
      </c>
      <c r="B147" t="s">
        <v>258</v>
      </c>
      <c r="C147">
        <v>2</v>
      </c>
      <c r="D147" t="s">
        <v>328</v>
      </c>
      <c r="E147">
        <f>VLOOKUP(A147,BASE_TMP_MED!$A$1:$E$111,3,0)</f>
        <v>0.39200000000000002</v>
      </c>
      <c r="F147">
        <f t="shared" si="6"/>
        <v>0.78400000000000003</v>
      </c>
      <c r="G147">
        <f>VLOOKUP(A147,BASE_TMP_MED!$A$1:$E$111,4,0)</f>
        <v>5.3103999999999998E-2</v>
      </c>
      <c r="H147">
        <f t="shared" si="7"/>
        <v>0.106208</v>
      </c>
      <c r="I147">
        <f>VLOOKUP(A147,BASE_TMP_MED!$A$1:$E$111,5,0)</f>
        <v>0.106</v>
      </c>
      <c r="J147">
        <f t="shared" si="8"/>
        <v>0.21199999999999999</v>
      </c>
    </row>
    <row r="148" spans="1:10" x14ac:dyDescent="0.3">
      <c r="A148" s="1" t="s">
        <v>460</v>
      </c>
      <c r="B148" t="s">
        <v>6</v>
      </c>
      <c r="C148">
        <v>3</v>
      </c>
      <c r="D148" t="s">
        <v>328</v>
      </c>
      <c r="E148">
        <f>VLOOKUP(A148,BASE_TMP_MED!$A$1:$E$111,3,0)</f>
        <v>0.41899999999999998</v>
      </c>
      <c r="F148">
        <f t="shared" si="6"/>
        <v>1.2569999999999999</v>
      </c>
      <c r="G148">
        <f>VLOOKUP(A148,BASE_TMP_MED!$A$1:$E$111,4,0)</f>
        <v>0.20400099999999999</v>
      </c>
      <c r="H148">
        <f t="shared" si="7"/>
        <v>0.61200299999999996</v>
      </c>
      <c r="I148">
        <f>VLOOKUP(A148,BASE_TMP_MED!$A$1:$E$111,5,0)</f>
        <v>0.46700000000000003</v>
      </c>
      <c r="J148">
        <f t="shared" si="8"/>
        <v>1.401</v>
      </c>
    </row>
    <row r="149" spans="1:10" x14ac:dyDescent="0.3">
      <c r="A149" s="1" t="s">
        <v>503</v>
      </c>
      <c r="B149" t="s">
        <v>70</v>
      </c>
      <c r="C149">
        <v>251</v>
      </c>
      <c r="D149" t="s">
        <v>328</v>
      </c>
      <c r="E149">
        <f>VLOOKUP(A149,BASE_TMP_MED!$A$1:$E$111,3,0)</f>
        <v>9.2999999999999999E-2</v>
      </c>
      <c r="F149">
        <f t="shared" si="6"/>
        <v>23.343</v>
      </c>
      <c r="G149">
        <f>VLOOKUP(A149,BASE_TMP_MED!$A$1:$E$111,4,0)</f>
        <v>3.7437999999999999E-2</v>
      </c>
      <c r="H149">
        <f t="shared" si="7"/>
        <v>9.3969380000000005</v>
      </c>
      <c r="I149">
        <f>VLOOKUP(A149,BASE_TMP_MED!$A$1:$E$111,5,0)</f>
        <v>6.6000000000000003E-2</v>
      </c>
      <c r="J149">
        <f t="shared" si="8"/>
        <v>16.566000000000003</v>
      </c>
    </row>
    <row r="150" spans="1:10" x14ac:dyDescent="0.3">
      <c r="A150" s="1" t="s">
        <v>516</v>
      </c>
      <c r="B150" t="s">
        <v>20</v>
      </c>
      <c r="C150">
        <v>30</v>
      </c>
      <c r="D150" t="s">
        <v>328</v>
      </c>
      <c r="E150">
        <f>VLOOKUP(A150,BASE_TMP_MED!$A$1:$E$111,3,0)</f>
        <v>0.20599999999999999</v>
      </c>
      <c r="F150">
        <f t="shared" si="6"/>
        <v>6.18</v>
      </c>
      <c r="G150">
        <f>VLOOKUP(A150,BASE_TMP_MED!$A$1:$E$111,4,0)</f>
        <v>8.9929999999999996E-2</v>
      </c>
      <c r="H150">
        <f t="shared" si="7"/>
        <v>2.6978999999999997</v>
      </c>
      <c r="I150">
        <f>VLOOKUP(A150,BASE_TMP_MED!$A$1:$E$111,5,0)</f>
        <v>0.121</v>
      </c>
      <c r="J150">
        <f t="shared" si="8"/>
        <v>3.63</v>
      </c>
    </row>
    <row r="151" spans="1:10" x14ac:dyDescent="0.3">
      <c r="A151" s="1" t="s">
        <v>542</v>
      </c>
      <c r="B151" t="s">
        <v>217</v>
      </c>
      <c r="C151">
        <v>30</v>
      </c>
      <c r="D151" t="s">
        <v>328</v>
      </c>
      <c r="E151">
        <f>VLOOKUP(A151,BASE_TMP_MED!$A$1:$E$111,3,0)</f>
        <v>0.128</v>
      </c>
      <c r="F151">
        <f t="shared" si="6"/>
        <v>3.84</v>
      </c>
      <c r="G151">
        <f>VLOOKUP(A151,BASE_TMP_MED!$A$1:$E$111,4,0)</f>
        <v>8.9929999999999996E-2</v>
      </c>
      <c r="H151">
        <f t="shared" si="7"/>
        <v>2.6978999999999997</v>
      </c>
      <c r="I151">
        <f>VLOOKUP(A151,BASE_TMP_MED!$A$1:$E$111,5,0)</f>
        <v>0.121</v>
      </c>
      <c r="J151">
        <f t="shared" si="8"/>
        <v>3.63</v>
      </c>
    </row>
    <row r="152" spans="1:10" x14ac:dyDescent="0.3">
      <c r="A152" s="1" t="s">
        <v>459</v>
      </c>
      <c r="B152" t="s">
        <v>244</v>
      </c>
      <c r="C152">
        <v>6</v>
      </c>
      <c r="D152" t="s">
        <v>328</v>
      </c>
      <c r="E152">
        <f>VLOOKUP(A152,BASE_TMP_MED!$A$1:$E$111,3,0)</f>
        <v>0.25800000000000001</v>
      </c>
      <c r="F152">
        <f t="shared" si="6"/>
        <v>1.548</v>
      </c>
      <c r="G152">
        <f>VLOOKUP(A152,BASE_TMP_MED!$A$1:$E$111,4,0)</f>
        <v>9.2499999999999999E-2</v>
      </c>
      <c r="H152">
        <f t="shared" si="7"/>
        <v>0.55499999999999994</v>
      </c>
      <c r="I152">
        <f>VLOOKUP(A152,BASE_TMP_MED!$A$1:$E$111,5,0)</f>
        <v>0.185</v>
      </c>
      <c r="J152">
        <f t="shared" si="8"/>
        <v>1.1099999999999999</v>
      </c>
    </row>
    <row r="153" spans="1:10" x14ac:dyDescent="0.3">
      <c r="A153" s="1" t="s">
        <v>493</v>
      </c>
      <c r="B153" t="s">
        <v>52</v>
      </c>
      <c r="C153">
        <v>5</v>
      </c>
      <c r="D153" t="s">
        <v>328</v>
      </c>
      <c r="E153">
        <f>VLOOKUP(A153,BASE_TMP_MED!$A$1:$E$111,3,0)</f>
        <v>0.13600000000000001</v>
      </c>
      <c r="F153">
        <f t="shared" si="6"/>
        <v>0.68</v>
      </c>
      <c r="G153">
        <f>VLOOKUP(A153,BASE_TMP_MED!$A$1:$E$111,4,0)</f>
        <v>9.2263999999999999E-2</v>
      </c>
      <c r="H153">
        <f t="shared" si="7"/>
        <v>0.46132000000000001</v>
      </c>
      <c r="I153">
        <f>VLOOKUP(A153,BASE_TMP_MED!$A$1:$E$111,5,0)</f>
        <v>8.7999999999999995E-2</v>
      </c>
      <c r="J153">
        <f t="shared" si="8"/>
        <v>0.43999999999999995</v>
      </c>
    </row>
    <row r="154" spans="1:10" x14ac:dyDescent="0.3">
      <c r="A154" s="1" t="s">
        <v>462</v>
      </c>
      <c r="B154" t="s">
        <v>124</v>
      </c>
      <c r="C154">
        <v>3</v>
      </c>
      <c r="D154" t="s">
        <v>328</v>
      </c>
      <c r="E154">
        <f>VLOOKUP(A154,BASE_TMP_MED!$A$1:$E$111,3,0)</f>
        <v>0.318</v>
      </c>
      <c r="F154">
        <f t="shared" si="6"/>
        <v>0.95399999999999996</v>
      </c>
      <c r="G154">
        <f>VLOOKUP(A154,BASE_TMP_MED!$A$1:$E$111,4,0)</f>
        <v>0.24488199999999999</v>
      </c>
      <c r="H154">
        <f t="shared" si="7"/>
        <v>0.73464599999999991</v>
      </c>
      <c r="I154">
        <f>VLOOKUP(A154,BASE_TMP_MED!$A$1:$E$111,5,0)</f>
        <v>0.35399999999999998</v>
      </c>
      <c r="J154">
        <f t="shared" si="8"/>
        <v>1.0619999999999998</v>
      </c>
    </row>
    <row r="155" spans="1:10" x14ac:dyDescent="0.3">
      <c r="A155" s="1" t="s">
        <v>534</v>
      </c>
      <c r="B155" t="s">
        <v>124</v>
      </c>
      <c r="C155">
        <v>31</v>
      </c>
      <c r="D155" t="s">
        <v>328</v>
      </c>
      <c r="E155">
        <f>VLOOKUP(A155,BASE_TMP_MED!$A$1:$E$111,3,0)</f>
        <v>0.50700000000000001</v>
      </c>
      <c r="F155">
        <f t="shared" si="6"/>
        <v>15.717000000000001</v>
      </c>
      <c r="G155">
        <f>VLOOKUP(A155,BASE_TMP_MED!$A$1:$E$111,4,0)</f>
        <v>0.24488199999999999</v>
      </c>
      <c r="H155">
        <f t="shared" si="7"/>
        <v>7.591342</v>
      </c>
      <c r="I155">
        <f>VLOOKUP(A155,BASE_TMP_MED!$A$1:$E$111,5,0)</f>
        <v>0.35399999999999998</v>
      </c>
      <c r="J155">
        <f t="shared" si="8"/>
        <v>10.974</v>
      </c>
    </row>
    <row r="156" spans="1:10" x14ac:dyDescent="0.3">
      <c r="A156" s="1" t="s">
        <v>535</v>
      </c>
      <c r="B156" t="s">
        <v>314</v>
      </c>
      <c r="C156">
        <v>1</v>
      </c>
      <c r="D156" t="s">
        <v>328</v>
      </c>
      <c r="E156">
        <f>VLOOKUP(A156,BASE_TMP_MED!$A$1:$E$111,3,0)</f>
        <v>0.55300000000000005</v>
      </c>
      <c r="F156">
        <f t="shared" si="6"/>
        <v>0.55300000000000005</v>
      </c>
      <c r="G156">
        <f>VLOOKUP(A156,BASE_TMP_MED!$A$1:$E$111,4,0)</f>
        <v>0.25719999999999998</v>
      </c>
      <c r="H156">
        <f t="shared" si="7"/>
        <v>0.25719999999999998</v>
      </c>
      <c r="I156">
        <f>VLOOKUP(A156,BASE_TMP_MED!$A$1:$E$111,5,0)</f>
        <v>0.379</v>
      </c>
      <c r="J156">
        <f t="shared" si="8"/>
        <v>0.379</v>
      </c>
    </row>
    <row r="157" spans="1:10" x14ac:dyDescent="0.3">
      <c r="A157" s="1" t="s">
        <v>548</v>
      </c>
      <c r="B157" t="s">
        <v>230</v>
      </c>
      <c r="C157">
        <v>445</v>
      </c>
      <c r="D157" t="s">
        <v>329</v>
      </c>
      <c r="E157">
        <f>VLOOKUP(A157,BASE_TMP_MED!$A$1:$E$111,3,0)</f>
        <v>0.157</v>
      </c>
      <c r="F157">
        <f t="shared" si="6"/>
        <v>69.864999999999995</v>
      </c>
      <c r="G157">
        <f>VLOOKUP(A157,BASE_TMP_MED!$A$1:$E$111,4,0)</f>
        <v>5.0000000000000001E-3</v>
      </c>
      <c r="H157">
        <f t="shared" si="7"/>
        <v>2.2250000000000001</v>
      </c>
      <c r="I157">
        <f>VLOOKUP(A157,BASE_TMP_MED!$A$1:$E$111,5,0)</f>
        <v>0.112</v>
      </c>
      <c r="J157">
        <f t="shared" si="8"/>
        <v>49.84</v>
      </c>
    </row>
    <row r="158" spans="1:10" x14ac:dyDescent="0.3">
      <c r="A158" s="1" t="s">
        <v>493</v>
      </c>
      <c r="B158" t="s">
        <v>52</v>
      </c>
      <c r="C158">
        <v>14</v>
      </c>
      <c r="D158" t="s">
        <v>329</v>
      </c>
      <c r="E158">
        <f>VLOOKUP(A158,BASE_TMP_MED!$A$1:$E$111,3,0)</f>
        <v>0.13600000000000001</v>
      </c>
      <c r="F158">
        <f t="shared" si="6"/>
        <v>1.9040000000000001</v>
      </c>
      <c r="G158">
        <f>VLOOKUP(A158,BASE_TMP_MED!$A$1:$E$111,4,0)</f>
        <v>9.2263999999999999E-2</v>
      </c>
      <c r="H158">
        <f t="shared" si="7"/>
        <v>1.291696</v>
      </c>
      <c r="I158">
        <f>VLOOKUP(A158,BASE_TMP_MED!$A$1:$E$111,5,0)</f>
        <v>8.7999999999999995E-2</v>
      </c>
      <c r="J158">
        <f t="shared" si="8"/>
        <v>1.232</v>
      </c>
    </row>
    <row r="159" spans="1:10" x14ac:dyDescent="0.3">
      <c r="A159" s="1" t="s">
        <v>495</v>
      </c>
      <c r="B159" t="s">
        <v>56</v>
      </c>
      <c r="C159">
        <v>14</v>
      </c>
      <c r="D159" t="s">
        <v>329</v>
      </c>
      <c r="E159">
        <f>VLOOKUP(A159,BASE_TMP_MED!$A$1:$E$111,3,0)</f>
        <v>5.2999999999999999E-2</v>
      </c>
      <c r="F159">
        <f t="shared" si="6"/>
        <v>0.74199999999999999</v>
      </c>
      <c r="G159">
        <f>VLOOKUP(A159,BASE_TMP_MED!$A$1:$E$111,4,0)</f>
        <v>2.8930999999999998E-2</v>
      </c>
      <c r="H159">
        <f t="shared" si="7"/>
        <v>0.40503400000000001</v>
      </c>
      <c r="I159">
        <f>VLOOKUP(A159,BASE_TMP_MED!$A$1:$E$111,5,0)</f>
        <v>0.13700000000000001</v>
      </c>
      <c r="J159">
        <f t="shared" si="8"/>
        <v>1.9180000000000001</v>
      </c>
    </row>
    <row r="160" spans="1:10" x14ac:dyDescent="0.3">
      <c r="A160" s="1" t="s">
        <v>535</v>
      </c>
      <c r="B160" t="s">
        <v>314</v>
      </c>
      <c r="C160">
        <v>2</v>
      </c>
      <c r="D160" t="s">
        <v>329</v>
      </c>
      <c r="E160">
        <f>VLOOKUP(A160,BASE_TMP_MED!$A$1:$E$111,3,0)</f>
        <v>0.55300000000000005</v>
      </c>
      <c r="F160">
        <f t="shared" si="6"/>
        <v>1.1060000000000001</v>
      </c>
      <c r="G160">
        <f>VLOOKUP(A160,BASE_TMP_MED!$A$1:$E$111,4,0)</f>
        <v>0.25719999999999998</v>
      </c>
      <c r="H160">
        <f t="shared" si="7"/>
        <v>0.51439999999999997</v>
      </c>
      <c r="I160">
        <f>VLOOKUP(A160,BASE_TMP_MED!$A$1:$E$111,5,0)</f>
        <v>0.379</v>
      </c>
      <c r="J160">
        <f t="shared" si="8"/>
        <v>0.75800000000000001</v>
      </c>
    </row>
    <row r="161" spans="1:10" x14ac:dyDescent="0.3">
      <c r="A161" s="1" t="s">
        <v>501</v>
      </c>
      <c r="B161" t="s">
        <v>248</v>
      </c>
      <c r="C161">
        <v>15</v>
      </c>
      <c r="D161" t="s">
        <v>329</v>
      </c>
      <c r="E161">
        <f>VLOOKUP(A161,BASE_TMP_MED!$A$1:$E$111,3,0)</f>
        <v>0.19800000000000001</v>
      </c>
      <c r="F161">
        <f t="shared" si="6"/>
        <v>2.97</v>
      </c>
      <c r="G161">
        <f>VLOOKUP(A161,BASE_TMP_MED!$A$1:$E$111,4,0)</f>
        <v>5.0000000000000001E-3</v>
      </c>
      <c r="H161">
        <f t="shared" si="7"/>
        <v>7.4999999999999997E-2</v>
      </c>
      <c r="I161">
        <f>VLOOKUP(A161,BASE_TMP_MED!$A$1:$E$111,5,0)</f>
        <v>0.112</v>
      </c>
      <c r="J161">
        <f t="shared" si="8"/>
        <v>1.68</v>
      </c>
    </row>
    <row r="162" spans="1:10" x14ac:dyDescent="0.3">
      <c r="A162" s="1" t="s">
        <v>503</v>
      </c>
      <c r="B162" t="s">
        <v>70</v>
      </c>
      <c r="C162">
        <v>1218</v>
      </c>
      <c r="D162" t="s">
        <v>329</v>
      </c>
      <c r="E162">
        <f>VLOOKUP(A162,BASE_TMP_MED!$A$1:$E$111,3,0)</f>
        <v>9.2999999999999999E-2</v>
      </c>
      <c r="F162">
        <f t="shared" si="6"/>
        <v>113.274</v>
      </c>
      <c r="G162">
        <f>VLOOKUP(A162,BASE_TMP_MED!$A$1:$E$111,4,0)</f>
        <v>3.7437999999999999E-2</v>
      </c>
      <c r="H162">
        <f t="shared" si="7"/>
        <v>45.599483999999997</v>
      </c>
      <c r="I162">
        <f>VLOOKUP(A162,BASE_TMP_MED!$A$1:$E$111,5,0)</f>
        <v>6.6000000000000003E-2</v>
      </c>
      <c r="J162">
        <f t="shared" si="8"/>
        <v>80.388000000000005</v>
      </c>
    </row>
    <row r="163" spans="1:10" x14ac:dyDescent="0.3">
      <c r="A163" s="1" t="s">
        <v>551</v>
      </c>
      <c r="B163" t="s">
        <v>33</v>
      </c>
      <c r="C163">
        <v>5</v>
      </c>
      <c r="D163" t="s">
        <v>329</v>
      </c>
      <c r="E163">
        <f>VLOOKUP(A163,BASE_TMP_MED!$A$1:$E$111,3,0)</f>
        <v>0.122</v>
      </c>
      <c r="F163">
        <f t="shared" si="6"/>
        <v>0.61</v>
      </c>
      <c r="G163">
        <f>VLOOKUP(A163,BASE_TMP_MED!$A$1:$E$111,4,0)</f>
        <v>0.05</v>
      </c>
      <c r="H163">
        <f t="shared" si="7"/>
        <v>0.25</v>
      </c>
      <c r="I163">
        <f>VLOOKUP(A163,BASE_TMP_MED!$A$1:$E$111,5,0)</f>
        <v>0.112</v>
      </c>
      <c r="J163">
        <f t="shared" si="8"/>
        <v>0.56000000000000005</v>
      </c>
    </row>
    <row r="164" spans="1:10" x14ac:dyDescent="0.3">
      <c r="A164" s="1" t="s">
        <v>530</v>
      </c>
      <c r="B164" t="s">
        <v>115</v>
      </c>
      <c r="C164">
        <v>15</v>
      </c>
      <c r="D164" t="s">
        <v>329</v>
      </c>
      <c r="E164">
        <f>VLOOKUP(A164,BASE_TMP_MED!$A$1:$E$111,3,0)</f>
        <v>0.29099999999999998</v>
      </c>
      <c r="F164">
        <f t="shared" si="6"/>
        <v>4.3649999999999993</v>
      </c>
      <c r="G164">
        <f>VLOOKUP(A164,BASE_TMP_MED!$A$1:$E$111,4,0)</f>
        <v>0.05</v>
      </c>
      <c r="H164">
        <f t="shared" si="7"/>
        <v>0.75</v>
      </c>
      <c r="I164">
        <f>VLOOKUP(A164,BASE_TMP_MED!$A$1:$E$111,5,0)</f>
        <v>0.112</v>
      </c>
      <c r="J164">
        <f t="shared" si="8"/>
        <v>1.68</v>
      </c>
    </row>
    <row r="165" spans="1:10" x14ac:dyDescent="0.3">
      <c r="A165" s="1" t="s">
        <v>516</v>
      </c>
      <c r="B165" t="s">
        <v>20</v>
      </c>
      <c r="C165">
        <v>42</v>
      </c>
      <c r="D165" t="s">
        <v>329</v>
      </c>
      <c r="E165">
        <f>VLOOKUP(A165,BASE_TMP_MED!$A$1:$E$111,3,0)</f>
        <v>0.20599999999999999</v>
      </c>
      <c r="F165">
        <f t="shared" si="6"/>
        <v>8.6519999999999992</v>
      </c>
      <c r="G165">
        <f>VLOOKUP(A165,BASE_TMP_MED!$A$1:$E$111,4,0)</f>
        <v>8.9929999999999996E-2</v>
      </c>
      <c r="H165">
        <f t="shared" si="7"/>
        <v>3.7770599999999996</v>
      </c>
      <c r="I165">
        <f>VLOOKUP(A165,BASE_TMP_MED!$A$1:$E$111,5,0)</f>
        <v>0.121</v>
      </c>
      <c r="J165">
        <f t="shared" si="8"/>
        <v>5.0819999999999999</v>
      </c>
    </row>
    <row r="166" spans="1:10" x14ac:dyDescent="0.3">
      <c r="A166" s="1" t="s">
        <v>480</v>
      </c>
      <c r="B166" t="s">
        <v>150</v>
      </c>
      <c r="C166">
        <v>445</v>
      </c>
      <c r="D166" t="s">
        <v>329</v>
      </c>
      <c r="E166">
        <f>VLOOKUP(A166,BASE_TMP_MED!$A$1:$E$111,3,0)</f>
        <v>0.13700000000000001</v>
      </c>
      <c r="F166">
        <f t="shared" si="6"/>
        <v>60.965000000000003</v>
      </c>
      <c r="G166">
        <f>VLOOKUP(A166,BASE_TMP_MED!$A$1:$E$111,4,0)</f>
        <v>5.0000000000000001E-3</v>
      </c>
      <c r="H166">
        <f t="shared" si="7"/>
        <v>2.2250000000000001</v>
      </c>
      <c r="I166">
        <f>VLOOKUP(A166,BASE_TMP_MED!$A$1:$E$111,5,0)</f>
        <v>0.112</v>
      </c>
      <c r="J166">
        <f t="shared" si="8"/>
        <v>49.84</v>
      </c>
    </row>
    <row r="167" spans="1:10" x14ac:dyDescent="0.3">
      <c r="A167" s="1" t="s">
        <v>502</v>
      </c>
      <c r="B167" t="s">
        <v>68</v>
      </c>
      <c r="C167">
        <v>15</v>
      </c>
      <c r="D167" t="s">
        <v>329</v>
      </c>
      <c r="E167">
        <f>VLOOKUP(A167,BASE_TMP_MED!$A$1:$E$111,3,0)</f>
        <v>0.189</v>
      </c>
      <c r="F167">
        <f t="shared" si="6"/>
        <v>2.835</v>
      </c>
      <c r="G167">
        <f>VLOOKUP(A167,BASE_TMP_MED!$A$1:$E$111,4,0)</f>
        <v>0.05</v>
      </c>
      <c r="H167">
        <f t="shared" si="7"/>
        <v>0.75</v>
      </c>
      <c r="I167">
        <f>VLOOKUP(A167,BASE_TMP_MED!$A$1:$E$111,5,0)</f>
        <v>0.112</v>
      </c>
      <c r="J167">
        <f t="shared" si="8"/>
        <v>1.68</v>
      </c>
    </row>
    <row r="168" spans="1:10" x14ac:dyDescent="0.3">
      <c r="A168" s="1" t="s">
        <v>460</v>
      </c>
      <c r="B168" t="s">
        <v>6</v>
      </c>
      <c r="C168">
        <v>6</v>
      </c>
      <c r="D168" t="s">
        <v>329</v>
      </c>
      <c r="E168">
        <f>VLOOKUP(A168,BASE_TMP_MED!$A$1:$E$111,3,0)</f>
        <v>0.41899999999999998</v>
      </c>
      <c r="F168">
        <f t="shared" si="6"/>
        <v>2.5139999999999998</v>
      </c>
      <c r="G168">
        <f>VLOOKUP(A168,BASE_TMP_MED!$A$1:$E$111,4,0)</f>
        <v>0.20400099999999999</v>
      </c>
      <c r="H168">
        <f t="shared" si="7"/>
        <v>1.2240059999999999</v>
      </c>
      <c r="I168">
        <f>VLOOKUP(A168,BASE_TMP_MED!$A$1:$E$111,5,0)</f>
        <v>0.46700000000000003</v>
      </c>
      <c r="J168">
        <f t="shared" si="8"/>
        <v>2.802</v>
      </c>
    </row>
    <row r="169" spans="1:10" x14ac:dyDescent="0.3">
      <c r="A169" s="1" t="s">
        <v>494</v>
      </c>
      <c r="B169" t="s">
        <v>54</v>
      </c>
      <c r="C169">
        <v>14</v>
      </c>
      <c r="D169" t="s">
        <v>329</v>
      </c>
      <c r="E169">
        <f>VLOOKUP(A169,BASE_TMP_MED!$A$1:$E$111,3,0)</f>
        <v>0.128</v>
      </c>
      <c r="F169">
        <f t="shared" si="6"/>
        <v>1.792</v>
      </c>
      <c r="G169">
        <f>VLOOKUP(A169,BASE_TMP_MED!$A$1:$E$111,4,0)</f>
        <v>2.8930999999999998E-2</v>
      </c>
      <c r="H169">
        <f t="shared" si="7"/>
        <v>0.40503400000000001</v>
      </c>
      <c r="I169">
        <f>VLOOKUP(A169,BASE_TMP_MED!$A$1:$E$111,5,0)</f>
        <v>0.13700000000000001</v>
      </c>
      <c r="J169">
        <f t="shared" si="8"/>
        <v>1.9180000000000001</v>
      </c>
    </row>
    <row r="170" spans="1:10" x14ac:dyDescent="0.3">
      <c r="A170" s="1" t="s">
        <v>462</v>
      </c>
      <c r="B170" t="s">
        <v>124</v>
      </c>
      <c r="C170">
        <v>6</v>
      </c>
      <c r="D170" t="s">
        <v>329</v>
      </c>
      <c r="E170">
        <f>VLOOKUP(A170,BASE_TMP_MED!$A$1:$E$111,3,0)</f>
        <v>0.318</v>
      </c>
      <c r="F170">
        <f t="shared" si="6"/>
        <v>1.9079999999999999</v>
      </c>
      <c r="G170">
        <f>VLOOKUP(A170,BASE_TMP_MED!$A$1:$E$111,4,0)</f>
        <v>0.24488199999999999</v>
      </c>
      <c r="H170">
        <f t="shared" si="7"/>
        <v>1.4692919999999998</v>
      </c>
      <c r="I170">
        <f>VLOOKUP(A170,BASE_TMP_MED!$A$1:$E$111,5,0)</f>
        <v>0.35399999999999998</v>
      </c>
      <c r="J170">
        <f t="shared" si="8"/>
        <v>2.1239999999999997</v>
      </c>
    </row>
    <row r="171" spans="1:10" x14ac:dyDescent="0.3">
      <c r="A171" s="1" t="s">
        <v>534</v>
      </c>
      <c r="B171" t="s">
        <v>124</v>
      </c>
      <c r="C171">
        <v>62</v>
      </c>
      <c r="D171" t="s">
        <v>329</v>
      </c>
      <c r="E171">
        <f>VLOOKUP(A171,BASE_TMP_MED!$A$1:$E$111,3,0)</f>
        <v>0.50700000000000001</v>
      </c>
      <c r="F171">
        <f t="shared" si="6"/>
        <v>31.434000000000001</v>
      </c>
      <c r="G171">
        <f>VLOOKUP(A171,BASE_TMP_MED!$A$1:$E$111,4,0)</f>
        <v>0.24488199999999999</v>
      </c>
      <c r="H171">
        <f t="shared" si="7"/>
        <v>15.182684</v>
      </c>
      <c r="I171">
        <f>VLOOKUP(A171,BASE_TMP_MED!$A$1:$E$111,5,0)</f>
        <v>0.35399999999999998</v>
      </c>
      <c r="J171">
        <f t="shared" si="8"/>
        <v>21.948</v>
      </c>
    </row>
    <row r="172" spans="1:10" x14ac:dyDescent="0.3">
      <c r="A172" s="1" t="s">
        <v>477</v>
      </c>
      <c r="B172" t="s">
        <v>256</v>
      </c>
      <c r="C172">
        <v>15</v>
      </c>
      <c r="D172" t="s">
        <v>329</v>
      </c>
      <c r="E172">
        <f>VLOOKUP(A172,BASE_TMP_MED!$A$1:$E$111,3,0)</f>
        <v>0.188</v>
      </c>
      <c r="F172">
        <f t="shared" si="6"/>
        <v>2.82</v>
      </c>
      <c r="G172">
        <f>VLOOKUP(A172,BASE_TMP_MED!$A$1:$E$111,4,0)</f>
        <v>5.0000000000000001E-3</v>
      </c>
      <c r="H172">
        <f t="shared" si="7"/>
        <v>7.4999999999999997E-2</v>
      </c>
      <c r="I172">
        <f>VLOOKUP(A172,BASE_TMP_MED!$A$1:$E$111,5,0)</f>
        <v>0.112</v>
      </c>
      <c r="J172">
        <f t="shared" si="8"/>
        <v>1.68</v>
      </c>
    </row>
    <row r="173" spans="1:10" x14ac:dyDescent="0.3">
      <c r="A173" s="1" t="s">
        <v>478</v>
      </c>
      <c r="B173" t="s">
        <v>279</v>
      </c>
      <c r="C173">
        <v>5</v>
      </c>
      <c r="D173" t="s">
        <v>329</v>
      </c>
      <c r="E173">
        <f>VLOOKUP(A173,BASE_TMP_MED!$A$1:$E$111,3,0)</f>
        <v>0.19800000000000001</v>
      </c>
      <c r="F173">
        <f t="shared" si="6"/>
        <v>0.99</v>
      </c>
      <c r="G173">
        <f>VLOOKUP(A173,BASE_TMP_MED!$A$1:$E$111,4,0)</f>
        <v>5.0000000000000001E-3</v>
      </c>
      <c r="H173">
        <f t="shared" si="7"/>
        <v>2.5000000000000001E-2</v>
      </c>
      <c r="I173">
        <f>VLOOKUP(A173,BASE_TMP_MED!$A$1:$E$111,5,0)</f>
        <v>0.112</v>
      </c>
      <c r="J173">
        <f t="shared" si="8"/>
        <v>0.56000000000000005</v>
      </c>
    </row>
    <row r="174" spans="1:10" x14ac:dyDescent="0.3">
      <c r="A174" s="1" t="s">
        <v>542</v>
      </c>
      <c r="B174" t="s">
        <v>217</v>
      </c>
      <c r="C174">
        <v>42</v>
      </c>
      <c r="D174" t="s">
        <v>329</v>
      </c>
      <c r="E174">
        <f>VLOOKUP(A174,BASE_TMP_MED!$A$1:$E$111,3,0)</f>
        <v>0.128</v>
      </c>
      <c r="F174">
        <f t="shared" si="6"/>
        <v>5.3760000000000003</v>
      </c>
      <c r="G174">
        <f>VLOOKUP(A174,BASE_TMP_MED!$A$1:$E$111,4,0)</f>
        <v>8.9929999999999996E-2</v>
      </c>
      <c r="H174">
        <f t="shared" si="7"/>
        <v>3.7770599999999996</v>
      </c>
      <c r="I174">
        <f>VLOOKUP(A174,BASE_TMP_MED!$A$1:$E$111,5,0)</f>
        <v>0.121</v>
      </c>
      <c r="J174">
        <f t="shared" si="8"/>
        <v>5.0819999999999999</v>
      </c>
    </row>
    <row r="175" spans="1:10" x14ac:dyDescent="0.3">
      <c r="A175" s="1" t="s">
        <v>461</v>
      </c>
      <c r="B175" t="s">
        <v>122</v>
      </c>
      <c r="C175">
        <v>132</v>
      </c>
      <c r="D175" t="s">
        <v>329</v>
      </c>
      <c r="E175">
        <f>VLOOKUP(A175,BASE_TMP_MED!$A$1:$E$111,3,0)</f>
        <v>0.30599999999999999</v>
      </c>
      <c r="F175">
        <f t="shared" si="6"/>
        <v>40.391999999999996</v>
      </c>
      <c r="G175">
        <f>VLOOKUP(A175,BASE_TMP_MED!$A$1:$E$111,4,0)</f>
        <v>0.14243900000000001</v>
      </c>
      <c r="H175">
        <f t="shared" si="7"/>
        <v>18.801948000000003</v>
      </c>
      <c r="I175">
        <f>VLOOKUP(A175,BASE_TMP_MED!$A$1:$E$111,5,0)</f>
        <v>0.153</v>
      </c>
      <c r="J175">
        <f t="shared" si="8"/>
        <v>20.195999999999998</v>
      </c>
    </row>
    <row r="176" spans="1:10" x14ac:dyDescent="0.3">
      <c r="A176" s="1" t="s">
        <v>501</v>
      </c>
      <c r="B176" t="s">
        <v>248</v>
      </c>
      <c r="C176">
        <v>6</v>
      </c>
      <c r="D176" t="s">
        <v>330</v>
      </c>
      <c r="E176">
        <f>VLOOKUP(A176,BASE_TMP_MED!$A$1:$E$111,3,0)</f>
        <v>0.19800000000000001</v>
      </c>
      <c r="F176">
        <f t="shared" si="6"/>
        <v>1.1880000000000002</v>
      </c>
      <c r="G176">
        <f>VLOOKUP(A176,BASE_TMP_MED!$A$1:$E$111,4,0)</f>
        <v>5.0000000000000001E-3</v>
      </c>
      <c r="H176">
        <f t="shared" si="7"/>
        <v>0.03</v>
      </c>
      <c r="I176">
        <f>VLOOKUP(A176,BASE_TMP_MED!$A$1:$E$111,5,0)</f>
        <v>0.112</v>
      </c>
      <c r="J176">
        <f t="shared" si="8"/>
        <v>0.67200000000000004</v>
      </c>
    </row>
    <row r="177" spans="1:10" x14ac:dyDescent="0.3">
      <c r="A177" s="1" t="s">
        <v>477</v>
      </c>
      <c r="B177" t="s">
        <v>256</v>
      </c>
      <c r="C177">
        <v>6</v>
      </c>
      <c r="D177" t="s">
        <v>330</v>
      </c>
      <c r="E177">
        <f>VLOOKUP(A177,BASE_TMP_MED!$A$1:$E$111,3,0)</f>
        <v>0.188</v>
      </c>
      <c r="F177">
        <f t="shared" si="6"/>
        <v>1.1280000000000001</v>
      </c>
      <c r="G177">
        <f>VLOOKUP(A177,BASE_TMP_MED!$A$1:$E$111,4,0)</f>
        <v>5.0000000000000001E-3</v>
      </c>
      <c r="H177">
        <f t="shared" si="7"/>
        <v>0.03</v>
      </c>
      <c r="I177">
        <f>VLOOKUP(A177,BASE_TMP_MED!$A$1:$E$111,5,0)</f>
        <v>0.112</v>
      </c>
      <c r="J177">
        <f t="shared" si="8"/>
        <v>0.67200000000000004</v>
      </c>
    </row>
    <row r="178" spans="1:10" x14ac:dyDescent="0.3">
      <c r="A178" s="1" t="s">
        <v>547</v>
      </c>
      <c r="B178" t="s">
        <v>29</v>
      </c>
      <c r="C178">
        <v>3</v>
      </c>
      <c r="D178" t="s">
        <v>330</v>
      </c>
      <c r="E178">
        <f>VLOOKUP(A178,BASE_TMP_MED!$A$1:$E$111,3,0)</f>
        <v>0.21199999999999999</v>
      </c>
      <c r="F178">
        <f t="shared" si="6"/>
        <v>0.63600000000000001</v>
      </c>
      <c r="G178">
        <f>VLOOKUP(A178,BASE_TMP_MED!$A$1:$E$111,4,0)</f>
        <v>9.4371999999999998E-2</v>
      </c>
      <c r="H178">
        <f t="shared" si="7"/>
        <v>0.28311599999999998</v>
      </c>
      <c r="I178">
        <f>VLOOKUP(A178,BASE_TMP_MED!$A$1:$E$111,5,0)</f>
        <v>0.16200000000000001</v>
      </c>
      <c r="J178">
        <f t="shared" si="8"/>
        <v>0.48599999999999999</v>
      </c>
    </row>
    <row r="179" spans="1:10" x14ac:dyDescent="0.3">
      <c r="A179" s="1" t="s">
        <v>529</v>
      </c>
      <c r="B179" t="s">
        <v>113</v>
      </c>
      <c r="C179">
        <v>3</v>
      </c>
      <c r="D179" t="s">
        <v>330</v>
      </c>
      <c r="E179">
        <f>VLOOKUP(A179,BASE_TMP_MED!$A$1:$E$111,3,0)</f>
        <v>0.246</v>
      </c>
      <c r="F179">
        <f t="shared" si="6"/>
        <v>0.73799999999999999</v>
      </c>
      <c r="G179">
        <f>VLOOKUP(A179,BASE_TMP_MED!$A$1:$E$111,4,0)</f>
        <v>9.4371999999999998E-2</v>
      </c>
      <c r="H179">
        <f t="shared" si="7"/>
        <v>0.28311599999999998</v>
      </c>
      <c r="I179">
        <f>VLOOKUP(A179,BASE_TMP_MED!$A$1:$E$111,5,0)</f>
        <v>0.16200000000000001</v>
      </c>
      <c r="J179">
        <f t="shared" si="8"/>
        <v>0.48599999999999999</v>
      </c>
    </row>
    <row r="180" spans="1:10" x14ac:dyDescent="0.3">
      <c r="A180" s="1" t="s">
        <v>489</v>
      </c>
      <c r="B180" t="s">
        <v>214</v>
      </c>
      <c r="C180">
        <v>3</v>
      </c>
      <c r="D180" t="s">
        <v>330</v>
      </c>
      <c r="E180">
        <f>VLOOKUP(A180,BASE_TMP_MED!$A$1:$E$111,3,0)</f>
        <v>0.27300000000000002</v>
      </c>
      <c r="F180">
        <f t="shared" si="6"/>
        <v>0.81900000000000006</v>
      </c>
      <c r="G180">
        <f>VLOOKUP(A180,BASE_TMP_MED!$A$1:$E$111,4,0)</f>
        <v>6.4216999999999996E-2</v>
      </c>
      <c r="H180">
        <f t="shared" si="7"/>
        <v>0.19265099999999999</v>
      </c>
      <c r="I180">
        <f>VLOOKUP(A180,BASE_TMP_MED!$A$1:$E$111,5,0)</f>
        <v>0.121</v>
      </c>
      <c r="J180">
        <f t="shared" si="8"/>
        <v>0.36299999999999999</v>
      </c>
    </row>
    <row r="181" spans="1:10" x14ac:dyDescent="0.3">
      <c r="A181" s="1" t="s">
        <v>502</v>
      </c>
      <c r="B181" t="s">
        <v>68</v>
      </c>
      <c r="C181">
        <v>6</v>
      </c>
      <c r="D181" t="s">
        <v>330</v>
      </c>
      <c r="E181">
        <f>VLOOKUP(A181,BASE_TMP_MED!$A$1:$E$111,3,0)</f>
        <v>0.189</v>
      </c>
      <c r="F181">
        <f t="shared" si="6"/>
        <v>1.1339999999999999</v>
      </c>
      <c r="G181">
        <f>VLOOKUP(A181,BASE_TMP_MED!$A$1:$E$111,4,0)</f>
        <v>0.05</v>
      </c>
      <c r="H181">
        <f t="shared" si="7"/>
        <v>0.30000000000000004</v>
      </c>
      <c r="I181">
        <f>VLOOKUP(A181,BASE_TMP_MED!$A$1:$E$111,5,0)</f>
        <v>0.112</v>
      </c>
      <c r="J181">
        <f t="shared" si="8"/>
        <v>0.67200000000000004</v>
      </c>
    </row>
    <row r="182" spans="1:10" x14ac:dyDescent="0.3">
      <c r="A182" s="1" t="s">
        <v>530</v>
      </c>
      <c r="B182" t="s">
        <v>115</v>
      </c>
      <c r="C182">
        <v>6</v>
      </c>
      <c r="D182" t="s">
        <v>330</v>
      </c>
      <c r="E182">
        <f>VLOOKUP(A182,BASE_TMP_MED!$A$1:$E$111,3,0)</f>
        <v>0.29099999999999998</v>
      </c>
      <c r="F182">
        <f t="shared" si="6"/>
        <v>1.746</v>
      </c>
      <c r="G182">
        <f>VLOOKUP(A182,BASE_TMP_MED!$A$1:$E$111,4,0)</f>
        <v>0.05</v>
      </c>
      <c r="H182">
        <f t="shared" si="7"/>
        <v>0.30000000000000004</v>
      </c>
      <c r="I182">
        <f>VLOOKUP(A182,BASE_TMP_MED!$A$1:$E$111,5,0)</f>
        <v>0.112</v>
      </c>
      <c r="J182">
        <f t="shared" si="8"/>
        <v>0.67200000000000004</v>
      </c>
    </row>
    <row r="183" spans="1:10" x14ac:dyDescent="0.3">
      <c r="A183" s="1" t="s">
        <v>516</v>
      </c>
      <c r="B183" t="s">
        <v>20</v>
      </c>
      <c r="C183">
        <v>3</v>
      </c>
      <c r="D183" t="s">
        <v>330</v>
      </c>
      <c r="E183">
        <f>VLOOKUP(A183,BASE_TMP_MED!$A$1:$E$111,3,0)</f>
        <v>0.20599999999999999</v>
      </c>
      <c r="F183">
        <f t="shared" si="6"/>
        <v>0.61799999999999999</v>
      </c>
      <c r="G183">
        <f>VLOOKUP(A183,BASE_TMP_MED!$A$1:$E$111,4,0)</f>
        <v>8.9929999999999996E-2</v>
      </c>
      <c r="H183">
        <f t="shared" si="7"/>
        <v>0.26978999999999997</v>
      </c>
      <c r="I183">
        <f>VLOOKUP(A183,BASE_TMP_MED!$A$1:$E$111,5,0)</f>
        <v>0.121</v>
      </c>
      <c r="J183">
        <f t="shared" si="8"/>
        <v>0.36299999999999999</v>
      </c>
    </row>
    <row r="184" spans="1:10" x14ac:dyDescent="0.3">
      <c r="A184" s="1" t="s">
        <v>548</v>
      </c>
      <c r="B184" t="s">
        <v>230</v>
      </c>
      <c r="C184">
        <v>202</v>
      </c>
      <c r="D184" t="s">
        <v>330</v>
      </c>
      <c r="E184">
        <f>VLOOKUP(A184,BASE_TMP_MED!$A$1:$E$111,3,0)</f>
        <v>0.157</v>
      </c>
      <c r="F184">
        <f t="shared" si="6"/>
        <v>31.713999999999999</v>
      </c>
      <c r="G184">
        <f>VLOOKUP(A184,BASE_TMP_MED!$A$1:$E$111,4,0)</f>
        <v>5.0000000000000001E-3</v>
      </c>
      <c r="H184">
        <f t="shared" si="7"/>
        <v>1.01</v>
      </c>
      <c r="I184">
        <f>VLOOKUP(A184,BASE_TMP_MED!$A$1:$E$111,5,0)</f>
        <v>0.112</v>
      </c>
      <c r="J184">
        <f t="shared" si="8"/>
        <v>22.623999999999999</v>
      </c>
    </row>
    <row r="185" spans="1:10" x14ac:dyDescent="0.3">
      <c r="A185" s="1" t="s">
        <v>476</v>
      </c>
      <c r="B185" t="s">
        <v>144</v>
      </c>
      <c r="C185">
        <v>77</v>
      </c>
      <c r="D185" t="s">
        <v>330</v>
      </c>
      <c r="E185">
        <f>VLOOKUP(A185,BASE_TMP_MED!$A$1:$E$111,3,0)</f>
        <v>0.14099999999999999</v>
      </c>
      <c r="F185">
        <f t="shared" si="6"/>
        <v>10.856999999999999</v>
      </c>
      <c r="G185">
        <f>VLOOKUP(A185,BASE_TMP_MED!$A$1:$E$111,4,0)</f>
        <v>6.6691E-2</v>
      </c>
      <c r="H185">
        <f t="shared" si="7"/>
        <v>5.1352070000000003</v>
      </c>
      <c r="I185">
        <f>VLOOKUP(A185,BASE_TMP_MED!$A$1:$E$111,5,0)</f>
        <v>0.112</v>
      </c>
      <c r="J185">
        <f t="shared" si="8"/>
        <v>8.6240000000000006</v>
      </c>
    </row>
    <row r="186" spans="1:10" x14ac:dyDescent="0.3">
      <c r="A186" s="1" t="s">
        <v>500</v>
      </c>
      <c r="B186" t="s">
        <v>64</v>
      </c>
      <c r="C186">
        <v>1</v>
      </c>
      <c r="D186" t="s">
        <v>330</v>
      </c>
      <c r="E186">
        <f>VLOOKUP(A186,BASE_TMP_MED!$A$1:$E$111,3,0)</f>
        <v>0.16700000000000001</v>
      </c>
      <c r="F186">
        <f t="shared" si="6"/>
        <v>0.16700000000000001</v>
      </c>
      <c r="G186">
        <f>VLOOKUP(A186,BASE_TMP_MED!$A$1:$E$111,4,0)</f>
        <v>9.4371999999999998E-2</v>
      </c>
      <c r="H186">
        <f t="shared" si="7"/>
        <v>9.4371999999999998E-2</v>
      </c>
      <c r="I186">
        <f>VLOOKUP(A186,BASE_TMP_MED!$A$1:$E$111,5,0)</f>
        <v>0.16200000000000001</v>
      </c>
      <c r="J186">
        <f t="shared" si="8"/>
        <v>0.16200000000000001</v>
      </c>
    </row>
    <row r="187" spans="1:10" x14ac:dyDescent="0.3">
      <c r="A187" s="1" t="s">
        <v>544</v>
      </c>
      <c r="B187" t="s">
        <v>215</v>
      </c>
      <c r="C187">
        <v>7</v>
      </c>
      <c r="D187" t="s">
        <v>330</v>
      </c>
      <c r="E187">
        <f>VLOOKUP(A187,BASE_TMP_MED!$A$1:$E$111,3,0)</f>
        <v>0.35899999999999999</v>
      </c>
      <c r="F187">
        <f t="shared" si="6"/>
        <v>2.5129999999999999</v>
      </c>
      <c r="G187">
        <f>VLOOKUP(A187,BASE_TMP_MED!$A$1:$E$111,4,0)</f>
        <v>0.139372</v>
      </c>
      <c r="H187">
        <f t="shared" si="7"/>
        <v>0.97560399999999992</v>
      </c>
      <c r="I187">
        <f>VLOOKUP(A187,BASE_TMP_MED!$A$1:$E$111,5,0)</f>
        <v>0.16200000000000001</v>
      </c>
      <c r="J187">
        <f t="shared" si="8"/>
        <v>1.1340000000000001</v>
      </c>
    </row>
    <row r="188" spans="1:10" x14ac:dyDescent="0.3">
      <c r="A188" s="1" t="s">
        <v>483</v>
      </c>
      <c r="B188" t="s">
        <v>35</v>
      </c>
      <c r="C188">
        <v>148</v>
      </c>
      <c r="D188" t="s">
        <v>330</v>
      </c>
      <c r="E188">
        <f>VLOOKUP(A188,BASE_TMP_MED!$A$1:$E$111,3,0)</f>
        <v>0.17899999999999999</v>
      </c>
      <c r="F188">
        <f t="shared" si="6"/>
        <v>26.491999999999997</v>
      </c>
      <c r="G188">
        <f>VLOOKUP(A188,BASE_TMP_MED!$A$1:$E$111,4,0)</f>
        <v>3.6666999999999998E-2</v>
      </c>
      <c r="H188">
        <f t="shared" si="7"/>
        <v>5.4267159999999999</v>
      </c>
      <c r="I188">
        <f>VLOOKUP(A188,BASE_TMP_MED!$A$1:$E$111,5,0)</f>
        <v>0.5</v>
      </c>
      <c r="J188">
        <f t="shared" si="8"/>
        <v>74</v>
      </c>
    </row>
    <row r="189" spans="1:10" x14ac:dyDescent="0.3">
      <c r="A189" s="1" t="s">
        <v>493</v>
      </c>
      <c r="B189" t="s">
        <v>52</v>
      </c>
      <c r="C189">
        <v>1</v>
      </c>
      <c r="D189" t="s">
        <v>330</v>
      </c>
      <c r="E189">
        <f>VLOOKUP(A189,BASE_TMP_MED!$A$1:$E$111,3,0)</f>
        <v>0.13600000000000001</v>
      </c>
      <c r="F189">
        <f t="shared" si="6"/>
        <v>0.13600000000000001</v>
      </c>
      <c r="G189">
        <f>VLOOKUP(A189,BASE_TMP_MED!$A$1:$E$111,4,0)</f>
        <v>9.2263999999999999E-2</v>
      </c>
      <c r="H189">
        <f t="shared" si="7"/>
        <v>9.2263999999999999E-2</v>
      </c>
      <c r="I189">
        <f>VLOOKUP(A189,BASE_TMP_MED!$A$1:$E$111,5,0)</f>
        <v>8.7999999999999995E-2</v>
      </c>
      <c r="J189">
        <f t="shared" si="8"/>
        <v>8.7999999999999995E-2</v>
      </c>
    </row>
    <row r="190" spans="1:10" x14ac:dyDescent="0.3">
      <c r="A190" s="1" t="s">
        <v>542</v>
      </c>
      <c r="B190" t="s">
        <v>217</v>
      </c>
      <c r="C190">
        <v>3</v>
      </c>
      <c r="D190" t="s">
        <v>330</v>
      </c>
      <c r="E190">
        <f>VLOOKUP(A190,BASE_TMP_MED!$A$1:$E$111,3,0)</f>
        <v>0.128</v>
      </c>
      <c r="F190">
        <f t="shared" si="6"/>
        <v>0.38400000000000001</v>
      </c>
      <c r="G190">
        <f>VLOOKUP(A190,BASE_TMP_MED!$A$1:$E$111,4,0)</f>
        <v>8.9929999999999996E-2</v>
      </c>
      <c r="H190">
        <f t="shared" si="7"/>
        <v>0.26978999999999997</v>
      </c>
      <c r="I190">
        <f>VLOOKUP(A190,BASE_TMP_MED!$A$1:$E$111,5,0)</f>
        <v>0.121</v>
      </c>
      <c r="J190">
        <f t="shared" si="8"/>
        <v>0.36299999999999999</v>
      </c>
    </row>
    <row r="191" spans="1:10" x14ac:dyDescent="0.3">
      <c r="A191" s="1" t="s">
        <v>509</v>
      </c>
      <c r="B191" t="s">
        <v>313</v>
      </c>
      <c r="C191">
        <v>148</v>
      </c>
      <c r="D191" t="s">
        <v>330</v>
      </c>
      <c r="E191">
        <f>VLOOKUP(A191,BASE_TMP_MED!$A$1:$E$111,3,0)</f>
        <v>0.22500000000000001</v>
      </c>
      <c r="F191">
        <f t="shared" si="6"/>
        <v>33.300000000000004</v>
      </c>
      <c r="G191">
        <f>VLOOKUP(A191,BASE_TMP_MED!$A$1:$E$111,4,0)</f>
        <v>0.20400099999999999</v>
      </c>
      <c r="H191">
        <f t="shared" si="7"/>
        <v>30.192148</v>
      </c>
      <c r="I191">
        <f>VLOOKUP(A191,BASE_TMP_MED!$A$1:$E$111,5,0)</f>
        <v>0.46700000000000003</v>
      </c>
      <c r="J191">
        <f t="shared" si="8"/>
        <v>69.116</v>
      </c>
    </row>
    <row r="192" spans="1:10" x14ac:dyDescent="0.3">
      <c r="A192" s="1" t="s">
        <v>478</v>
      </c>
      <c r="B192" t="s">
        <v>279</v>
      </c>
      <c r="C192">
        <v>2</v>
      </c>
      <c r="D192" t="s">
        <v>330</v>
      </c>
      <c r="E192">
        <f>VLOOKUP(A192,BASE_TMP_MED!$A$1:$E$111,3,0)</f>
        <v>0.19800000000000001</v>
      </c>
      <c r="F192">
        <f t="shared" si="6"/>
        <v>0.39600000000000002</v>
      </c>
      <c r="G192">
        <f>VLOOKUP(A192,BASE_TMP_MED!$A$1:$E$111,4,0)</f>
        <v>5.0000000000000001E-3</v>
      </c>
      <c r="H192">
        <f t="shared" si="7"/>
        <v>0.01</v>
      </c>
      <c r="I192">
        <f>VLOOKUP(A192,BASE_TMP_MED!$A$1:$E$111,5,0)</f>
        <v>0.112</v>
      </c>
      <c r="J192">
        <f t="shared" si="8"/>
        <v>0.224</v>
      </c>
    </row>
    <row r="193" spans="1:10" x14ac:dyDescent="0.3">
      <c r="A193" s="1" t="s">
        <v>481</v>
      </c>
      <c r="B193" t="s">
        <v>152</v>
      </c>
      <c r="C193">
        <v>1</v>
      </c>
      <c r="D193" t="s">
        <v>330</v>
      </c>
      <c r="E193">
        <f>VLOOKUP(A193,BASE_TMP_MED!$A$1:$E$111,3,0)</f>
        <v>9.5000000000000001E-2</v>
      </c>
      <c r="F193">
        <f t="shared" si="6"/>
        <v>9.5000000000000001E-2</v>
      </c>
      <c r="G193">
        <f>VLOOKUP(A193,BASE_TMP_MED!$A$1:$E$111,4,0)</f>
        <v>0.05</v>
      </c>
      <c r="H193">
        <f t="shared" si="7"/>
        <v>0.05</v>
      </c>
      <c r="I193">
        <f>VLOOKUP(A193,BASE_TMP_MED!$A$1:$E$111,5,0)</f>
        <v>0.112</v>
      </c>
      <c r="J193">
        <f t="shared" si="8"/>
        <v>0.112</v>
      </c>
    </row>
    <row r="194" spans="1:10" x14ac:dyDescent="0.3">
      <c r="A194" s="1" t="s">
        <v>538</v>
      </c>
      <c r="B194" t="s">
        <v>209</v>
      </c>
      <c r="C194">
        <v>78</v>
      </c>
      <c r="D194" t="s">
        <v>330</v>
      </c>
      <c r="E194">
        <f>VLOOKUP(A194,BASE_TMP_MED!$A$1:$E$111,3,0)</f>
        <v>0.152</v>
      </c>
      <c r="F194">
        <f t="shared" ref="F194:F257" si="9">E194*C194</f>
        <v>11.856</v>
      </c>
      <c r="G194">
        <f>VLOOKUP(A194,BASE_TMP_MED!$A$1:$E$111,4,0)</f>
        <v>5.3219000000000002E-2</v>
      </c>
      <c r="H194">
        <f t="shared" ref="H194:H257" si="10">G194*C194</f>
        <v>4.1510820000000006</v>
      </c>
      <c r="I194">
        <f>VLOOKUP(A194,BASE_TMP_MED!$A$1:$E$111,5,0)</f>
        <v>8.7999999999999995E-2</v>
      </c>
      <c r="J194">
        <f t="shared" ref="J194:J257" si="11">I194*C194</f>
        <v>6.8639999999999999</v>
      </c>
    </row>
    <row r="195" spans="1:10" x14ac:dyDescent="0.3">
      <c r="A195" s="1" t="s">
        <v>488</v>
      </c>
      <c r="B195" t="s">
        <v>45</v>
      </c>
      <c r="C195">
        <v>3</v>
      </c>
      <c r="D195" t="s">
        <v>330</v>
      </c>
      <c r="E195">
        <f>VLOOKUP(A195,BASE_TMP_MED!$A$1:$E$111,3,0)</f>
        <v>0.28999999999999998</v>
      </c>
      <c r="F195">
        <f t="shared" si="9"/>
        <v>0.86999999999999988</v>
      </c>
      <c r="G195">
        <f>VLOOKUP(A195,BASE_TMP_MED!$A$1:$E$111,4,0)</f>
        <v>6.4216999999999996E-2</v>
      </c>
      <c r="H195">
        <f t="shared" si="10"/>
        <v>0.19265099999999999</v>
      </c>
      <c r="I195">
        <f>VLOOKUP(A195,BASE_TMP_MED!$A$1:$E$111,5,0)</f>
        <v>0.121</v>
      </c>
      <c r="J195">
        <f t="shared" si="11"/>
        <v>0.36299999999999999</v>
      </c>
    </row>
    <row r="196" spans="1:10" x14ac:dyDescent="0.3">
      <c r="A196" s="1" t="s">
        <v>511</v>
      </c>
      <c r="B196" t="s">
        <v>221</v>
      </c>
      <c r="C196">
        <v>1</v>
      </c>
      <c r="D196" t="s">
        <v>330</v>
      </c>
      <c r="E196">
        <f>VLOOKUP(A196,BASE_TMP_MED!$A$1:$E$111,3,0)</f>
        <v>0.308</v>
      </c>
      <c r="F196">
        <f t="shared" si="9"/>
        <v>0.308</v>
      </c>
      <c r="G196">
        <f>VLOOKUP(A196,BASE_TMP_MED!$A$1:$E$111,4,0)</f>
        <v>5.3219000000000002E-2</v>
      </c>
      <c r="H196">
        <f t="shared" si="10"/>
        <v>5.3219000000000002E-2</v>
      </c>
      <c r="I196">
        <f>VLOOKUP(A196,BASE_TMP_MED!$A$1:$E$111,5,0)</f>
        <v>0.159</v>
      </c>
      <c r="J196">
        <f t="shared" si="11"/>
        <v>0.159</v>
      </c>
    </row>
    <row r="197" spans="1:10" x14ac:dyDescent="0.3">
      <c r="A197" s="1" t="s">
        <v>474</v>
      </c>
      <c r="B197" t="s">
        <v>210</v>
      </c>
      <c r="C197">
        <v>217</v>
      </c>
      <c r="D197" t="s">
        <v>330</v>
      </c>
      <c r="E197">
        <f>VLOOKUP(A197,BASE_TMP_MED!$A$1:$E$111,3,0)</f>
        <v>0.32200000000000001</v>
      </c>
      <c r="F197">
        <f t="shared" si="9"/>
        <v>69.873999999999995</v>
      </c>
      <c r="G197">
        <f>VLOOKUP(A197,BASE_TMP_MED!$A$1:$E$111,4,0)</f>
        <v>0.139372</v>
      </c>
      <c r="H197">
        <f t="shared" si="10"/>
        <v>30.243724</v>
      </c>
      <c r="I197">
        <f>VLOOKUP(A197,BASE_TMP_MED!$A$1:$E$111,5,0)</f>
        <v>0.112</v>
      </c>
      <c r="J197">
        <f t="shared" si="11"/>
        <v>24.304000000000002</v>
      </c>
    </row>
    <row r="198" spans="1:10" x14ac:dyDescent="0.3">
      <c r="A198" s="1" t="s">
        <v>525</v>
      </c>
      <c r="B198" t="s">
        <v>213</v>
      </c>
      <c r="C198">
        <v>42</v>
      </c>
      <c r="D198" t="s">
        <v>330</v>
      </c>
      <c r="E198">
        <f>VLOOKUP(A198,BASE_TMP_MED!$A$1:$E$111,3,0)</f>
        <v>0.44</v>
      </c>
      <c r="F198">
        <f t="shared" si="9"/>
        <v>18.48</v>
      </c>
      <c r="G198">
        <f>VLOOKUP(A198,BASE_TMP_MED!$A$1:$E$111,4,0)</f>
        <v>0.139372</v>
      </c>
      <c r="H198">
        <f t="shared" si="10"/>
        <v>5.8536239999999999</v>
      </c>
      <c r="I198">
        <f>VLOOKUP(A198,BASE_TMP_MED!$A$1:$E$111,5,0)</f>
        <v>0.16200000000000001</v>
      </c>
      <c r="J198">
        <f t="shared" si="11"/>
        <v>6.8040000000000003</v>
      </c>
    </row>
    <row r="199" spans="1:10" x14ac:dyDescent="0.3">
      <c r="A199" s="1" t="s">
        <v>472</v>
      </c>
      <c r="B199" t="s">
        <v>212</v>
      </c>
      <c r="C199">
        <v>42</v>
      </c>
      <c r="D199" t="s">
        <v>330</v>
      </c>
      <c r="E199">
        <f>VLOOKUP(A199,BASE_TMP_MED!$A$1:$E$111,3,0)</f>
        <v>0.378</v>
      </c>
      <c r="F199">
        <f t="shared" si="9"/>
        <v>15.875999999999999</v>
      </c>
      <c r="G199">
        <f>VLOOKUP(A199,BASE_TMP_MED!$A$1:$E$111,4,0)</f>
        <v>0.143954</v>
      </c>
      <c r="H199">
        <f t="shared" si="10"/>
        <v>6.046068</v>
      </c>
      <c r="I199">
        <f>VLOOKUP(A199,BASE_TMP_MED!$A$1:$E$111,5,0)</f>
        <v>0.17100000000000001</v>
      </c>
      <c r="J199">
        <f t="shared" si="11"/>
        <v>7.1820000000000004</v>
      </c>
    </row>
    <row r="200" spans="1:10" x14ac:dyDescent="0.3">
      <c r="A200" s="1" t="s">
        <v>458</v>
      </c>
      <c r="B200" t="s">
        <v>39</v>
      </c>
      <c r="C200">
        <v>6</v>
      </c>
      <c r="D200" t="s">
        <v>330</v>
      </c>
      <c r="E200">
        <f>VLOOKUP(A200,BASE_TMP_MED!$A$1:$E$111,3,0)</f>
        <v>0.246</v>
      </c>
      <c r="F200">
        <f t="shared" si="9"/>
        <v>1.476</v>
      </c>
      <c r="G200">
        <f>VLOOKUP(A200,BASE_TMP_MED!$A$1:$E$111,4,0)</f>
        <v>9.9167000000000005E-2</v>
      </c>
      <c r="H200">
        <f t="shared" si="10"/>
        <v>0.59500200000000003</v>
      </c>
      <c r="I200">
        <f>VLOOKUP(A200,BASE_TMP_MED!$A$1:$E$111,5,0)</f>
        <v>0.185</v>
      </c>
      <c r="J200">
        <f t="shared" si="11"/>
        <v>1.1099999999999999</v>
      </c>
    </row>
    <row r="201" spans="1:10" x14ac:dyDescent="0.3">
      <c r="A201" s="1" t="s">
        <v>485</v>
      </c>
      <c r="B201" t="s">
        <v>228</v>
      </c>
      <c r="C201">
        <v>140</v>
      </c>
      <c r="D201" t="s">
        <v>330</v>
      </c>
      <c r="E201">
        <f>VLOOKUP(A201,BASE_TMP_MED!$A$1:$E$111,3,0)</f>
        <v>0.182</v>
      </c>
      <c r="F201">
        <f t="shared" si="9"/>
        <v>25.48</v>
      </c>
      <c r="G201">
        <f>VLOOKUP(A201,BASE_TMP_MED!$A$1:$E$111,4,0)</f>
        <v>5.2499999999999998E-2</v>
      </c>
      <c r="H201">
        <f t="shared" si="10"/>
        <v>7.35</v>
      </c>
      <c r="I201">
        <f>VLOOKUP(A201,BASE_TMP_MED!$A$1:$E$111,5,0)</f>
        <v>0.105</v>
      </c>
      <c r="J201">
        <f t="shared" si="11"/>
        <v>14.7</v>
      </c>
    </row>
    <row r="202" spans="1:10" x14ac:dyDescent="0.3">
      <c r="A202" s="1" t="s">
        <v>459</v>
      </c>
      <c r="B202" t="s">
        <v>244</v>
      </c>
      <c r="C202">
        <v>6</v>
      </c>
      <c r="D202" t="s">
        <v>330</v>
      </c>
      <c r="E202">
        <f>VLOOKUP(A202,BASE_TMP_MED!$A$1:$E$111,3,0)</f>
        <v>0.25800000000000001</v>
      </c>
      <c r="F202">
        <f t="shared" si="9"/>
        <v>1.548</v>
      </c>
      <c r="G202">
        <f>VLOOKUP(A202,BASE_TMP_MED!$A$1:$E$111,4,0)</f>
        <v>9.2499999999999999E-2</v>
      </c>
      <c r="H202">
        <f t="shared" si="10"/>
        <v>0.55499999999999994</v>
      </c>
      <c r="I202">
        <f>VLOOKUP(A202,BASE_TMP_MED!$A$1:$E$111,5,0)</f>
        <v>0.185</v>
      </c>
      <c r="J202">
        <f t="shared" si="11"/>
        <v>1.1099999999999999</v>
      </c>
    </row>
    <row r="203" spans="1:10" x14ac:dyDescent="0.3">
      <c r="A203" s="1" t="s">
        <v>532</v>
      </c>
      <c r="B203" t="s">
        <v>244</v>
      </c>
      <c r="C203">
        <v>6</v>
      </c>
      <c r="D203" t="s">
        <v>330</v>
      </c>
      <c r="E203">
        <f>VLOOKUP(A203,BASE_TMP_MED!$A$1:$E$111,3,0)</f>
        <v>0.27</v>
      </c>
      <c r="F203">
        <f t="shared" si="9"/>
        <v>1.62</v>
      </c>
      <c r="G203">
        <f>VLOOKUP(A203,BASE_TMP_MED!$A$1:$E$111,4,0)</f>
        <v>9.2499999999999999E-2</v>
      </c>
      <c r="H203">
        <f t="shared" si="10"/>
        <v>0.55499999999999994</v>
      </c>
      <c r="I203">
        <f>VLOOKUP(A203,BASE_TMP_MED!$A$1:$E$111,5,0)</f>
        <v>0.185</v>
      </c>
      <c r="J203">
        <f t="shared" si="11"/>
        <v>1.1099999999999999</v>
      </c>
    </row>
    <row r="204" spans="1:10" x14ac:dyDescent="0.3">
      <c r="A204" s="1" t="s">
        <v>533</v>
      </c>
      <c r="B204" t="s">
        <v>312</v>
      </c>
      <c r="C204">
        <v>6</v>
      </c>
      <c r="D204" t="s">
        <v>330</v>
      </c>
      <c r="E204">
        <f>VLOOKUP(A204,BASE_TMP_MED!$A$1:$E$111,3,0)</f>
        <v>0.39600000000000002</v>
      </c>
      <c r="F204">
        <f t="shared" si="9"/>
        <v>2.3760000000000003</v>
      </c>
      <c r="G204">
        <f>VLOOKUP(A204,BASE_TMP_MED!$A$1:$E$111,4,0)</f>
        <v>0.18154400000000001</v>
      </c>
      <c r="H204">
        <f t="shared" si="10"/>
        <v>1.089264</v>
      </c>
      <c r="I204">
        <f>VLOOKUP(A204,BASE_TMP_MED!$A$1:$E$111,5,0)</f>
        <v>0.23899999999999999</v>
      </c>
      <c r="J204">
        <f t="shared" si="11"/>
        <v>1.4339999999999999</v>
      </c>
    </row>
    <row r="205" spans="1:10" x14ac:dyDescent="0.3">
      <c r="A205" s="1" t="s">
        <v>503</v>
      </c>
      <c r="B205" t="s">
        <v>70</v>
      </c>
      <c r="C205">
        <v>109</v>
      </c>
      <c r="D205" t="s">
        <v>330</v>
      </c>
      <c r="E205">
        <f>VLOOKUP(A205,BASE_TMP_MED!$A$1:$E$111,3,0)</f>
        <v>9.2999999999999999E-2</v>
      </c>
      <c r="F205">
        <f t="shared" si="9"/>
        <v>10.137</v>
      </c>
      <c r="G205">
        <f>VLOOKUP(A205,BASE_TMP_MED!$A$1:$E$111,4,0)</f>
        <v>3.7437999999999999E-2</v>
      </c>
      <c r="H205">
        <f t="shared" si="10"/>
        <v>4.0807419999999999</v>
      </c>
      <c r="I205">
        <f>VLOOKUP(A205,BASE_TMP_MED!$A$1:$E$111,5,0)</f>
        <v>6.6000000000000003E-2</v>
      </c>
      <c r="J205">
        <f t="shared" si="11"/>
        <v>7.194</v>
      </c>
    </row>
    <row r="206" spans="1:10" x14ac:dyDescent="0.3">
      <c r="A206" s="1" t="s">
        <v>480</v>
      </c>
      <c r="B206" t="s">
        <v>150</v>
      </c>
      <c r="C206">
        <v>202</v>
      </c>
      <c r="D206" t="s">
        <v>330</v>
      </c>
      <c r="E206">
        <f>VLOOKUP(A206,BASE_TMP_MED!$A$1:$E$111,3,0)</f>
        <v>0.13700000000000001</v>
      </c>
      <c r="F206">
        <f t="shared" si="9"/>
        <v>27.674000000000003</v>
      </c>
      <c r="G206">
        <f>VLOOKUP(A206,BASE_TMP_MED!$A$1:$E$111,4,0)</f>
        <v>5.0000000000000001E-3</v>
      </c>
      <c r="H206">
        <f t="shared" si="10"/>
        <v>1.01</v>
      </c>
      <c r="I206">
        <f>VLOOKUP(A206,BASE_TMP_MED!$A$1:$E$111,5,0)</f>
        <v>0.112</v>
      </c>
      <c r="J206">
        <f t="shared" si="11"/>
        <v>22.623999999999999</v>
      </c>
    </row>
    <row r="207" spans="1:10" x14ac:dyDescent="0.3">
      <c r="A207" s="1" t="s">
        <v>551</v>
      </c>
      <c r="B207" t="s">
        <v>33</v>
      </c>
      <c r="C207">
        <v>2</v>
      </c>
      <c r="D207" t="s">
        <v>330</v>
      </c>
      <c r="E207">
        <f>VLOOKUP(A207,BASE_TMP_MED!$A$1:$E$111,3,0)</f>
        <v>0.122</v>
      </c>
      <c r="F207">
        <f t="shared" si="9"/>
        <v>0.24399999999999999</v>
      </c>
      <c r="G207">
        <f>VLOOKUP(A207,BASE_TMP_MED!$A$1:$E$111,4,0)</f>
        <v>0.05</v>
      </c>
      <c r="H207">
        <f t="shared" si="10"/>
        <v>0.1</v>
      </c>
      <c r="I207">
        <f>VLOOKUP(A207,BASE_TMP_MED!$A$1:$E$111,5,0)</f>
        <v>0.112</v>
      </c>
      <c r="J207">
        <f t="shared" si="11"/>
        <v>0.224</v>
      </c>
    </row>
    <row r="208" spans="1:10" x14ac:dyDescent="0.3">
      <c r="A208" s="1" t="s">
        <v>463</v>
      </c>
      <c r="B208" t="s">
        <v>258</v>
      </c>
      <c r="C208">
        <v>2</v>
      </c>
      <c r="D208" t="s">
        <v>330</v>
      </c>
      <c r="E208">
        <f>VLOOKUP(A208,BASE_TMP_MED!$A$1:$E$111,3,0)</f>
        <v>0.39200000000000002</v>
      </c>
      <c r="F208">
        <f t="shared" si="9"/>
        <v>0.78400000000000003</v>
      </c>
      <c r="G208">
        <f>VLOOKUP(A208,BASE_TMP_MED!$A$1:$E$111,4,0)</f>
        <v>5.3103999999999998E-2</v>
      </c>
      <c r="H208">
        <f t="shared" si="10"/>
        <v>0.106208</v>
      </c>
      <c r="I208">
        <f>VLOOKUP(A208,BASE_TMP_MED!$A$1:$E$111,5,0)</f>
        <v>0.106</v>
      </c>
      <c r="J208">
        <f t="shared" si="11"/>
        <v>0.21199999999999999</v>
      </c>
    </row>
    <row r="209" spans="1:10" x14ac:dyDescent="0.3">
      <c r="A209" s="1" t="s">
        <v>503</v>
      </c>
      <c r="B209" t="s">
        <v>70</v>
      </c>
      <c r="C209">
        <v>103</v>
      </c>
      <c r="D209" t="s">
        <v>225</v>
      </c>
      <c r="E209">
        <f>VLOOKUP(A209,BASE_TMP_MED!$A$1:$E$111,3,0)</f>
        <v>9.2999999999999999E-2</v>
      </c>
      <c r="F209">
        <f t="shared" si="9"/>
        <v>9.5790000000000006</v>
      </c>
      <c r="G209">
        <f>VLOOKUP(A209,BASE_TMP_MED!$A$1:$E$111,4,0)</f>
        <v>3.7437999999999999E-2</v>
      </c>
      <c r="H209">
        <f t="shared" si="10"/>
        <v>3.8561139999999998</v>
      </c>
      <c r="I209">
        <f>VLOOKUP(A209,BASE_TMP_MED!$A$1:$E$111,5,0)</f>
        <v>6.6000000000000003E-2</v>
      </c>
      <c r="J209">
        <f t="shared" si="11"/>
        <v>6.798</v>
      </c>
    </row>
    <row r="210" spans="1:10" x14ac:dyDescent="0.3">
      <c r="A210" s="1" t="s">
        <v>476</v>
      </c>
      <c r="B210" t="s">
        <v>144</v>
      </c>
      <c r="C210">
        <v>154</v>
      </c>
      <c r="D210" t="s">
        <v>225</v>
      </c>
      <c r="E210">
        <f>VLOOKUP(A210,BASE_TMP_MED!$A$1:$E$111,3,0)</f>
        <v>0.14099999999999999</v>
      </c>
      <c r="F210">
        <f t="shared" si="9"/>
        <v>21.713999999999999</v>
      </c>
      <c r="G210">
        <f>VLOOKUP(A210,BASE_TMP_MED!$A$1:$E$111,4,0)</f>
        <v>6.6691E-2</v>
      </c>
      <c r="H210">
        <f t="shared" si="10"/>
        <v>10.270414000000001</v>
      </c>
      <c r="I210">
        <f>VLOOKUP(A210,BASE_TMP_MED!$A$1:$E$111,5,0)</f>
        <v>0.112</v>
      </c>
      <c r="J210">
        <f t="shared" si="11"/>
        <v>17.248000000000001</v>
      </c>
    </row>
    <row r="211" spans="1:10" x14ac:dyDescent="0.3">
      <c r="A211" s="1" t="s">
        <v>547</v>
      </c>
      <c r="B211" t="s">
        <v>29</v>
      </c>
      <c r="C211">
        <v>6</v>
      </c>
      <c r="D211" t="s">
        <v>225</v>
      </c>
      <c r="E211">
        <f>VLOOKUP(A211,BASE_TMP_MED!$A$1:$E$111,3,0)</f>
        <v>0.21199999999999999</v>
      </c>
      <c r="F211">
        <f t="shared" si="9"/>
        <v>1.272</v>
      </c>
      <c r="G211">
        <f>VLOOKUP(A211,BASE_TMP_MED!$A$1:$E$111,4,0)</f>
        <v>9.4371999999999998E-2</v>
      </c>
      <c r="H211">
        <f t="shared" si="10"/>
        <v>0.56623199999999996</v>
      </c>
      <c r="I211">
        <f>VLOOKUP(A211,BASE_TMP_MED!$A$1:$E$111,5,0)</f>
        <v>0.16200000000000001</v>
      </c>
      <c r="J211">
        <f t="shared" si="11"/>
        <v>0.97199999999999998</v>
      </c>
    </row>
    <row r="212" spans="1:10" x14ac:dyDescent="0.3">
      <c r="A212" s="1" t="s">
        <v>529</v>
      </c>
      <c r="B212" t="s">
        <v>113</v>
      </c>
      <c r="C212">
        <v>6</v>
      </c>
      <c r="D212" t="s">
        <v>225</v>
      </c>
      <c r="E212">
        <f>VLOOKUP(A212,BASE_TMP_MED!$A$1:$E$111,3,0)</f>
        <v>0.246</v>
      </c>
      <c r="F212">
        <f t="shared" si="9"/>
        <v>1.476</v>
      </c>
      <c r="G212">
        <f>VLOOKUP(A212,BASE_TMP_MED!$A$1:$E$111,4,0)</f>
        <v>9.4371999999999998E-2</v>
      </c>
      <c r="H212">
        <f t="shared" si="10"/>
        <v>0.56623199999999996</v>
      </c>
      <c r="I212">
        <f>VLOOKUP(A212,BASE_TMP_MED!$A$1:$E$111,5,0)</f>
        <v>0.16200000000000001</v>
      </c>
      <c r="J212">
        <f t="shared" si="11"/>
        <v>0.97199999999999998</v>
      </c>
    </row>
    <row r="213" spans="1:10" x14ac:dyDescent="0.3">
      <c r="A213" s="1" t="s">
        <v>500</v>
      </c>
      <c r="B213" t="s">
        <v>64</v>
      </c>
      <c r="C213">
        <v>2</v>
      </c>
      <c r="D213" t="s">
        <v>225</v>
      </c>
      <c r="E213">
        <f>VLOOKUP(A213,BASE_TMP_MED!$A$1:$E$111,3,0)</f>
        <v>0.16700000000000001</v>
      </c>
      <c r="F213">
        <f t="shared" si="9"/>
        <v>0.33400000000000002</v>
      </c>
      <c r="G213">
        <f>VLOOKUP(A213,BASE_TMP_MED!$A$1:$E$111,4,0)</f>
        <v>9.4371999999999998E-2</v>
      </c>
      <c r="H213">
        <f t="shared" si="10"/>
        <v>0.188744</v>
      </c>
      <c r="I213">
        <f>VLOOKUP(A213,BASE_TMP_MED!$A$1:$E$111,5,0)</f>
        <v>0.16200000000000001</v>
      </c>
      <c r="J213">
        <f t="shared" si="11"/>
        <v>0.32400000000000001</v>
      </c>
    </row>
    <row r="214" spans="1:10" x14ac:dyDescent="0.3">
      <c r="A214" s="1" t="s">
        <v>481</v>
      </c>
      <c r="B214" t="s">
        <v>152</v>
      </c>
      <c r="C214">
        <v>2</v>
      </c>
      <c r="D214" t="s">
        <v>225</v>
      </c>
      <c r="E214">
        <f>VLOOKUP(A214,BASE_TMP_MED!$A$1:$E$111,3,0)</f>
        <v>9.5000000000000001E-2</v>
      </c>
      <c r="F214">
        <f t="shared" si="9"/>
        <v>0.19</v>
      </c>
      <c r="G214">
        <f>VLOOKUP(A214,BASE_TMP_MED!$A$1:$E$111,4,0)</f>
        <v>0.05</v>
      </c>
      <c r="H214">
        <f t="shared" si="10"/>
        <v>0.1</v>
      </c>
      <c r="I214">
        <f>VLOOKUP(A214,BASE_TMP_MED!$A$1:$E$111,5,0)</f>
        <v>0.112</v>
      </c>
      <c r="J214">
        <f t="shared" si="11"/>
        <v>0.224</v>
      </c>
    </row>
    <row r="215" spans="1:10" x14ac:dyDescent="0.3">
      <c r="A215" s="1" t="s">
        <v>538</v>
      </c>
      <c r="B215" t="s">
        <v>209</v>
      </c>
      <c r="C215">
        <v>156</v>
      </c>
      <c r="D215" t="s">
        <v>225</v>
      </c>
      <c r="E215">
        <f>VLOOKUP(A215,BASE_TMP_MED!$A$1:$E$111,3,0)</f>
        <v>0.152</v>
      </c>
      <c r="F215">
        <f t="shared" si="9"/>
        <v>23.712</v>
      </c>
      <c r="G215">
        <f>VLOOKUP(A215,BASE_TMP_MED!$A$1:$E$111,4,0)</f>
        <v>5.3219000000000002E-2</v>
      </c>
      <c r="H215">
        <f t="shared" si="10"/>
        <v>8.3021640000000012</v>
      </c>
      <c r="I215">
        <f>VLOOKUP(A215,BASE_TMP_MED!$A$1:$E$111,5,0)</f>
        <v>8.7999999999999995E-2</v>
      </c>
      <c r="J215">
        <f t="shared" si="11"/>
        <v>13.728</v>
      </c>
    </row>
    <row r="216" spans="1:10" x14ac:dyDescent="0.3">
      <c r="A216" s="1" t="s">
        <v>488</v>
      </c>
      <c r="B216" t="s">
        <v>45</v>
      </c>
      <c r="C216">
        <v>6</v>
      </c>
      <c r="D216" t="s">
        <v>225</v>
      </c>
      <c r="E216">
        <f>VLOOKUP(A216,BASE_TMP_MED!$A$1:$E$111,3,0)</f>
        <v>0.28999999999999998</v>
      </c>
      <c r="F216">
        <f t="shared" si="9"/>
        <v>1.7399999999999998</v>
      </c>
      <c r="G216">
        <f>VLOOKUP(A216,BASE_TMP_MED!$A$1:$E$111,4,0)</f>
        <v>6.4216999999999996E-2</v>
      </c>
      <c r="H216">
        <f t="shared" si="10"/>
        <v>0.38530199999999998</v>
      </c>
      <c r="I216">
        <f>VLOOKUP(A216,BASE_TMP_MED!$A$1:$E$111,5,0)</f>
        <v>0.121</v>
      </c>
      <c r="J216">
        <f t="shared" si="11"/>
        <v>0.72599999999999998</v>
      </c>
    </row>
    <row r="217" spans="1:10" x14ac:dyDescent="0.3">
      <c r="A217" s="1" t="s">
        <v>489</v>
      </c>
      <c r="B217" t="s">
        <v>214</v>
      </c>
      <c r="C217">
        <v>6</v>
      </c>
      <c r="D217" t="s">
        <v>225</v>
      </c>
      <c r="E217">
        <f>VLOOKUP(A217,BASE_TMP_MED!$A$1:$E$111,3,0)</f>
        <v>0.27300000000000002</v>
      </c>
      <c r="F217">
        <f t="shared" si="9"/>
        <v>1.6380000000000001</v>
      </c>
      <c r="G217">
        <f>VLOOKUP(A217,BASE_TMP_MED!$A$1:$E$111,4,0)</f>
        <v>6.4216999999999996E-2</v>
      </c>
      <c r="H217">
        <f t="shared" si="10"/>
        <v>0.38530199999999998</v>
      </c>
      <c r="I217">
        <f>VLOOKUP(A217,BASE_TMP_MED!$A$1:$E$111,5,0)</f>
        <v>0.121</v>
      </c>
      <c r="J217">
        <f t="shared" si="11"/>
        <v>0.72599999999999998</v>
      </c>
    </row>
    <row r="218" spans="1:10" x14ac:dyDescent="0.3">
      <c r="A218" s="1" t="s">
        <v>511</v>
      </c>
      <c r="B218" t="s">
        <v>221</v>
      </c>
      <c r="C218">
        <v>2</v>
      </c>
      <c r="D218" t="s">
        <v>225</v>
      </c>
      <c r="E218">
        <f>VLOOKUP(A218,BASE_TMP_MED!$A$1:$E$111,3,0)</f>
        <v>0.308</v>
      </c>
      <c r="F218">
        <f t="shared" si="9"/>
        <v>0.61599999999999999</v>
      </c>
      <c r="G218">
        <f>VLOOKUP(A218,BASE_TMP_MED!$A$1:$E$111,4,0)</f>
        <v>5.3219000000000002E-2</v>
      </c>
      <c r="H218">
        <f t="shared" si="10"/>
        <v>0.106438</v>
      </c>
      <c r="I218">
        <f>VLOOKUP(A218,BASE_TMP_MED!$A$1:$E$111,5,0)</f>
        <v>0.159</v>
      </c>
      <c r="J218">
        <f t="shared" si="11"/>
        <v>0.318</v>
      </c>
    </row>
    <row r="219" spans="1:10" x14ac:dyDescent="0.3">
      <c r="A219" s="1" t="s">
        <v>455</v>
      </c>
      <c r="B219" t="s">
        <v>77</v>
      </c>
      <c r="C219">
        <v>57</v>
      </c>
      <c r="D219" t="s">
        <v>225</v>
      </c>
      <c r="E219">
        <f>VLOOKUP(A219,BASE_TMP_MED!$A$1:$E$111,3,0)</f>
        <v>0.25</v>
      </c>
      <c r="F219">
        <f t="shared" si="9"/>
        <v>14.25</v>
      </c>
      <c r="G219">
        <f>VLOOKUP(A219,BASE_TMP_MED!$A$1:$E$111,4,0)</f>
        <v>0.184336</v>
      </c>
      <c r="H219">
        <f t="shared" si="10"/>
        <v>10.507152</v>
      </c>
      <c r="I219">
        <f>VLOOKUP(A219,BASE_TMP_MED!$A$1:$E$111,5,0)</f>
        <v>0.53300000000000003</v>
      </c>
      <c r="J219">
        <f t="shared" si="11"/>
        <v>30.381</v>
      </c>
    </row>
    <row r="220" spans="1:10" x14ac:dyDescent="0.3">
      <c r="A220" s="1" t="s">
        <v>454</v>
      </c>
      <c r="B220" t="s">
        <v>180</v>
      </c>
      <c r="C220">
        <v>3</v>
      </c>
      <c r="D220" t="s">
        <v>225</v>
      </c>
      <c r="E220">
        <f>VLOOKUP(A220,BASE_TMP_MED!$A$1:$E$111,3,0)</f>
        <v>0.25</v>
      </c>
      <c r="F220">
        <f t="shared" si="9"/>
        <v>0.75</v>
      </c>
      <c r="G220">
        <f>VLOOKUP(A220,BASE_TMP_MED!$A$1:$E$111,4,0)</f>
        <v>0.20400099999999999</v>
      </c>
      <c r="H220">
        <f t="shared" si="10"/>
        <v>0.61200299999999996</v>
      </c>
      <c r="I220">
        <f>VLOOKUP(A220,BASE_TMP_MED!$A$1:$E$111,5,0)</f>
        <v>0.46700000000000003</v>
      </c>
      <c r="J220">
        <f t="shared" si="11"/>
        <v>1.401</v>
      </c>
    </row>
    <row r="221" spans="1:10" x14ac:dyDescent="0.3">
      <c r="A221" s="1" t="s">
        <v>512</v>
      </c>
      <c r="B221" t="s">
        <v>83</v>
      </c>
      <c r="C221">
        <v>1</v>
      </c>
      <c r="D221" t="s">
        <v>225</v>
      </c>
      <c r="E221">
        <f>VLOOKUP(A221,BASE_TMP_MED!$A$1:$E$111,3,0)</f>
        <v>0.498</v>
      </c>
      <c r="F221">
        <f t="shared" si="9"/>
        <v>0.498</v>
      </c>
      <c r="G221">
        <f>VLOOKUP(A221,BASE_TMP_MED!$A$1:$E$111,4,0)</f>
        <v>0.05</v>
      </c>
      <c r="H221">
        <f t="shared" si="10"/>
        <v>0.05</v>
      </c>
      <c r="I221">
        <f>VLOOKUP(A221,BASE_TMP_MED!$A$1:$E$111,5,0)</f>
        <v>0.112</v>
      </c>
      <c r="J221">
        <f t="shared" si="11"/>
        <v>0.112</v>
      </c>
    </row>
    <row r="222" spans="1:10" x14ac:dyDescent="0.3">
      <c r="A222" s="1" t="s">
        <v>466</v>
      </c>
      <c r="B222" t="s">
        <v>172</v>
      </c>
      <c r="C222">
        <v>1</v>
      </c>
      <c r="D222" t="s">
        <v>225</v>
      </c>
      <c r="E222">
        <f>VLOOKUP(A222,BASE_TMP_MED!$A$1:$E$111,3,0)</f>
        <v>0.374</v>
      </c>
      <c r="F222">
        <f t="shared" si="9"/>
        <v>0.374</v>
      </c>
      <c r="G222">
        <f>VLOOKUP(A222,BASE_TMP_MED!$A$1:$E$111,4,0)</f>
        <v>0.05</v>
      </c>
      <c r="H222">
        <f t="shared" si="10"/>
        <v>0.05</v>
      </c>
      <c r="I222">
        <f>VLOOKUP(A222,BASE_TMP_MED!$A$1:$E$111,5,0)</f>
        <v>0.115</v>
      </c>
      <c r="J222">
        <f t="shared" si="11"/>
        <v>0.115</v>
      </c>
    </row>
    <row r="223" spans="1:10" x14ac:dyDescent="0.3">
      <c r="A223" s="1" t="s">
        <v>515</v>
      </c>
      <c r="B223" t="s">
        <v>89</v>
      </c>
      <c r="C223">
        <v>3</v>
      </c>
      <c r="D223" t="s">
        <v>225</v>
      </c>
      <c r="E223">
        <f>VLOOKUP(A223,BASE_TMP_MED!$A$1:$E$111,3,0)</f>
        <v>0.159</v>
      </c>
      <c r="F223">
        <f t="shared" si="9"/>
        <v>0.47699999999999998</v>
      </c>
      <c r="G223">
        <f>VLOOKUP(A223,BASE_TMP_MED!$A$1:$E$111,4,0)</f>
        <v>5.0000000000000001E-3</v>
      </c>
      <c r="H223">
        <f t="shared" si="10"/>
        <v>1.4999999999999999E-2</v>
      </c>
      <c r="I223">
        <f>VLOOKUP(A223,BASE_TMP_MED!$A$1:$E$111,5,0)</f>
        <v>0.112</v>
      </c>
      <c r="J223">
        <f t="shared" si="11"/>
        <v>0.33600000000000002</v>
      </c>
    </row>
    <row r="224" spans="1:10" x14ac:dyDescent="0.3">
      <c r="A224" s="1" t="s">
        <v>539</v>
      </c>
      <c r="B224" t="s">
        <v>16</v>
      </c>
      <c r="C224">
        <v>50</v>
      </c>
      <c r="D224" t="s">
        <v>225</v>
      </c>
      <c r="E224">
        <f>VLOOKUP(A224,BASE_TMP_MED!$A$1:$E$111,3,0)</f>
        <v>0.28499999999999998</v>
      </c>
      <c r="F224">
        <f t="shared" si="9"/>
        <v>14.249999999999998</v>
      </c>
      <c r="G224">
        <f>VLOOKUP(A224,BASE_TMP_MED!$A$1:$E$111,4,0)</f>
        <v>5.0000000000000001E-3</v>
      </c>
      <c r="H224">
        <f t="shared" si="10"/>
        <v>0.25</v>
      </c>
      <c r="I224">
        <f>VLOOKUP(A224,BASE_TMP_MED!$A$1:$E$111,5,0)</f>
        <v>0.16200000000000001</v>
      </c>
      <c r="J224">
        <f t="shared" si="11"/>
        <v>8.1</v>
      </c>
    </row>
    <row r="225" spans="1:10" x14ac:dyDescent="0.3">
      <c r="A225" s="1" t="s">
        <v>464</v>
      </c>
      <c r="B225" t="s">
        <v>128</v>
      </c>
      <c r="C225">
        <v>3</v>
      </c>
      <c r="D225" t="s">
        <v>225</v>
      </c>
      <c r="E225">
        <f>VLOOKUP(A225,BASE_TMP_MED!$A$1:$E$111,3,0)</f>
        <v>0.439</v>
      </c>
      <c r="F225">
        <f t="shared" si="9"/>
        <v>1.3169999999999999</v>
      </c>
      <c r="G225">
        <f>VLOOKUP(A225,BASE_TMP_MED!$A$1:$E$111,4,0)</f>
        <v>2.5000000000000001E-2</v>
      </c>
      <c r="H225">
        <f t="shared" si="10"/>
        <v>7.5000000000000011E-2</v>
      </c>
      <c r="I225">
        <f>VLOOKUP(A225,BASE_TMP_MED!$A$1:$E$111,5,0)</f>
        <v>0.16200000000000001</v>
      </c>
      <c r="J225">
        <f t="shared" si="11"/>
        <v>0.48599999999999999</v>
      </c>
    </row>
    <row r="226" spans="1:10" x14ac:dyDescent="0.3">
      <c r="A226" s="1" t="s">
        <v>513</v>
      </c>
      <c r="B226" t="s">
        <v>85</v>
      </c>
      <c r="C226">
        <v>47</v>
      </c>
      <c r="D226" t="s">
        <v>225</v>
      </c>
      <c r="E226">
        <f>VLOOKUP(A226,BASE_TMP_MED!$A$1:$E$111,3,0)</f>
        <v>0.316</v>
      </c>
      <c r="F226">
        <f t="shared" si="9"/>
        <v>14.852</v>
      </c>
      <c r="G226">
        <f>VLOOKUP(A226,BASE_TMP_MED!$A$1:$E$111,4,0)</f>
        <v>0.05</v>
      </c>
      <c r="H226">
        <f t="shared" si="10"/>
        <v>2.35</v>
      </c>
      <c r="I226">
        <f>VLOOKUP(A226,BASE_TMP_MED!$A$1:$E$111,5,0)</f>
        <v>0.20100000000000001</v>
      </c>
      <c r="J226">
        <f t="shared" si="11"/>
        <v>9.447000000000001</v>
      </c>
    </row>
    <row r="227" spans="1:10" x14ac:dyDescent="0.3">
      <c r="A227" s="1" t="s">
        <v>514</v>
      </c>
      <c r="B227" t="s">
        <v>219</v>
      </c>
      <c r="C227">
        <v>3</v>
      </c>
      <c r="D227" t="s">
        <v>225</v>
      </c>
      <c r="E227">
        <f>VLOOKUP(A227,BASE_TMP_MED!$A$1:$E$111,3,0)</f>
        <v>0.22700000000000001</v>
      </c>
      <c r="F227">
        <f t="shared" si="9"/>
        <v>0.68100000000000005</v>
      </c>
      <c r="G227">
        <f>VLOOKUP(A227,BASE_TMP_MED!$A$1:$E$111,4,0)</f>
        <v>0.05</v>
      </c>
      <c r="H227">
        <f t="shared" si="10"/>
        <v>0.15000000000000002</v>
      </c>
      <c r="I227">
        <f>VLOOKUP(A227,BASE_TMP_MED!$A$1:$E$111,5,0)</f>
        <v>0.112</v>
      </c>
      <c r="J227">
        <f t="shared" si="11"/>
        <v>0.33600000000000002</v>
      </c>
    </row>
    <row r="228" spans="1:10" x14ac:dyDescent="0.3">
      <c r="A228" s="1" t="s">
        <v>468</v>
      </c>
      <c r="B228" t="s">
        <v>132</v>
      </c>
      <c r="C228">
        <v>208</v>
      </c>
      <c r="D228" t="s">
        <v>225</v>
      </c>
      <c r="E228">
        <f>VLOOKUP(A228,BASE_TMP_MED!$A$1:$E$111,3,0)</f>
        <v>0.311</v>
      </c>
      <c r="F228">
        <f t="shared" si="9"/>
        <v>64.688000000000002</v>
      </c>
      <c r="G228">
        <f>VLOOKUP(A228,BASE_TMP_MED!$A$1:$E$111,4,0)</f>
        <v>6.6689999999999999E-2</v>
      </c>
      <c r="H228">
        <f t="shared" si="10"/>
        <v>13.87152</v>
      </c>
      <c r="I228">
        <f>VLOOKUP(A228,BASE_TMP_MED!$A$1:$E$111,5,0)</f>
        <v>0.112</v>
      </c>
      <c r="J228">
        <f t="shared" si="11"/>
        <v>23.295999999999999</v>
      </c>
    </row>
    <row r="229" spans="1:10" x14ac:dyDescent="0.3">
      <c r="A229" s="1" t="s">
        <v>528</v>
      </c>
      <c r="B229" t="s">
        <v>111</v>
      </c>
      <c r="C229">
        <v>24</v>
      </c>
      <c r="D229" t="s">
        <v>225</v>
      </c>
      <c r="E229">
        <f>VLOOKUP(A229,BASE_TMP_MED!$A$1:$E$111,3,0)</f>
        <v>0.253</v>
      </c>
      <c r="F229">
        <f t="shared" si="9"/>
        <v>6.0720000000000001</v>
      </c>
      <c r="G229">
        <f>VLOOKUP(A229,BASE_TMP_MED!$A$1:$E$111,4,0)</f>
        <v>6.6689999999999999E-2</v>
      </c>
      <c r="H229">
        <f t="shared" si="10"/>
        <v>1.60056</v>
      </c>
      <c r="I229">
        <f>VLOOKUP(A229,BASE_TMP_MED!$A$1:$E$111,5,0)</f>
        <v>0.112</v>
      </c>
      <c r="J229">
        <f t="shared" si="11"/>
        <v>2.6880000000000002</v>
      </c>
    </row>
    <row r="230" spans="1:10" x14ac:dyDescent="0.3">
      <c r="A230" s="1" t="s">
        <v>554</v>
      </c>
      <c r="B230" t="s">
        <v>183</v>
      </c>
      <c r="C230">
        <v>8</v>
      </c>
      <c r="D230" t="s">
        <v>225</v>
      </c>
      <c r="E230">
        <f>VLOOKUP(A230,BASE_TMP_MED!$A$1:$E$111,3,0)</f>
        <v>0.39</v>
      </c>
      <c r="F230">
        <f t="shared" si="9"/>
        <v>3.12</v>
      </c>
      <c r="G230">
        <f>VLOOKUP(A230,BASE_TMP_MED!$A$1:$E$111,4,0)</f>
        <v>6.6989999999999994E-2</v>
      </c>
      <c r="H230">
        <f t="shared" si="10"/>
        <v>0.53591999999999995</v>
      </c>
      <c r="I230">
        <f>VLOOKUP(A230,BASE_TMP_MED!$A$1:$E$111,5,0)</f>
        <v>0.112</v>
      </c>
      <c r="J230">
        <f t="shared" si="11"/>
        <v>0.89600000000000002</v>
      </c>
    </row>
    <row r="231" spans="1:10" x14ac:dyDescent="0.3">
      <c r="A231" s="1" t="s">
        <v>553</v>
      </c>
      <c r="B231" t="s">
        <v>185</v>
      </c>
      <c r="C231">
        <v>8</v>
      </c>
      <c r="D231" t="s">
        <v>225</v>
      </c>
      <c r="E231">
        <f>VLOOKUP(A231,BASE_TMP_MED!$A$1:$E$111,3,0)</f>
        <v>0.39</v>
      </c>
      <c r="F231">
        <f t="shared" si="9"/>
        <v>3.12</v>
      </c>
      <c r="G231">
        <f>VLOOKUP(A231,BASE_TMP_MED!$A$1:$E$111,4,0)</f>
        <v>6.6989999999999994E-2</v>
      </c>
      <c r="H231">
        <f t="shared" si="10"/>
        <v>0.53591999999999995</v>
      </c>
      <c r="I231">
        <f>VLOOKUP(A231,BASE_TMP_MED!$A$1:$E$111,5,0)</f>
        <v>0.11700000000000001</v>
      </c>
      <c r="J231">
        <f t="shared" si="11"/>
        <v>0.93600000000000005</v>
      </c>
    </row>
    <row r="232" spans="1:10" x14ac:dyDescent="0.3">
      <c r="A232" s="1" t="s">
        <v>552</v>
      </c>
      <c r="B232" t="s">
        <v>163</v>
      </c>
      <c r="C232">
        <v>8</v>
      </c>
      <c r="D232" t="s">
        <v>225</v>
      </c>
      <c r="E232">
        <f>VLOOKUP(A232,BASE_TMP_MED!$A$1:$E$111,3,0)</f>
        <v>0.39</v>
      </c>
      <c r="F232">
        <f t="shared" si="9"/>
        <v>3.12</v>
      </c>
      <c r="G232">
        <f>VLOOKUP(A232,BASE_TMP_MED!$A$1:$E$111,4,0)</f>
        <v>6.6989999999999994E-2</v>
      </c>
      <c r="H232">
        <f t="shared" si="10"/>
        <v>0.53591999999999995</v>
      </c>
      <c r="I232">
        <f>VLOOKUP(A232,BASE_TMP_MED!$A$1:$E$111,5,0)</f>
        <v>0.11700000000000001</v>
      </c>
      <c r="J232">
        <f t="shared" si="11"/>
        <v>0.93600000000000005</v>
      </c>
    </row>
    <row r="233" spans="1:10" x14ac:dyDescent="0.3">
      <c r="A233" s="1" t="s">
        <v>474</v>
      </c>
      <c r="B233" t="s">
        <v>210</v>
      </c>
      <c r="C233">
        <v>124</v>
      </c>
      <c r="D233" t="s">
        <v>225</v>
      </c>
      <c r="E233">
        <f>VLOOKUP(A233,BASE_TMP_MED!$A$1:$E$111,3,0)</f>
        <v>0.32200000000000001</v>
      </c>
      <c r="F233">
        <f t="shared" si="9"/>
        <v>39.928000000000004</v>
      </c>
      <c r="G233">
        <f>VLOOKUP(A233,BASE_TMP_MED!$A$1:$E$111,4,0)</f>
        <v>0.139372</v>
      </c>
      <c r="H233">
        <f t="shared" si="10"/>
        <v>17.282128</v>
      </c>
      <c r="I233">
        <f>VLOOKUP(A233,BASE_TMP_MED!$A$1:$E$111,5,0)</f>
        <v>0.112</v>
      </c>
      <c r="J233">
        <f t="shared" si="11"/>
        <v>13.888</v>
      </c>
    </row>
    <row r="234" spans="1:10" x14ac:dyDescent="0.3">
      <c r="A234" s="1" t="s">
        <v>525</v>
      </c>
      <c r="B234" t="s">
        <v>213</v>
      </c>
      <c r="C234">
        <v>24</v>
      </c>
      <c r="D234" t="s">
        <v>225</v>
      </c>
      <c r="E234">
        <f>VLOOKUP(A234,BASE_TMP_MED!$A$1:$E$111,3,0)</f>
        <v>0.44</v>
      </c>
      <c r="F234">
        <f t="shared" si="9"/>
        <v>10.56</v>
      </c>
      <c r="G234">
        <f>VLOOKUP(A234,BASE_TMP_MED!$A$1:$E$111,4,0)</f>
        <v>0.139372</v>
      </c>
      <c r="H234">
        <f t="shared" si="10"/>
        <v>3.3449279999999999</v>
      </c>
      <c r="I234">
        <f>VLOOKUP(A234,BASE_TMP_MED!$A$1:$E$111,5,0)</f>
        <v>0.16200000000000001</v>
      </c>
      <c r="J234">
        <f t="shared" si="11"/>
        <v>3.8879999999999999</v>
      </c>
    </row>
    <row r="235" spans="1:10" x14ac:dyDescent="0.3">
      <c r="A235" s="1" t="s">
        <v>544</v>
      </c>
      <c r="B235" t="s">
        <v>215</v>
      </c>
      <c r="C235">
        <v>4</v>
      </c>
      <c r="D235" t="s">
        <v>225</v>
      </c>
      <c r="E235">
        <f>VLOOKUP(A235,BASE_TMP_MED!$A$1:$E$111,3,0)</f>
        <v>0.35899999999999999</v>
      </c>
      <c r="F235">
        <f t="shared" si="9"/>
        <v>1.4359999999999999</v>
      </c>
      <c r="G235">
        <f>VLOOKUP(A235,BASE_TMP_MED!$A$1:$E$111,4,0)</f>
        <v>0.139372</v>
      </c>
      <c r="H235">
        <f t="shared" si="10"/>
        <v>0.55748799999999998</v>
      </c>
      <c r="I235">
        <f>VLOOKUP(A235,BASE_TMP_MED!$A$1:$E$111,5,0)</f>
        <v>0.16200000000000001</v>
      </c>
      <c r="J235">
        <f t="shared" si="11"/>
        <v>0.64800000000000002</v>
      </c>
    </row>
    <row r="236" spans="1:10" x14ac:dyDescent="0.3">
      <c r="A236" s="1" t="s">
        <v>472</v>
      </c>
      <c r="B236" t="s">
        <v>212</v>
      </c>
      <c r="C236">
        <v>24</v>
      </c>
      <c r="D236" t="s">
        <v>225</v>
      </c>
      <c r="E236">
        <f>VLOOKUP(A236,BASE_TMP_MED!$A$1:$E$111,3,0)</f>
        <v>0.378</v>
      </c>
      <c r="F236">
        <f t="shared" si="9"/>
        <v>9.0719999999999992</v>
      </c>
      <c r="G236">
        <f>VLOOKUP(A236,BASE_TMP_MED!$A$1:$E$111,4,0)</f>
        <v>0.143954</v>
      </c>
      <c r="H236">
        <f t="shared" si="10"/>
        <v>3.4548959999999997</v>
      </c>
      <c r="I236">
        <f>VLOOKUP(A236,BASE_TMP_MED!$A$1:$E$111,5,0)</f>
        <v>0.17100000000000001</v>
      </c>
      <c r="J236">
        <f t="shared" si="11"/>
        <v>4.1040000000000001</v>
      </c>
    </row>
    <row r="237" spans="1:10" x14ac:dyDescent="0.3">
      <c r="A237" s="1" t="s">
        <v>508</v>
      </c>
      <c r="B237" t="s">
        <v>211</v>
      </c>
      <c r="C237">
        <v>102</v>
      </c>
      <c r="D237" t="s">
        <v>225</v>
      </c>
      <c r="E237">
        <f>VLOOKUP(A237,BASE_TMP_MED!$A$1:$E$111,3,0)</f>
        <v>0.152</v>
      </c>
      <c r="F237">
        <f t="shared" si="9"/>
        <v>15.504</v>
      </c>
      <c r="G237">
        <f>VLOOKUP(A237,BASE_TMP_MED!$A$1:$E$111,4,0)</f>
        <v>9.1966000000000006E-2</v>
      </c>
      <c r="H237">
        <f t="shared" si="10"/>
        <v>9.3805320000000005</v>
      </c>
      <c r="I237">
        <f>VLOOKUP(A237,BASE_TMP_MED!$A$1:$E$111,5,0)</f>
        <v>0.17499999999999999</v>
      </c>
      <c r="J237">
        <f t="shared" si="11"/>
        <v>17.849999999999998</v>
      </c>
    </row>
    <row r="238" spans="1:10" x14ac:dyDescent="0.3">
      <c r="A238" s="1" t="s">
        <v>482</v>
      </c>
      <c r="B238" t="s">
        <v>309</v>
      </c>
      <c r="C238">
        <v>1</v>
      </c>
      <c r="D238" t="s">
        <v>225</v>
      </c>
      <c r="E238">
        <f>VLOOKUP(A238,BASE_TMP_MED!$A$1:$E$111,3,0)</f>
        <v>0.34499999999999997</v>
      </c>
      <c r="F238">
        <f t="shared" si="9"/>
        <v>0.34499999999999997</v>
      </c>
      <c r="G238">
        <f>VLOOKUP(A238,BASE_TMP_MED!$A$1:$E$111,4,0)</f>
        <v>9.8345000000000002E-2</v>
      </c>
      <c r="H238">
        <f t="shared" si="10"/>
        <v>9.8345000000000002E-2</v>
      </c>
      <c r="I238">
        <f>VLOOKUP(A238,BASE_TMP_MED!$A$1:$E$111,5,0)</f>
        <v>0.14699999999999999</v>
      </c>
      <c r="J238">
        <f t="shared" si="11"/>
        <v>0.14699999999999999</v>
      </c>
    </row>
    <row r="239" spans="1:10" x14ac:dyDescent="0.3">
      <c r="A239" s="1" t="s">
        <v>504</v>
      </c>
      <c r="B239" t="s">
        <v>310</v>
      </c>
      <c r="C239">
        <v>3</v>
      </c>
      <c r="D239" t="s">
        <v>225</v>
      </c>
      <c r="E239">
        <f>VLOOKUP(A239,BASE_TMP_MED!$A$1:$E$111,3,0)</f>
        <v>0.20499999999999999</v>
      </c>
      <c r="F239">
        <f t="shared" si="9"/>
        <v>0.61499999999999999</v>
      </c>
      <c r="G239">
        <f>VLOOKUP(A239,BASE_TMP_MED!$A$1:$E$111,4,0)</f>
        <v>9.1966000000000006E-2</v>
      </c>
      <c r="H239">
        <f t="shared" si="10"/>
        <v>0.27589800000000003</v>
      </c>
      <c r="I239">
        <f>VLOOKUP(A239,BASE_TMP_MED!$A$1:$E$111,5,0)</f>
        <v>0.377</v>
      </c>
      <c r="J239">
        <f t="shared" si="11"/>
        <v>1.131</v>
      </c>
    </row>
    <row r="240" spans="1:10" x14ac:dyDescent="0.3">
      <c r="A240" s="1" t="s">
        <v>505</v>
      </c>
      <c r="B240" t="s">
        <v>310</v>
      </c>
      <c r="C240">
        <v>3</v>
      </c>
      <c r="D240" t="s">
        <v>225</v>
      </c>
      <c r="E240">
        <f>VLOOKUP(A240,BASE_TMP_MED!$A$1:$E$111,3,0)</f>
        <v>0.14799999999999999</v>
      </c>
      <c r="F240">
        <f t="shared" si="9"/>
        <v>0.44399999999999995</v>
      </c>
      <c r="G240">
        <f>VLOOKUP(A240,BASE_TMP_MED!$A$1:$E$111,4,0)</f>
        <v>9.1966000000000006E-2</v>
      </c>
      <c r="H240">
        <f t="shared" si="10"/>
        <v>0.27589800000000003</v>
      </c>
      <c r="I240">
        <f>VLOOKUP(A240,BASE_TMP_MED!$A$1:$E$111,5,0)</f>
        <v>0.377</v>
      </c>
      <c r="J240">
        <f t="shared" si="11"/>
        <v>1.131</v>
      </c>
    </row>
    <row r="241" spans="1:10" x14ac:dyDescent="0.3">
      <c r="A241" s="1" t="s">
        <v>506</v>
      </c>
      <c r="B241" t="s">
        <v>72</v>
      </c>
      <c r="C241">
        <v>103</v>
      </c>
      <c r="D241" t="s">
        <v>225</v>
      </c>
      <c r="E241">
        <f>VLOOKUP(A241,BASE_TMP_MED!$A$1:$E$111,3,0)</f>
        <v>0.121</v>
      </c>
      <c r="F241">
        <f t="shared" si="9"/>
        <v>12.462999999999999</v>
      </c>
      <c r="G241">
        <f>VLOOKUP(A241,BASE_TMP_MED!$A$1:$E$111,4,0)</f>
        <v>8.7732000000000004E-2</v>
      </c>
      <c r="H241">
        <f t="shared" si="10"/>
        <v>9.0363959999999999</v>
      </c>
      <c r="I241">
        <f>VLOOKUP(A241,BASE_TMP_MED!$A$1:$E$111,5,0)</f>
        <v>0.114</v>
      </c>
      <c r="J241">
        <f t="shared" si="11"/>
        <v>11.742000000000001</v>
      </c>
    </row>
    <row r="242" spans="1:10" x14ac:dyDescent="0.3">
      <c r="A242" s="1" t="s">
        <v>507</v>
      </c>
      <c r="B242" t="s">
        <v>37</v>
      </c>
      <c r="C242">
        <v>3</v>
      </c>
      <c r="D242" t="s">
        <v>225</v>
      </c>
      <c r="E242">
        <f>VLOOKUP(A242,BASE_TMP_MED!$A$1:$E$111,3,0)</f>
        <v>0.23499999999999999</v>
      </c>
      <c r="F242">
        <f t="shared" si="9"/>
        <v>0.70499999999999996</v>
      </c>
      <c r="G242">
        <f>VLOOKUP(A242,BASE_TMP_MED!$A$1:$E$111,4,0)</f>
        <v>8.7732000000000004E-2</v>
      </c>
      <c r="H242">
        <f t="shared" si="10"/>
        <v>0.26319599999999999</v>
      </c>
      <c r="I242">
        <f>VLOOKUP(A242,BASE_TMP_MED!$A$1:$E$111,5,0)</f>
        <v>0.114</v>
      </c>
      <c r="J242">
        <f t="shared" si="11"/>
        <v>0.34200000000000003</v>
      </c>
    </row>
    <row r="243" spans="1:10" x14ac:dyDescent="0.3">
      <c r="A243" s="1" t="s">
        <v>484</v>
      </c>
      <c r="B243" t="s">
        <v>37</v>
      </c>
      <c r="C243">
        <v>3</v>
      </c>
      <c r="D243" t="s">
        <v>225</v>
      </c>
      <c r="E243">
        <f>VLOOKUP(A243,BASE_TMP_MED!$A$1:$E$111,3,0)</f>
        <v>0.251</v>
      </c>
      <c r="F243">
        <f t="shared" si="9"/>
        <v>0.753</v>
      </c>
      <c r="G243">
        <f>VLOOKUP(A243,BASE_TMP_MED!$A$1:$E$111,4,0)</f>
        <v>9.3229999999999993E-2</v>
      </c>
      <c r="H243">
        <f t="shared" si="10"/>
        <v>0.27968999999999999</v>
      </c>
      <c r="I243">
        <f>VLOOKUP(A243,BASE_TMP_MED!$A$1:$E$111,5,0)</f>
        <v>0.13100000000000001</v>
      </c>
      <c r="J243">
        <f t="shared" si="11"/>
        <v>0.39300000000000002</v>
      </c>
    </row>
    <row r="244" spans="1:10" x14ac:dyDescent="0.3">
      <c r="A244" s="1" t="s">
        <v>493</v>
      </c>
      <c r="B244" t="s">
        <v>52</v>
      </c>
      <c r="C244">
        <v>1</v>
      </c>
      <c r="D244" t="s">
        <v>225</v>
      </c>
      <c r="E244">
        <f>VLOOKUP(A244,BASE_TMP_MED!$A$1:$E$111,3,0)</f>
        <v>0.13600000000000001</v>
      </c>
      <c r="F244">
        <f t="shared" si="9"/>
        <v>0.13600000000000001</v>
      </c>
      <c r="G244">
        <f>VLOOKUP(A244,BASE_TMP_MED!$A$1:$E$111,4,0)</f>
        <v>9.2263999999999999E-2</v>
      </c>
      <c r="H244">
        <f t="shared" si="10"/>
        <v>9.2263999999999999E-2</v>
      </c>
      <c r="I244">
        <f>VLOOKUP(A244,BASE_TMP_MED!$A$1:$E$111,5,0)</f>
        <v>8.7999999999999995E-2</v>
      </c>
      <c r="J244">
        <f t="shared" si="11"/>
        <v>8.7999999999999995E-2</v>
      </c>
    </row>
    <row r="245" spans="1:10" x14ac:dyDescent="0.3">
      <c r="A245" s="1" t="s">
        <v>537</v>
      </c>
      <c r="B245" t="s">
        <v>218</v>
      </c>
      <c r="C245">
        <v>3</v>
      </c>
      <c r="D245" t="s">
        <v>225</v>
      </c>
      <c r="E245">
        <f>VLOOKUP(A245,BASE_TMP_MED!$A$1:$E$111,3,0)</f>
        <v>0.57599999999999996</v>
      </c>
      <c r="F245">
        <f t="shared" si="9"/>
        <v>1.7279999999999998</v>
      </c>
      <c r="G245">
        <f>VLOOKUP(A245,BASE_TMP_MED!$A$1:$E$111,4,0)</f>
        <v>0.24488199999999999</v>
      </c>
      <c r="H245">
        <f t="shared" si="10"/>
        <v>0.73464599999999991</v>
      </c>
      <c r="I245">
        <f>VLOOKUP(A245,BASE_TMP_MED!$A$1:$E$111,5,0)</f>
        <v>0.35399999999999998</v>
      </c>
      <c r="J245">
        <f t="shared" si="11"/>
        <v>1.0619999999999998</v>
      </c>
    </row>
    <row r="246" spans="1:10" x14ac:dyDescent="0.3">
      <c r="A246" s="1" t="s">
        <v>533</v>
      </c>
      <c r="B246" t="s">
        <v>312</v>
      </c>
      <c r="C246">
        <v>3</v>
      </c>
      <c r="D246" t="s">
        <v>225</v>
      </c>
      <c r="E246">
        <f>VLOOKUP(A246,BASE_TMP_MED!$A$1:$E$111,3,0)</f>
        <v>0.39600000000000002</v>
      </c>
      <c r="F246">
        <f t="shared" si="9"/>
        <v>1.1880000000000002</v>
      </c>
      <c r="G246">
        <f>VLOOKUP(A246,BASE_TMP_MED!$A$1:$E$111,4,0)</f>
        <v>0.18154400000000001</v>
      </c>
      <c r="H246">
        <f t="shared" si="10"/>
        <v>0.54463200000000001</v>
      </c>
      <c r="I246">
        <f>VLOOKUP(A246,BASE_TMP_MED!$A$1:$E$111,5,0)</f>
        <v>0.23899999999999999</v>
      </c>
      <c r="J246">
        <f t="shared" si="11"/>
        <v>0.71699999999999997</v>
      </c>
    </row>
    <row r="247" spans="1:10" x14ac:dyDescent="0.3">
      <c r="A247" s="1" t="s">
        <v>516</v>
      </c>
      <c r="B247" t="s">
        <v>20</v>
      </c>
      <c r="C247">
        <v>3</v>
      </c>
      <c r="D247" t="s">
        <v>225</v>
      </c>
      <c r="E247">
        <f>VLOOKUP(A247,BASE_TMP_MED!$A$1:$E$111,3,0)</f>
        <v>0.20599999999999999</v>
      </c>
      <c r="F247">
        <f t="shared" si="9"/>
        <v>0.61799999999999999</v>
      </c>
      <c r="G247">
        <f>VLOOKUP(A247,BASE_TMP_MED!$A$1:$E$111,4,0)</f>
        <v>8.9929999999999996E-2</v>
      </c>
      <c r="H247">
        <f t="shared" si="10"/>
        <v>0.26978999999999997</v>
      </c>
      <c r="I247">
        <f>VLOOKUP(A247,BASE_TMP_MED!$A$1:$E$111,5,0)</f>
        <v>0.121</v>
      </c>
      <c r="J247">
        <f t="shared" si="11"/>
        <v>0.36299999999999999</v>
      </c>
    </row>
    <row r="248" spans="1:10" x14ac:dyDescent="0.3">
      <c r="A248" s="1" t="s">
        <v>542</v>
      </c>
      <c r="B248" t="s">
        <v>217</v>
      </c>
      <c r="C248">
        <v>3</v>
      </c>
      <c r="D248" t="s">
        <v>225</v>
      </c>
      <c r="E248">
        <f>VLOOKUP(A248,BASE_TMP_MED!$A$1:$E$111,3,0)</f>
        <v>0.128</v>
      </c>
      <c r="F248">
        <f t="shared" si="9"/>
        <v>0.38400000000000001</v>
      </c>
      <c r="G248">
        <f>VLOOKUP(A248,BASE_TMP_MED!$A$1:$E$111,4,0)</f>
        <v>8.9929999999999996E-2</v>
      </c>
      <c r="H248">
        <f t="shared" si="10"/>
        <v>0.26978999999999997</v>
      </c>
      <c r="I248">
        <f>VLOOKUP(A248,BASE_TMP_MED!$A$1:$E$111,5,0)</f>
        <v>0.121</v>
      </c>
      <c r="J248">
        <f t="shared" si="11"/>
        <v>0.36299999999999999</v>
      </c>
    </row>
    <row r="249" spans="1:10" x14ac:dyDescent="0.3">
      <c r="A249" s="1" t="s">
        <v>487</v>
      </c>
      <c r="B249" t="s">
        <v>43</v>
      </c>
      <c r="C249">
        <v>1</v>
      </c>
      <c r="D249" t="s">
        <v>225</v>
      </c>
      <c r="E249">
        <f>VLOOKUP(A249,BASE_TMP_MED!$A$1:$E$111,3,0)</f>
        <v>0.34</v>
      </c>
      <c r="F249">
        <f t="shared" si="9"/>
        <v>0.34</v>
      </c>
      <c r="G249">
        <f>VLOOKUP(A249,BASE_TMP_MED!$A$1:$E$111,4,0)</f>
        <v>0.25719999999999998</v>
      </c>
      <c r="H249">
        <f t="shared" si="10"/>
        <v>0.25719999999999998</v>
      </c>
      <c r="I249">
        <f>VLOOKUP(A249,BASE_TMP_MED!$A$1:$E$111,5,0)</f>
        <v>0.379</v>
      </c>
      <c r="J249">
        <f t="shared" si="11"/>
        <v>0.379</v>
      </c>
    </row>
    <row r="250" spans="1:10" x14ac:dyDescent="0.3">
      <c r="A250" s="1" t="s">
        <v>486</v>
      </c>
      <c r="B250" t="s">
        <v>41</v>
      </c>
      <c r="C250">
        <v>27</v>
      </c>
      <c r="D250" t="s">
        <v>225</v>
      </c>
      <c r="E250">
        <f>VLOOKUP(A250,BASE_TMP_MED!$A$1:$E$111,3,0)</f>
        <v>0.51400000000000001</v>
      </c>
      <c r="F250">
        <f t="shared" si="9"/>
        <v>13.878</v>
      </c>
      <c r="G250">
        <f>VLOOKUP(A250,BASE_TMP_MED!$A$1:$E$111,4,0)</f>
        <v>0.24616299999999999</v>
      </c>
      <c r="H250">
        <f t="shared" si="10"/>
        <v>6.646401</v>
      </c>
      <c r="I250">
        <f>VLOOKUP(A250,BASE_TMP_MED!$A$1:$E$111,5,0)</f>
        <v>0.35699999999999998</v>
      </c>
      <c r="J250">
        <f t="shared" si="11"/>
        <v>9.6389999999999993</v>
      </c>
    </row>
    <row r="251" spans="1:10" x14ac:dyDescent="0.3">
      <c r="A251" s="1" t="s">
        <v>509</v>
      </c>
      <c r="B251" t="s">
        <v>313</v>
      </c>
      <c r="C251">
        <v>57</v>
      </c>
      <c r="D251" t="s">
        <v>225</v>
      </c>
      <c r="E251">
        <f>VLOOKUP(A251,BASE_TMP_MED!$A$1:$E$111,3,0)</f>
        <v>0.22500000000000001</v>
      </c>
      <c r="F251">
        <f t="shared" si="9"/>
        <v>12.825000000000001</v>
      </c>
      <c r="G251">
        <f>VLOOKUP(A251,BASE_TMP_MED!$A$1:$E$111,4,0)</f>
        <v>0.20400099999999999</v>
      </c>
      <c r="H251">
        <f t="shared" si="10"/>
        <v>11.628057</v>
      </c>
      <c r="I251">
        <f>VLOOKUP(A251,BASE_TMP_MED!$A$1:$E$111,5,0)</f>
        <v>0.46700000000000003</v>
      </c>
      <c r="J251">
        <f t="shared" si="11"/>
        <v>26.619</v>
      </c>
    </row>
    <row r="252" spans="1:10" x14ac:dyDescent="0.3">
      <c r="A252" s="1" t="s">
        <v>548</v>
      </c>
      <c r="B252" t="s">
        <v>230</v>
      </c>
      <c r="C252">
        <v>202</v>
      </c>
      <c r="D252" t="s">
        <v>283</v>
      </c>
      <c r="E252">
        <f>VLOOKUP(A252,BASE_TMP_MED!$A$1:$E$111,3,0)</f>
        <v>0.157</v>
      </c>
      <c r="F252">
        <f t="shared" si="9"/>
        <v>31.713999999999999</v>
      </c>
      <c r="G252">
        <f>VLOOKUP(A252,BASE_TMP_MED!$A$1:$E$111,4,0)</f>
        <v>5.0000000000000001E-3</v>
      </c>
      <c r="H252">
        <f t="shared" si="10"/>
        <v>1.01</v>
      </c>
      <c r="I252">
        <f>VLOOKUP(A252,BASE_TMP_MED!$A$1:$E$111,5,0)</f>
        <v>0.112</v>
      </c>
      <c r="J252">
        <f t="shared" si="11"/>
        <v>22.623999999999999</v>
      </c>
    </row>
    <row r="253" spans="1:10" x14ac:dyDescent="0.3">
      <c r="A253" s="1" t="s">
        <v>501</v>
      </c>
      <c r="B253" t="s">
        <v>248</v>
      </c>
      <c r="C253">
        <v>6</v>
      </c>
      <c r="D253" t="s">
        <v>283</v>
      </c>
      <c r="E253">
        <f>VLOOKUP(A253,BASE_TMP_MED!$A$1:$E$111,3,0)</f>
        <v>0.19800000000000001</v>
      </c>
      <c r="F253">
        <f t="shared" si="9"/>
        <v>1.1880000000000002</v>
      </c>
      <c r="G253">
        <f>VLOOKUP(A253,BASE_TMP_MED!$A$1:$E$111,4,0)</f>
        <v>5.0000000000000001E-3</v>
      </c>
      <c r="H253">
        <f t="shared" si="10"/>
        <v>0.03</v>
      </c>
      <c r="I253">
        <f>VLOOKUP(A253,BASE_TMP_MED!$A$1:$E$111,5,0)</f>
        <v>0.112</v>
      </c>
      <c r="J253">
        <f t="shared" si="11"/>
        <v>0.67200000000000004</v>
      </c>
    </row>
    <row r="254" spans="1:10" x14ac:dyDescent="0.3">
      <c r="A254" s="1" t="s">
        <v>477</v>
      </c>
      <c r="B254" t="s">
        <v>256</v>
      </c>
      <c r="C254">
        <v>6</v>
      </c>
      <c r="D254" t="s">
        <v>283</v>
      </c>
      <c r="E254">
        <f>VLOOKUP(A254,BASE_TMP_MED!$A$1:$E$111,3,0)</f>
        <v>0.188</v>
      </c>
      <c r="F254">
        <f t="shared" si="9"/>
        <v>1.1280000000000001</v>
      </c>
      <c r="G254">
        <f>VLOOKUP(A254,BASE_TMP_MED!$A$1:$E$111,4,0)</f>
        <v>5.0000000000000001E-3</v>
      </c>
      <c r="H254">
        <f t="shared" si="10"/>
        <v>0.03</v>
      </c>
      <c r="I254">
        <f>VLOOKUP(A254,BASE_TMP_MED!$A$1:$E$111,5,0)</f>
        <v>0.112</v>
      </c>
      <c r="J254">
        <f t="shared" si="11"/>
        <v>0.67200000000000004</v>
      </c>
    </row>
    <row r="255" spans="1:10" x14ac:dyDescent="0.3">
      <c r="A255" s="1" t="s">
        <v>478</v>
      </c>
      <c r="B255" t="s">
        <v>279</v>
      </c>
      <c r="C255">
        <v>2</v>
      </c>
      <c r="D255" t="s">
        <v>283</v>
      </c>
      <c r="E255">
        <f>VLOOKUP(A255,BASE_TMP_MED!$A$1:$E$111,3,0)</f>
        <v>0.19800000000000001</v>
      </c>
      <c r="F255">
        <f t="shared" si="9"/>
        <v>0.39600000000000002</v>
      </c>
      <c r="G255">
        <f>VLOOKUP(A255,BASE_TMP_MED!$A$1:$E$111,4,0)</f>
        <v>5.0000000000000001E-3</v>
      </c>
      <c r="H255">
        <f t="shared" si="10"/>
        <v>0.01</v>
      </c>
      <c r="I255">
        <f>VLOOKUP(A255,BASE_TMP_MED!$A$1:$E$111,5,0)</f>
        <v>0.112</v>
      </c>
      <c r="J255">
        <f t="shared" si="11"/>
        <v>0.224</v>
      </c>
    </row>
    <row r="256" spans="1:10" x14ac:dyDescent="0.3">
      <c r="A256" s="1" t="s">
        <v>503</v>
      </c>
      <c r="B256" t="s">
        <v>70</v>
      </c>
      <c r="C256">
        <v>101</v>
      </c>
      <c r="D256" t="s">
        <v>283</v>
      </c>
      <c r="E256">
        <f>VLOOKUP(A256,BASE_TMP_MED!$A$1:$E$111,3,0)</f>
        <v>9.2999999999999999E-2</v>
      </c>
      <c r="F256">
        <f t="shared" si="9"/>
        <v>9.3930000000000007</v>
      </c>
      <c r="G256">
        <f>VLOOKUP(A256,BASE_TMP_MED!$A$1:$E$111,4,0)</f>
        <v>3.7437999999999999E-2</v>
      </c>
      <c r="H256">
        <f t="shared" si="10"/>
        <v>3.7812380000000001</v>
      </c>
      <c r="I256">
        <f>VLOOKUP(A256,BASE_TMP_MED!$A$1:$E$111,5,0)</f>
        <v>6.6000000000000003E-2</v>
      </c>
      <c r="J256">
        <f t="shared" si="11"/>
        <v>6.6660000000000004</v>
      </c>
    </row>
    <row r="257" spans="1:10" x14ac:dyDescent="0.3">
      <c r="A257" s="1" t="s">
        <v>498</v>
      </c>
      <c r="B257" t="s">
        <v>233</v>
      </c>
      <c r="C257">
        <v>75</v>
      </c>
      <c r="D257" t="s">
        <v>283</v>
      </c>
      <c r="E257">
        <f>VLOOKUP(A257,BASE_TMP_MED!$A$1:$E$111,3,0)</f>
        <v>0.28999999999999998</v>
      </c>
      <c r="F257">
        <f t="shared" si="9"/>
        <v>21.75</v>
      </c>
      <c r="G257">
        <f>VLOOKUP(A257,BASE_TMP_MED!$A$1:$E$111,4,0)</f>
        <v>6.6691E-2</v>
      </c>
      <c r="H257">
        <f t="shared" si="10"/>
        <v>5.0018250000000002</v>
      </c>
      <c r="I257">
        <f>VLOOKUP(A257,BASE_TMP_MED!$A$1:$E$111,5,0)</f>
        <v>0.112</v>
      </c>
      <c r="J257">
        <f t="shared" si="11"/>
        <v>8.4</v>
      </c>
    </row>
    <row r="258" spans="1:10" x14ac:dyDescent="0.3">
      <c r="A258" s="1" t="s">
        <v>527</v>
      </c>
      <c r="B258" t="s">
        <v>242</v>
      </c>
      <c r="C258">
        <v>18</v>
      </c>
      <c r="D258" t="s">
        <v>283</v>
      </c>
      <c r="E258">
        <f>VLOOKUP(A258,BASE_TMP_MED!$A$1:$E$111,3,0)</f>
        <v>0.379</v>
      </c>
      <c r="F258">
        <f t="shared" ref="F258:F321" si="12">E258*C258</f>
        <v>6.8220000000000001</v>
      </c>
      <c r="G258">
        <f>VLOOKUP(A258,BASE_TMP_MED!$A$1:$E$111,4,0)</f>
        <v>9.4371999999999998E-2</v>
      </c>
      <c r="H258">
        <f t="shared" ref="H258:H321" si="13">G258*C258</f>
        <v>1.698696</v>
      </c>
      <c r="I258">
        <f>VLOOKUP(A258,BASE_TMP_MED!$A$1:$E$111,5,0)</f>
        <v>0.13700000000000001</v>
      </c>
      <c r="J258">
        <f t="shared" ref="J258:J321" si="14">I258*C258</f>
        <v>2.4660000000000002</v>
      </c>
    </row>
    <row r="259" spans="1:10" x14ac:dyDescent="0.3">
      <c r="A259" s="1" t="s">
        <v>471</v>
      </c>
      <c r="B259" t="s">
        <v>260</v>
      </c>
      <c r="C259">
        <v>3</v>
      </c>
      <c r="D259" t="s">
        <v>283</v>
      </c>
      <c r="E259">
        <f>VLOOKUP(A259,BASE_TMP_MED!$A$1:$E$111,3,0)</f>
        <v>0.317</v>
      </c>
      <c r="F259">
        <f t="shared" si="12"/>
        <v>0.95100000000000007</v>
      </c>
      <c r="G259">
        <f>VLOOKUP(A259,BASE_TMP_MED!$A$1:$E$111,4,0)</f>
        <v>6.6691E-2</v>
      </c>
      <c r="H259">
        <f t="shared" si="13"/>
        <v>0.200073</v>
      </c>
      <c r="I259">
        <f>VLOOKUP(A259,BASE_TMP_MED!$A$1:$E$111,5,0)</f>
        <v>0.112</v>
      </c>
      <c r="J259">
        <f t="shared" si="14"/>
        <v>0.33600000000000002</v>
      </c>
    </row>
    <row r="260" spans="1:10" x14ac:dyDescent="0.3">
      <c r="A260" s="1" t="s">
        <v>517</v>
      </c>
      <c r="B260" t="s">
        <v>267</v>
      </c>
      <c r="C260">
        <v>3</v>
      </c>
      <c r="D260" t="s">
        <v>283</v>
      </c>
      <c r="E260">
        <f>VLOOKUP(A260,BASE_TMP_MED!$A$1:$E$111,3,0)</f>
        <v>0.63400000000000001</v>
      </c>
      <c r="F260">
        <f t="shared" si="12"/>
        <v>1.9020000000000001</v>
      </c>
      <c r="G260">
        <f>VLOOKUP(A260,BASE_TMP_MED!$A$1:$E$111,4,0)</f>
        <v>7.0948999999999998E-2</v>
      </c>
      <c r="H260">
        <f t="shared" si="13"/>
        <v>0.21284700000000001</v>
      </c>
      <c r="I260">
        <f>VLOOKUP(A260,BASE_TMP_MED!$A$1:$E$111,5,0)</f>
        <v>0.121</v>
      </c>
      <c r="J260">
        <f t="shared" si="14"/>
        <v>0.36299999999999999</v>
      </c>
    </row>
    <row r="261" spans="1:10" x14ac:dyDescent="0.3">
      <c r="A261" s="1" t="s">
        <v>467</v>
      </c>
      <c r="B261" t="s">
        <v>265</v>
      </c>
      <c r="C261">
        <v>3</v>
      </c>
      <c r="D261" t="s">
        <v>283</v>
      </c>
      <c r="E261">
        <f>VLOOKUP(A261,BASE_TMP_MED!$A$1:$E$111,3,0)</f>
        <v>0.34300000000000003</v>
      </c>
      <c r="F261">
        <f t="shared" si="12"/>
        <v>1.0290000000000001</v>
      </c>
      <c r="G261">
        <f>VLOOKUP(A261,BASE_TMP_MED!$A$1:$E$111,4,0)</f>
        <v>7.0948999999999998E-2</v>
      </c>
      <c r="H261">
        <f t="shared" si="13"/>
        <v>0.21284700000000001</v>
      </c>
      <c r="I261">
        <f>VLOOKUP(A261,BASE_TMP_MED!$A$1:$E$111,5,0)</f>
        <v>0.121</v>
      </c>
      <c r="J261">
        <f t="shared" si="14"/>
        <v>0.36299999999999999</v>
      </c>
    </row>
    <row r="262" spans="1:10" x14ac:dyDescent="0.3">
      <c r="A262" s="1" t="s">
        <v>469</v>
      </c>
      <c r="B262" t="s">
        <v>134</v>
      </c>
      <c r="C262">
        <v>66</v>
      </c>
      <c r="D262" t="s">
        <v>283</v>
      </c>
      <c r="E262">
        <f>VLOOKUP(A262,BASE_TMP_MED!$A$1:$E$111,3,0)</f>
        <v>0.34799999999999998</v>
      </c>
      <c r="F262">
        <f t="shared" si="12"/>
        <v>22.968</v>
      </c>
      <c r="G262">
        <f>VLOOKUP(A262,BASE_TMP_MED!$A$1:$E$111,4,0)</f>
        <v>6.6691E-2</v>
      </c>
      <c r="H262">
        <f t="shared" si="13"/>
        <v>4.4016060000000001</v>
      </c>
      <c r="I262">
        <f>VLOOKUP(A262,BASE_TMP_MED!$A$1:$E$111,5,0)</f>
        <v>0.112</v>
      </c>
      <c r="J262">
        <f t="shared" si="14"/>
        <v>7.3920000000000003</v>
      </c>
    </row>
    <row r="263" spans="1:10" x14ac:dyDescent="0.3">
      <c r="A263" s="1" t="s">
        <v>546</v>
      </c>
      <c r="B263" t="s">
        <v>27</v>
      </c>
      <c r="C263">
        <v>6</v>
      </c>
      <c r="D263" t="s">
        <v>283</v>
      </c>
      <c r="E263">
        <f>VLOOKUP(A263,BASE_TMP_MED!$A$1:$E$111,3,0)</f>
        <v>0.40400000000000003</v>
      </c>
      <c r="F263">
        <f t="shared" si="12"/>
        <v>2.4240000000000004</v>
      </c>
      <c r="G263">
        <f>VLOOKUP(A263,BASE_TMP_MED!$A$1:$E$111,4,0)</f>
        <v>7.9799999999999996E-2</v>
      </c>
      <c r="H263">
        <f t="shared" si="13"/>
        <v>0.4788</v>
      </c>
      <c r="I263">
        <f>VLOOKUP(A263,BASE_TMP_MED!$A$1:$E$111,5,0)</f>
        <v>0.13600000000000001</v>
      </c>
      <c r="J263">
        <f t="shared" si="14"/>
        <v>0.81600000000000006</v>
      </c>
    </row>
    <row r="264" spans="1:10" x14ac:dyDescent="0.3">
      <c r="A264" s="1" t="s">
        <v>496</v>
      </c>
      <c r="B264" t="s">
        <v>58</v>
      </c>
      <c r="C264">
        <v>2</v>
      </c>
      <c r="D264" t="s">
        <v>283</v>
      </c>
      <c r="E264">
        <f>VLOOKUP(A264,BASE_TMP_MED!$A$1:$E$111,3,0)</f>
        <v>0.46400000000000002</v>
      </c>
      <c r="F264">
        <f t="shared" si="12"/>
        <v>0.92800000000000005</v>
      </c>
      <c r="G264">
        <f>VLOOKUP(A264,BASE_TMP_MED!$A$1:$E$111,4,0)</f>
        <v>6.6691E-2</v>
      </c>
      <c r="H264">
        <f t="shared" si="13"/>
        <v>0.133382</v>
      </c>
      <c r="I264">
        <f>VLOOKUP(A264,BASE_TMP_MED!$A$1:$E$111,5,0)</f>
        <v>0.112</v>
      </c>
      <c r="J264">
        <f t="shared" si="14"/>
        <v>0.224</v>
      </c>
    </row>
    <row r="265" spans="1:10" x14ac:dyDescent="0.3">
      <c r="A265" s="1" t="s">
        <v>559</v>
      </c>
      <c r="B265" t="s">
        <v>271</v>
      </c>
      <c r="C265">
        <v>2</v>
      </c>
      <c r="D265" t="s">
        <v>283</v>
      </c>
      <c r="E265">
        <f>VLOOKUP(A265,BASE_TMP_MED!$A$1:$E$111,3,0)</f>
        <v>0.25</v>
      </c>
      <c r="F265">
        <f t="shared" si="12"/>
        <v>0.5</v>
      </c>
      <c r="G265">
        <f>VLOOKUP(A265,BASE_TMP_MED!$A$1:$E$111,4,0)</f>
        <v>6.6691E-2</v>
      </c>
      <c r="H265">
        <f t="shared" si="13"/>
        <v>0.133382</v>
      </c>
      <c r="I265">
        <f>VLOOKUP(A265,BASE_TMP_MED!$A$1:$E$111,5,0)</f>
        <v>0.112</v>
      </c>
      <c r="J265">
        <f t="shared" si="14"/>
        <v>0.224</v>
      </c>
    </row>
    <row r="266" spans="1:10" x14ac:dyDescent="0.3">
      <c r="A266" s="1" t="s">
        <v>480</v>
      </c>
      <c r="B266" t="s">
        <v>150</v>
      </c>
      <c r="C266">
        <v>202</v>
      </c>
      <c r="D266" t="s">
        <v>283</v>
      </c>
      <c r="E266">
        <f>VLOOKUP(A266,BASE_TMP_MED!$A$1:$E$111,3,0)</f>
        <v>0.13700000000000001</v>
      </c>
      <c r="F266">
        <f t="shared" si="12"/>
        <v>27.674000000000003</v>
      </c>
      <c r="G266">
        <f>VLOOKUP(A266,BASE_TMP_MED!$A$1:$E$111,4,0)</f>
        <v>5.0000000000000001E-3</v>
      </c>
      <c r="H266">
        <f t="shared" si="13"/>
        <v>1.01</v>
      </c>
      <c r="I266">
        <f>VLOOKUP(A266,BASE_TMP_MED!$A$1:$E$111,5,0)</f>
        <v>0.112</v>
      </c>
      <c r="J266">
        <f t="shared" si="14"/>
        <v>22.623999999999999</v>
      </c>
    </row>
    <row r="267" spans="1:10" x14ac:dyDescent="0.3">
      <c r="A267" s="1" t="s">
        <v>551</v>
      </c>
      <c r="B267" t="s">
        <v>33</v>
      </c>
      <c r="C267">
        <v>2</v>
      </c>
      <c r="D267" t="s">
        <v>283</v>
      </c>
      <c r="E267">
        <f>VLOOKUP(A267,BASE_TMP_MED!$A$1:$E$111,3,0)</f>
        <v>0.122</v>
      </c>
      <c r="F267">
        <f t="shared" si="12"/>
        <v>0.24399999999999999</v>
      </c>
      <c r="G267">
        <f>VLOOKUP(A267,BASE_TMP_MED!$A$1:$E$111,4,0)</f>
        <v>0.05</v>
      </c>
      <c r="H267">
        <f t="shared" si="13"/>
        <v>0.1</v>
      </c>
      <c r="I267">
        <f>VLOOKUP(A267,BASE_TMP_MED!$A$1:$E$111,5,0)</f>
        <v>0.112</v>
      </c>
      <c r="J267">
        <f t="shared" si="14"/>
        <v>0.224</v>
      </c>
    </row>
    <row r="268" spans="1:10" x14ac:dyDescent="0.3">
      <c r="A268" s="1" t="s">
        <v>502</v>
      </c>
      <c r="B268" t="s">
        <v>68</v>
      </c>
      <c r="C268">
        <v>6</v>
      </c>
      <c r="D268" t="s">
        <v>283</v>
      </c>
      <c r="E268">
        <f>VLOOKUP(A268,BASE_TMP_MED!$A$1:$E$111,3,0)</f>
        <v>0.189</v>
      </c>
      <c r="F268">
        <f t="shared" si="12"/>
        <v>1.1339999999999999</v>
      </c>
      <c r="G268">
        <f>VLOOKUP(A268,BASE_TMP_MED!$A$1:$E$111,4,0)</f>
        <v>0.05</v>
      </c>
      <c r="H268">
        <f t="shared" si="13"/>
        <v>0.30000000000000004</v>
      </c>
      <c r="I268">
        <f>VLOOKUP(A268,BASE_TMP_MED!$A$1:$E$111,5,0)</f>
        <v>0.112</v>
      </c>
      <c r="J268">
        <f t="shared" si="14"/>
        <v>0.67200000000000004</v>
      </c>
    </row>
    <row r="269" spans="1:10" x14ac:dyDescent="0.3">
      <c r="A269" s="1" t="s">
        <v>530</v>
      </c>
      <c r="B269" t="s">
        <v>115</v>
      </c>
      <c r="C269">
        <v>6</v>
      </c>
      <c r="D269" t="s">
        <v>283</v>
      </c>
      <c r="E269">
        <f>VLOOKUP(A269,BASE_TMP_MED!$A$1:$E$111,3,0)</f>
        <v>0.29099999999999998</v>
      </c>
      <c r="F269">
        <f t="shared" si="12"/>
        <v>1.746</v>
      </c>
      <c r="G269">
        <f>VLOOKUP(A269,BASE_TMP_MED!$A$1:$E$111,4,0)</f>
        <v>0.05</v>
      </c>
      <c r="H269">
        <f t="shared" si="13"/>
        <v>0.30000000000000004</v>
      </c>
      <c r="I269">
        <f>VLOOKUP(A269,BASE_TMP_MED!$A$1:$E$111,5,0)</f>
        <v>0.112</v>
      </c>
      <c r="J269">
        <f t="shared" si="14"/>
        <v>0.67200000000000004</v>
      </c>
    </row>
    <row r="270" spans="1:10" x14ac:dyDescent="0.3">
      <c r="A270" s="1" t="s">
        <v>455</v>
      </c>
      <c r="B270" t="s">
        <v>77</v>
      </c>
      <c r="C270">
        <v>57</v>
      </c>
      <c r="D270" t="s">
        <v>283</v>
      </c>
      <c r="E270">
        <f>VLOOKUP(A270,BASE_TMP_MED!$A$1:$E$111,3,0)</f>
        <v>0.25</v>
      </c>
      <c r="F270">
        <f t="shared" si="12"/>
        <v>14.25</v>
      </c>
      <c r="G270">
        <f>VLOOKUP(A270,BASE_TMP_MED!$A$1:$E$111,4,0)</f>
        <v>0.184336</v>
      </c>
      <c r="H270">
        <f t="shared" si="13"/>
        <v>10.507152</v>
      </c>
      <c r="I270">
        <f>VLOOKUP(A270,BASE_TMP_MED!$A$1:$E$111,5,0)</f>
        <v>0.53300000000000003</v>
      </c>
      <c r="J270">
        <f t="shared" si="14"/>
        <v>30.381</v>
      </c>
    </row>
    <row r="271" spans="1:10" x14ac:dyDescent="0.3">
      <c r="A271" s="1" t="s">
        <v>454</v>
      </c>
      <c r="B271" t="s">
        <v>180</v>
      </c>
      <c r="C271">
        <v>3</v>
      </c>
      <c r="D271" t="s">
        <v>283</v>
      </c>
      <c r="E271">
        <f>VLOOKUP(A271,BASE_TMP_MED!$A$1:$E$111,3,0)</f>
        <v>0.25</v>
      </c>
      <c r="F271">
        <f t="shared" si="12"/>
        <v>0.75</v>
      </c>
      <c r="G271">
        <f>VLOOKUP(A271,BASE_TMP_MED!$A$1:$E$111,4,0)</f>
        <v>0.20400099999999999</v>
      </c>
      <c r="H271">
        <f t="shared" si="13"/>
        <v>0.61200299999999996</v>
      </c>
      <c r="I271">
        <f>VLOOKUP(A271,BASE_TMP_MED!$A$1:$E$111,5,0)</f>
        <v>0.46700000000000003</v>
      </c>
      <c r="J271">
        <f t="shared" si="14"/>
        <v>1.401</v>
      </c>
    </row>
    <row r="272" spans="1:10" x14ac:dyDescent="0.3">
      <c r="A272" s="1" t="s">
        <v>556</v>
      </c>
      <c r="B272" t="s">
        <v>240</v>
      </c>
      <c r="C272">
        <v>41</v>
      </c>
      <c r="D272" t="s">
        <v>283</v>
      </c>
      <c r="E272">
        <f>VLOOKUP(A272,BASE_TMP_MED!$A$1:$E$111,3,0)</f>
        <v>0.35899999999999999</v>
      </c>
      <c r="F272">
        <f t="shared" si="12"/>
        <v>14.718999999999999</v>
      </c>
      <c r="G272">
        <f>VLOOKUP(A272,BASE_TMP_MED!$A$1:$E$111,4,0)</f>
        <v>6.6669000000000006E-2</v>
      </c>
      <c r="H272">
        <f t="shared" si="13"/>
        <v>2.7334290000000001</v>
      </c>
      <c r="I272">
        <f>VLOOKUP(A272,BASE_TMP_MED!$A$1:$E$111,5,0)</f>
        <v>0.16200000000000001</v>
      </c>
      <c r="J272">
        <f t="shared" si="14"/>
        <v>6.6420000000000003</v>
      </c>
    </row>
    <row r="273" spans="1:10" x14ac:dyDescent="0.3">
      <c r="A273" s="1" t="s">
        <v>558</v>
      </c>
      <c r="B273" t="s">
        <v>263</v>
      </c>
      <c r="C273">
        <v>3</v>
      </c>
      <c r="D273" t="s">
        <v>283</v>
      </c>
      <c r="E273">
        <f>VLOOKUP(A273,BASE_TMP_MED!$A$1:$E$111,3,0)</f>
        <v>0.25</v>
      </c>
      <c r="F273">
        <f t="shared" si="12"/>
        <v>0.75</v>
      </c>
      <c r="G273">
        <f>VLOOKUP(A273,BASE_TMP_MED!$A$1:$E$111,4,0)</f>
        <v>6.6669000000000006E-2</v>
      </c>
      <c r="H273">
        <f t="shared" si="13"/>
        <v>0.20000700000000002</v>
      </c>
      <c r="I273">
        <f>VLOOKUP(A273,BASE_TMP_MED!$A$1:$E$111,5,0)</f>
        <v>0.16200000000000001</v>
      </c>
      <c r="J273">
        <f t="shared" si="14"/>
        <v>0.48599999999999999</v>
      </c>
    </row>
    <row r="274" spans="1:10" x14ac:dyDescent="0.3">
      <c r="A274" s="1" t="s">
        <v>561</v>
      </c>
      <c r="B274" t="s">
        <v>282</v>
      </c>
      <c r="C274">
        <v>1</v>
      </c>
      <c r="D274" t="s">
        <v>283</v>
      </c>
      <c r="E274">
        <f>VLOOKUP(A274,BASE_TMP_MED!$A$1:$E$111,3,0)</f>
        <v>0.40400000000000003</v>
      </c>
      <c r="F274">
        <f t="shared" si="12"/>
        <v>0.40400000000000003</v>
      </c>
      <c r="G274">
        <f>VLOOKUP(A274,BASE_TMP_MED!$A$1:$E$111,4,0)</f>
        <v>6.6669000000000006E-2</v>
      </c>
      <c r="H274">
        <f t="shared" si="13"/>
        <v>6.6669000000000006E-2</v>
      </c>
      <c r="I274">
        <f>VLOOKUP(A274,BASE_TMP_MED!$A$1:$E$111,5,0)</f>
        <v>0.16200000000000001</v>
      </c>
      <c r="J274">
        <f t="shared" si="14"/>
        <v>0.16200000000000001</v>
      </c>
    </row>
    <row r="275" spans="1:10" x14ac:dyDescent="0.3">
      <c r="A275" s="1" t="s">
        <v>474</v>
      </c>
      <c r="B275" t="s">
        <v>210</v>
      </c>
      <c r="C275">
        <v>93</v>
      </c>
      <c r="D275" t="s">
        <v>283</v>
      </c>
      <c r="E275">
        <f>VLOOKUP(A275,BASE_TMP_MED!$A$1:$E$111,3,0)</f>
        <v>0.32200000000000001</v>
      </c>
      <c r="F275">
        <f t="shared" si="12"/>
        <v>29.946000000000002</v>
      </c>
      <c r="G275">
        <f>VLOOKUP(A275,BASE_TMP_MED!$A$1:$E$111,4,0)</f>
        <v>0.139372</v>
      </c>
      <c r="H275">
        <f t="shared" si="13"/>
        <v>12.961596</v>
      </c>
      <c r="I275">
        <f>VLOOKUP(A275,BASE_TMP_MED!$A$1:$E$111,5,0)</f>
        <v>0.112</v>
      </c>
      <c r="J275">
        <f t="shared" si="14"/>
        <v>10.416</v>
      </c>
    </row>
    <row r="276" spans="1:10" x14ac:dyDescent="0.3">
      <c r="A276" s="1" t="s">
        <v>525</v>
      </c>
      <c r="B276" t="s">
        <v>213</v>
      </c>
      <c r="C276">
        <v>18</v>
      </c>
      <c r="D276" t="s">
        <v>283</v>
      </c>
      <c r="E276">
        <f>VLOOKUP(A276,BASE_TMP_MED!$A$1:$E$111,3,0)</f>
        <v>0.44</v>
      </c>
      <c r="F276">
        <f t="shared" si="12"/>
        <v>7.92</v>
      </c>
      <c r="G276">
        <f>VLOOKUP(A276,BASE_TMP_MED!$A$1:$E$111,4,0)</f>
        <v>0.139372</v>
      </c>
      <c r="H276">
        <f t="shared" si="13"/>
        <v>2.508696</v>
      </c>
      <c r="I276">
        <f>VLOOKUP(A276,BASE_TMP_MED!$A$1:$E$111,5,0)</f>
        <v>0.16200000000000001</v>
      </c>
      <c r="J276">
        <f t="shared" si="14"/>
        <v>2.9159999999999999</v>
      </c>
    </row>
    <row r="277" spans="1:10" x14ac:dyDescent="0.3">
      <c r="A277" s="1" t="s">
        <v>544</v>
      </c>
      <c r="B277" t="s">
        <v>215</v>
      </c>
      <c r="C277">
        <v>3</v>
      </c>
      <c r="D277" t="s">
        <v>283</v>
      </c>
      <c r="E277">
        <f>VLOOKUP(A277,BASE_TMP_MED!$A$1:$E$111,3,0)</f>
        <v>0.35899999999999999</v>
      </c>
      <c r="F277">
        <f t="shared" si="12"/>
        <v>1.077</v>
      </c>
      <c r="G277">
        <f>VLOOKUP(A277,BASE_TMP_MED!$A$1:$E$111,4,0)</f>
        <v>0.139372</v>
      </c>
      <c r="H277">
        <f t="shared" si="13"/>
        <v>0.41811599999999999</v>
      </c>
      <c r="I277">
        <f>VLOOKUP(A277,BASE_TMP_MED!$A$1:$E$111,5,0)</f>
        <v>0.16200000000000001</v>
      </c>
      <c r="J277">
        <f t="shared" si="14"/>
        <v>0.48599999999999999</v>
      </c>
    </row>
    <row r="278" spans="1:10" x14ac:dyDescent="0.3">
      <c r="A278" s="1" t="s">
        <v>472</v>
      </c>
      <c r="B278" t="s">
        <v>212</v>
      </c>
      <c r="C278">
        <v>18</v>
      </c>
      <c r="D278" t="s">
        <v>283</v>
      </c>
      <c r="E278">
        <f>VLOOKUP(A278,BASE_TMP_MED!$A$1:$E$111,3,0)</f>
        <v>0.378</v>
      </c>
      <c r="F278">
        <f t="shared" si="12"/>
        <v>6.8040000000000003</v>
      </c>
      <c r="G278">
        <f>VLOOKUP(A278,BASE_TMP_MED!$A$1:$E$111,4,0)</f>
        <v>0.143954</v>
      </c>
      <c r="H278">
        <f t="shared" si="13"/>
        <v>2.5911719999999998</v>
      </c>
      <c r="I278">
        <f>VLOOKUP(A278,BASE_TMP_MED!$A$1:$E$111,5,0)</f>
        <v>0.17100000000000001</v>
      </c>
      <c r="J278">
        <f t="shared" si="14"/>
        <v>3.0780000000000003</v>
      </c>
    </row>
    <row r="279" spans="1:10" x14ac:dyDescent="0.3">
      <c r="A279" s="1" t="s">
        <v>555</v>
      </c>
      <c r="B279" t="s">
        <v>237</v>
      </c>
      <c r="C279">
        <v>53</v>
      </c>
      <c r="D279" t="s">
        <v>283</v>
      </c>
      <c r="E279">
        <f>VLOOKUP(A279,BASE_TMP_MED!$A$1:$E$111,3,0)</f>
        <v>0.35899999999999999</v>
      </c>
      <c r="F279">
        <f t="shared" si="12"/>
        <v>19.027000000000001</v>
      </c>
      <c r="G279">
        <f>VLOOKUP(A279,BASE_TMP_MED!$A$1:$E$111,4,0)</f>
        <v>0.111691</v>
      </c>
      <c r="H279">
        <f t="shared" si="13"/>
        <v>5.9196229999999996</v>
      </c>
      <c r="I279">
        <f>VLOOKUP(A279,BASE_TMP_MED!$A$1:$E$111,5,0)</f>
        <v>0.112</v>
      </c>
      <c r="J279">
        <f t="shared" si="14"/>
        <v>5.9359999999999999</v>
      </c>
    </row>
    <row r="280" spans="1:10" x14ac:dyDescent="0.3">
      <c r="A280" s="1" t="s">
        <v>557</v>
      </c>
      <c r="B280" t="s">
        <v>276</v>
      </c>
      <c r="C280">
        <v>2</v>
      </c>
      <c r="D280" t="s">
        <v>283</v>
      </c>
      <c r="E280">
        <f>VLOOKUP(A280,BASE_TMP_MED!$A$1:$E$111,3,0)</f>
        <v>0.35899999999999999</v>
      </c>
      <c r="F280">
        <f t="shared" si="12"/>
        <v>0.71799999999999997</v>
      </c>
      <c r="G280">
        <f>VLOOKUP(A280,BASE_TMP_MED!$A$1:$E$111,4,0)</f>
        <v>0.111691</v>
      </c>
      <c r="H280">
        <f t="shared" si="13"/>
        <v>0.223382</v>
      </c>
      <c r="I280">
        <f>VLOOKUP(A280,BASE_TMP_MED!$A$1:$E$111,5,0)</f>
        <v>0.112</v>
      </c>
      <c r="J280">
        <f t="shared" si="14"/>
        <v>0.224</v>
      </c>
    </row>
    <row r="281" spans="1:10" x14ac:dyDescent="0.3">
      <c r="A281" s="1" t="s">
        <v>557</v>
      </c>
      <c r="B281" t="s">
        <v>252</v>
      </c>
      <c r="C281">
        <v>6</v>
      </c>
      <c r="D281" t="s">
        <v>283</v>
      </c>
      <c r="E281">
        <f>VLOOKUP(A281,BASE_TMP_MED!$A$1:$E$111,3,0)</f>
        <v>0.35899999999999999</v>
      </c>
      <c r="F281">
        <f t="shared" si="12"/>
        <v>2.1539999999999999</v>
      </c>
      <c r="G281">
        <f>VLOOKUP(A281,BASE_TMP_MED!$A$1:$E$111,4,0)</f>
        <v>0.111691</v>
      </c>
      <c r="H281">
        <f t="shared" si="13"/>
        <v>0.67014600000000002</v>
      </c>
      <c r="I281">
        <f>VLOOKUP(A281,BASE_TMP_MED!$A$1:$E$111,5,0)</f>
        <v>0.112</v>
      </c>
      <c r="J281">
        <f t="shared" si="14"/>
        <v>0.67200000000000004</v>
      </c>
    </row>
    <row r="282" spans="1:10" x14ac:dyDescent="0.3">
      <c r="A282" s="1" t="s">
        <v>560</v>
      </c>
      <c r="B282" t="s">
        <v>274</v>
      </c>
      <c r="C282">
        <v>2</v>
      </c>
      <c r="D282" t="s">
        <v>283</v>
      </c>
      <c r="E282">
        <f>VLOOKUP(A282,BASE_TMP_MED!$A$1:$E$111,3,0)</f>
        <v>0.25</v>
      </c>
      <c r="F282">
        <f t="shared" si="12"/>
        <v>0.5</v>
      </c>
      <c r="G282">
        <f>VLOOKUP(A282,BASE_TMP_MED!$A$1:$E$111,4,0)</f>
        <v>0.111691</v>
      </c>
      <c r="H282">
        <f t="shared" si="13"/>
        <v>0.223382</v>
      </c>
      <c r="I282">
        <f>VLOOKUP(A282,BASE_TMP_MED!$A$1:$E$111,5,0)</f>
        <v>0.112</v>
      </c>
      <c r="J282">
        <f t="shared" si="14"/>
        <v>0.224</v>
      </c>
    </row>
    <row r="283" spans="1:10" x14ac:dyDescent="0.3">
      <c r="A283" s="1" t="s">
        <v>483</v>
      </c>
      <c r="B283" t="s">
        <v>35</v>
      </c>
      <c r="C283">
        <v>296</v>
      </c>
      <c r="D283" t="s">
        <v>283</v>
      </c>
      <c r="E283">
        <f>VLOOKUP(A283,BASE_TMP_MED!$A$1:$E$111,3,0)</f>
        <v>0.17899999999999999</v>
      </c>
      <c r="F283">
        <f t="shared" si="12"/>
        <v>52.983999999999995</v>
      </c>
      <c r="G283">
        <f>VLOOKUP(A283,BASE_TMP_MED!$A$1:$E$111,4,0)</f>
        <v>3.6666999999999998E-2</v>
      </c>
      <c r="H283">
        <f t="shared" si="13"/>
        <v>10.853432</v>
      </c>
      <c r="I283">
        <f>VLOOKUP(A283,BASE_TMP_MED!$A$1:$E$111,5,0)</f>
        <v>0.5</v>
      </c>
      <c r="J283">
        <f t="shared" si="14"/>
        <v>148</v>
      </c>
    </row>
    <row r="284" spans="1:10" x14ac:dyDescent="0.3">
      <c r="A284" s="1" t="s">
        <v>458</v>
      </c>
      <c r="B284" t="s">
        <v>39</v>
      </c>
      <c r="C284">
        <v>12</v>
      </c>
      <c r="D284" t="s">
        <v>283</v>
      </c>
      <c r="E284">
        <f>VLOOKUP(A284,BASE_TMP_MED!$A$1:$E$111,3,0)</f>
        <v>0.246</v>
      </c>
      <c r="F284">
        <f t="shared" si="12"/>
        <v>2.952</v>
      </c>
      <c r="G284">
        <f>VLOOKUP(A284,BASE_TMP_MED!$A$1:$E$111,4,0)</f>
        <v>9.9167000000000005E-2</v>
      </c>
      <c r="H284">
        <f t="shared" si="13"/>
        <v>1.1900040000000001</v>
      </c>
      <c r="I284">
        <f>VLOOKUP(A284,BASE_TMP_MED!$A$1:$E$111,5,0)</f>
        <v>0.185</v>
      </c>
      <c r="J284">
        <f t="shared" si="14"/>
        <v>2.2199999999999998</v>
      </c>
    </row>
    <row r="285" spans="1:10" x14ac:dyDescent="0.3">
      <c r="A285" s="1" t="s">
        <v>485</v>
      </c>
      <c r="B285" t="s">
        <v>228</v>
      </c>
      <c r="C285">
        <v>280</v>
      </c>
      <c r="D285" t="s">
        <v>283</v>
      </c>
      <c r="E285">
        <f>VLOOKUP(A285,BASE_TMP_MED!$A$1:$E$111,3,0)</f>
        <v>0.182</v>
      </c>
      <c r="F285">
        <f t="shared" si="12"/>
        <v>50.96</v>
      </c>
      <c r="G285">
        <f>VLOOKUP(A285,BASE_TMP_MED!$A$1:$E$111,4,0)</f>
        <v>5.2499999999999998E-2</v>
      </c>
      <c r="H285">
        <f t="shared" si="13"/>
        <v>14.7</v>
      </c>
      <c r="I285">
        <f>VLOOKUP(A285,BASE_TMP_MED!$A$1:$E$111,5,0)</f>
        <v>0.105</v>
      </c>
      <c r="J285">
        <f t="shared" si="14"/>
        <v>29.4</v>
      </c>
    </row>
    <row r="286" spans="1:10" x14ac:dyDescent="0.3">
      <c r="A286" s="1" t="s">
        <v>463</v>
      </c>
      <c r="B286" t="s">
        <v>258</v>
      </c>
      <c r="C286">
        <v>4</v>
      </c>
      <c r="D286" t="s">
        <v>283</v>
      </c>
      <c r="E286">
        <f>VLOOKUP(A286,BASE_TMP_MED!$A$1:$E$111,3,0)</f>
        <v>0.39200000000000002</v>
      </c>
      <c r="F286">
        <f t="shared" si="12"/>
        <v>1.5680000000000001</v>
      </c>
      <c r="G286">
        <f>VLOOKUP(A286,BASE_TMP_MED!$A$1:$E$111,4,0)</f>
        <v>5.3103999999999998E-2</v>
      </c>
      <c r="H286">
        <f t="shared" si="13"/>
        <v>0.21241599999999999</v>
      </c>
      <c r="I286">
        <f>VLOOKUP(A286,BASE_TMP_MED!$A$1:$E$111,5,0)</f>
        <v>0.106</v>
      </c>
      <c r="J286">
        <f t="shared" si="14"/>
        <v>0.42399999999999999</v>
      </c>
    </row>
    <row r="287" spans="1:10" x14ac:dyDescent="0.3">
      <c r="A287" s="1" t="s">
        <v>459</v>
      </c>
      <c r="B287" t="s">
        <v>244</v>
      </c>
      <c r="C287">
        <v>12</v>
      </c>
      <c r="D287" t="s">
        <v>283</v>
      </c>
      <c r="E287">
        <f>VLOOKUP(A287,BASE_TMP_MED!$A$1:$E$111,3,0)</f>
        <v>0.25800000000000001</v>
      </c>
      <c r="F287">
        <f t="shared" si="12"/>
        <v>3.0960000000000001</v>
      </c>
      <c r="G287">
        <f>VLOOKUP(A287,BASE_TMP_MED!$A$1:$E$111,4,0)</f>
        <v>9.2499999999999999E-2</v>
      </c>
      <c r="H287">
        <f t="shared" si="13"/>
        <v>1.1099999999999999</v>
      </c>
      <c r="I287">
        <f>VLOOKUP(A287,BASE_TMP_MED!$A$1:$E$111,5,0)</f>
        <v>0.185</v>
      </c>
      <c r="J287">
        <f t="shared" si="14"/>
        <v>2.2199999999999998</v>
      </c>
    </row>
    <row r="288" spans="1:10" x14ac:dyDescent="0.3">
      <c r="A288" s="1" t="s">
        <v>532</v>
      </c>
      <c r="B288" t="s">
        <v>244</v>
      </c>
      <c r="C288">
        <v>12</v>
      </c>
      <c r="D288" t="s">
        <v>283</v>
      </c>
      <c r="E288">
        <f>VLOOKUP(A288,BASE_TMP_MED!$A$1:$E$111,3,0)</f>
        <v>0.27</v>
      </c>
      <c r="F288">
        <f t="shared" si="12"/>
        <v>3.24</v>
      </c>
      <c r="G288">
        <f>VLOOKUP(A288,BASE_TMP_MED!$A$1:$E$111,4,0)</f>
        <v>9.2499999999999999E-2</v>
      </c>
      <c r="H288">
        <f t="shared" si="13"/>
        <v>1.1099999999999999</v>
      </c>
      <c r="I288">
        <f>VLOOKUP(A288,BASE_TMP_MED!$A$1:$E$111,5,0)</f>
        <v>0.185</v>
      </c>
      <c r="J288">
        <f t="shared" si="14"/>
        <v>2.2199999999999998</v>
      </c>
    </row>
    <row r="289" spans="1:10" x14ac:dyDescent="0.3">
      <c r="A289" s="1" t="s">
        <v>493</v>
      </c>
      <c r="B289" t="s">
        <v>52</v>
      </c>
      <c r="C289">
        <v>1</v>
      </c>
      <c r="D289" t="s">
        <v>283</v>
      </c>
      <c r="E289">
        <f>VLOOKUP(A289,BASE_TMP_MED!$A$1:$E$111,3,0)</f>
        <v>0.13600000000000001</v>
      </c>
      <c r="F289">
        <f t="shared" si="12"/>
        <v>0.13600000000000001</v>
      </c>
      <c r="G289">
        <f>VLOOKUP(A289,BASE_TMP_MED!$A$1:$E$111,4,0)</f>
        <v>9.2263999999999999E-2</v>
      </c>
      <c r="H289">
        <f t="shared" si="13"/>
        <v>9.2263999999999999E-2</v>
      </c>
      <c r="I289">
        <f>VLOOKUP(A289,BASE_TMP_MED!$A$1:$E$111,5,0)</f>
        <v>8.7999999999999995E-2</v>
      </c>
      <c r="J289">
        <f t="shared" si="14"/>
        <v>8.7999999999999995E-2</v>
      </c>
    </row>
    <row r="290" spans="1:10" x14ac:dyDescent="0.3">
      <c r="A290" s="1" t="s">
        <v>537</v>
      </c>
      <c r="B290" t="s">
        <v>218</v>
      </c>
      <c r="C290">
        <v>3</v>
      </c>
      <c r="D290" t="s">
        <v>283</v>
      </c>
      <c r="E290">
        <f>VLOOKUP(A290,BASE_TMP_MED!$A$1:$E$111,3,0)</f>
        <v>0.57599999999999996</v>
      </c>
      <c r="F290">
        <f t="shared" si="12"/>
        <v>1.7279999999999998</v>
      </c>
      <c r="G290">
        <f>VLOOKUP(A290,BASE_TMP_MED!$A$1:$E$111,4,0)</f>
        <v>0.24488199999999999</v>
      </c>
      <c r="H290">
        <f t="shared" si="13"/>
        <v>0.73464599999999991</v>
      </c>
      <c r="I290">
        <f>VLOOKUP(A290,BASE_TMP_MED!$A$1:$E$111,5,0)</f>
        <v>0.35399999999999998</v>
      </c>
      <c r="J290">
        <f t="shared" si="14"/>
        <v>1.0619999999999998</v>
      </c>
    </row>
    <row r="291" spans="1:10" x14ac:dyDescent="0.3">
      <c r="A291" s="1" t="s">
        <v>516</v>
      </c>
      <c r="B291" t="s">
        <v>20</v>
      </c>
      <c r="C291">
        <v>3</v>
      </c>
      <c r="D291" t="s">
        <v>283</v>
      </c>
      <c r="E291">
        <f>VLOOKUP(A291,BASE_TMP_MED!$A$1:$E$111,3,0)</f>
        <v>0.20599999999999999</v>
      </c>
      <c r="F291">
        <f t="shared" si="12"/>
        <v>0.61799999999999999</v>
      </c>
      <c r="G291">
        <f>VLOOKUP(A291,BASE_TMP_MED!$A$1:$E$111,4,0)</f>
        <v>8.9929999999999996E-2</v>
      </c>
      <c r="H291">
        <f t="shared" si="13"/>
        <v>0.26978999999999997</v>
      </c>
      <c r="I291">
        <f>VLOOKUP(A291,BASE_TMP_MED!$A$1:$E$111,5,0)</f>
        <v>0.121</v>
      </c>
      <c r="J291">
        <f t="shared" si="14"/>
        <v>0.36299999999999999</v>
      </c>
    </row>
    <row r="292" spans="1:10" x14ac:dyDescent="0.3">
      <c r="A292" s="1" t="s">
        <v>542</v>
      </c>
      <c r="B292" t="s">
        <v>217</v>
      </c>
      <c r="C292">
        <v>3</v>
      </c>
      <c r="D292" t="s">
        <v>283</v>
      </c>
      <c r="E292">
        <f>VLOOKUP(A292,BASE_TMP_MED!$A$1:$E$111,3,0)</f>
        <v>0.128</v>
      </c>
      <c r="F292">
        <f t="shared" si="12"/>
        <v>0.38400000000000001</v>
      </c>
      <c r="G292">
        <f>VLOOKUP(A292,BASE_TMP_MED!$A$1:$E$111,4,0)</f>
        <v>8.9929999999999996E-2</v>
      </c>
      <c r="H292">
        <f t="shared" si="13"/>
        <v>0.26978999999999997</v>
      </c>
      <c r="I292">
        <f>VLOOKUP(A292,BASE_TMP_MED!$A$1:$E$111,5,0)</f>
        <v>0.121</v>
      </c>
      <c r="J292">
        <f t="shared" si="14"/>
        <v>0.36299999999999999</v>
      </c>
    </row>
    <row r="293" spans="1:10" x14ac:dyDescent="0.3">
      <c r="A293" s="1" t="s">
        <v>487</v>
      </c>
      <c r="B293" t="s">
        <v>43</v>
      </c>
      <c r="C293">
        <v>1</v>
      </c>
      <c r="D293" t="s">
        <v>283</v>
      </c>
      <c r="E293">
        <f>VLOOKUP(A293,BASE_TMP_MED!$A$1:$E$111,3,0)</f>
        <v>0.34</v>
      </c>
      <c r="F293">
        <f t="shared" si="12"/>
        <v>0.34</v>
      </c>
      <c r="G293">
        <f>VLOOKUP(A293,BASE_TMP_MED!$A$1:$E$111,4,0)</f>
        <v>0.25719999999999998</v>
      </c>
      <c r="H293">
        <f t="shared" si="13"/>
        <v>0.25719999999999998</v>
      </c>
      <c r="I293">
        <f>VLOOKUP(A293,BASE_TMP_MED!$A$1:$E$111,5,0)</f>
        <v>0.379</v>
      </c>
      <c r="J293">
        <f t="shared" si="14"/>
        <v>0.379</v>
      </c>
    </row>
    <row r="294" spans="1:10" x14ac:dyDescent="0.3">
      <c r="A294" s="1" t="s">
        <v>486</v>
      </c>
      <c r="B294" t="s">
        <v>41</v>
      </c>
      <c r="C294">
        <v>27</v>
      </c>
      <c r="D294" t="s">
        <v>283</v>
      </c>
      <c r="E294">
        <f>VLOOKUP(A294,BASE_TMP_MED!$A$1:$E$111,3,0)</f>
        <v>0.51400000000000001</v>
      </c>
      <c r="F294">
        <f t="shared" si="12"/>
        <v>13.878</v>
      </c>
      <c r="G294">
        <f>VLOOKUP(A294,BASE_TMP_MED!$A$1:$E$111,4,0)</f>
        <v>0.24616299999999999</v>
      </c>
      <c r="H294">
        <f t="shared" si="13"/>
        <v>6.646401</v>
      </c>
      <c r="I294">
        <f>VLOOKUP(A294,BASE_TMP_MED!$A$1:$E$111,5,0)</f>
        <v>0.35699999999999998</v>
      </c>
      <c r="J294">
        <f t="shared" si="14"/>
        <v>9.6389999999999993</v>
      </c>
    </row>
    <row r="295" spans="1:10" x14ac:dyDescent="0.3">
      <c r="A295" s="1" t="s">
        <v>503</v>
      </c>
      <c r="B295" t="s">
        <v>70</v>
      </c>
      <c r="C295">
        <v>878</v>
      </c>
      <c r="D295" t="s">
        <v>286</v>
      </c>
      <c r="E295">
        <f>VLOOKUP(A295,BASE_TMP_MED!$A$1:$E$111,3,0)</f>
        <v>9.2999999999999999E-2</v>
      </c>
      <c r="F295">
        <f t="shared" si="12"/>
        <v>81.653999999999996</v>
      </c>
      <c r="G295">
        <f>VLOOKUP(A295,BASE_TMP_MED!$A$1:$E$111,4,0)</f>
        <v>3.7437999999999999E-2</v>
      </c>
      <c r="H295">
        <f t="shared" si="13"/>
        <v>32.870564000000002</v>
      </c>
      <c r="I295">
        <f>VLOOKUP(A295,BASE_TMP_MED!$A$1:$E$111,5,0)</f>
        <v>6.6000000000000003E-2</v>
      </c>
      <c r="J295">
        <f t="shared" si="14"/>
        <v>57.948</v>
      </c>
    </row>
    <row r="296" spans="1:10" x14ac:dyDescent="0.3">
      <c r="A296" s="1" t="s">
        <v>498</v>
      </c>
      <c r="B296" t="s">
        <v>233</v>
      </c>
      <c r="C296">
        <v>150</v>
      </c>
      <c r="D296" t="s">
        <v>286</v>
      </c>
      <c r="E296">
        <f>VLOOKUP(A296,BASE_TMP_MED!$A$1:$E$111,3,0)</f>
        <v>0.28999999999999998</v>
      </c>
      <c r="F296">
        <f t="shared" si="12"/>
        <v>43.5</v>
      </c>
      <c r="G296">
        <f>VLOOKUP(A296,BASE_TMP_MED!$A$1:$E$111,4,0)</f>
        <v>6.6691E-2</v>
      </c>
      <c r="H296">
        <f t="shared" si="13"/>
        <v>10.00365</v>
      </c>
      <c r="I296">
        <f>VLOOKUP(A296,BASE_TMP_MED!$A$1:$E$111,5,0)</f>
        <v>0.112</v>
      </c>
      <c r="J296">
        <f t="shared" si="14"/>
        <v>16.8</v>
      </c>
    </row>
    <row r="297" spans="1:10" x14ac:dyDescent="0.3">
      <c r="A297" s="1" t="s">
        <v>527</v>
      </c>
      <c r="B297" t="s">
        <v>242</v>
      </c>
      <c r="C297">
        <v>36</v>
      </c>
      <c r="D297" t="s">
        <v>286</v>
      </c>
      <c r="E297">
        <f>VLOOKUP(A297,BASE_TMP_MED!$A$1:$E$111,3,0)</f>
        <v>0.379</v>
      </c>
      <c r="F297">
        <f t="shared" si="12"/>
        <v>13.644</v>
      </c>
      <c r="G297">
        <f>VLOOKUP(A297,BASE_TMP_MED!$A$1:$E$111,4,0)</f>
        <v>9.4371999999999998E-2</v>
      </c>
      <c r="H297">
        <f t="shared" si="13"/>
        <v>3.397392</v>
      </c>
      <c r="I297">
        <f>VLOOKUP(A297,BASE_TMP_MED!$A$1:$E$111,5,0)</f>
        <v>0.13700000000000001</v>
      </c>
      <c r="J297">
        <f t="shared" si="14"/>
        <v>4.9320000000000004</v>
      </c>
    </row>
    <row r="298" spans="1:10" x14ac:dyDescent="0.3">
      <c r="A298" s="1" t="s">
        <v>471</v>
      </c>
      <c r="B298" t="s">
        <v>260</v>
      </c>
      <c r="C298">
        <v>6</v>
      </c>
      <c r="D298" t="s">
        <v>286</v>
      </c>
      <c r="E298">
        <f>VLOOKUP(A298,BASE_TMP_MED!$A$1:$E$111,3,0)</f>
        <v>0.317</v>
      </c>
      <c r="F298">
        <f t="shared" si="12"/>
        <v>1.9020000000000001</v>
      </c>
      <c r="G298">
        <f>VLOOKUP(A298,BASE_TMP_MED!$A$1:$E$111,4,0)</f>
        <v>6.6691E-2</v>
      </c>
      <c r="H298">
        <f t="shared" si="13"/>
        <v>0.400146</v>
      </c>
      <c r="I298">
        <f>VLOOKUP(A298,BASE_TMP_MED!$A$1:$E$111,5,0)</f>
        <v>0.112</v>
      </c>
      <c r="J298">
        <f t="shared" si="14"/>
        <v>0.67200000000000004</v>
      </c>
    </row>
    <row r="299" spans="1:10" x14ac:dyDescent="0.3">
      <c r="A299" s="1" t="s">
        <v>517</v>
      </c>
      <c r="B299" t="s">
        <v>267</v>
      </c>
      <c r="C299">
        <v>6</v>
      </c>
      <c r="D299" t="s">
        <v>286</v>
      </c>
      <c r="E299">
        <f>VLOOKUP(A299,BASE_TMP_MED!$A$1:$E$111,3,0)</f>
        <v>0.63400000000000001</v>
      </c>
      <c r="F299">
        <f t="shared" si="12"/>
        <v>3.8040000000000003</v>
      </c>
      <c r="G299">
        <f>VLOOKUP(A299,BASE_TMP_MED!$A$1:$E$111,4,0)</f>
        <v>7.0948999999999998E-2</v>
      </c>
      <c r="H299">
        <f t="shared" si="13"/>
        <v>0.42569400000000002</v>
      </c>
      <c r="I299">
        <f>VLOOKUP(A299,BASE_TMP_MED!$A$1:$E$111,5,0)</f>
        <v>0.121</v>
      </c>
      <c r="J299">
        <f t="shared" si="14"/>
        <v>0.72599999999999998</v>
      </c>
    </row>
    <row r="300" spans="1:10" x14ac:dyDescent="0.3">
      <c r="A300" s="1" t="s">
        <v>467</v>
      </c>
      <c r="B300" t="s">
        <v>265</v>
      </c>
      <c r="C300">
        <v>6</v>
      </c>
      <c r="D300" t="s">
        <v>286</v>
      </c>
      <c r="E300">
        <f>VLOOKUP(A300,BASE_TMP_MED!$A$1:$E$111,3,0)</f>
        <v>0.34300000000000003</v>
      </c>
      <c r="F300">
        <f t="shared" si="12"/>
        <v>2.0580000000000003</v>
      </c>
      <c r="G300">
        <f>VLOOKUP(A300,BASE_TMP_MED!$A$1:$E$111,4,0)</f>
        <v>7.0948999999999998E-2</v>
      </c>
      <c r="H300">
        <f t="shared" si="13"/>
        <v>0.42569400000000002</v>
      </c>
      <c r="I300">
        <f>VLOOKUP(A300,BASE_TMP_MED!$A$1:$E$111,5,0)</f>
        <v>0.121</v>
      </c>
      <c r="J300">
        <f t="shared" si="14"/>
        <v>0.72599999999999998</v>
      </c>
    </row>
    <row r="301" spans="1:10" x14ac:dyDescent="0.3">
      <c r="A301" s="1" t="s">
        <v>512</v>
      </c>
      <c r="B301" t="s">
        <v>83</v>
      </c>
      <c r="C301">
        <v>1</v>
      </c>
      <c r="D301" t="s">
        <v>286</v>
      </c>
      <c r="E301">
        <f>VLOOKUP(A301,BASE_TMP_MED!$A$1:$E$111,3,0)</f>
        <v>0.498</v>
      </c>
      <c r="F301">
        <f t="shared" si="12"/>
        <v>0.498</v>
      </c>
      <c r="G301">
        <f>VLOOKUP(A301,BASE_TMP_MED!$A$1:$E$111,4,0)</f>
        <v>0.05</v>
      </c>
      <c r="H301">
        <f t="shared" si="13"/>
        <v>0.05</v>
      </c>
      <c r="I301">
        <f>VLOOKUP(A301,BASE_TMP_MED!$A$1:$E$111,5,0)</f>
        <v>0.112</v>
      </c>
      <c r="J301">
        <f t="shared" si="14"/>
        <v>0.112</v>
      </c>
    </row>
    <row r="302" spans="1:10" x14ac:dyDescent="0.3">
      <c r="A302" s="1" t="s">
        <v>466</v>
      </c>
      <c r="B302" t="s">
        <v>172</v>
      </c>
      <c r="C302">
        <v>1</v>
      </c>
      <c r="D302" t="s">
        <v>286</v>
      </c>
      <c r="E302">
        <f>VLOOKUP(A302,BASE_TMP_MED!$A$1:$E$111,3,0)</f>
        <v>0.374</v>
      </c>
      <c r="F302">
        <f t="shared" si="12"/>
        <v>0.374</v>
      </c>
      <c r="G302">
        <f>VLOOKUP(A302,BASE_TMP_MED!$A$1:$E$111,4,0)</f>
        <v>0.05</v>
      </c>
      <c r="H302">
        <f t="shared" si="13"/>
        <v>0.05</v>
      </c>
      <c r="I302">
        <f>VLOOKUP(A302,BASE_TMP_MED!$A$1:$E$111,5,0)</f>
        <v>0.115</v>
      </c>
      <c r="J302">
        <f t="shared" si="14"/>
        <v>0.115</v>
      </c>
    </row>
    <row r="303" spans="1:10" x14ac:dyDescent="0.3">
      <c r="A303" s="1" t="s">
        <v>515</v>
      </c>
      <c r="B303" t="s">
        <v>89</v>
      </c>
      <c r="C303">
        <v>3</v>
      </c>
      <c r="D303" t="s">
        <v>286</v>
      </c>
      <c r="E303">
        <f>VLOOKUP(A303,BASE_TMP_MED!$A$1:$E$111,3,0)</f>
        <v>0.159</v>
      </c>
      <c r="F303">
        <f t="shared" si="12"/>
        <v>0.47699999999999998</v>
      </c>
      <c r="G303">
        <f>VLOOKUP(A303,BASE_TMP_MED!$A$1:$E$111,4,0)</f>
        <v>5.0000000000000001E-3</v>
      </c>
      <c r="H303">
        <f t="shared" si="13"/>
        <v>1.4999999999999999E-2</v>
      </c>
      <c r="I303">
        <f>VLOOKUP(A303,BASE_TMP_MED!$A$1:$E$111,5,0)</f>
        <v>0.112</v>
      </c>
      <c r="J303">
        <f t="shared" si="14"/>
        <v>0.33600000000000002</v>
      </c>
    </row>
    <row r="304" spans="1:10" x14ac:dyDescent="0.3">
      <c r="A304" s="1" t="s">
        <v>539</v>
      </c>
      <c r="B304" t="s">
        <v>16</v>
      </c>
      <c r="C304">
        <v>50</v>
      </c>
      <c r="D304" t="s">
        <v>286</v>
      </c>
      <c r="E304">
        <f>VLOOKUP(A304,BASE_TMP_MED!$A$1:$E$111,3,0)</f>
        <v>0.28499999999999998</v>
      </c>
      <c r="F304">
        <f t="shared" si="12"/>
        <v>14.249999999999998</v>
      </c>
      <c r="G304">
        <f>VLOOKUP(A304,BASE_TMP_MED!$A$1:$E$111,4,0)</f>
        <v>5.0000000000000001E-3</v>
      </c>
      <c r="H304">
        <f t="shared" si="13"/>
        <v>0.25</v>
      </c>
      <c r="I304">
        <f>VLOOKUP(A304,BASE_TMP_MED!$A$1:$E$111,5,0)</f>
        <v>0.16200000000000001</v>
      </c>
      <c r="J304">
        <f t="shared" si="14"/>
        <v>8.1</v>
      </c>
    </row>
    <row r="305" spans="1:10" x14ac:dyDescent="0.3">
      <c r="A305" s="1" t="s">
        <v>464</v>
      </c>
      <c r="B305" t="s">
        <v>128</v>
      </c>
      <c r="C305">
        <v>3</v>
      </c>
      <c r="D305" t="s">
        <v>286</v>
      </c>
      <c r="E305">
        <f>VLOOKUP(A305,BASE_TMP_MED!$A$1:$E$111,3,0)</f>
        <v>0.439</v>
      </c>
      <c r="F305">
        <f t="shared" si="12"/>
        <v>1.3169999999999999</v>
      </c>
      <c r="G305">
        <f>VLOOKUP(A305,BASE_TMP_MED!$A$1:$E$111,4,0)</f>
        <v>2.5000000000000001E-2</v>
      </c>
      <c r="H305">
        <f t="shared" si="13"/>
        <v>7.5000000000000011E-2</v>
      </c>
      <c r="I305">
        <f>VLOOKUP(A305,BASE_TMP_MED!$A$1:$E$111,5,0)</f>
        <v>0.16200000000000001</v>
      </c>
      <c r="J305">
        <f t="shared" si="14"/>
        <v>0.48599999999999999</v>
      </c>
    </row>
    <row r="306" spans="1:10" x14ac:dyDescent="0.3">
      <c r="A306" s="1" t="s">
        <v>513</v>
      </c>
      <c r="B306" t="s">
        <v>85</v>
      </c>
      <c r="C306">
        <v>47</v>
      </c>
      <c r="D306" t="s">
        <v>286</v>
      </c>
      <c r="E306">
        <f>VLOOKUP(A306,BASE_TMP_MED!$A$1:$E$111,3,0)</f>
        <v>0.316</v>
      </c>
      <c r="F306">
        <f t="shared" si="12"/>
        <v>14.852</v>
      </c>
      <c r="G306">
        <f>VLOOKUP(A306,BASE_TMP_MED!$A$1:$E$111,4,0)</f>
        <v>0.05</v>
      </c>
      <c r="H306">
        <f t="shared" si="13"/>
        <v>2.35</v>
      </c>
      <c r="I306">
        <f>VLOOKUP(A306,BASE_TMP_MED!$A$1:$E$111,5,0)</f>
        <v>0.20100000000000001</v>
      </c>
      <c r="J306">
        <f t="shared" si="14"/>
        <v>9.447000000000001</v>
      </c>
    </row>
    <row r="307" spans="1:10" x14ac:dyDescent="0.3">
      <c r="A307" s="1" t="s">
        <v>514</v>
      </c>
      <c r="B307" t="s">
        <v>219</v>
      </c>
      <c r="C307">
        <v>3</v>
      </c>
      <c r="D307" t="s">
        <v>286</v>
      </c>
      <c r="E307">
        <f>VLOOKUP(A307,BASE_TMP_MED!$A$1:$E$111,3,0)</f>
        <v>0.22700000000000001</v>
      </c>
      <c r="F307">
        <f t="shared" si="12"/>
        <v>0.68100000000000005</v>
      </c>
      <c r="G307">
        <f>VLOOKUP(A307,BASE_TMP_MED!$A$1:$E$111,4,0)</f>
        <v>0.05</v>
      </c>
      <c r="H307">
        <f t="shared" si="13"/>
        <v>0.15000000000000002</v>
      </c>
      <c r="I307">
        <f>VLOOKUP(A307,BASE_TMP_MED!$A$1:$E$111,5,0)</f>
        <v>0.112</v>
      </c>
      <c r="J307">
        <f t="shared" si="14"/>
        <v>0.33600000000000002</v>
      </c>
    </row>
    <row r="308" spans="1:10" x14ac:dyDescent="0.3">
      <c r="A308" s="1" t="s">
        <v>493</v>
      </c>
      <c r="B308" t="s">
        <v>52</v>
      </c>
      <c r="C308">
        <v>10</v>
      </c>
      <c r="D308" t="s">
        <v>286</v>
      </c>
      <c r="E308">
        <f>VLOOKUP(A308,BASE_TMP_MED!$A$1:$E$111,3,0)</f>
        <v>0.13600000000000001</v>
      </c>
      <c r="F308">
        <f t="shared" si="12"/>
        <v>1.36</v>
      </c>
      <c r="G308">
        <f>VLOOKUP(A308,BASE_TMP_MED!$A$1:$E$111,4,0)</f>
        <v>9.2263999999999999E-2</v>
      </c>
      <c r="H308">
        <f t="shared" si="13"/>
        <v>0.92264000000000002</v>
      </c>
      <c r="I308">
        <f>VLOOKUP(A308,BASE_TMP_MED!$A$1:$E$111,5,0)</f>
        <v>8.7999999999999995E-2</v>
      </c>
      <c r="J308">
        <f t="shared" si="14"/>
        <v>0.87999999999999989</v>
      </c>
    </row>
    <row r="309" spans="1:10" x14ac:dyDescent="0.3">
      <c r="A309" s="1" t="s">
        <v>516</v>
      </c>
      <c r="B309" t="s">
        <v>20</v>
      </c>
      <c r="C309">
        <v>30</v>
      </c>
      <c r="D309" t="s">
        <v>286</v>
      </c>
      <c r="E309">
        <f>VLOOKUP(A309,BASE_TMP_MED!$A$1:$E$111,3,0)</f>
        <v>0.20599999999999999</v>
      </c>
      <c r="F309">
        <f t="shared" si="12"/>
        <v>6.18</v>
      </c>
      <c r="G309">
        <f>VLOOKUP(A309,BASE_TMP_MED!$A$1:$E$111,4,0)</f>
        <v>8.9929999999999996E-2</v>
      </c>
      <c r="H309">
        <f t="shared" si="13"/>
        <v>2.6978999999999997</v>
      </c>
      <c r="I309">
        <f>VLOOKUP(A309,BASE_TMP_MED!$A$1:$E$111,5,0)</f>
        <v>0.121</v>
      </c>
      <c r="J309">
        <f t="shared" si="14"/>
        <v>3.63</v>
      </c>
    </row>
    <row r="310" spans="1:10" x14ac:dyDescent="0.3">
      <c r="A310" s="1" t="s">
        <v>542</v>
      </c>
      <c r="B310" t="s">
        <v>217</v>
      </c>
      <c r="C310">
        <v>30</v>
      </c>
      <c r="D310" t="s">
        <v>286</v>
      </c>
      <c r="E310">
        <f>VLOOKUP(A310,BASE_TMP_MED!$A$1:$E$111,3,0)</f>
        <v>0.128</v>
      </c>
      <c r="F310">
        <f t="shared" si="12"/>
        <v>3.84</v>
      </c>
      <c r="G310">
        <f>VLOOKUP(A310,BASE_TMP_MED!$A$1:$E$111,4,0)</f>
        <v>8.9929999999999996E-2</v>
      </c>
      <c r="H310">
        <f t="shared" si="13"/>
        <v>2.6978999999999997</v>
      </c>
      <c r="I310">
        <f>VLOOKUP(A310,BASE_TMP_MED!$A$1:$E$111,5,0)</f>
        <v>0.121</v>
      </c>
      <c r="J310">
        <f t="shared" si="14"/>
        <v>3.63</v>
      </c>
    </row>
    <row r="311" spans="1:10" x14ac:dyDescent="0.3">
      <c r="A311" s="1" t="s">
        <v>495</v>
      </c>
      <c r="B311" t="s">
        <v>56</v>
      </c>
      <c r="C311">
        <v>9</v>
      </c>
      <c r="D311" t="s">
        <v>286</v>
      </c>
      <c r="E311">
        <f>VLOOKUP(A311,BASE_TMP_MED!$A$1:$E$111,3,0)</f>
        <v>5.2999999999999999E-2</v>
      </c>
      <c r="F311">
        <f t="shared" si="12"/>
        <v>0.47699999999999998</v>
      </c>
      <c r="G311">
        <f>VLOOKUP(A311,BASE_TMP_MED!$A$1:$E$111,4,0)</f>
        <v>2.8930999999999998E-2</v>
      </c>
      <c r="H311">
        <f t="shared" si="13"/>
        <v>0.26037899999999997</v>
      </c>
      <c r="I311">
        <f>VLOOKUP(A311,BASE_TMP_MED!$A$1:$E$111,5,0)</f>
        <v>0.13700000000000001</v>
      </c>
      <c r="J311">
        <f t="shared" si="14"/>
        <v>1.2330000000000001</v>
      </c>
    </row>
    <row r="312" spans="1:10" x14ac:dyDescent="0.3">
      <c r="A312" s="1" t="s">
        <v>494</v>
      </c>
      <c r="B312" t="s">
        <v>54</v>
      </c>
      <c r="C312">
        <v>9</v>
      </c>
      <c r="D312" t="s">
        <v>286</v>
      </c>
      <c r="E312">
        <f>VLOOKUP(A312,BASE_TMP_MED!$A$1:$E$111,3,0)</f>
        <v>0.128</v>
      </c>
      <c r="F312">
        <f t="shared" si="12"/>
        <v>1.1520000000000001</v>
      </c>
      <c r="G312">
        <f>VLOOKUP(A312,BASE_TMP_MED!$A$1:$E$111,4,0)</f>
        <v>2.8930999999999998E-2</v>
      </c>
      <c r="H312">
        <f t="shared" si="13"/>
        <v>0.26037899999999997</v>
      </c>
      <c r="I312">
        <f>VLOOKUP(A312,BASE_TMP_MED!$A$1:$E$111,5,0)</f>
        <v>0.13700000000000001</v>
      </c>
      <c r="J312">
        <f t="shared" si="14"/>
        <v>1.2330000000000001</v>
      </c>
    </row>
    <row r="313" spans="1:10" x14ac:dyDescent="0.3">
      <c r="A313" s="1" t="s">
        <v>476</v>
      </c>
      <c r="B313" t="s">
        <v>144</v>
      </c>
      <c r="C313">
        <v>308</v>
      </c>
      <c r="D313" t="s">
        <v>287</v>
      </c>
      <c r="E313">
        <f>VLOOKUP(A313,BASE_TMP_MED!$A$1:$E$111,3,0)</f>
        <v>0.14099999999999999</v>
      </c>
      <c r="F313">
        <f t="shared" si="12"/>
        <v>43.427999999999997</v>
      </c>
      <c r="G313">
        <f>VLOOKUP(A313,BASE_TMP_MED!$A$1:$E$111,4,0)</f>
        <v>6.6691E-2</v>
      </c>
      <c r="H313">
        <f t="shared" si="13"/>
        <v>20.540828000000001</v>
      </c>
      <c r="I313">
        <f>VLOOKUP(A313,BASE_TMP_MED!$A$1:$E$111,5,0)</f>
        <v>0.112</v>
      </c>
      <c r="J313">
        <f t="shared" si="14"/>
        <v>34.496000000000002</v>
      </c>
    </row>
    <row r="314" spans="1:10" x14ac:dyDescent="0.3">
      <c r="A314" s="1" t="s">
        <v>547</v>
      </c>
      <c r="B314" t="s">
        <v>29</v>
      </c>
      <c r="C314">
        <v>12</v>
      </c>
      <c r="D314" t="s">
        <v>287</v>
      </c>
      <c r="E314">
        <f>VLOOKUP(A314,BASE_TMP_MED!$A$1:$E$111,3,0)</f>
        <v>0.21199999999999999</v>
      </c>
      <c r="F314">
        <f t="shared" si="12"/>
        <v>2.544</v>
      </c>
      <c r="G314">
        <f>VLOOKUP(A314,BASE_TMP_MED!$A$1:$E$111,4,0)</f>
        <v>9.4371999999999998E-2</v>
      </c>
      <c r="H314">
        <f t="shared" si="13"/>
        <v>1.1324639999999999</v>
      </c>
      <c r="I314">
        <f>VLOOKUP(A314,BASE_TMP_MED!$A$1:$E$111,5,0)</f>
        <v>0.16200000000000001</v>
      </c>
      <c r="J314">
        <f t="shared" si="14"/>
        <v>1.944</v>
      </c>
    </row>
    <row r="315" spans="1:10" x14ac:dyDescent="0.3">
      <c r="A315" s="1" t="s">
        <v>529</v>
      </c>
      <c r="B315" t="s">
        <v>113</v>
      </c>
      <c r="C315">
        <v>12</v>
      </c>
      <c r="D315" t="s">
        <v>287</v>
      </c>
      <c r="E315">
        <f>VLOOKUP(A315,BASE_TMP_MED!$A$1:$E$111,3,0)</f>
        <v>0.246</v>
      </c>
      <c r="F315">
        <f t="shared" si="12"/>
        <v>2.952</v>
      </c>
      <c r="G315">
        <f>VLOOKUP(A315,BASE_TMP_MED!$A$1:$E$111,4,0)</f>
        <v>9.4371999999999998E-2</v>
      </c>
      <c r="H315">
        <f t="shared" si="13"/>
        <v>1.1324639999999999</v>
      </c>
      <c r="I315">
        <f>VLOOKUP(A315,BASE_TMP_MED!$A$1:$E$111,5,0)</f>
        <v>0.16200000000000001</v>
      </c>
      <c r="J315">
        <f t="shared" si="14"/>
        <v>1.944</v>
      </c>
    </row>
    <row r="316" spans="1:10" x14ac:dyDescent="0.3">
      <c r="A316" s="1" t="s">
        <v>500</v>
      </c>
      <c r="B316" t="s">
        <v>64</v>
      </c>
      <c r="C316">
        <v>4</v>
      </c>
      <c r="D316" t="s">
        <v>287</v>
      </c>
      <c r="E316">
        <f>VLOOKUP(A316,BASE_TMP_MED!$A$1:$E$111,3,0)</f>
        <v>0.16700000000000001</v>
      </c>
      <c r="F316">
        <f t="shared" si="12"/>
        <v>0.66800000000000004</v>
      </c>
      <c r="G316">
        <f>VLOOKUP(A316,BASE_TMP_MED!$A$1:$E$111,4,0)</f>
        <v>9.4371999999999998E-2</v>
      </c>
      <c r="H316">
        <f t="shared" si="13"/>
        <v>0.37748799999999999</v>
      </c>
      <c r="I316">
        <f>VLOOKUP(A316,BASE_TMP_MED!$A$1:$E$111,5,0)</f>
        <v>0.16200000000000001</v>
      </c>
      <c r="J316">
        <f t="shared" si="14"/>
        <v>0.64800000000000002</v>
      </c>
    </row>
    <row r="317" spans="1:10" x14ac:dyDescent="0.3">
      <c r="A317" s="1" t="s">
        <v>481</v>
      </c>
      <c r="B317" t="s">
        <v>152</v>
      </c>
      <c r="C317">
        <v>4</v>
      </c>
      <c r="D317" t="s">
        <v>287</v>
      </c>
      <c r="E317">
        <f>VLOOKUP(A317,BASE_TMP_MED!$A$1:$E$111,3,0)</f>
        <v>9.5000000000000001E-2</v>
      </c>
      <c r="F317">
        <f t="shared" si="12"/>
        <v>0.38</v>
      </c>
      <c r="G317">
        <f>VLOOKUP(A317,BASE_TMP_MED!$A$1:$E$111,4,0)</f>
        <v>0.05</v>
      </c>
      <c r="H317">
        <f t="shared" si="13"/>
        <v>0.2</v>
      </c>
      <c r="I317">
        <f>VLOOKUP(A317,BASE_TMP_MED!$A$1:$E$111,5,0)</f>
        <v>0.112</v>
      </c>
      <c r="J317">
        <f t="shared" si="14"/>
        <v>0.44800000000000001</v>
      </c>
    </row>
    <row r="318" spans="1:10" x14ac:dyDescent="0.3">
      <c r="A318" s="1" t="s">
        <v>538</v>
      </c>
      <c r="B318" t="s">
        <v>209</v>
      </c>
      <c r="C318">
        <v>312</v>
      </c>
      <c r="D318" t="s">
        <v>287</v>
      </c>
      <c r="E318">
        <f>VLOOKUP(A318,BASE_TMP_MED!$A$1:$E$111,3,0)</f>
        <v>0.152</v>
      </c>
      <c r="F318">
        <f t="shared" si="12"/>
        <v>47.423999999999999</v>
      </c>
      <c r="G318">
        <f>VLOOKUP(A318,BASE_TMP_MED!$A$1:$E$111,4,0)</f>
        <v>5.3219000000000002E-2</v>
      </c>
      <c r="H318">
        <f t="shared" si="13"/>
        <v>16.604328000000002</v>
      </c>
      <c r="I318">
        <f>VLOOKUP(A318,BASE_TMP_MED!$A$1:$E$111,5,0)</f>
        <v>8.7999999999999995E-2</v>
      </c>
      <c r="J318">
        <f t="shared" si="14"/>
        <v>27.456</v>
      </c>
    </row>
    <row r="319" spans="1:10" x14ac:dyDescent="0.3">
      <c r="A319" s="1" t="s">
        <v>488</v>
      </c>
      <c r="B319" t="s">
        <v>45</v>
      </c>
      <c r="C319">
        <v>12</v>
      </c>
      <c r="D319" t="s">
        <v>287</v>
      </c>
      <c r="E319">
        <f>VLOOKUP(A319,BASE_TMP_MED!$A$1:$E$111,3,0)</f>
        <v>0.28999999999999998</v>
      </c>
      <c r="F319">
        <f t="shared" si="12"/>
        <v>3.4799999999999995</v>
      </c>
      <c r="G319">
        <f>VLOOKUP(A319,BASE_TMP_MED!$A$1:$E$111,4,0)</f>
        <v>6.4216999999999996E-2</v>
      </c>
      <c r="H319">
        <f t="shared" si="13"/>
        <v>0.77060399999999996</v>
      </c>
      <c r="I319">
        <f>VLOOKUP(A319,BASE_TMP_MED!$A$1:$E$111,5,0)</f>
        <v>0.121</v>
      </c>
      <c r="J319">
        <f t="shared" si="14"/>
        <v>1.452</v>
      </c>
    </row>
    <row r="320" spans="1:10" x14ac:dyDescent="0.3">
      <c r="A320" s="1" t="s">
        <v>489</v>
      </c>
      <c r="B320" t="s">
        <v>214</v>
      </c>
      <c r="C320">
        <v>12</v>
      </c>
      <c r="D320" t="s">
        <v>287</v>
      </c>
      <c r="E320">
        <f>VLOOKUP(A320,BASE_TMP_MED!$A$1:$E$111,3,0)</f>
        <v>0.27300000000000002</v>
      </c>
      <c r="F320">
        <f t="shared" si="12"/>
        <v>3.2760000000000002</v>
      </c>
      <c r="G320">
        <f>VLOOKUP(A320,BASE_TMP_MED!$A$1:$E$111,4,0)</f>
        <v>6.4216999999999996E-2</v>
      </c>
      <c r="H320">
        <f t="shared" si="13"/>
        <v>0.77060399999999996</v>
      </c>
      <c r="I320">
        <f>VLOOKUP(A320,BASE_TMP_MED!$A$1:$E$111,5,0)</f>
        <v>0.121</v>
      </c>
      <c r="J320">
        <f t="shared" si="14"/>
        <v>1.452</v>
      </c>
    </row>
    <row r="321" spans="1:10" x14ac:dyDescent="0.3">
      <c r="A321" s="1" t="s">
        <v>511</v>
      </c>
      <c r="B321" t="s">
        <v>221</v>
      </c>
      <c r="C321">
        <v>4</v>
      </c>
      <c r="D321" t="s">
        <v>287</v>
      </c>
      <c r="E321">
        <f>VLOOKUP(A321,BASE_TMP_MED!$A$1:$E$111,3,0)</f>
        <v>0.308</v>
      </c>
      <c r="F321">
        <f t="shared" si="12"/>
        <v>1.232</v>
      </c>
      <c r="G321">
        <f>VLOOKUP(A321,BASE_TMP_MED!$A$1:$E$111,4,0)</f>
        <v>5.3219000000000002E-2</v>
      </c>
      <c r="H321">
        <f t="shared" si="13"/>
        <v>0.21287600000000001</v>
      </c>
      <c r="I321">
        <f>VLOOKUP(A321,BASE_TMP_MED!$A$1:$E$111,5,0)</f>
        <v>0.159</v>
      </c>
      <c r="J321">
        <f t="shared" si="14"/>
        <v>0.63600000000000001</v>
      </c>
    </row>
  </sheetData>
  <autoFilter ref="A1:J324" xr:uid="{81568061-05F3-44E3-BC17-CD1341554DBB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6218-4938-48F9-BAEF-031500CF4374}">
  <dimension ref="A1:F16"/>
  <sheetViews>
    <sheetView topLeftCell="A4" workbookViewId="0">
      <selection activeCell="E16" sqref="A3:E16"/>
    </sheetView>
  </sheetViews>
  <sheetFormatPr defaultRowHeight="14.8" x14ac:dyDescent="0.3"/>
  <cols>
    <col min="1" max="1" width="16.21875" bestFit="1" customWidth="1"/>
    <col min="2" max="2" width="20.109375" bestFit="1" customWidth="1"/>
    <col min="3" max="3" width="20.33203125" bestFit="1" customWidth="1"/>
    <col min="4" max="5" width="21.33203125" bestFit="1" customWidth="1"/>
  </cols>
  <sheetData>
    <row r="1" spans="1:6" ht="14.8" customHeight="1" x14ac:dyDescent="0.3">
      <c r="A1" s="53" t="s">
        <v>701</v>
      </c>
      <c r="B1" s="54"/>
      <c r="C1" s="54"/>
      <c r="D1" s="54"/>
      <c r="E1" s="55"/>
    </row>
    <row r="2" spans="1:6" ht="14.8" customHeight="1" x14ac:dyDescent="0.3">
      <c r="A2" s="56"/>
      <c r="B2" s="57"/>
      <c r="C2" s="57"/>
      <c r="D2" s="57"/>
      <c r="E2" s="58"/>
    </row>
    <row r="3" spans="1:6" x14ac:dyDescent="0.3">
      <c r="A3" s="48" t="s">
        <v>304</v>
      </c>
      <c r="B3" s="49" t="s">
        <v>316</v>
      </c>
      <c r="C3" s="49" t="s">
        <v>698</v>
      </c>
      <c r="D3" s="49" t="s">
        <v>699</v>
      </c>
      <c r="E3" s="49" t="s">
        <v>700</v>
      </c>
    </row>
    <row r="4" spans="1:6" x14ac:dyDescent="0.3">
      <c r="A4" s="50" t="s">
        <v>323</v>
      </c>
      <c r="B4" s="51">
        <v>486</v>
      </c>
      <c r="C4" s="52">
        <v>177.52599999999998</v>
      </c>
      <c r="D4" s="52">
        <v>77.796291000000011</v>
      </c>
      <c r="E4" s="52">
        <v>128.51399999999998</v>
      </c>
      <c r="F4" s="3"/>
    </row>
    <row r="5" spans="1:6" x14ac:dyDescent="0.3">
      <c r="A5" s="50" t="s">
        <v>324</v>
      </c>
      <c r="B5" s="51">
        <v>1289</v>
      </c>
      <c r="C5" s="52">
        <v>258.49</v>
      </c>
      <c r="D5" s="52">
        <v>89.202304999999996</v>
      </c>
      <c r="E5" s="52">
        <v>199.30500000000001</v>
      </c>
      <c r="F5" s="3"/>
    </row>
    <row r="6" spans="1:6" x14ac:dyDescent="0.3">
      <c r="A6" s="50" t="s">
        <v>325</v>
      </c>
      <c r="B6" s="51">
        <v>1059</v>
      </c>
      <c r="C6" s="52">
        <v>157.05499999999998</v>
      </c>
      <c r="D6" s="52">
        <v>62.791547000000001</v>
      </c>
      <c r="E6" s="52">
        <v>101.90899999999999</v>
      </c>
      <c r="F6" s="3"/>
    </row>
    <row r="7" spans="1:6" x14ac:dyDescent="0.3">
      <c r="A7" s="50" t="s">
        <v>326</v>
      </c>
      <c r="B7" s="51">
        <v>1085</v>
      </c>
      <c r="C7" s="52">
        <v>241.20600000000002</v>
      </c>
      <c r="D7" s="52">
        <v>36.405958000000005</v>
      </c>
      <c r="E7" s="52">
        <v>132.64099999999996</v>
      </c>
      <c r="F7" s="3"/>
    </row>
    <row r="8" spans="1:6" x14ac:dyDescent="0.3">
      <c r="A8" s="50" t="s">
        <v>327</v>
      </c>
      <c r="B8" s="51">
        <v>1726</v>
      </c>
      <c r="C8" s="52">
        <v>269.04099999999994</v>
      </c>
      <c r="D8" s="52">
        <v>100.55014300000002</v>
      </c>
      <c r="E8" s="52">
        <v>179.56199999999998</v>
      </c>
      <c r="F8" s="3"/>
    </row>
    <row r="9" spans="1:6" x14ac:dyDescent="0.3">
      <c r="A9" s="50" t="s">
        <v>328</v>
      </c>
      <c r="B9" s="51">
        <v>816</v>
      </c>
      <c r="C9" s="52">
        <v>160.61800000000005</v>
      </c>
      <c r="D9" s="52">
        <v>60.757868999999992</v>
      </c>
      <c r="E9" s="52">
        <v>151.68600000000001</v>
      </c>
      <c r="F9" s="3"/>
    </row>
    <row r="10" spans="1:6" x14ac:dyDescent="0.3">
      <c r="A10" s="50" t="s">
        <v>329</v>
      </c>
      <c r="B10" s="51">
        <v>2512</v>
      </c>
      <c r="C10" s="52">
        <v>354.51399999999995</v>
      </c>
      <c r="D10" s="52">
        <v>98.822698000000031</v>
      </c>
      <c r="E10" s="52">
        <v>250.96800000000002</v>
      </c>
      <c r="F10" s="3"/>
    </row>
    <row r="11" spans="1:6" x14ac:dyDescent="0.3">
      <c r="A11" s="50" t="s">
        <v>330</v>
      </c>
      <c r="B11" s="51">
        <v>1488</v>
      </c>
      <c r="C11" s="52">
        <v>302.66399999999999</v>
      </c>
      <c r="D11" s="52">
        <v>106.92635799999999</v>
      </c>
      <c r="E11" s="52">
        <v>276.22699999999998</v>
      </c>
      <c r="F11" s="3"/>
    </row>
    <row r="12" spans="1:6" x14ac:dyDescent="0.3">
      <c r="A12" s="50" t="s">
        <v>225</v>
      </c>
      <c r="B12" s="51">
        <v>1359</v>
      </c>
      <c r="C12" s="52">
        <v>312.76200000000006</v>
      </c>
      <c r="D12" s="52">
        <v>120.55811199999999</v>
      </c>
      <c r="E12" s="52">
        <v>215.99600000000004</v>
      </c>
      <c r="F12" s="3"/>
    </row>
    <row r="13" spans="1:6" x14ac:dyDescent="0.3">
      <c r="A13" s="50" t="s">
        <v>283</v>
      </c>
      <c r="B13" s="51">
        <v>1665</v>
      </c>
      <c r="C13" s="52">
        <v>364.79399999999993</v>
      </c>
      <c r="D13" s="52">
        <v>96.126012000000017</v>
      </c>
      <c r="E13" s="52">
        <v>335.03600000000012</v>
      </c>
    </row>
    <row r="14" spans="1:6" x14ac:dyDescent="0.3">
      <c r="A14" s="50" t="s">
        <v>286</v>
      </c>
      <c r="B14" s="51">
        <v>1278</v>
      </c>
      <c r="C14" s="52">
        <v>192.02</v>
      </c>
      <c r="D14" s="52">
        <v>57.302337999999999</v>
      </c>
      <c r="E14" s="52">
        <v>111.34199999999998</v>
      </c>
    </row>
    <row r="15" spans="1:6" x14ac:dyDescent="0.3">
      <c r="A15" s="50" t="s">
        <v>287</v>
      </c>
      <c r="B15" s="51">
        <v>680</v>
      </c>
      <c r="C15" s="52">
        <v>105.38399999999999</v>
      </c>
      <c r="D15" s="52">
        <v>41.741655999999999</v>
      </c>
      <c r="E15" s="52">
        <v>70.475999999999999</v>
      </c>
    </row>
    <row r="16" spans="1:6" x14ac:dyDescent="0.3">
      <c r="A16" s="50" t="s">
        <v>200</v>
      </c>
      <c r="B16" s="51">
        <v>15443</v>
      </c>
      <c r="C16" s="52">
        <v>2896.0739999999996</v>
      </c>
      <c r="D16" s="52">
        <v>948.98128700000007</v>
      </c>
      <c r="E16" s="52">
        <v>2153.6620000000003</v>
      </c>
    </row>
  </sheetData>
  <mergeCells count="1">
    <mergeCell ref="A1:E2"/>
  </mergeCells>
  <pageMargins left="0.51181102362204722" right="0.51181102362204722" top="0.78740157480314965" bottom="0.78740157480314965" header="0.31496062992125984" footer="0.31496062992125984"/>
  <pageSetup paperSize="9" scale="130" fitToWidth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CB02-5084-459A-B986-26A3980B3C0F}">
  <dimension ref="A1:E26"/>
  <sheetViews>
    <sheetView zoomScale="145" zoomScaleNormal="145" workbookViewId="0">
      <selection activeCell="C4" sqref="C4"/>
    </sheetView>
  </sheetViews>
  <sheetFormatPr defaultRowHeight="14.15" x14ac:dyDescent="0.25"/>
  <cols>
    <col min="1" max="1" width="11.33203125" style="4" bestFit="1" customWidth="1"/>
    <col min="2" max="2" width="19.21875" style="4" bestFit="1" customWidth="1"/>
    <col min="3" max="3" width="12.5546875" style="4" bestFit="1" customWidth="1"/>
    <col min="4" max="4" width="17.77734375" style="4" bestFit="1" customWidth="1"/>
    <col min="5" max="5" width="20.5546875" style="4" customWidth="1"/>
    <col min="6" max="16384" width="8.88671875" style="4"/>
  </cols>
  <sheetData>
    <row r="1" spans="1:5" x14ac:dyDescent="0.25">
      <c r="A1" s="59" t="s">
        <v>331</v>
      </c>
      <c r="B1" s="60"/>
      <c r="C1" s="60"/>
      <c r="D1" s="60"/>
      <c r="E1" s="61"/>
    </row>
    <row r="2" spans="1:5" x14ac:dyDescent="0.25">
      <c r="A2" s="62"/>
      <c r="B2" s="63"/>
      <c r="C2" s="63"/>
      <c r="D2" s="63"/>
      <c r="E2" s="64"/>
    </row>
    <row r="3" spans="1:5" x14ac:dyDescent="0.25">
      <c r="A3" s="35" t="s">
        <v>320</v>
      </c>
      <c r="B3" s="5" t="s">
        <v>334</v>
      </c>
      <c r="C3" s="5" t="s">
        <v>321</v>
      </c>
      <c r="D3" s="5" t="s">
        <v>335</v>
      </c>
      <c r="E3" s="36" t="s">
        <v>322</v>
      </c>
    </row>
    <row r="4" spans="1:5" x14ac:dyDescent="0.25">
      <c r="A4" s="11" t="s">
        <v>323</v>
      </c>
      <c r="B4" s="38">
        <v>486</v>
      </c>
      <c r="C4" s="19">
        <v>177.52599999999998</v>
      </c>
      <c r="D4" s="38">
        <v>747</v>
      </c>
      <c r="E4" s="25">
        <v>69.783333333333402</v>
      </c>
    </row>
    <row r="5" spans="1:5" x14ac:dyDescent="0.25">
      <c r="A5" s="11" t="s">
        <v>324</v>
      </c>
      <c r="B5" s="38">
        <v>1289</v>
      </c>
      <c r="C5" s="19">
        <v>258.49</v>
      </c>
      <c r="D5" s="38">
        <v>1499</v>
      </c>
      <c r="E5" s="25">
        <v>295.15000000000026</v>
      </c>
    </row>
    <row r="6" spans="1:5" x14ac:dyDescent="0.25">
      <c r="A6" s="11" t="s">
        <v>325</v>
      </c>
      <c r="B6" s="38">
        <v>1059</v>
      </c>
      <c r="C6" s="19">
        <v>157.05499999999998</v>
      </c>
      <c r="D6" s="38">
        <v>1412</v>
      </c>
      <c r="E6" s="25">
        <v>291.75</v>
      </c>
    </row>
    <row r="7" spans="1:5" x14ac:dyDescent="0.25">
      <c r="A7" s="11" t="s">
        <v>326</v>
      </c>
      <c r="B7" s="38">
        <v>1085</v>
      </c>
      <c r="C7" s="19">
        <v>241.20600000000002</v>
      </c>
      <c r="D7" s="38">
        <v>1708</v>
      </c>
      <c r="E7" s="25">
        <v>296.68333333333328</v>
      </c>
    </row>
    <row r="8" spans="1:5" x14ac:dyDescent="0.25">
      <c r="A8" s="11" t="s">
        <v>327</v>
      </c>
      <c r="B8" s="38">
        <v>1726</v>
      </c>
      <c r="C8" s="19">
        <v>269.04099999999994</v>
      </c>
      <c r="D8" s="38">
        <v>2230</v>
      </c>
      <c r="E8" s="25">
        <v>317.76666666666631</v>
      </c>
    </row>
    <row r="9" spans="1:5" x14ac:dyDescent="0.25">
      <c r="A9" s="11" t="s">
        <v>328</v>
      </c>
      <c r="B9" s="38">
        <v>928</v>
      </c>
      <c r="C9" s="19">
        <v>193.73800000000006</v>
      </c>
      <c r="D9" s="38">
        <v>1978</v>
      </c>
      <c r="E9" s="25">
        <v>275.38333333333333</v>
      </c>
    </row>
    <row r="10" spans="1:5" x14ac:dyDescent="0.25">
      <c r="A10" s="11" t="s">
        <v>329</v>
      </c>
      <c r="B10" s="38">
        <v>2512</v>
      </c>
      <c r="C10" s="19">
        <v>354.51399999999995</v>
      </c>
      <c r="D10" s="38">
        <v>1300</v>
      </c>
      <c r="E10" s="25">
        <v>291.35000000000019</v>
      </c>
    </row>
    <row r="11" spans="1:5" ht="14.8" thickBot="1" x14ac:dyDescent="0.3">
      <c r="A11" s="12" t="s">
        <v>330</v>
      </c>
      <c r="B11" s="39">
        <v>1488</v>
      </c>
      <c r="C11" s="20">
        <v>302.66399999999999</v>
      </c>
      <c r="D11" s="39">
        <v>812</v>
      </c>
      <c r="E11" s="26">
        <v>181.00000000000003</v>
      </c>
    </row>
    <row r="12" spans="1:5" x14ac:dyDescent="0.25">
      <c r="A12" s="8" t="s">
        <v>225</v>
      </c>
      <c r="B12" s="40">
        <v>1359</v>
      </c>
      <c r="C12" s="21">
        <v>312.76200000000006</v>
      </c>
      <c r="D12" s="40">
        <v>228</v>
      </c>
      <c r="E12" s="27">
        <v>76.900000000000034</v>
      </c>
    </row>
    <row r="13" spans="1:5" x14ac:dyDescent="0.25">
      <c r="A13" s="9" t="s">
        <v>283</v>
      </c>
      <c r="B13" s="41">
        <v>1665</v>
      </c>
      <c r="C13" s="22">
        <v>364.79399999999993</v>
      </c>
      <c r="D13" s="41" t="s">
        <v>333</v>
      </c>
      <c r="E13" s="17" t="s">
        <v>333</v>
      </c>
    </row>
    <row r="14" spans="1:5" x14ac:dyDescent="0.25">
      <c r="A14" s="9" t="s">
        <v>286</v>
      </c>
      <c r="B14" s="41">
        <v>1278</v>
      </c>
      <c r="C14" s="22">
        <v>192.02</v>
      </c>
      <c r="D14" s="41" t="s">
        <v>333</v>
      </c>
      <c r="E14" s="17" t="s">
        <v>333</v>
      </c>
    </row>
    <row r="15" spans="1:5" ht="14.8" thickBot="1" x14ac:dyDescent="0.3">
      <c r="A15" s="10" t="s">
        <v>287</v>
      </c>
      <c r="B15" s="42">
        <v>680</v>
      </c>
      <c r="C15" s="23">
        <v>105.38399999999999</v>
      </c>
      <c r="D15" s="42" t="s">
        <v>333</v>
      </c>
      <c r="E15" s="18" t="s">
        <v>333</v>
      </c>
    </row>
    <row r="16" spans="1:5" ht="16.100000000000001" thickBot="1" x14ac:dyDescent="0.3">
      <c r="A16" s="13" t="s">
        <v>200</v>
      </c>
      <c r="B16" s="43">
        <v>15555</v>
      </c>
      <c r="C16" s="24">
        <v>2929.1939999999995</v>
      </c>
      <c r="D16" s="43">
        <f>SUM(D4:D15)</f>
        <v>11914</v>
      </c>
      <c r="E16" s="37">
        <f>SUM(E4:E15)</f>
        <v>2095.7666666666664</v>
      </c>
    </row>
    <row r="18" spans="1:5" ht="14.8" thickBot="1" x14ac:dyDescent="0.3"/>
    <row r="19" spans="1:5" ht="16.100000000000001" customHeight="1" x14ac:dyDescent="0.25">
      <c r="A19" s="59" t="s">
        <v>332</v>
      </c>
      <c r="B19" s="60"/>
      <c r="C19" s="60"/>
      <c r="D19" s="60"/>
      <c r="E19" s="61"/>
    </row>
    <row r="20" spans="1:5" ht="16.100000000000001" customHeight="1" x14ac:dyDescent="0.25">
      <c r="A20" s="62"/>
      <c r="B20" s="63"/>
      <c r="C20" s="63"/>
      <c r="D20" s="63"/>
      <c r="E20" s="64"/>
    </row>
    <row r="21" spans="1:5" ht="16.100000000000001" customHeight="1" thickBot="1" x14ac:dyDescent="0.3">
      <c r="A21" s="14"/>
      <c r="B21" s="6" t="s">
        <v>334</v>
      </c>
      <c r="C21" s="6" t="s">
        <v>321</v>
      </c>
      <c r="D21" s="7" t="s">
        <v>291</v>
      </c>
      <c r="E21" s="15" t="s">
        <v>290</v>
      </c>
    </row>
    <row r="22" spans="1:5" ht="16.100000000000001" customHeight="1" x14ac:dyDescent="0.25">
      <c r="A22" s="8" t="s">
        <v>225</v>
      </c>
      <c r="B22" s="44">
        <v>1292</v>
      </c>
      <c r="C22" s="28">
        <v>297.3449999999994</v>
      </c>
      <c r="D22" s="44">
        <v>220</v>
      </c>
      <c r="E22" s="29">
        <f>B22/C22</f>
        <v>4.3451209874052115</v>
      </c>
    </row>
    <row r="23" spans="1:5" ht="16.100000000000001" customHeight="1" x14ac:dyDescent="0.25">
      <c r="A23" s="9" t="s">
        <v>283</v>
      </c>
      <c r="B23" s="45">
        <v>1665</v>
      </c>
      <c r="C23" s="30">
        <v>364.79399999999993</v>
      </c>
      <c r="D23" s="45">
        <f>20*23</f>
        <v>460</v>
      </c>
      <c r="E23" s="31">
        <f>B23/C23</f>
        <v>4.5642198062468138</v>
      </c>
    </row>
    <row r="24" spans="1:5" ht="16.100000000000001" customHeight="1" x14ac:dyDescent="0.25">
      <c r="A24" s="9" t="s">
        <v>286</v>
      </c>
      <c r="B24" s="45">
        <v>1278</v>
      </c>
      <c r="C24" s="30">
        <v>192.0199999999995</v>
      </c>
      <c r="D24" s="45">
        <f>20*20</f>
        <v>400</v>
      </c>
      <c r="E24" s="31">
        <f>B24/C24</f>
        <v>6.6555567128424293</v>
      </c>
    </row>
    <row r="25" spans="1:5" ht="16.100000000000001" customHeight="1" thickBot="1" x14ac:dyDescent="0.3">
      <c r="A25" s="10" t="s">
        <v>287</v>
      </c>
      <c r="B25" s="46">
        <v>680</v>
      </c>
      <c r="C25" s="32">
        <v>105.38400000000004</v>
      </c>
      <c r="D25" s="46"/>
      <c r="E25" s="33">
        <f>B25/C25</f>
        <v>6.4525924238973635</v>
      </c>
    </row>
    <row r="26" spans="1:5" ht="16.100000000000001" customHeight="1" thickBot="1" x14ac:dyDescent="0.3">
      <c r="A26" s="13" t="s">
        <v>200</v>
      </c>
      <c r="B26" s="47">
        <v>4915</v>
      </c>
      <c r="C26" s="16">
        <v>959.54299999999887</v>
      </c>
      <c r="D26" s="47">
        <f>SUM(D22:D25)</f>
        <v>1080</v>
      </c>
      <c r="E26" s="34"/>
    </row>
  </sheetData>
  <mergeCells count="2">
    <mergeCell ref="A19:E20"/>
    <mergeCell ref="A1:E2"/>
  </mergeCells>
  <pageMargins left="0.51181102362204722" right="0.51181102362204722" top="0.78740157480314965" bottom="0.78740157480314965" header="0.31496062992125984" footer="0.31496062992125984"/>
  <pageSetup paperSize="9" scale="11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0FE7-28E1-46EE-9ECE-B1713CE2CF4D}">
  <dimension ref="A3:C14"/>
  <sheetViews>
    <sheetView workbookViewId="0">
      <selection activeCell="C4" sqref="C4"/>
    </sheetView>
  </sheetViews>
  <sheetFormatPr defaultRowHeight="14.8" x14ac:dyDescent="0.3"/>
  <cols>
    <col min="1" max="1" width="9.5546875" bestFit="1" customWidth="1"/>
    <col min="2" max="2" width="20.21875" customWidth="1"/>
    <col min="3" max="3" width="17.88671875" bestFit="1" customWidth="1"/>
    <col min="10" max="10" width="15.109375" customWidth="1"/>
  </cols>
  <sheetData>
    <row r="3" spans="1:3" x14ac:dyDescent="0.3">
      <c r="B3" s="2" t="s">
        <v>292</v>
      </c>
    </row>
    <row r="4" spans="1:3" x14ac:dyDescent="0.3">
      <c r="A4" s="2" t="s">
        <v>298</v>
      </c>
      <c r="B4" t="s">
        <v>305</v>
      </c>
      <c r="C4" t="s">
        <v>306</v>
      </c>
    </row>
    <row r="5" spans="1:3" x14ac:dyDescent="0.3">
      <c r="A5">
        <v>1</v>
      </c>
      <c r="B5">
        <v>747</v>
      </c>
      <c r="C5" s="3">
        <v>69.783333333333402</v>
      </c>
    </row>
    <row r="6" spans="1:3" x14ac:dyDescent="0.3">
      <c r="A6">
        <v>2</v>
      </c>
      <c r="B6">
        <v>1499</v>
      </c>
      <c r="C6" s="3">
        <v>295.15000000000026</v>
      </c>
    </row>
    <row r="7" spans="1:3" x14ac:dyDescent="0.3">
      <c r="A7">
        <v>3</v>
      </c>
      <c r="B7">
        <v>1412</v>
      </c>
      <c r="C7" s="3">
        <v>291.75</v>
      </c>
    </row>
    <row r="8" spans="1:3" x14ac:dyDescent="0.3">
      <c r="A8">
        <v>4</v>
      </c>
      <c r="B8">
        <v>1708</v>
      </c>
      <c r="C8" s="3">
        <v>296.68333333333328</v>
      </c>
    </row>
    <row r="9" spans="1:3" x14ac:dyDescent="0.3">
      <c r="A9">
        <v>5</v>
      </c>
      <c r="B9">
        <v>2230</v>
      </c>
      <c r="C9" s="3">
        <v>317.76666666666631</v>
      </c>
    </row>
    <row r="10" spans="1:3" x14ac:dyDescent="0.3">
      <c r="A10">
        <v>6</v>
      </c>
      <c r="B10">
        <v>1978</v>
      </c>
      <c r="C10" s="3">
        <v>275.38333333333333</v>
      </c>
    </row>
    <row r="11" spans="1:3" x14ac:dyDescent="0.3">
      <c r="A11">
        <v>7</v>
      </c>
      <c r="B11">
        <v>1300</v>
      </c>
      <c r="C11" s="3">
        <v>291.35000000000019</v>
      </c>
    </row>
    <row r="12" spans="1:3" x14ac:dyDescent="0.3">
      <c r="A12">
        <v>8</v>
      </c>
      <c r="B12">
        <v>812</v>
      </c>
      <c r="C12" s="3">
        <v>181.00000000000003</v>
      </c>
    </row>
    <row r="13" spans="1:3" x14ac:dyDescent="0.3">
      <c r="A13">
        <v>9</v>
      </c>
      <c r="B13">
        <v>228</v>
      </c>
      <c r="C13" s="3">
        <v>76.900000000000034</v>
      </c>
    </row>
    <row r="14" spans="1:3" x14ac:dyDescent="0.3">
      <c r="A14" t="s">
        <v>200</v>
      </c>
      <c r="B14">
        <v>11914</v>
      </c>
      <c r="C14" s="3">
        <v>2095.7666666666664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4B11-4521-4B2D-8409-C2EC5FAF0AE4}">
  <dimension ref="A4:D54"/>
  <sheetViews>
    <sheetView tabSelected="1" topLeftCell="A7" workbookViewId="0">
      <selection activeCell="A31" sqref="A30:D53"/>
    </sheetView>
  </sheetViews>
  <sheetFormatPr defaultRowHeight="14.8" x14ac:dyDescent="0.3"/>
  <cols>
    <col min="1" max="1" width="16.21875" bestFit="1" customWidth="1"/>
    <col min="2" max="2" width="6.44140625" bestFit="1" customWidth="1"/>
    <col min="3" max="3" width="5.88671875" bestFit="1" customWidth="1"/>
    <col min="4" max="4" width="4.88671875" bestFit="1" customWidth="1"/>
  </cols>
  <sheetData>
    <row r="4" spans="1:4" x14ac:dyDescent="0.3">
      <c r="A4" s="2" t="s">
        <v>305</v>
      </c>
    </row>
    <row r="5" spans="1:4" x14ac:dyDescent="0.3">
      <c r="A5" s="2" t="s">
        <v>299</v>
      </c>
      <c r="B5" s="2" t="s">
        <v>320</v>
      </c>
      <c r="C5" s="2" t="s">
        <v>702</v>
      </c>
      <c r="D5" t="s">
        <v>703</v>
      </c>
    </row>
    <row r="6" spans="1:4" x14ac:dyDescent="0.3">
      <c r="A6">
        <v>2024</v>
      </c>
      <c r="B6">
        <v>9</v>
      </c>
      <c r="C6">
        <v>2</v>
      </c>
      <c r="D6" s="65">
        <v>26</v>
      </c>
    </row>
    <row r="7" spans="1:4" x14ac:dyDescent="0.3">
      <c r="C7">
        <v>3</v>
      </c>
      <c r="D7" s="65">
        <v>46</v>
      </c>
    </row>
    <row r="8" spans="1:4" x14ac:dyDescent="0.3">
      <c r="C8">
        <v>4</v>
      </c>
      <c r="D8" s="65">
        <v>16</v>
      </c>
    </row>
    <row r="9" spans="1:4" x14ac:dyDescent="0.3">
      <c r="C9">
        <v>5</v>
      </c>
      <c r="D9" s="65">
        <v>44</v>
      </c>
    </row>
    <row r="10" spans="1:4" x14ac:dyDescent="0.3">
      <c r="C10">
        <v>6</v>
      </c>
      <c r="D10" s="65">
        <v>54</v>
      </c>
    </row>
    <row r="11" spans="1:4" x14ac:dyDescent="0.3">
      <c r="C11">
        <v>7</v>
      </c>
      <c r="D11" s="65">
        <v>12</v>
      </c>
    </row>
    <row r="12" spans="1:4" x14ac:dyDescent="0.3">
      <c r="C12">
        <v>9</v>
      </c>
      <c r="D12" s="65">
        <v>18</v>
      </c>
    </row>
    <row r="13" spans="1:4" x14ac:dyDescent="0.3">
      <c r="C13">
        <v>10</v>
      </c>
      <c r="D13" s="65">
        <v>12</v>
      </c>
    </row>
    <row r="14" spans="1:4" x14ac:dyDescent="0.3">
      <c r="C14">
        <v>12</v>
      </c>
      <c r="D14" s="65">
        <v>28</v>
      </c>
    </row>
    <row r="15" spans="1:4" x14ac:dyDescent="0.3">
      <c r="C15">
        <v>13</v>
      </c>
      <c r="D15" s="65">
        <v>41</v>
      </c>
    </row>
    <row r="16" spans="1:4" x14ac:dyDescent="0.3">
      <c r="C16">
        <v>14</v>
      </c>
      <c r="D16" s="65">
        <v>5</v>
      </c>
    </row>
    <row r="17" spans="1:4" x14ac:dyDescent="0.3">
      <c r="C17">
        <v>17</v>
      </c>
      <c r="D17" s="65">
        <v>42</v>
      </c>
    </row>
    <row r="18" spans="1:4" x14ac:dyDescent="0.3">
      <c r="C18">
        <v>18</v>
      </c>
      <c r="D18" s="65">
        <v>40</v>
      </c>
    </row>
    <row r="19" spans="1:4" x14ac:dyDescent="0.3">
      <c r="C19">
        <v>20</v>
      </c>
      <c r="D19" s="65">
        <v>35</v>
      </c>
    </row>
    <row r="20" spans="1:4" x14ac:dyDescent="0.3">
      <c r="C20">
        <v>21</v>
      </c>
      <c r="D20" s="65">
        <v>25</v>
      </c>
    </row>
    <row r="21" spans="1:4" x14ac:dyDescent="0.3">
      <c r="C21">
        <v>23</v>
      </c>
      <c r="D21" s="65">
        <v>10</v>
      </c>
    </row>
    <row r="22" spans="1:4" x14ac:dyDescent="0.3">
      <c r="C22">
        <v>24</v>
      </c>
      <c r="D22" s="65">
        <v>65</v>
      </c>
    </row>
    <row r="23" spans="1:4" x14ac:dyDescent="0.3">
      <c r="C23">
        <v>25</v>
      </c>
      <c r="D23" s="65">
        <v>99</v>
      </c>
    </row>
    <row r="24" spans="1:4" x14ac:dyDescent="0.3">
      <c r="C24">
        <v>26</v>
      </c>
      <c r="D24" s="65">
        <v>0</v>
      </c>
    </row>
    <row r="25" spans="1:4" x14ac:dyDescent="0.3">
      <c r="C25">
        <v>27</v>
      </c>
      <c r="D25" s="65">
        <v>28</v>
      </c>
    </row>
    <row r="26" spans="1:4" x14ac:dyDescent="0.3">
      <c r="C26">
        <v>30</v>
      </c>
      <c r="D26" s="65">
        <v>32</v>
      </c>
    </row>
    <row r="27" spans="1:4" x14ac:dyDescent="0.3">
      <c r="A27" t="s">
        <v>704</v>
      </c>
      <c r="D27" s="65">
        <v>678</v>
      </c>
    </row>
    <row r="28" spans="1:4" x14ac:dyDescent="0.3">
      <c r="A28" t="s">
        <v>200</v>
      </c>
      <c r="D28" s="65">
        <v>678</v>
      </c>
    </row>
    <row r="30" spans="1:4" x14ac:dyDescent="0.3">
      <c r="A30" s="2" t="s">
        <v>305</v>
      </c>
    </row>
    <row r="31" spans="1:4" x14ac:dyDescent="0.3">
      <c r="A31" s="2" t="s">
        <v>299</v>
      </c>
      <c r="B31" s="2" t="s">
        <v>320</v>
      </c>
      <c r="C31" s="2" t="s">
        <v>702</v>
      </c>
      <c r="D31" t="s">
        <v>703</v>
      </c>
    </row>
    <row r="32" spans="1:4" x14ac:dyDescent="0.3">
      <c r="A32">
        <v>2024</v>
      </c>
      <c r="B32">
        <v>9</v>
      </c>
      <c r="C32">
        <v>2</v>
      </c>
      <c r="D32" s="65">
        <v>26</v>
      </c>
    </row>
    <row r="33" spans="3:4" x14ac:dyDescent="0.3">
      <c r="C33">
        <v>3</v>
      </c>
      <c r="D33" s="65">
        <v>46</v>
      </c>
    </row>
    <row r="34" spans="3:4" x14ac:dyDescent="0.3">
      <c r="C34">
        <v>4</v>
      </c>
      <c r="D34" s="65">
        <v>16</v>
      </c>
    </row>
    <row r="35" spans="3:4" x14ac:dyDescent="0.3">
      <c r="C35">
        <v>5</v>
      </c>
      <c r="D35" s="65">
        <v>44</v>
      </c>
    </row>
    <row r="36" spans="3:4" x14ac:dyDescent="0.3">
      <c r="C36">
        <v>6</v>
      </c>
      <c r="D36" s="65">
        <v>54</v>
      </c>
    </row>
    <row r="37" spans="3:4" x14ac:dyDescent="0.3">
      <c r="C37">
        <v>7</v>
      </c>
      <c r="D37" s="65">
        <v>12</v>
      </c>
    </row>
    <row r="38" spans="3:4" x14ac:dyDescent="0.3">
      <c r="C38">
        <v>9</v>
      </c>
      <c r="D38" s="65">
        <v>18</v>
      </c>
    </row>
    <row r="39" spans="3:4" x14ac:dyDescent="0.3">
      <c r="C39">
        <v>10</v>
      </c>
      <c r="D39" s="65">
        <v>12</v>
      </c>
    </row>
    <row r="40" spans="3:4" x14ac:dyDescent="0.3">
      <c r="C40">
        <v>12</v>
      </c>
      <c r="D40" s="65">
        <v>28</v>
      </c>
    </row>
    <row r="41" spans="3:4" x14ac:dyDescent="0.3">
      <c r="C41">
        <v>13</v>
      </c>
      <c r="D41" s="65">
        <v>41</v>
      </c>
    </row>
    <row r="42" spans="3:4" x14ac:dyDescent="0.3">
      <c r="C42">
        <v>14</v>
      </c>
      <c r="D42" s="65">
        <v>5</v>
      </c>
    </row>
    <row r="43" spans="3:4" x14ac:dyDescent="0.3">
      <c r="C43">
        <v>17</v>
      </c>
      <c r="D43" s="65">
        <v>42</v>
      </c>
    </row>
    <row r="44" spans="3:4" x14ac:dyDescent="0.3">
      <c r="C44">
        <v>18</v>
      </c>
      <c r="D44" s="65">
        <v>40</v>
      </c>
    </row>
    <row r="45" spans="3:4" x14ac:dyDescent="0.3">
      <c r="C45">
        <v>20</v>
      </c>
      <c r="D45" s="65">
        <v>35</v>
      </c>
    </row>
    <row r="46" spans="3:4" x14ac:dyDescent="0.3">
      <c r="C46">
        <v>21</v>
      </c>
      <c r="D46" s="65">
        <v>25</v>
      </c>
    </row>
    <row r="47" spans="3:4" x14ac:dyDescent="0.3">
      <c r="C47">
        <v>23</v>
      </c>
      <c r="D47" s="65">
        <v>10</v>
      </c>
    </row>
    <row r="48" spans="3:4" x14ac:dyDescent="0.3">
      <c r="C48">
        <v>24</v>
      </c>
      <c r="D48" s="65">
        <v>65</v>
      </c>
    </row>
    <row r="49" spans="1:4" x14ac:dyDescent="0.3">
      <c r="C49">
        <v>25</v>
      </c>
      <c r="D49" s="65">
        <v>99</v>
      </c>
    </row>
    <row r="50" spans="1:4" x14ac:dyDescent="0.3">
      <c r="C50">
        <v>26</v>
      </c>
      <c r="D50" s="65">
        <v>0</v>
      </c>
    </row>
    <row r="51" spans="1:4" x14ac:dyDescent="0.3">
      <c r="C51">
        <v>27</v>
      </c>
      <c r="D51" s="65">
        <v>28</v>
      </c>
    </row>
    <row r="52" spans="1:4" x14ac:dyDescent="0.3">
      <c r="C52">
        <v>30</v>
      </c>
      <c r="D52" s="65">
        <v>32</v>
      </c>
    </row>
    <row r="53" spans="1:4" x14ac:dyDescent="0.3">
      <c r="A53" t="s">
        <v>704</v>
      </c>
      <c r="D53" s="65">
        <v>678</v>
      </c>
    </row>
    <row r="54" spans="1:4" x14ac:dyDescent="0.3">
      <c r="A54" t="s">
        <v>200</v>
      </c>
      <c r="D54" s="65">
        <v>678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5956-5DBB-4307-B76A-FDB18CC2FE76}">
  <dimension ref="A1:I371"/>
  <sheetViews>
    <sheetView workbookViewId="0">
      <selection sqref="A1:I371"/>
    </sheetView>
  </sheetViews>
  <sheetFormatPr defaultRowHeight="14.8" x14ac:dyDescent="0.3"/>
  <cols>
    <col min="4" max="4" width="8.88671875" style="1"/>
    <col min="7" max="7" width="14.33203125" bestFit="1" customWidth="1"/>
    <col min="8" max="8" width="12" bestFit="1" customWidth="1"/>
    <col min="9" max="9" width="13.5546875" bestFit="1" customWidth="1"/>
  </cols>
  <sheetData>
    <row r="1" spans="1:9" x14ac:dyDescent="0.3">
      <c r="A1" t="s">
        <v>299</v>
      </c>
      <c r="B1" t="s">
        <v>298</v>
      </c>
      <c r="C1" t="s">
        <v>702</v>
      </c>
      <c r="D1" s="1" t="s">
        <v>300</v>
      </c>
      <c r="E1" t="s">
        <v>1</v>
      </c>
      <c r="F1" t="s">
        <v>208</v>
      </c>
      <c r="G1" t="s">
        <v>301</v>
      </c>
      <c r="H1" t="s">
        <v>302</v>
      </c>
      <c r="I1" t="s">
        <v>303</v>
      </c>
    </row>
    <row r="2" spans="1:9" x14ac:dyDescent="0.3">
      <c r="A2">
        <v>2024</v>
      </c>
      <c r="B2">
        <v>1</v>
      </c>
      <c r="C2">
        <v>23</v>
      </c>
      <c r="D2" s="1" t="s">
        <v>143</v>
      </c>
      <c r="E2" t="s">
        <v>144</v>
      </c>
      <c r="F2">
        <v>32</v>
      </c>
      <c r="G2">
        <v>24</v>
      </c>
      <c r="H2" s="3">
        <v>3.2</v>
      </c>
      <c r="I2" s="3">
        <v>7.5</v>
      </c>
    </row>
    <row r="3" spans="1:9" x14ac:dyDescent="0.3">
      <c r="A3">
        <v>2024</v>
      </c>
      <c r="B3">
        <v>1</v>
      </c>
      <c r="C3">
        <v>24</v>
      </c>
      <c r="D3" s="1" t="s">
        <v>112</v>
      </c>
      <c r="E3" t="s">
        <v>113</v>
      </c>
      <c r="F3">
        <v>32</v>
      </c>
      <c r="G3">
        <v>35</v>
      </c>
      <c r="H3" s="3">
        <v>6.56666666666667</v>
      </c>
      <c r="I3" s="3">
        <v>5.3299492385786804</v>
      </c>
    </row>
    <row r="4" spans="1:9" x14ac:dyDescent="0.3">
      <c r="A4">
        <v>2024</v>
      </c>
      <c r="B4">
        <v>1</v>
      </c>
      <c r="C4">
        <v>30</v>
      </c>
      <c r="D4" s="1" t="s">
        <v>13</v>
      </c>
      <c r="E4" t="s">
        <v>14</v>
      </c>
      <c r="F4">
        <v>32</v>
      </c>
      <c r="G4">
        <v>56</v>
      </c>
      <c r="H4" s="3">
        <v>9.8333333333333304</v>
      </c>
      <c r="I4" s="3">
        <v>5.6949152542372898</v>
      </c>
    </row>
    <row r="5" spans="1:9" x14ac:dyDescent="0.3">
      <c r="A5">
        <v>2024</v>
      </c>
      <c r="B5">
        <v>1</v>
      </c>
      <c r="C5">
        <v>31</v>
      </c>
      <c r="D5" s="1" t="s">
        <v>141</v>
      </c>
      <c r="E5" t="s">
        <v>142</v>
      </c>
      <c r="F5">
        <v>32</v>
      </c>
      <c r="G5">
        <v>16</v>
      </c>
      <c r="H5" s="3">
        <v>8.06666666666667</v>
      </c>
      <c r="I5" s="3">
        <v>1.98347107438017</v>
      </c>
    </row>
    <row r="6" spans="1:9" x14ac:dyDescent="0.3">
      <c r="A6">
        <v>2024</v>
      </c>
      <c r="B6">
        <v>2</v>
      </c>
      <c r="C6">
        <v>2</v>
      </c>
      <c r="D6" s="1" t="s">
        <v>26</v>
      </c>
      <c r="E6" t="s">
        <v>27</v>
      </c>
      <c r="F6">
        <v>32</v>
      </c>
      <c r="G6">
        <v>4</v>
      </c>
      <c r="H6" s="3">
        <v>1.1000000000000001</v>
      </c>
      <c r="I6" s="3">
        <v>3.6363636363636398</v>
      </c>
    </row>
    <row r="7" spans="1:9" x14ac:dyDescent="0.3">
      <c r="A7">
        <v>2024</v>
      </c>
      <c r="B7">
        <v>2</v>
      </c>
      <c r="C7">
        <v>7</v>
      </c>
      <c r="D7" s="1" t="s">
        <v>34</v>
      </c>
      <c r="E7" t="s">
        <v>35</v>
      </c>
      <c r="F7">
        <v>32</v>
      </c>
      <c r="G7">
        <v>54</v>
      </c>
      <c r="H7" s="3">
        <v>9.6999999999999993</v>
      </c>
      <c r="I7" s="3">
        <v>5.5670103092783503</v>
      </c>
    </row>
    <row r="8" spans="1:9" x14ac:dyDescent="0.3">
      <c r="A8">
        <v>2024</v>
      </c>
      <c r="B8">
        <v>2</v>
      </c>
      <c r="C8">
        <v>13</v>
      </c>
      <c r="D8" s="1" t="s">
        <v>13</v>
      </c>
      <c r="E8" t="s">
        <v>14</v>
      </c>
      <c r="F8">
        <v>32</v>
      </c>
      <c r="G8">
        <v>28</v>
      </c>
      <c r="H8" s="3">
        <v>7.3833333333333302</v>
      </c>
      <c r="I8" s="3">
        <v>3.7923250564334099</v>
      </c>
    </row>
    <row r="9" spans="1:9" x14ac:dyDescent="0.3">
      <c r="A9">
        <v>2024</v>
      </c>
      <c r="B9">
        <v>2</v>
      </c>
      <c r="C9">
        <v>14</v>
      </c>
      <c r="D9" s="1" t="s">
        <v>141</v>
      </c>
      <c r="E9" t="s">
        <v>142</v>
      </c>
      <c r="F9">
        <v>32</v>
      </c>
      <c r="G9">
        <v>18</v>
      </c>
      <c r="H9" s="3">
        <v>6.06666666666667</v>
      </c>
      <c r="I9" s="3">
        <v>2.9670329670329698</v>
      </c>
    </row>
    <row r="10" spans="1:9" x14ac:dyDescent="0.3">
      <c r="A10">
        <v>2024</v>
      </c>
      <c r="B10">
        <v>2</v>
      </c>
      <c r="C10">
        <v>15</v>
      </c>
      <c r="D10" s="1" t="s">
        <v>95</v>
      </c>
      <c r="E10" t="s">
        <v>96</v>
      </c>
      <c r="F10">
        <v>32</v>
      </c>
      <c r="G10">
        <v>4</v>
      </c>
      <c r="H10" s="3">
        <v>1.31666666666667</v>
      </c>
      <c r="I10" s="3">
        <v>3.0379746835443</v>
      </c>
    </row>
    <row r="11" spans="1:9" x14ac:dyDescent="0.3">
      <c r="A11">
        <v>2024</v>
      </c>
      <c r="B11">
        <v>2</v>
      </c>
      <c r="C11">
        <v>16</v>
      </c>
      <c r="D11" s="1" t="s">
        <v>13</v>
      </c>
      <c r="E11" t="s">
        <v>14</v>
      </c>
      <c r="F11">
        <v>32</v>
      </c>
      <c r="G11">
        <v>56</v>
      </c>
      <c r="H11" s="3">
        <v>8.75</v>
      </c>
      <c r="I11" s="3">
        <v>6.4</v>
      </c>
    </row>
    <row r="12" spans="1:9" x14ac:dyDescent="0.3">
      <c r="A12">
        <v>2024</v>
      </c>
      <c r="B12">
        <v>2</v>
      </c>
      <c r="C12">
        <v>19</v>
      </c>
      <c r="D12" s="1" t="s">
        <v>13</v>
      </c>
      <c r="E12" t="s">
        <v>14</v>
      </c>
      <c r="F12">
        <v>32</v>
      </c>
      <c r="G12">
        <v>63</v>
      </c>
      <c r="H12" s="3">
        <v>8.75</v>
      </c>
      <c r="I12" s="3">
        <v>7.2</v>
      </c>
    </row>
    <row r="13" spans="1:9" x14ac:dyDescent="0.3">
      <c r="A13">
        <v>2024</v>
      </c>
      <c r="B13">
        <v>2</v>
      </c>
      <c r="C13">
        <v>20</v>
      </c>
      <c r="D13" s="1" t="s">
        <v>141</v>
      </c>
      <c r="E13" t="s">
        <v>142</v>
      </c>
      <c r="F13">
        <v>32</v>
      </c>
      <c r="G13">
        <v>4</v>
      </c>
      <c r="H13" s="3">
        <v>1.18333333333333</v>
      </c>
      <c r="I13" s="3">
        <v>3.3802816901408499</v>
      </c>
    </row>
    <row r="14" spans="1:9" x14ac:dyDescent="0.3">
      <c r="A14">
        <v>2024</v>
      </c>
      <c r="B14">
        <v>2</v>
      </c>
      <c r="C14">
        <v>26</v>
      </c>
      <c r="D14" s="1" t="s">
        <v>13</v>
      </c>
      <c r="E14" t="s">
        <v>14</v>
      </c>
      <c r="F14">
        <v>32</v>
      </c>
      <c r="G14">
        <v>56</v>
      </c>
      <c r="H14" s="3">
        <v>9.1666666666666696</v>
      </c>
      <c r="I14" s="3">
        <v>6.1090909090909102</v>
      </c>
    </row>
    <row r="15" spans="1:9" x14ac:dyDescent="0.3">
      <c r="A15">
        <v>2024</v>
      </c>
      <c r="B15">
        <v>2</v>
      </c>
      <c r="C15">
        <v>27</v>
      </c>
      <c r="D15" s="1" t="s">
        <v>141</v>
      </c>
      <c r="E15" t="s">
        <v>142</v>
      </c>
      <c r="F15">
        <v>32</v>
      </c>
      <c r="G15">
        <v>26</v>
      </c>
      <c r="H15" s="3">
        <v>2.0166666666666702</v>
      </c>
      <c r="I15" s="3">
        <v>12.892561983471101</v>
      </c>
    </row>
    <row r="16" spans="1:9" x14ac:dyDescent="0.3">
      <c r="A16">
        <v>2024</v>
      </c>
      <c r="B16">
        <v>2</v>
      </c>
      <c r="C16">
        <v>29</v>
      </c>
      <c r="D16" s="1" t="s">
        <v>105</v>
      </c>
      <c r="E16" t="s">
        <v>106</v>
      </c>
      <c r="F16">
        <v>32</v>
      </c>
      <c r="G16">
        <v>24</v>
      </c>
      <c r="H16" s="3">
        <v>7.7166666666666703</v>
      </c>
      <c r="I16" s="3">
        <v>3.1101511879049699</v>
      </c>
    </row>
    <row r="17" spans="1:9" x14ac:dyDescent="0.3">
      <c r="A17">
        <v>2024</v>
      </c>
      <c r="B17">
        <v>3</v>
      </c>
      <c r="C17">
        <v>5</v>
      </c>
      <c r="D17" s="1" t="s">
        <v>143</v>
      </c>
      <c r="E17" t="s">
        <v>144</v>
      </c>
      <c r="F17">
        <v>32</v>
      </c>
      <c r="G17">
        <v>36</v>
      </c>
      <c r="H17" s="3">
        <v>9.5500000000000007</v>
      </c>
      <c r="I17" s="3">
        <v>3.7696335078534</v>
      </c>
    </row>
    <row r="18" spans="1:9" x14ac:dyDescent="0.3">
      <c r="A18">
        <v>2024</v>
      </c>
      <c r="B18">
        <v>3</v>
      </c>
      <c r="C18">
        <v>6</v>
      </c>
      <c r="D18" s="1" t="s">
        <v>78</v>
      </c>
      <c r="E18" t="s">
        <v>79</v>
      </c>
      <c r="F18">
        <v>32</v>
      </c>
      <c r="G18">
        <v>24</v>
      </c>
      <c r="H18" s="3">
        <v>9.6666666666666696</v>
      </c>
      <c r="I18" s="3">
        <v>2.4827586206896601</v>
      </c>
    </row>
    <row r="19" spans="1:9" x14ac:dyDescent="0.3">
      <c r="A19">
        <v>2024</v>
      </c>
      <c r="B19">
        <v>3</v>
      </c>
      <c r="C19">
        <v>8</v>
      </c>
      <c r="D19" s="1" t="s">
        <v>143</v>
      </c>
      <c r="E19" t="s">
        <v>144</v>
      </c>
      <c r="F19">
        <v>32</v>
      </c>
      <c r="G19">
        <v>36</v>
      </c>
      <c r="H19" s="3">
        <v>8.2166666666666703</v>
      </c>
      <c r="I19" s="3">
        <v>4.3813387423935097</v>
      </c>
    </row>
    <row r="20" spans="1:9" x14ac:dyDescent="0.3">
      <c r="A20">
        <v>2024</v>
      </c>
      <c r="B20">
        <v>3</v>
      </c>
      <c r="C20">
        <v>11</v>
      </c>
      <c r="D20" s="1" t="s">
        <v>143</v>
      </c>
      <c r="E20" t="s">
        <v>144</v>
      </c>
      <c r="F20">
        <v>32</v>
      </c>
      <c r="G20">
        <v>42</v>
      </c>
      <c r="H20" s="3">
        <v>6.8666666666666698</v>
      </c>
      <c r="I20" s="3">
        <v>6.1165048543689302</v>
      </c>
    </row>
    <row r="21" spans="1:9" x14ac:dyDescent="0.3">
      <c r="A21">
        <v>2024</v>
      </c>
      <c r="B21">
        <v>3</v>
      </c>
      <c r="C21">
        <v>14</v>
      </c>
      <c r="D21" s="1" t="s">
        <v>97</v>
      </c>
      <c r="E21" t="s">
        <v>98</v>
      </c>
      <c r="F21">
        <v>32</v>
      </c>
      <c r="G21">
        <v>20</v>
      </c>
      <c r="H21" s="3">
        <v>9.4833333333333307</v>
      </c>
      <c r="I21" s="3">
        <v>2.1089630931458698</v>
      </c>
    </row>
    <row r="22" spans="1:9" x14ac:dyDescent="0.3">
      <c r="A22">
        <v>2024</v>
      </c>
      <c r="B22">
        <v>3</v>
      </c>
      <c r="C22">
        <v>15</v>
      </c>
      <c r="D22" s="1" t="s">
        <v>143</v>
      </c>
      <c r="E22" t="s">
        <v>144</v>
      </c>
      <c r="F22">
        <v>32</v>
      </c>
      <c r="G22">
        <v>50</v>
      </c>
      <c r="H22" s="3">
        <v>8.5500000000000007</v>
      </c>
      <c r="I22" s="3">
        <v>5.84795321637427</v>
      </c>
    </row>
    <row r="23" spans="1:9" x14ac:dyDescent="0.3">
      <c r="A23">
        <v>2024</v>
      </c>
      <c r="B23">
        <v>3</v>
      </c>
      <c r="C23">
        <v>18</v>
      </c>
      <c r="D23" s="1" t="s">
        <v>143</v>
      </c>
      <c r="E23" t="s">
        <v>144</v>
      </c>
      <c r="F23">
        <v>32</v>
      </c>
      <c r="G23">
        <v>10</v>
      </c>
      <c r="H23" s="3">
        <v>1.7666666666666699</v>
      </c>
      <c r="I23" s="3">
        <v>5.6603773584905701</v>
      </c>
    </row>
    <row r="24" spans="1:9" x14ac:dyDescent="0.3">
      <c r="A24">
        <v>2024</v>
      </c>
      <c r="B24">
        <v>3</v>
      </c>
      <c r="C24">
        <v>21</v>
      </c>
      <c r="D24" s="1" t="s">
        <v>30</v>
      </c>
      <c r="E24" t="s">
        <v>31</v>
      </c>
      <c r="F24">
        <v>32</v>
      </c>
      <c r="G24">
        <v>64</v>
      </c>
      <c r="H24" s="3">
        <v>9.6666666666666696</v>
      </c>
      <c r="I24" s="3">
        <v>6.6206896551724101</v>
      </c>
    </row>
    <row r="25" spans="1:9" x14ac:dyDescent="0.3">
      <c r="A25">
        <v>2024</v>
      </c>
      <c r="B25">
        <v>3</v>
      </c>
      <c r="C25">
        <v>27</v>
      </c>
      <c r="D25" s="1" t="s">
        <v>65</v>
      </c>
      <c r="E25" t="s">
        <v>66</v>
      </c>
      <c r="F25">
        <v>32</v>
      </c>
      <c r="G25">
        <v>16</v>
      </c>
      <c r="H25" s="3">
        <v>0.63333333333333297</v>
      </c>
      <c r="I25" s="3">
        <v>25.2631578947368</v>
      </c>
    </row>
    <row r="26" spans="1:9" x14ac:dyDescent="0.3">
      <c r="A26">
        <v>2024</v>
      </c>
      <c r="B26">
        <v>3</v>
      </c>
      <c r="C26">
        <v>27</v>
      </c>
      <c r="D26" s="1" t="s">
        <v>145</v>
      </c>
      <c r="E26" t="s">
        <v>146</v>
      </c>
      <c r="F26">
        <v>32</v>
      </c>
      <c r="G26">
        <v>16</v>
      </c>
      <c r="H26" s="3">
        <v>0.5</v>
      </c>
      <c r="I26" s="3">
        <v>32</v>
      </c>
    </row>
    <row r="27" spans="1:9" x14ac:dyDescent="0.3">
      <c r="A27">
        <v>2024</v>
      </c>
      <c r="B27">
        <v>3</v>
      </c>
      <c r="C27">
        <v>27</v>
      </c>
      <c r="D27" s="1" t="s">
        <v>147</v>
      </c>
      <c r="E27" t="s">
        <v>148</v>
      </c>
      <c r="F27">
        <v>32</v>
      </c>
      <c r="G27">
        <v>16</v>
      </c>
      <c r="H27" s="3">
        <v>1.6</v>
      </c>
      <c r="I27" s="3">
        <v>10</v>
      </c>
    </row>
    <row r="28" spans="1:9" x14ac:dyDescent="0.3">
      <c r="A28">
        <v>2024</v>
      </c>
      <c r="B28">
        <v>3</v>
      </c>
      <c r="C28">
        <v>27</v>
      </c>
      <c r="D28" s="1" t="s">
        <v>97</v>
      </c>
      <c r="E28" t="s">
        <v>98</v>
      </c>
      <c r="F28">
        <v>32</v>
      </c>
      <c r="G28">
        <v>36</v>
      </c>
      <c r="H28" s="3">
        <v>3.2333333333333298</v>
      </c>
      <c r="I28" s="3">
        <v>11.134020618556701</v>
      </c>
    </row>
    <row r="29" spans="1:9" x14ac:dyDescent="0.3">
      <c r="A29">
        <v>2024</v>
      </c>
      <c r="B29">
        <v>4</v>
      </c>
      <c r="C29">
        <v>2</v>
      </c>
      <c r="D29" s="1" t="s">
        <v>149</v>
      </c>
      <c r="E29" t="s">
        <v>150</v>
      </c>
      <c r="F29">
        <v>32</v>
      </c>
      <c r="G29">
        <v>70</v>
      </c>
      <c r="H29" s="3">
        <v>9.5500000000000007</v>
      </c>
      <c r="I29" s="3">
        <v>7.3298429319371703</v>
      </c>
    </row>
    <row r="30" spans="1:9" x14ac:dyDescent="0.3">
      <c r="A30">
        <v>2024</v>
      </c>
      <c r="B30">
        <v>4</v>
      </c>
      <c r="C30">
        <v>4</v>
      </c>
      <c r="D30" s="1" t="s">
        <v>143</v>
      </c>
      <c r="E30" t="s">
        <v>144</v>
      </c>
      <c r="F30">
        <v>32</v>
      </c>
      <c r="G30">
        <v>54</v>
      </c>
      <c r="H30" s="3">
        <v>9.4666666666666703</v>
      </c>
      <c r="I30" s="3">
        <v>5.7042253521126796</v>
      </c>
    </row>
    <row r="31" spans="1:9" x14ac:dyDescent="0.3">
      <c r="A31">
        <v>2024</v>
      </c>
      <c r="B31">
        <v>4</v>
      </c>
      <c r="C31">
        <v>5</v>
      </c>
      <c r="D31" s="1" t="s">
        <v>149</v>
      </c>
      <c r="E31" t="s">
        <v>150</v>
      </c>
      <c r="F31">
        <v>32</v>
      </c>
      <c r="G31">
        <v>20</v>
      </c>
      <c r="H31" s="3">
        <v>2.2333333333333298</v>
      </c>
      <c r="I31" s="3">
        <v>8.9552238805970106</v>
      </c>
    </row>
    <row r="32" spans="1:9" x14ac:dyDescent="0.3">
      <c r="A32">
        <v>2024</v>
      </c>
      <c r="B32">
        <v>4</v>
      </c>
      <c r="C32">
        <v>8</v>
      </c>
      <c r="D32" s="1" t="s">
        <v>67</v>
      </c>
      <c r="E32" t="s">
        <v>68</v>
      </c>
      <c r="F32">
        <v>32</v>
      </c>
      <c r="G32">
        <v>10</v>
      </c>
      <c r="H32" s="3">
        <v>0.68333333333333302</v>
      </c>
      <c r="I32" s="3">
        <v>14.634146341463399</v>
      </c>
    </row>
    <row r="33" spans="1:9" x14ac:dyDescent="0.3">
      <c r="A33">
        <v>2024</v>
      </c>
      <c r="B33">
        <v>4</v>
      </c>
      <c r="C33">
        <v>10</v>
      </c>
      <c r="D33" s="1" t="s">
        <v>143</v>
      </c>
      <c r="E33" t="s">
        <v>144</v>
      </c>
      <c r="F33">
        <v>32</v>
      </c>
      <c r="G33">
        <v>6</v>
      </c>
      <c r="H33" s="3">
        <v>0.35</v>
      </c>
      <c r="I33" s="3">
        <v>17.1428571428571</v>
      </c>
    </row>
    <row r="34" spans="1:9" x14ac:dyDescent="0.3">
      <c r="A34">
        <v>2024</v>
      </c>
      <c r="B34">
        <v>4</v>
      </c>
      <c r="C34">
        <v>11</v>
      </c>
      <c r="D34" s="1" t="s">
        <v>13</v>
      </c>
      <c r="E34" t="s">
        <v>14</v>
      </c>
      <c r="F34">
        <v>32</v>
      </c>
      <c r="G34">
        <v>35</v>
      </c>
      <c r="H34" s="3">
        <v>7.1166666666666698</v>
      </c>
      <c r="I34" s="3">
        <v>4.9180327868852496</v>
      </c>
    </row>
    <row r="35" spans="1:9" x14ac:dyDescent="0.3">
      <c r="A35">
        <v>2024</v>
      </c>
      <c r="B35">
        <v>4</v>
      </c>
      <c r="C35">
        <v>17</v>
      </c>
      <c r="D35" s="1" t="s">
        <v>13</v>
      </c>
      <c r="E35" t="s">
        <v>14</v>
      </c>
      <c r="F35">
        <v>32</v>
      </c>
      <c r="G35">
        <v>14</v>
      </c>
      <c r="H35" s="3">
        <v>3.5</v>
      </c>
      <c r="I35" s="3">
        <v>4</v>
      </c>
    </row>
    <row r="36" spans="1:9" x14ac:dyDescent="0.3">
      <c r="A36">
        <v>2024</v>
      </c>
      <c r="B36">
        <v>4</v>
      </c>
      <c r="C36">
        <v>18</v>
      </c>
      <c r="D36" s="1" t="s">
        <v>46</v>
      </c>
      <c r="E36" t="s">
        <v>47</v>
      </c>
      <c r="F36">
        <v>32</v>
      </c>
      <c r="G36">
        <v>8</v>
      </c>
      <c r="H36" s="3">
        <v>1.13333333333333</v>
      </c>
      <c r="I36" s="3">
        <v>7.0588235294117601</v>
      </c>
    </row>
    <row r="37" spans="1:9" x14ac:dyDescent="0.3">
      <c r="A37">
        <v>2024</v>
      </c>
      <c r="B37">
        <v>4</v>
      </c>
      <c r="C37">
        <v>18</v>
      </c>
      <c r="D37" s="1" t="s">
        <v>121</v>
      </c>
      <c r="E37" t="s">
        <v>122</v>
      </c>
      <c r="F37">
        <v>32</v>
      </c>
      <c r="G37">
        <v>30</v>
      </c>
      <c r="H37" s="3">
        <v>9.5833333333333304</v>
      </c>
      <c r="I37" s="3">
        <v>3.1304347826086998</v>
      </c>
    </row>
    <row r="38" spans="1:9" x14ac:dyDescent="0.3">
      <c r="A38">
        <v>2024</v>
      </c>
      <c r="B38">
        <v>4</v>
      </c>
      <c r="C38">
        <v>22</v>
      </c>
      <c r="D38" s="1" t="s">
        <v>121</v>
      </c>
      <c r="E38" t="s">
        <v>122</v>
      </c>
      <c r="F38">
        <v>32</v>
      </c>
      <c r="G38">
        <v>30</v>
      </c>
      <c r="H38" s="3">
        <v>9.4833333333333307</v>
      </c>
      <c r="I38" s="3">
        <v>3.1634446397188101</v>
      </c>
    </row>
    <row r="39" spans="1:9" x14ac:dyDescent="0.3">
      <c r="A39">
        <v>2024</v>
      </c>
      <c r="B39">
        <v>4</v>
      </c>
      <c r="C39">
        <v>25</v>
      </c>
      <c r="D39" s="1" t="s">
        <v>121</v>
      </c>
      <c r="E39" t="s">
        <v>122</v>
      </c>
      <c r="F39">
        <v>32</v>
      </c>
      <c r="G39">
        <v>30</v>
      </c>
      <c r="H39" s="3">
        <v>9.56666666666667</v>
      </c>
      <c r="I39" s="3">
        <v>3.1358885017421598</v>
      </c>
    </row>
    <row r="40" spans="1:9" x14ac:dyDescent="0.3">
      <c r="A40">
        <v>2024</v>
      </c>
      <c r="B40">
        <v>4</v>
      </c>
      <c r="C40">
        <v>29</v>
      </c>
      <c r="D40" s="1" t="s">
        <v>69</v>
      </c>
      <c r="E40" t="s">
        <v>70</v>
      </c>
      <c r="F40">
        <v>32</v>
      </c>
      <c r="G40">
        <v>96</v>
      </c>
      <c r="H40" s="3">
        <v>9.6666666666666696</v>
      </c>
      <c r="I40" s="3">
        <v>9.9310344827586192</v>
      </c>
    </row>
    <row r="41" spans="1:9" x14ac:dyDescent="0.3">
      <c r="A41">
        <v>2024</v>
      </c>
      <c r="B41">
        <v>5</v>
      </c>
      <c r="C41">
        <v>2</v>
      </c>
      <c r="D41" s="1" t="s">
        <v>69</v>
      </c>
      <c r="E41" t="s">
        <v>70</v>
      </c>
      <c r="F41">
        <v>32</v>
      </c>
      <c r="G41">
        <v>56</v>
      </c>
      <c r="H41" s="3">
        <v>9.5833333333333304</v>
      </c>
      <c r="I41" s="3">
        <v>5.8434782608695697</v>
      </c>
    </row>
    <row r="42" spans="1:9" x14ac:dyDescent="0.3">
      <c r="A42">
        <v>2024</v>
      </c>
      <c r="B42">
        <v>5</v>
      </c>
      <c r="C42">
        <v>2</v>
      </c>
      <c r="D42" s="1" t="s">
        <v>7</v>
      </c>
      <c r="E42" t="s">
        <v>8</v>
      </c>
      <c r="F42">
        <v>32</v>
      </c>
      <c r="G42">
        <v>6</v>
      </c>
      <c r="H42" s="3">
        <v>1.9166666666666701</v>
      </c>
      <c r="I42" s="3">
        <v>3.1304347826086998</v>
      </c>
    </row>
    <row r="43" spans="1:9" x14ac:dyDescent="0.3">
      <c r="A43">
        <v>2024</v>
      </c>
      <c r="B43">
        <v>5</v>
      </c>
      <c r="C43">
        <v>4</v>
      </c>
      <c r="D43" s="1" t="s">
        <v>55</v>
      </c>
      <c r="E43" t="s">
        <v>56</v>
      </c>
      <c r="F43">
        <v>32</v>
      </c>
      <c r="G43">
        <v>24</v>
      </c>
      <c r="H43" s="3">
        <v>0.81666666666666698</v>
      </c>
      <c r="I43" s="3">
        <v>29.387755102040799</v>
      </c>
    </row>
    <row r="44" spans="1:9" x14ac:dyDescent="0.3">
      <c r="A44">
        <v>2024</v>
      </c>
      <c r="B44">
        <v>5</v>
      </c>
      <c r="C44">
        <v>8</v>
      </c>
      <c r="D44" s="1" t="s">
        <v>69</v>
      </c>
      <c r="E44" t="s">
        <v>70</v>
      </c>
      <c r="F44">
        <v>32</v>
      </c>
      <c r="G44">
        <v>96</v>
      </c>
      <c r="H44" s="3">
        <v>9.6666666666666696</v>
      </c>
      <c r="I44" s="3">
        <v>9.9310344827586192</v>
      </c>
    </row>
    <row r="45" spans="1:9" x14ac:dyDescent="0.3">
      <c r="A45">
        <v>2024</v>
      </c>
      <c r="B45">
        <v>5</v>
      </c>
      <c r="C45">
        <v>9</v>
      </c>
      <c r="D45" s="1" t="s">
        <v>7</v>
      </c>
      <c r="E45" t="s">
        <v>8</v>
      </c>
      <c r="F45">
        <v>32</v>
      </c>
      <c r="G45">
        <v>16</v>
      </c>
      <c r="H45" s="3">
        <v>8.6333333333333293</v>
      </c>
      <c r="I45" s="3">
        <v>1.85328185328185</v>
      </c>
    </row>
    <row r="46" spans="1:9" x14ac:dyDescent="0.3">
      <c r="A46">
        <v>2024</v>
      </c>
      <c r="B46">
        <v>5</v>
      </c>
      <c r="C46">
        <v>14</v>
      </c>
      <c r="D46" s="1" t="s">
        <v>141</v>
      </c>
      <c r="E46" t="s">
        <v>142</v>
      </c>
      <c r="F46">
        <v>32</v>
      </c>
      <c r="G46">
        <v>20</v>
      </c>
      <c r="H46" s="3">
        <v>7.2833333333333297</v>
      </c>
      <c r="I46" s="3">
        <v>2.7459954233409598</v>
      </c>
    </row>
    <row r="47" spans="1:9" x14ac:dyDescent="0.3">
      <c r="A47">
        <v>2024</v>
      </c>
      <c r="B47">
        <v>5</v>
      </c>
      <c r="C47">
        <v>15</v>
      </c>
      <c r="D47" s="1" t="s">
        <v>69</v>
      </c>
      <c r="E47" t="s">
        <v>70</v>
      </c>
      <c r="F47">
        <v>32</v>
      </c>
      <c r="G47">
        <v>88</v>
      </c>
      <c r="H47" s="3">
        <v>7.81666666666667</v>
      </c>
      <c r="I47" s="3">
        <v>11.2579957356077</v>
      </c>
    </row>
    <row r="48" spans="1:9" x14ac:dyDescent="0.3">
      <c r="A48">
        <v>2024</v>
      </c>
      <c r="B48">
        <v>5</v>
      </c>
      <c r="C48">
        <v>23</v>
      </c>
      <c r="D48" s="1" t="s">
        <v>38</v>
      </c>
      <c r="E48" t="s">
        <v>39</v>
      </c>
      <c r="F48">
        <v>32</v>
      </c>
      <c r="G48">
        <v>48</v>
      </c>
      <c r="H48" s="3">
        <v>9.7333333333333307</v>
      </c>
      <c r="I48" s="3">
        <v>4.9315068493150704</v>
      </c>
    </row>
    <row r="49" spans="1:9" x14ac:dyDescent="0.3">
      <c r="A49">
        <v>2024</v>
      </c>
      <c r="B49">
        <v>5</v>
      </c>
      <c r="C49">
        <v>24</v>
      </c>
      <c r="D49" s="1" t="s">
        <v>3</v>
      </c>
      <c r="E49" t="s">
        <v>4</v>
      </c>
      <c r="F49">
        <v>32</v>
      </c>
      <c r="G49">
        <v>6</v>
      </c>
      <c r="H49" s="3">
        <v>1.1499999999999999</v>
      </c>
      <c r="I49" s="3">
        <v>5.2173913043478297</v>
      </c>
    </row>
    <row r="50" spans="1:9" x14ac:dyDescent="0.3">
      <c r="A50">
        <v>2024</v>
      </c>
      <c r="B50">
        <v>5</v>
      </c>
      <c r="C50">
        <v>27</v>
      </c>
      <c r="D50" s="1" t="s">
        <v>125</v>
      </c>
      <c r="E50" t="s">
        <v>126</v>
      </c>
      <c r="F50">
        <v>32</v>
      </c>
      <c r="G50">
        <v>12</v>
      </c>
      <c r="H50" s="3">
        <v>1.7666666666666699</v>
      </c>
      <c r="I50" s="3">
        <v>6.7924528301886804</v>
      </c>
    </row>
    <row r="51" spans="1:9" x14ac:dyDescent="0.3">
      <c r="A51">
        <v>2024</v>
      </c>
      <c r="B51">
        <v>5</v>
      </c>
      <c r="C51">
        <v>28</v>
      </c>
      <c r="D51" s="1" t="s">
        <v>69</v>
      </c>
      <c r="E51" t="s">
        <v>70</v>
      </c>
      <c r="F51">
        <v>32</v>
      </c>
      <c r="G51">
        <v>80</v>
      </c>
      <c r="H51" s="3">
        <v>9.35</v>
      </c>
      <c r="I51" s="3">
        <v>8.5561497326203195</v>
      </c>
    </row>
    <row r="52" spans="1:9" x14ac:dyDescent="0.3">
      <c r="A52">
        <v>2024</v>
      </c>
      <c r="B52">
        <v>5</v>
      </c>
      <c r="C52">
        <v>30</v>
      </c>
      <c r="D52" s="1" t="s">
        <v>141</v>
      </c>
      <c r="E52" t="s">
        <v>142</v>
      </c>
      <c r="F52">
        <v>32</v>
      </c>
      <c r="G52">
        <v>20</v>
      </c>
      <c r="H52" s="3">
        <v>4.1500000000000004</v>
      </c>
      <c r="I52" s="3">
        <v>4.81927710843373</v>
      </c>
    </row>
    <row r="53" spans="1:9" x14ac:dyDescent="0.3">
      <c r="A53">
        <v>2024</v>
      </c>
      <c r="B53">
        <v>5</v>
      </c>
      <c r="C53">
        <v>30</v>
      </c>
      <c r="D53" s="1" t="s">
        <v>19</v>
      </c>
      <c r="E53" t="s">
        <v>20</v>
      </c>
      <c r="F53">
        <v>32</v>
      </c>
      <c r="G53">
        <v>40</v>
      </c>
      <c r="H53" s="3">
        <v>1.6666666666666701E-2</v>
      </c>
      <c r="I53" s="3">
        <v>2400</v>
      </c>
    </row>
    <row r="54" spans="1:9" x14ac:dyDescent="0.3">
      <c r="A54">
        <v>2024</v>
      </c>
      <c r="B54">
        <v>6</v>
      </c>
      <c r="C54">
        <v>3</v>
      </c>
      <c r="D54" s="1" t="s">
        <v>105</v>
      </c>
      <c r="E54" t="s">
        <v>106</v>
      </c>
      <c r="F54">
        <v>32</v>
      </c>
      <c r="G54">
        <v>12</v>
      </c>
      <c r="H54" s="3">
        <v>4.7</v>
      </c>
      <c r="I54" s="3">
        <v>2.5531914893617</v>
      </c>
    </row>
    <row r="55" spans="1:9" x14ac:dyDescent="0.3">
      <c r="A55">
        <v>2024</v>
      </c>
      <c r="B55">
        <v>6</v>
      </c>
      <c r="C55">
        <v>4</v>
      </c>
      <c r="D55" s="1" t="s">
        <v>69</v>
      </c>
      <c r="E55" t="s">
        <v>70</v>
      </c>
      <c r="F55">
        <v>32</v>
      </c>
      <c r="G55">
        <v>39</v>
      </c>
      <c r="H55" s="3">
        <v>2.75</v>
      </c>
      <c r="I55" s="3">
        <v>14.181818181818199</v>
      </c>
    </row>
    <row r="56" spans="1:9" x14ac:dyDescent="0.3">
      <c r="A56">
        <v>2024</v>
      </c>
      <c r="B56">
        <v>6</v>
      </c>
      <c r="C56">
        <v>5</v>
      </c>
      <c r="D56" s="1" t="s">
        <v>26</v>
      </c>
      <c r="E56" t="s">
        <v>27</v>
      </c>
      <c r="F56">
        <v>32</v>
      </c>
      <c r="G56">
        <v>8</v>
      </c>
      <c r="H56" s="3">
        <v>4.6166666666666698</v>
      </c>
      <c r="I56" s="3">
        <v>1.7328519855595701</v>
      </c>
    </row>
    <row r="57" spans="1:9" x14ac:dyDescent="0.3">
      <c r="A57">
        <v>2024</v>
      </c>
      <c r="B57">
        <v>1</v>
      </c>
      <c r="C57">
        <v>12</v>
      </c>
      <c r="D57" s="1" t="s">
        <v>143</v>
      </c>
      <c r="E57" t="s">
        <v>144</v>
      </c>
      <c r="F57">
        <v>32</v>
      </c>
      <c r="G57">
        <v>30</v>
      </c>
      <c r="H57" s="3">
        <v>2.0333333333333301</v>
      </c>
      <c r="I57" s="3">
        <v>14.7540983606557</v>
      </c>
    </row>
    <row r="58" spans="1:9" x14ac:dyDescent="0.3">
      <c r="A58">
        <v>2024</v>
      </c>
      <c r="B58">
        <v>1</v>
      </c>
      <c r="C58">
        <v>24</v>
      </c>
      <c r="D58" s="1" t="s">
        <v>63</v>
      </c>
      <c r="E58" t="s">
        <v>64</v>
      </c>
      <c r="F58">
        <v>32</v>
      </c>
      <c r="G58">
        <v>14</v>
      </c>
      <c r="H58" s="3">
        <v>1.7</v>
      </c>
      <c r="I58" s="3">
        <v>8.2352941176470598</v>
      </c>
    </row>
    <row r="59" spans="1:9" x14ac:dyDescent="0.3">
      <c r="A59">
        <v>2024</v>
      </c>
      <c r="B59">
        <v>1</v>
      </c>
      <c r="C59">
        <v>24</v>
      </c>
      <c r="D59" s="1" t="s">
        <v>151</v>
      </c>
      <c r="E59" t="s">
        <v>152</v>
      </c>
      <c r="F59">
        <v>32</v>
      </c>
      <c r="G59">
        <v>14</v>
      </c>
      <c r="H59" s="3">
        <v>1.38333333333333</v>
      </c>
      <c r="I59" s="3">
        <v>10.1204819277108</v>
      </c>
    </row>
    <row r="60" spans="1:9" x14ac:dyDescent="0.3">
      <c r="A60">
        <v>2024</v>
      </c>
      <c r="B60">
        <v>1</v>
      </c>
      <c r="C60">
        <v>30</v>
      </c>
      <c r="D60" s="1" t="s">
        <v>23</v>
      </c>
      <c r="E60" t="s">
        <v>24</v>
      </c>
      <c r="F60">
        <v>32</v>
      </c>
      <c r="G60">
        <v>12</v>
      </c>
      <c r="H60" s="3">
        <v>3.6333333333333302</v>
      </c>
      <c r="I60" s="3">
        <v>3.3027522935779801</v>
      </c>
    </row>
    <row r="61" spans="1:9" x14ac:dyDescent="0.3">
      <c r="A61">
        <v>2024</v>
      </c>
      <c r="B61">
        <v>2</v>
      </c>
      <c r="C61">
        <v>8</v>
      </c>
      <c r="D61" s="1" t="s">
        <v>44</v>
      </c>
      <c r="E61" t="s">
        <v>45</v>
      </c>
      <c r="F61">
        <v>32</v>
      </c>
      <c r="G61">
        <v>10</v>
      </c>
      <c r="H61" s="3">
        <v>1.1000000000000001</v>
      </c>
      <c r="I61" s="3">
        <v>9.0909090909090899</v>
      </c>
    </row>
    <row r="62" spans="1:9" x14ac:dyDescent="0.3">
      <c r="A62">
        <v>2024</v>
      </c>
      <c r="B62">
        <v>2</v>
      </c>
      <c r="C62">
        <v>8</v>
      </c>
      <c r="D62" s="1" t="s">
        <v>34</v>
      </c>
      <c r="E62" t="s">
        <v>35</v>
      </c>
      <c r="F62">
        <v>32</v>
      </c>
      <c r="G62">
        <v>18</v>
      </c>
      <c r="H62" s="3">
        <v>3.2666666666666702</v>
      </c>
      <c r="I62" s="3">
        <v>5.5102040816326499</v>
      </c>
    </row>
    <row r="63" spans="1:9" x14ac:dyDescent="0.3">
      <c r="A63">
        <v>2024</v>
      </c>
      <c r="B63">
        <v>2</v>
      </c>
      <c r="C63">
        <v>9</v>
      </c>
      <c r="D63" s="1" t="s">
        <v>46</v>
      </c>
      <c r="E63" t="s">
        <v>47</v>
      </c>
      <c r="F63">
        <v>32</v>
      </c>
      <c r="G63">
        <v>27</v>
      </c>
      <c r="H63" s="3">
        <v>2.75</v>
      </c>
      <c r="I63" s="3">
        <v>9.8181818181818201</v>
      </c>
    </row>
    <row r="64" spans="1:9" x14ac:dyDescent="0.3">
      <c r="A64">
        <v>2024</v>
      </c>
      <c r="B64">
        <v>2</v>
      </c>
      <c r="C64">
        <v>12</v>
      </c>
      <c r="D64" s="1" t="s">
        <v>46</v>
      </c>
      <c r="E64" t="s">
        <v>47</v>
      </c>
      <c r="F64">
        <v>32</v>
      </c>
      <c r="G64">
        <v>28</v>
      </c>
      <c r="H64" s="3">
        <v>3.95</v>
      </c>
      <c r="I64" s="3">
        <v>7.0886075949367102</v>
      </c>
    </row>
    <row r="65" spans="1:9" x14ac:dyDescent="0.3">
      <c r="A65">
        <v>2024</v>
      </c>
      <c r="B65">
        <v>2</v>
      </c>
      <c r="C65">
        <v>14</v>
      </c>
      <c r="D65" s="1" t="s">
        <v>13</v>
      </c>
      <c r="E65" t="s">
        <v>14</v>
      </c>
      <c r="F65">
        <v>32</v>
      </c>
      <c r="G65">
        <v>49</v>
      </c>
      <c r="H65" s="3">
        <v>6.0333333333333297</v>
      </c>
      <c r="I65" s="3">
        <v>8.1215469613259703</v>
      </c>
    </row>
    <row r="66" spans="1:9" x14ac:dyDescent="0.3">
      <c r="A66">
        <v>2024</v>
      </c>
      <c r="B66">
        <v>2</v>
      </c>
      <c r="C66">
        <v>16</v>
      </c>
      <c r="D66" s="1" t="s">
        <v>95</v>
      </c>
      <c r="E66" t="s">
        <v>96</v>
      </c>
      <c r="F66">
        <v>32</v>
      </c>
      <c r="G66">
        <v>20</v>
      </c>
      <c r="H66" s="3">
        <v>8.6</v>
      </c>
      <c r="I66" s="3">
        <v>2.32558139534884</v>
      </c>
    </row>
    <row r="67" spans="1:9" x14ac:dyDescent="0.3">
      <c r="A67">
        <v>2024</v>
      </c>
      <c r="B67">
        <v>2</v>
      </c>
      <c r="C67">
        <v>21</v>
      </c>
      <c r="D67" s="1" t="s">
        <v>13</v>
      </c>
      <c r="E67" t="s">
        <v>14</v>
      </c>
      <c r="F67">
        <v>32</v>
      </c>
      <c r="G67">
        <v>63</v>
      </c>
      <c r="H67" s="3">
        <v>9.7333333333333307</v>
      </c>
      <c r="I67" s="3">
        <v>6.47260273972603</v>
      </c>
    </row>
    <row r="68" spans="1:9" x14ac:dyDescent="0.3">
      <c r="A68">
        <v>2024</v>
      </c>
      <c r="B68">
        <v>2</v>
      </c>
      <c r="C68">
        <v>22</v>
      </c>
      <c r="D68" s="1" t="s">
        <v>141</v>
      </c>
      <c r="E68" t="s">
        <v>142</v>
      </c>
      <c r="F68">
        <v>32</v>
      </c>
      <c r="G68">
        <v>22</v>
      </c>
      <c r="H68" s="3">
        <v>8.6166666666666707</v>
      </c>
      <c r="I68" s="3">
        <v>2.5531914893617</v>
      </c>
    </row>
    <row r="69" spans="1:9" x14ac:dyDescent="0.3">
      <c r="A69">
        <v>2024</v>
      </c>
      <c r="B69">
        <v>2</v>
      </c>
      <c r="C69">
        <v>27</v>
      </c>
      <c r="D69" s="1" t="s">
        <v>13</v>
      </c>
      <c r="E69" t="s">
        <v>14</v>
      </c>
      <c r="F69">
        <v>32</v>
      </c>
      <c r="G69">
        <v>47</v>
      </c>
      <c r="H69" s="3">
        <v>7.6666666666666696</v>
      </c>
      <c r="I69" s="3">
        <v>6.1304347826086998</v>
      </c>
    </row>
    <row r="70" spans="1:9" x14ac:dyDescent="0.3">
      <c r="A70">
        <v>2024</v>
      </c>
      <c r="B70">
        <v>3</v>
      </c>
      <c r="C70">
        <v>13</v>
      </c>
      <c r="D70" s="1" t="s">
        <v>143</v>
      </c>
      <c r="E70" t="s">
        <v>144</v>
      </c>
      <c r="F70">
        <v>32</v>
      </c>
      <c r="G70">
        <v>54</v>
      </c>
      <c r="H70" s="3">
        <v>9.6666666666666696</v>
      </c>
      <c r="I70" s="3">
        <v>5.5862068965517198</v>
      </c>
    </row>
    <row r="71" spans="1:9" x14ac:dyDescent="0.3">
      <c r="A71">
        <v>2024</v>
      </c>
      <c r="B71">
        <v>3</v>
      </c>
      <c r="C71">
        <v>19</v>
      </c>
      <c r="D71" s="1" t="s">
        <v>30</v>
      </c>
      <c r="E71" t="s">
        <v>31</v>
      </c>
      <c r="F71">
        <v>32</v>
      </c>
      <c r="G71">
        <v>16</v>
      </c>
      <c r="H71" s="3">
        <v>2.1333333333333302</v>
      </c>
      <c r="I71" s="3">
        <v>7.5</v>
      </c>
    </row>
    <row r="72" spans="1:9" x14ac:dyDescent="0.3">
      <c r="A72">
        <v>2024</v>
      </c>
      <c r="B72">
        <v>3</v>
      </c>
      <c r="C72">
        <v>19</v>
      </c>
      <c r="D72" s="1" t="s">
        <v>97</v>
      </c>
      <c r="E72" t="s">
        <v>98</v>
      </c>
      <c r="F72">
        <v>32</v>
      </c>
      <c r="G72">
        <v>18</v>
      </c>
      <c r="H72" s="3">
        <v>9.6666666666666696</v>
      </c>
      <c r="I72" s="3">
        <v>1.86206896551724</v>
      </c>
    </row>
    <row r="73" spans="1:9" x14ac:dyDescent="0.3">
      <c r="A73">
        <v>2024</v>
      </c>
      <c r="B73">
        <v>3</v>
      </c>
      <c r="C73">
        <v>22</v>
      </c>
      <c r="D73" s="1" t="s">
        <v>30</v>
      </c>
      <c r="E73" t="s">
        <v>31</v>
      </c>
      <c r="F73">
        <v>32</v>
      </c>
      <c r="G73">
        <v>48</v>
      </c>
      <c r="H73" s="3">
        <v>8.6666666666666696</v>
      </c>
      <c r="I73" s="3">
        <v>5.5384615384615401</v>
      </c>
    </row>
    <row r="74" spans="1:9" x14ac:dyDescent="0.3">
      <c r="A74">
        <v>2024</v>
      </c>
      <c r="B74">
        <v>3</v>
      </c>
      <c r="C74">
        <v>22</v>
      </c>
      <c r="D74" s="1" t="s">
        <v>97</v>
      </c>
      <c r="E74" t="s">
        <v>98</v>
      </c>
      <c r="F74">
        <v>32</v>
      </c>
      <c r="G74">
        <v>20</v>
      </c>
      <c r="H74" s="3">
        <v>8.6666666666666696</v>
      </c>
      <c r="I74" s="3">
        <v>2.3076923076923102</v>
      </c>
    </row>
    <row r="75" spans="1:9" x14ac:dyDescent="0.3">
      <c r="A75">
        <v>2024</v>
      </c>
      <c r="B75">
        <v>3</v>
      </c>
      <c r="C75">
        <v>25</v>
      </c>
      <c r="D75" s="1" t="s">
        <v>97</v>
      </c>
      <c r="E75" t="s">
        <v>98</v>
      </c>
      <c r="F75">
        <v>32</v>
      </c>
      <c r="G75">
        <v>8</v>
      </c>
      <c r="H75" s="3">
        <v>2.2999999999999998</v>
      </c>
      <c r="I75" s="3">
        <v>3.47826086956522</v>
      </c>
    </row>
    <row r="76" spans="1:9" x14ac:dyDescent="0.3">
      <c r="A76">
        <v>2024</v>
      </c>
      <c r="B76">
        <v>3</v>
      </c>
      <c r="C76">
        <v>26</v>
      </c>
      <c r="D76" s="1" t="s">
        <v>145</v>
      </c>
      <c r="E76" t="s">
        <v>146</v>
      </c>
      <c r="F76">
        <v>32</v>
      </c>
      <c r="G76">
        <v>16</v>
      </c>
      <c r="H76" s="3">
        <v>2.95</v>
      </c>
      <c r="I76" s="3">
        <v>5.42372881355932</v>
      </c>
    </row>
    <row r="77" spans="1:9" x14ac:dyDescent="0.3">
      <c r="A77">
        <v>2024</v>
      </c>
      <c r="B77">
        <v>3</v>
      </c>
      <c r="C77">
        <v>26</v>
      </c>
      <c r="D77" s="1" t="s">
        <v>101</v>
      </c>
      <c r="E77" t="s">
        <v>102</v>
      </c>
      <c r="F77">
        <v>32</v>
      </c>
      <c r="G77">
        <v>14</v>
      </c>
      <c r="H77" s="3">
        <v>7.93333333333333</v>
      </c>
      <c r="I77" s="3">
        <v>1.76470588235294</v>
      </c>
    </row>
    <row r="78" spans="1:9" x14ac:dyDescent="0.3">
      <c r="A78">
        <v>2024</v>
      </c>
      <c r="B78">
        <v>3</v>
      </c>
      <c r="C78">
        <v>27</v>
      </c>
      <c r="D78" s="1" t="s">
        <v>99</v>
      </c>
      <c r="E78" t="s">
        <v>100</v>
      </c>
      <c r="F78">
        <v>32</v>
      </c>
      <c r="G78">
        <v>10</v>
      </c>
      <c r="H78" s="3">
        <v>1.2166666666666699</v>
      </c>
      <c r="I78" s="3">
        <v>8.2191780821917799</v>
      </c>
    </row>
    <row r="79" spans="1:9" x14ac:dyDescent="0.3">
      <c r="A79">
        <v>2024</v>
      </c>
      <c r="B79">
        <v>4</v>
      </c>
      <c r="C79">
        <v>2</v>
      </c>
      <c r="D79" s="1" t="s">
        <v>143</v>
      </c>
      <c r="E79" t="s">
        <v>144</v>
      </c>
      <c r="F79">
        <v>32</v>
      </c>
      <c r="G79">
        <v>36</v>
      </c>
      <c r="H79" s="3">
        <v>4.9166666666666696</v>
      </c>
      <c r="I79" s="3">
        <v>7.3220338983050803</v>
      </c>
    </row>
    <row r="80" spans="1:9" x14ac:dyDescent="0.3">
      <c r="A80">
        <v>2024</v>
      </c>
      <c r="B80">
        <v>4</v>
      </c>
      <c r="C80">
        <v>4</v>
      </c>
      <c r="D80" s="1" t="s">
        <v>149</v>
      </c>
      <c r="E80" t="s">
        <v>150</v>
      </c>
      <c r="F80">
        <v>32</v>
      </c>
      <c r="G80">
        <v>70</v>
      </c>
      <c r="H80" s="3">
        <v>9.5</v>
      </c>
      <c r="I80" s="3">
        <v>7.3684210526315796</v>
      </c>
    </row>
    <row r="81" spans="1:9" x14ac:dyDescent="0.3">
      <c r="A81">
        <v>2024</v>
      </c>
      <c r="B81">
        <v>4</v>
      </c>
      <c r="C81">
        <v>5</v>
      </c>
      <c r="D81" s="1" t="s">
        <v>114</v>
      </c>
      <c r="E81" t="s">
        <v>115</v>
      </c>
      <c r="F81">
        <v>32</v>
      </c>
      <c r="G81">
        <v>10</v>
      </c>
      <c r="H81" s="3">
        <v>2.9</v>
      </c>
      <c r="I81" s="3">
        <v>3.4482758620689702</v>
      </c>
    </row>
    <row r="82" spans="1:9" x14ac:dyDescent="0.3">
      <c r="A82">
        <v>2024</v>
      </c>
      <c r="B82">
        <v>4</v>
      </c>
      <c r="C82">
        <v>9</v>
      </c>
      <c r="D82" s="1" t="s">
        <v>143</v>
      </c>
      <c r="E82" t="s">
        <v>144</v>
      </c>
      <c r="F82">
        <v>32</v>
      </c>
      <c r="G82">
        <v>36</v>
      </c>
      <c r="H82" s="3">
        <v>9.68333333333333</v>
      </c>
      <c r="I82" s="3">
        <v>3.7177280550774499</v>
      </c>
    </row>
    <row r="83" spans="1:9" x14ac:dyDescent="0.3">
      <c r="A83">
        <v>2024</v>
      </c>
      <c r="B83">
        <v>4</v>
      </c>
      <c r="C83">
        <v>12</v>
      </c>
      <c r="D83" s="1" t="s">
        <v>13</v>
      </c>
      <c r="E83" t="s">
        <v>14</v>
      </c>
      <c r="F83">
        <v>32</v>
      </c>
      <c r="G83">
        <v>56</v>
      </c>
      <c r="H83" s="3">
        <v>8.5</v>
      </c>
      <c r="I83" s="3">
        <v>6.5882352941176503</v>
      </c>
    </row>
    <row r="84" spans="1:9" x14ac:dyDescent="0.3">
      <c r="A84">
        <v>2024</v>
      </c>
      <c r="B84">
        <v>4</v>
      </c>
      <c r="C84">
        <v>12</v>
      </c>
      <c r="D84" s="1" t="s">
        <v>103</v>
      </c>
      <c r="E84" t="s">
        <v>104</v>
      </c>
      <c r="F84">
        <v>32</v>
      </c>
      <c r="G84">
        <v>36</v>
      </c>
      <c r="H84" s="3">
        <v>8.4666666666666703</v>
      </c>
      <c r="I84" s="3">
        <v>4.2519685039370101</v>
      </c>
    </row>
    <row r="85" spans="1:9" x14ac:dyDescent="0.3">
      <c r="A85">
        <v>2024</v>
      </c>
      <c r="B85">
        <v>4</v>
      </c>
      <c r="C85">
        <v>16</v>
      </c>
      <c r="D85" s="1" t="s">
        <v>13</v>
      </c>
      <c r="E85" t="s">
        <v>14</v>
      </c>
      <c r="F85">
        <v>32</v>
      </c>
      <c r="G85">
        <v>23</v>
      </c>
      <c r="H85" s="3">
        <v>3.4666666666666699</v>
      </c>
      <c r="I85" s="3">
        <v>6.6346153846153797</v>
      </c>
    </row>
    <row r="86" spans="1:9" x14ac:dyDescent="0.3">
      <c r="A86">
        <v>2024</v>
      </c>
      <c r="B86">
        <v>4</v>
      </c>
      <c r="C86">
        <v>16</v>
      </c>
      <c r="D86" s="1" t="s">
        <v>44</v>
      </c>
      <c r="E86" t="s">
        <v>45</v>
      </c>
      <c r="F86">
        <v>32</v>
      </c>
      <c r="G86">
        <v>14</v>
      </c>
      <c r="H86" s="3">
        <v>2.6166666666666698</v>
      </c>
      <c r="I86" s="3">
        <v>5.3503184713375802</v>
      </c>
    </row>
    <row r="87" spans="1:9" x14ac:dyDescent="0.3">
      <c r="A87">
        <v>2024</v>
      </c>
      <c r="B87">
        <v>4</v>
      </c>
      <c r="C87">
        <v>17</v>
      </c>
      <c r="D87" s="1" t="s">
        <v>121</v>
      </c>
      <c r="E87" t="s">
        <v>122</v>
      </c>
      <c r="F87">
        <v>32</v>
      </c>
      <c r="G87">
        <v>30</v>
      </c>
      <c r="H87" s="3">
        <v>7.0833333333333304</v>
      </c>
      <c r="I87" s="3">
        <v>4.2352941176470598</v>
      </c>
    </row>
    <row r="88" spans="1:9" x14ac:dyDescent="0.3">
      <c r="A88">
        <v>2024</v>
      </c>
      <c r="B88">
        <v>4</v>
      </c>
      <c r="C88">
        <v>23</v>
      </c>
      <c r="D88" s="1" t="s">
        <v>149</v>
      </c>
      <c r="E88" t="s">
        <v>150</v>
      </c>
      <c r="F88">
        <v>32</v>
      </c>
      <c r="G88">
        <v>9</v>
      </c>
      <c r="H88" s="3">
        <v>1.81666666666667</v>
      </c>
      <c r="I88" s="3">
        <v>4.9541284403669703</v>
      </c>
    </row>
    <row r="89" spans="1:9" x14ac:dyDescent="0.3">
      <c r="A89">
        <v>2024</v>
      </c>
      <c r="B89">
        <v>4</v>
      </c>
      <c r="C89">
        <v>23</v>
      </c>
      <c r="D89" s="1" t="s">
        <v>121</v>
      </c>
      <c r="E89" t="s">
        <v>122</v>
      </c>
      <c r="F89">
        <v>32</v>
      </c>
      <c r="G89">
        <v>36</v>
      </c>
      <c r="H89" s="3">
        <v>9.6999999999999993</v>
      </c>
      <c r="I89" s="3">
        <v>3.7113402061855698</v>
      </c>
    </row>
    <row r="90" spans="1:9" x14ac:dyDescent="0.3">
      <c r="A90">
        <v>2024</v>
      </c>
      <c r="B90">
        <v>4</v>
      </c>
      <c r="C90">
        <v>27</v>
      </c>
      <c r="D90" s="1" t="s">
        <v>69</v>
      </c>
      <c r="E90" t="s">
        <v>70</v>
      </c>
      <c r="F90">
        <v>32</v>
      </c>
      <c r="G90">
        <v>80</v>
      </c>
      <c r="H90" s="3">
        <v>6.56666666666667</v>
      </c>
      <c r="I90" s="3">
        <v>12.1827411167513</v>
      </c>
    </row>
    <row r="91" spans="1:9" x14ac:dyDescent="0.3">
      <c r="A91">
        <v>2024</v>
      </c>
      <c r="B91">
        <v>4</v>
      </c>
      <c r="C91">
        <v>30</v>
      </c>
      <c r="D91" s="1" t="s">
        <v>69</v>
      </c>
      <c r="E91" t="s">
        <v>70</v>
      </c>
      <c r="F91">
        <v>32</v>
      </c>
      <c r="G91">
        <v>104</v>
      </c>
      <c r="H91" s="3">
        <v>9.18333333333333</v>
      </c>
      <c r="I91" s="3">
        <v>11.3248638838476</v>
      </c>
    </row>
    <row r="92" spans="1:9" x14ac:dyDescent="0.3">
      <c r="A92">
        <v>2024</v>
      </c>
      <c r="B92">
        <v>5</v>
      </c>
      <c r="C92">
        <v>4</v>
      </c>
      <c r="D92" s="1" t="s">
        <v>7</v>
      </c>
      <c r="E92" t="s">
        <v>8</v>
      </c>
      <c r="F92">
        <v>32</v>
      </c>
      <c r="G92">
        <v>18</v>
      </c>
      <c r="H92" s="3">
        <v>9.3333333333333304</v>
      </c>
      <c r="I92" s="3">
        <v>1.9285714285714299</v>
      </c>
    </row>
    <row r="93" spans="1:9" x14ac:dyDescent="0.3">
      <c r="A93">
        <v>2024</v>
      </c>
      <c r="B93">
        <v>5</v>
      </c>
      <c r="C93">
        <v>7</v>
      </c>
      <c r="D93" s="1" t="s">
        <v>7</v>
      </c>
      <c r="E93" t="s">
        <v>8</v>
      </c>
      <c r="F93">
        <v>32</v>
      </c>
      <c r="G93">
        <v>18</v>
      </c>
      <c r="H93" s="3">
        <v>9.6166666666666707</v>
      </c>
      <c r="I93" s="3">
        <v>1.8717504332755599</v>
      </c>
    </row>
    <row r="94" spans="1:9" x14ac:dyDescent="0.3">
      <c r="A94">
        <v>2024</v>
      </c>
      <c r="B94">
        <v>5</v>
      </c>
      <c r="C94">
        <v>10</v>
      </c>
      <c r="D94" s="1" t="s">
        <v>69</v>
      </c>
      <c r="E94" t="s">
        <v>70</v>
      </c>
      <c r="F94">
        <v>32</v>
      </c>
      <c r="G94">
        <v>80</v>
      </c>
      <c r="H94" s="3">
        <v>8.7166666666666703</v>
      </c>
      <c r="I94" s="3">
        <v>9.1778202676864193</v>
      </c>
    </row>
    <row r="95" spans="1:9" x14ac:dyDescent="0.3">
      <c r="A95">
        <v>2024</v>
      </c>
      <c r="B95">
        <v>5</v>
      </c>
      <c r="C95">
        <v>10</v>
      </c>
      <c r="D95" s="1" t="s">
        <v>123</v>
      </c>
      <c r="E95" t="s">
        <v>124</v>
      </c>
      <c r="F95">
        <v>32</v>
      </c>
      <c r="G95">
        <v>8</v>
      </c>
      <c r="H95" s="3">
        <v>4.25</v>
      </c>
      <c r="I95" s="3">
        <v>1.8823529411764699</v>
      </c>
    </row>
    <row r="96" spans="1:9" x14ac:dyDescent="0.3">
      <c r="A96">
        <v>2024</v>
      </c>
      <c r="B96">
        <v>5</v>
      </c>
      <c r="C96">
        <v>13</v>
      </c>
      <c r="D96" s="1" t="s">
        <v>69</v>
      </c>
      <c r="E96" t="s">
        <v>70</v>
      </c>
      <c r="F96">
        <v>32</v>
      </c>
      <c r="G96">
        <v>80</v>
      </c>
      <c r="H96" s="3">
        <v>9.2833333333333297</v>
      </c>
      <c r="I96" s="3">
        <v>8.6175942549371598</v>
      </c>
    </row>
    <row r="97" spans="1:9" x14ac:dyDescent="0.3">
      <c r="A97">
        <v>2024</v>
      </c>
      <c r="B97">
        <v>5</v>
      </c>
      <c r="C97">
        <v>15</v>
      </c>
      <c r="D97" s="1" t="s">
        <v>105</v>
      </c>
      <c r="E97" t="s">
        <v>106</v>
      </c>
      <c r="F97">
        <v>32</v>
      </c>
      <c r="G97">
        <v>20</v>
      </c>
      <c r="H97" s="3">
        <v>9.5500000000000007</v>
      </c>
      <c r="I97" s="3">
        <v>2.09424083769634</v>
      </c>
    </row>
    <row r="98" spans="1:9" x14ac:dyDescent="0.3">
      <c r="A98">
        <v>2024</v>
      </c>
      <c r="B98">
        <v>5</v>
      </c>
      <c r="C98">
        <v>16</v>
      </c>
      <c r="D98" s="1" t="s">
        <v>69</v>
      </c>
      <c r="E98" t="s">
        <v>70</v>
      </c>
      <c r="F98">
        <v>32</v>
      </c>
      <c r="G98">
        <v>96</v>
      </c>
      <c r="H98" s="3">
        <v>9.4166666666666696</v>
      </c>
      <c r="I98" s="3">
        <v>10.194690265486701</v>
      </c>
    </row>
    <row r="99" spans="1:9" x14ac:dyDescent="0.3">
      <c r="A99">
        <v>2024</v>
      </c>
      <c r="B99">
        <v>5</v>
      </c>
      <c r="C99">
        <v>20</v>
      </c>
      <c r="D99" s="1" t="s">
        <v>69</v>
      </c>
      <c r="E99" t="s">
        <v>70</v>
      </c>
      <c r="F99">
        <v>32</v>
      </c>
      <c r="G99">
        <v>88</v>
      </c>
      <c r="H99" s="3">
        <v>9.1</v>
      </c>
      <c r="I99" s="3">
        <v>9.6703296703296697</v>
      </c>
    </row>
    <row r="100" spans="1:9" x14ac:dyDescent="0.3">
      <c r="A100">
        <v>2024</v>
      </c>
      <c r="B100">
        <v>5</v>
      </c>
      <c r="C100">
        <v>23</v>
      </c>
      <c r="D100" s="1" t="s">
        <v>69</v>
      </c>
      <c r="E100" t="s">
        <v>70</v>
      </c>
      <c r="F100">
        <v>32</v>
      </c>
      <c r="G100">
        <v>104</v>
      </c>
      <c r="H100" s="3">
        <v>9.75</v>
      </c>
      <c r="I100" s="3">
        <v>10.6666666666667</v>
      </c>
    </row>
    <row r="101" spans="1:9" x14ac:dyDescent="0.3">
      <c r="A101">
        <v>2024</v>
      </c>
      <c r="B101">
        <v>5</v>
      </c>
      <c r="C101">
        <v>24</v>
      </c>
      <c r="D101" s="1" t="s">
        <v>38</v>
      </c>
      <c r="E101" t="s">
        <v>39</v>
      </c>
      <c r="F101">
        <v>32</v>
      </c>
      <c r="G101">
        <v>4</v>
      </c>
      <c r="H101" s="3">
        <v>1.0166666666666699</v>
      </c>
      <c r="I101" s="3">
        <v>3.9344262295082002</v>
      </c>
    </row>
    <row r="102" spans="1:9" x14ac:dyDescent="0.3">
      <c r="A102">
        <v>2024</v>
      </c>
      <c r="B102">
        <v>5</v>
      </c>
      <c r="C102">
        <v>24</v>
      </c>
      <c r="D102" s="1" t="s">
        <v>119</v>
      </c>
      <c r="E102" t="s">
        <v>4</v>
      </c>
      <c r="F102">
        <v>32</v>
      </c>
      <c r="G102">
        <v>6</v>
      </c>
      <c r="H102" s="3">
        <v>1</v>
      </c>
      <c r="I102" s="3">
        <v>6</v>
      </c>
    </row>
    <row r="103" spans="1:9" x14ac:dyDescent="0.3">
      <c r="A103">
        <v>2024</v>
      </c>
      <c r="B103">
        <v>5</v>
      </c>
      <c r="C103">
        <v>27</v>
      </c>
      <c r="D103" s="1" t="s">
        <v>119</v>
      </c>
      <c r="E103" t="s">
        <v>4</v>
      </c>
      <c r="F103">
        <v>32</v>
      </c>
      <c r="G103">
        <v>6</v>
      </c>
      <c r="H103" s="3">
        <v>0.86666666666666703</v>
      </c>
      <c r="I103" s="3">
        <v>6.9230769230769198</v>
      </c>
    </row>
    <row r="104" spans="1:9" x14ac:dyDescent="0.3">
      <c r="A104">
        <v>2024</v>
      </c>
      <c r="B104">
        <v>5</v>
      </c>
      <c r="C104">
        <v>29</v>
      </c>
      <c r="D104" s="1" t="s">
        <v>69</v>
      </c>
      <c r="E104" t="s">
        <v>70</v>
      </c>
      <c r="F104">
        <v>32</v>
      </c>
      <c r="G104">
        <v>64</v>
      </c>
      <c r="H104" s="3">
        <v>7.2666666666666702</v>
      </c>
      <c r="I104" s="3">
        <v>8.8073394495412796</v>
      </c>
    </row>
    <row r="105" spans="1:9" x14ac:dyDescent="0.3">
      <c r="A105">
        <v>2024</v>
      </c>
      <c r="B105">
        <v>5</v>
      </c>
      <c r="C105">
        <v>29</v>
      </c>
      <c r="D105" s="1" t="s">
        <v>141</v>
      </c>
      <c r="E105" t="s">
        <v>142</v>
      </c>
      <c r="F105">
        <v>32</v>
      </c>
      <c r="G105">
        <v>24</v>
      </c>
      <c r="H105" s="3">
        <v>9.7666666666666693</v>
      </c>
      <c r="I105" s="3">
        <v>2.4573378839590401</v>
      </c>
    </row>
    <row r="106" spans="1:9" x14ac:dyDescent="0.3">
      <c r="A106">
        <v>2024</v>
      </c>
      <c r="B106">
        <v>5</v>
      </c>
      <c r="C106">
        <v>29</v>
      </c>
      <c r="D106" s="1" t="s">
        <v>19</v>
      </c>
      <c r="E106" t="s">
        <v>20</v>
      </c>
      <c r="F106">
        <v>32</v>
      </c>
      <c r="G106">
        <v>24</v>
      </c>
      <c r="H106" s="3">
        <v>2.4833333333333298</v>
      </c>
      <c r="I106" s="3">
        <v>9.6644295302013408</v>
      </c>
    </row>
    <row r="107" spans="1:9" x14ac:dyDescent="0.3">
      <c r="A107">
        <v>2024</v>
      </c>
      <c r="B107">
        <v>5</v>
      </c>
      <c r="C107">
        <v>30</v>
      </c>
      <c r="D107" s="1" t="s">
        <v>90</v>
      </c>
      <c r="E107" t="s">
        <v>20</v>
      </c>
      <c r="F107">
        <v>32</v>
      </c>
      <c r="G107">
        <v>32</v>
      </c>
      <c r="H107" s="3">
        <v>4.1166666666666698</v>
      </c>
      <c r="I107" s="3">
        <v>7.7732793522267203</v>
      </c>
    </row>
    <row r="108" spans="1:9" x14ac:dyDescent="0.3">
      <c r="A108">
        <v>2024</v>
      </c>
      <c r="B108">
        <v>6</v>
      </c>
      <c r="C108">
        <v>4</v>
      </c>
      <c r="D108" s="1" t="s">
        <v>133</v>
      </c>
      <c r="E108" t="s">
        <v>134</v>
      </c>
      <c r="F108">
        <v>32</v>
      </c>
      <c r="G108">
        <v>18</v>
      </c>
      <c r="H108" s="3">
        <v>8.0333333333333297</v>
      </c>
      <c r="I108" s="3">
        <v>2.24066390041494</v>
      </c>
    </row>
    <row r="109" spans="1:9" x14ac:dyDescent="0.3">
      <c r="A109">
        <v>2024</v>
      </c>
      <c r="B109">
        <v>6</v>
      </c>
      <c r="C109">
        <v>6</v>
      </c>
      <c r="D109" s="1" t="s">
        <v>69</v>
      </c>
      <c r="E109" t="s">
        <v>70</v>
      </c>
      <c r="F109">
        <v>32</v>
      </c>
      <c r="G109">
        <v>96</v>
      </c>
      <c r="H109" s="3">
        <v>9.75</v>
      </c>
      <c r="I109" s="3">
        <v>9.8461538461538503</v>
      </c>
    </row>
    <row r="110" spans="1:9" x14ac:dyDescent="0.3">
      <c r="A110">
        <v>2024</v>
      </c>
      <c r="B110">
        <v>6</v>
      </c>
      <c r="C110">
        <v>6</v>
      </c>
      <c r="D110" s="1" t="s">
        <v>26</v>
      </c>
      <c r="E110" t="s">
        <v>27</v>
      </c>
      <c r="F110">
        <v>32</v>
      </c>
      <c r="G110">
        <v>4</v>
      </c>
      <c r="H110" s="3">
        <v>2.15</v>
      </c>
      <c r="I110" s="3">
        <v>1.86046511627907</v>
      </c>
    </row>
    <row r="111" spans="1:9" x14ac:dyDescent="0.3">
      <c r="A111">
        <v>2024</v>
      </c>
      <c r="B111">
        <v>6</v>
      </c>
      <c r="C111">
        <v>6</v>
      </c>
      <c r="D111" s="1" t="s">
        <v>57</v>
      </c>
      <c r="E111" t="s">
        <v>58</v>
      </c>
      <c r="F111">
        <v>32</v>
      </c>
      <c r="G111">
        <v>6</v>
      </c>
      <c r="H111" s="3">
        <v>2.7833333333333301</v>
      </c>
      <c r="I111" s="3">
        <v>2.1556886227544898</v>
      </c>
    </row>
    <row r="112" spans="1:9" x14ac:dyDescent="0.3">
      <c r="A112">
        <v>2024</v>
      </c>
      <c r="B112">
        <v>1</v>
      </c>
      <c r="C112">
        <v>19</v>
      </c>
      <c r="D112" s="1" t="s">
        <v>143</v>
      </c>
      <c r="E112" t="s">
        <v>144</v>
      </c>
      <c r="F112">
        <v>32</v>
      </c>
      <c r="G112">
        <v>319</v>
      </c>
      <c r="H112" s="3">
        <v>0.1</v>
      </c>
      <c r="I112" s="3">
        <v>3190</v>
      </c>
    </row>
    <row r="113" spans="1:9" x14ac:dyDescent="0.3">
      <c r="A113">
        <v>2024</v>
      </c>
      <c r="B113">
        <v>1</v>
      </c>
      <c r="C113">
        <v>22</v>
      </c>
      <c r="D113" s="1" t="s">
        <v>143</v>
      </c>
      <c r="E113" t="s">
        <v>144</v>
      </c>
      <c r="F113">
        <v>32</v>
      </c>
      <c r="G113">
        <v>60</v>
      </c>
      <c r="H113" s="3">
        <v>9.3833333333333293</v>
      </c>
      <c r="I113" s="3">
        <v>6.3943161634103003</v>
      </c>
    </row>
    <row r="114" spans="1:9" x14ac:dyDescent="0.3">
      <c r="A114">
        <v>2024</v>
      </c>
      <c r="B114">
        <v>1</v>
      </c>
      <c r="C114">
        <v>23</v>
      </c>
      <c r="D114" s="1" t="s">
        <v>28</v>
      </c>
      <c r="E114" t="s">
        <v>29</v>
      </c>
      <c r="F114">
        <v>32</v>
      </c>
      <c r="G114">
        <v>35</v>
      </c>
      <c r="H114" s="3">
        <v>5.8</v>
      </c>
      <c r="I114" s="3">
        <v>6.0344827586206904</v>
      </c>
    </row>
    <row r="115" spans="1:9" x14ac:dyDescent="0.3">
      <c r="A115">
        <v>2024</v>
      </c>
      <c r="B115">
        <v>1</v>
      </c>
      <c r="C115">
        <v>25</v>
      </c>
      <c r="D115" s="1" t="s">
        <v>112</v>
      </c>
      <c r="E115" t="s">
        <v>113</v>
      </c>
      <c r="F115">
        <v>32</v>
      </c>
      <c r="G115">
        <v>35</v>
      </c>
      <c r="H115" s="3">
        <v>1.5166666666666699</v>
      </c>
      <c r="I115" s="3">
        <v>23.076923076923102</v>
      </c>
    </row>
    <row r="116" spans="1:9" x14ac:dyDescent="0.3">
      <c r="A116">
        <v>2024</v>
      </c>
      <c r="B116">
        <v>1</v>
      </c>
      <c r="C116">
        <v>29</v>
      </c>
      <c r="D116" s="1" t="s">
        <v>13</v>
      </c>
      <c r="E116" t="s">
        <v>14</v>
      </c>
      <c r="F116">
        <v>32</v>
      </c>
      <c r="G116">
        <v>28</v>
      </c>
      <c r="H116" s="3">
        <v>5.1333333333333302</v>
      </c>
      <c r="I116" s="3">
        <v>5.4545454545454497</v>
      </c>
    </row>
    <row r="117" spans="1:9" x14ac:dyDescent="0.3">
      <c r="A117">
        <v>2024</v>
      </c>
      <c r="B117">
        <v>1</v>
      </c>
      <c r="C117">
        <v>30</v>
      </c>
      <c r="D117" s="1" t="s">
        <v>141</v>
      </c>
      <c r="E117" t="s">
        <v>142</v>
      </c>
      <c r="F117">
        <v>32</v>
      </c>
      <c r="G117">
        <v>4</v>
      </c>
      <c r="H117" s="3">
        <v>1.2666666666666699</v>
      </c>
      <c r="I117" s="3">
        <v>3.1578947368421102</v>
      </c>
    </row>
    <row r="118" spans="1:9" x14ac:dyDescent="0.3">
      <c r="A118">
        <v>2024</v>
      </c>
      <c r="B118">
        <v>2</v>
      </c>
      <c r="C118">
        <v>1</v>
      </c>
      <c r="D118" s="1" t="s">
        <v>133</v>
      </c>
      <c r="E118" t="s">
        <v>134</v>
      </c>
      <c r="F118">
        <v>32</v>
      </c>
      <c r="G118">
        <v>10</v>
      </c>
      <c r="H118" s="3">
        <v>2.68333333333333</v>
      </c>
      <c r="I118" s="3">
        <v>3.7267080745341601</v>
      </c>
    </row>
    <row r="119" spans="1:9" x14ac:dyDescent="0.3">
      <c r="A119">
        <v>2024</v>
      </c>
      <c r="B119">
        <v>2</v>
      </c>
      <c r="C119">
        <v>2</v>
      </c>
      <c r="D119" s="1" t="s">
        <v>13</v>
      </c>
      <c r="E119" t="s">
        <v>14</v>
      </c>
      <c r="F119">
        <v>32</v>
      </c>
      <c r="G119">
        <v>35</v>
      </c>
      <c r="H119" s="3">
        <v>8.65</v>
      </c>
      <c r="I119" s="3">
        <v>4.04624277456647</v>
      </c>
    </row>
    <row r="120" spans="1:9" x14ac:dyDescent="0.3">
      <c r="A120">
        <v>2024</v>
      </c>
      <c r="B120">
        <v>2</v>
      </c>
      <c r="C120">
        <v>8</v>
      </c>
      <c r="D120" s="1" t="s">
        <v>46</v>
      </c>
      <c r="E120" t="s">
        <v>47</v>
      </c>
      <c r="F120">
        <v>32</v>
      </c>
      <c r="G120">
        <v>15</v>
      </c>
      <c r="H120" s="3">
        <v>2.1166666666666698</v>
      </c>
      <c r="I120" s="3">
        <v>7.0866141732283499</v>
      </c>
    </row>
    <row r="121" spans="1:9" x14ac:dyDescent="0.3">
      <c r="A121">
        <v>2024</v>
      </c>
      <c r="B121">
        <v>2</v>
      </c>
      <c r="C121">
        <v>9</v>
      </c>
      <c r="D121" s="1" t="s">
        <v>44</v>
      </c>
      <c r="E121" t="s">
        <v>45</v>
      </c>
      <c r="F121">
        <v>32</v>
      </c>
      <c r="G121">
        <v>35</v>
      </c>
      <c r="H121" s="3">
        <v>6.3</v>
      </c>
      <c r="I121" s="3">
        <v>5.5555555555555598</v>
      </c>
    </row>
    <row r="122" spans="1:9" x14ac:dyDescent="0.3">
      <c r="A122">
        <v>2024</v>
      </c>
      <c r="B122">
        <v>2</v>
      </c>
      <c r="C122">
        <v>12</v>
      </c>
      <c r="D122" s="1" t="s">
        <v>44</v>
      </c>
      <c r="E122" t="s">
        <v>45</v>
      </c>
      <c r="F122">
        <v>32</v>
      </c>
      <c r="G122">
        <v>25</v>
      </c>
      <c r="H122" s="3">
        <v>4.45</v>
      </c>
      <c r="I122" s="3">
        <v>5.6179775280898898</v>
      </c>
    </row>
    <row r="123" spans="1:9" x14ac:dyDescent="0.3">
      <c r="A123">
        <v>2024</v>
      </c>
      <c r="B123">
        <v>2</v>
      </c>
      <c r="C123">
        <v>13</v>
      </c>
      <c r="D123" s="1" t="s">
        <v>118</v>
      </c>
      <c r="E123" t="s">
        <v>39</v>
      </c>
      <c r="F123">
        <v>32</v>
      </c>
      <c r="G123">
        <v>18</v>
      </c>
      <c r="H123" s="3">
        <v>2.1666666666666701</v>
      </c>
      <c r="I123" s="3">
        <v>8.3076923076923102</v>
      </c>
    </row>
    <row r="124" spans="1:9" x14ac:dyDescent="0.3">
      <c r="A124">
        <v>2024</v>
      </c>
      <c r="B124">
        <v>2</v>
      </c>
      <c r="C124">
        <v>15</v>
      </c>
      <c r="D124" s="1" t="s">
        <v>13</v>
      </c>
      <c r="E124" t="s">
        <v>14</v>
      </c>
      <c r="F124">
        <v>32</v>
      </c>
      <c r="G124">
        <v>63</v>
      </c>
      <c r="H124" s="3">
        <v>9.6166666666666707</v>
      </c>
      <c r="I124" s="3">
        <v>6.5511265164644703</v>
      </c>
    </row>
    <row r="125" spans="1:9" x14ac:dyDescent="0.3">
      <c r="A125">
        <v>2024</v>
      </c>
      <c r="B125">
        <v>2</v>
      </c>
      <c r="C125">
        <v>19</v>
      </c>
      <c r="D125" s="1" t="s">
        <v>95</v>
      </c>
      <c r="E125" t="s">
        <v>96</v>
      </c>
      <c r="F125">
        <v>32</v>
      </c>
      <c r="G125">
        <v>16</v>
      </c>
      <c r="H125" s="3">
        <v>7.3</v>
      </c>
      <c r="I125" s="3">
        <v>2.1917808219178099</v>
      </c>
    </row>
    <row r="126" spans="1:9" x14ac:dyDescent="0.3">
      <c r="A126">
        <v>2024</v>
      </c>
      <c r="B126">
        <v>2</v>
      </c>
      <c r="C126">
        <v>20</v>
      </c>
      <c r="D126" s="1" t="s">
        <v>93</v>
      </c>
      <c r="E126" t="s">
        <v>94</v>
      </c>
      <c r="F126">
        <v>32</v>
      </c>
      <c r="G126">
        <v>6</v>
      </c>
      <c r="H126" s="3">
        <v>3.1</v>
      </c>
      <c r="I126" s="3">
        <v>1.93548387096774</v>
      </c>
    </row>
    <row r="127" spans="1:9" x14ac:dyDescent="0.3">
      <c r="A127">
        <v>2024</v>
      </c>
      <c r="B127">
        <v>2</v>
      </c>
      <c r="C127">
        <v>22</v>
      </c>
      <c r="D127" s="1" t="s">
        <v>13</v>
      </c>
      <c r="E127" t="s">
        <v>14</v>
      </c>
      <c r="F127">
        <v>32</v>
      </c>
      <c r="G127">
        <v>63</v>
      </c>
      <c r="H127" s="3">
        <v>8.5833333333333304</v>
      </c>
      <c r="I127" s="3">
        <v>7.3398058252427196</v>
      </c>
    </row>
    <row r="128" spans="1:9" x14ac:dyDescent="0.3">
      <c r="A128">
        <v>2024</v>
      </c>
      <c r="B128">
        <v>2</v>
      </c>
      <c r="C128">
        <v>23</v>
      </c>
      <c r="D128" s="1" t="s">
        <v>141</v>
      </c>
      <c r="E128" t="s">
        <v>142</v>
      </c>
      <c r="F128">
        <v>32</v>
      </c>
      <c r="G128">
        <v>22</v>
      </c>
      <c r="H128" s="3">
        <v>8.4166666666666696</v>
      </c>
      <c r="I128" s="3">
        <v>2.61386138613861</v>
      </c>
    </row>
    <row r="129" spans="1:9" x14ac:dyDescent="0.3">
      <c r="A129">
        <v>2024</v>
      </c>
      <c r="B129">
        <v>2</v>
      </c>
      <c r="C129">
        <v>26</v>
      </c>
      <c r="D129" s="1" t="s">
        <v>141</v>
      </c>
      <c r="E129" t="s">
        <v>142</v>
      </c>
      <c r="F129">
        <v>32</v>
      </c>
      <c r="G129">
        <v>23</v>
      </c>
      <c r="H129" s="3">
        <v>9.1666666666666696</v>
      </c>
      <c r="I129" s="3">
        <v>2.5090909090909101</v>
      </c>
    </row>
    <row r="130" spans="1:9" x14ac:dyDescent="0.3">
      <c r="A130">
        <v>2024</v>
      </c>
      <c r="B130">
        <v>2</v>
      </c>
      <c r="C130">
        <v>28</v>
      </c>
      <c r="D130" s="1" t="s">
        <v>80</v>
      </c>
      <c r="E130" t="s">
        <v>81</v>
      </c>
      <c r="F130">
        <v>32</v>
      </c>
      <c r="G130">
        <v>24</v>
      </c>
      <c r="H130" s="3">
        <v>3.2</v>
      </c>
      <c r="I130" s="3">
        <v>7.5</v>
      </c>
    </row>
    <row r="131" spans="1:9" x14ac:dyDescent="0.3">
      <c r="A131">
        <v>2024</v>
      </c>
      <c r="B131">
        <v>2</v>
      </c>
      <c r="C131">
        <v>29</v>
      </c>
      <c r="D131" s="1" t="s">
        <v>141</v>
      </c>
      <c r="E131" t="s">
        <v>142</v>
      </c>
      <c r="F131">
        <v>32</v>
      </c>
      <c r="G131">
        <v>0</v>
      </c>
      <c r="H131" s="3">
        <v>1.81666666666667</v>
      </c>
      <c r="I131" s="3">
        <v>0</v>
      </c>
    </row>
    <row r="132" spans="1:9" x14ac:dyDescent="0.3">
      <c r="A132">
        <v>2024</v>
      </c>
      <c r="B132">
        <v>3</v>
      </c>
      <c r="C132">
        <v>1</v>
      </c>
      <c r="D132" s="1" t="s">
        <v>143</v>
      </c>
      <c r="E132" t="s">
        <v>144</v>
      </c>
      <c r="F132">
        <v>32</v>
      </c>
      <c r="G132">
        <v>66</v>
      </c>
      <c r="H132" s="3">
        <v>8.65</v>
      </c>
      <c r="I132" s="3">
        <v>7.6300578034682101</v>
      </c>
    </row>
    <row r="133" spans="1:9" x14ac:dyDescent="0.3">
      <c r="A133">
        <v>2024</v>
      </c>
      <c r="B133">
        <v>3</v>
      </c>
      <c r="C133">
        <v>4</v>
      </c>
      <c r="D133" s="1" t="s">
        <v>143</v>
      </c>
      <c r="E133" t="s">
        <v>144</v>
      </c>
      <c r="F133">
        <v>32</v>
      </c>
      <c r="G133">
        <v>60</v>
      </c>
      <c r="H133" s="3">
        <v>9.5500000000000007</v>
      </c>
      <c r="I133" s="3">
        <v>6.2827225130890003</v>
      </c>
    </row>
    <row r="134" spans="1:9" x14ac:dyDescent="0.3">
      <c r="A134">
        <v>2024</v>
      </c>
      <c r="B134">
        <v>3</v>
      </c>
      <c r="C134">
        <v>7</v>
      </c>
      <c r="D134" s="1" t="s">
        <v>143</v>
      </c>
      <c r="E134" t="s">
        <v>144</v>
      </c>
      <c r="F134">
        <v>32</v>
      </c>
      <c r="G134">
        <v>66</v>
      </c>
      <c r="H134" s="3">
        <v>9.7666666666666693</v>
      </c>
      <c r="I134" s="3">
        <v>6.7576791808873704</v>
      </c>
    </row>
    <row r="135" spans="1:9" x14ac:dyDescent="0.3">
      <c r="A135">
        <v>2024</v>
      </c>
      <c r="B135">
        <v>3</v>
      </c>
      <c r="C135">
        <v>7</v>
      </c>
      <c r="D135" s="1" t="s">
        <v>78</v>
      </c>
      <c r="E135" t="s">
        <v>79</v>
      </c>
      <c r="F135">
        <v>32</v>
      </c>
      <c r="G135">
        <v>12</v>
      </c>
      <c r="H135" s="3">
        <v>3.55</v>
      </c>
      <c r="I135" s="3">
        <v>3.3802816901408499</v>
      </c>
    </row>
    <row r="136" spans="1:9" x14ac:dyDescent="0.3">
      <c r="A136">
        <v>2024</v>
      </c>
      <c r="B136">
        <v>3</v>
      </c>
      <c r="C136">
        <v>7</v>
      </c>
      <c r="D136" s="1" t="s">
        <v>116</v>
      </c>
      <c r="E136" t="s">
        <v>117</v>
      </c>
      <c r="F136">
        <v>32</v>
      </c>
      <c r="G136">
        <v>6</v>
      </c>
      <c r="H136" s="3">
        <v>4.1166666666666698</v>
      </c>
      <c r="I136" s="3">
        <v>1.4574898785425101</v>
      </c>
    </row>
    <row r="137" spans="1:9" x14ac:dyDescent="0.3">
      <c r="A137">
        <v>2024</v>
      </c>
      <c r="B137">
        <v>3</v>
      </c>
      <c r="C137">
        <v>13</v>
      </c>
      <c r="D137" s="1" t="s">
        <v>97</v>
      </c>
      <c r="E137" t="s">
        <v>98</v>
      </c>
      <c r="F137">
        <v>32</v>
      </c>
      <c r="G137">
        <v>18</v>
      </c>
      <c r="H137" s="3">
        <v>9.65</v>
      </c>
      <c r="I137" s="3">
        <v>1.86528497409326</v>
      </c>
    </row>
    <row r="138" spans="1:9" x14ac:dyDescent="0.3">
      <c r="A138">
        <v>2024</v>
      </c>
      <c r="B138">
        <v>3</v>
      </c>
      <c r="C138">
        <v>14</v>
      </c>
      <c r="D138" s="1" t="s">
        <v>143</v>
      </c>
      <c r="E138" t="s">
        <v>144</v>
      </c>
      <c r="F138">
        <v>32</v>
      </c>
      <c r="G138">
        <v>66</v>
      </c>
      <c r="H138" s="3">
        <v>9.5333333333333297</v>
      </c>
      <c r="I138" s="3">
        <v>6.9230769230769198</v>
      </c>
    </row>
    <row r="139" spans="1:9" x14ac:dyDescent="0.3">
      <c r="A139">
        <v>2024</v>
      </c>
      <c r="B139">
        <v>3</v>
      </c>
      <c r="C139">
        <v>20</v>
      </c>
      <c r="D139" s="1" t="s">
        <v>30</v>
      </c>
      <c r="E139" t="s">
        <v>31</v>
      </c>
      <c r="F139">
        <v>32</v>
      </c>
      <c r="G139">
        <v>64</v>
      </c>
      <c r="H139" s="3">
        <v>9.6</v>
      </c>
      <c r="I139" s="3">
        <v>6.6666666666666696</v>
      </c>
    </row>
    <row r="140" spans="1:9" x14ac:dyDescent="0.3">
      <c r="A140">
        <v>2024</v>
      </c>
      <c r="B140">
        <v>3</v>
      </c>
      <c r="C140">
        <v>20</v>
      </c>
      <c r="D140" s="1" t="s">
        <v>97</v>
      </c>
      <c r="E140" t="s">
        <v>98</v>
      </c>
      <c r="F140">
        <v>32</v>
      </c>
      <c r="G140">
        <v>18</v>
      </c>
      <c r="H140" s="3">
        <v>9.6166666666666707</v>
      </c>
      <c r="I140" s="3">
        <v>1.8717504332755599</v>
      </c>
    </row>
    <row r="141" spans="1:9" x14ac:dyDescent="0.3">
      <c r="A141">
        <v>2024</v>
      </c>
      <c r="B141">
        <v>3</v>
      </c>
      <c r="C141">
        <v>26</v>
      </c>
      <c r="D141" s="1" t="s">
        <v>30</v>
      </c>
      <c r="E141" t="s">
        <v>31</v>
      </c>
      <c r="F141">
        <v>32</v>
      </c>
      <c r="G141">
        <v>40</v>
      </c>
      <c r="H141" s="3">
        <v>4.5833333333333304</v>
      </c>
      <c r="I141" s="3">
        <v>8.7272727272727302</v>
      </c>
    </row>
    <row r="142" spans="1:9" x14ac:dyDescent="0.3">
      <c r="A142">
        <v>2024</v>
      </c>
      <c r="B142">
        <v>3</v>
      </c>
      <c r="C142">
        <v>26</v>
      </c>
      <c r="D142" s="1" t="s">
        <v>99</v>
      </c>
      <c r="E142" t="s">
        <v>100</v>
      </c>
      <c r="F142">
        <v>32</v>
      </c>
      <c r="G142">
        <v>6</v>
      </c>
      <c r="H142" s="3">
        <v>1.5166666666666699</v>
      </c>
      <c r="I142" s="3">
        <v>3.9560439560439602</v>
      </c>
    </row>
    <row r="143" spans="1:9" x14ac:dyDescent="0.3">
      <c r="A143">
        <v>2024</v>
      </c>
      <c r="B143">
        <v>3</v>
      </c>
      <c r="C143">
        <v>27</v>
      </c>
      <c r="D143" s="1" t="s">
        <v>101</v>
      </c>
      <c r="E143" t="s">
        <v>102</v>
      </c>
      <c r="F143">
        <v>32</v>
      </c>
      <c r="G143">
        <v>24</v>
      </c>
      <c r="H143" s="3">
        <v>3.5833333333333299</v>
      </c>
      <c r="I143" s="3">
        <v>6.6976744186046497</v>
      </c>
    </row>
    <row r="144" spans="1:9" x14ac:dyDescent="0.3">
      <c r="A144">
        <v>2024</v>
      </c>
      <c r="B144">
        <v>3</v>
      </c>
      <c r="C144">
        <v>28</v>
      </c>
      <c r="D144" s="1" t="s">
        <v>149</v>
      </c>
      <c r="E144" t="s">
        <v>150</v>
      </c>
      <c r="F144">
        <v>32</v>
      </c>
      <c r="G144">
        <v>0</v>
      </c>
      <c r="H144" s="3">
        <v>0.98333333333333295</v>
      </c>
      <c r="I144" s="3">
        <v>0</v>
      </c>
    </row>
    <row r="145" spans="1:9" x14ac:dyDescent="0.3">
      <c r="A145">
        <v>2024</v>
      </c>
      <c r="B145">
        <v>4</v>
      </c>
      <c r="C145">
        <v>1</v>
      </c>
      <c r="D145" s="1" t="s">
        <v>149</v>
      </c>
      <c r="E145" t="s">
        <v>150</v>
      </c>
      <c r="F145">
        <v>32</v>
      </c>
      <c r="G145">
        <v>70</v>
      </c>
      <c r="H145" s="3">
        <v>9.35</v>
      </c>
      <c r="I145" s="3">
        <v>7.4866310160427796</v>
      </c>
    </row>
    <row r="146" spans="1:9" x14ac:dyDescent="0.3">
      <c r="A146">
        <v>2024</v>
      </c>
      <c r="B146">
        <v>4</v>
      </c>
      <c r="C146">
        <v>3</v>
      </c>
      <c r="D146" s="1" t="s">
        <v>143</v>
      </c>
      <c r="E146" t="s">
        <v>144</v>
      </c>
      <c r="F146">
        <v>32</v>
      </c>
      <c r="G146">
        <v>54</v>
      </c>
      <c r="H146" s="3">
        <v>9.25</v>
      </c>
      <c r="I146" s="3">
        <v>5.8378378378378404</v>
      </c>
    </row>
    <row r="147" spans="1:9" x14ac:dyDescent="0.3">
      <c r="A147">
        <v>2024</v>
      </c>
      <c r="B147">
        <v>4</v>
      </c>
      <c r="C147">
        <v>5</v>
      </c>
      <c r="D147" s="1" t="s">
        <v>32</v>
      </c>
      <c r="E147" t="s">
        <v>33</v>
      </c>
      <c r="F147">
        <v>32</v>
      </c>
      <c r="G147">
        <v>10</v>
      </c>
      <c r="H147" s="3">
        <v>0.7</v>
      </c>
      <c r="I147" s="3">
        <v>14.285714285714301</v>
      </c>
    </row>
    <row r="148" spans="1:9" x14ac:dyDescent="0.3">
      <c r="A148">
        <v>2024</v>
      </c>
      <c r="B148">
        <v>4</v>
      </c>
      <c r="C148">
        <v>8</v>
      </c>
      <c r="D148" s="1" t="s">
        <v>32</v>
      </c>
      <c r="E148" t="s">
        <v>33</v>
      </c>
      <c r="F148">
        <v>32</v>
      </c>
      <c r="G148">
        <v>10</v>
      </c>
      <c r="H148" s="3">
        <v>0.28333333333333299</v>
      </c>
      <c r="I148" s="3">
        <v>35.294117647058798</v>
      </c>
    </row>
    <row r="149" spans="1:9" x14ac:dyDescent="0.3">
      <c r="A149">
        <v>2024</v>
      </c>
      <c r="B149">
        <v>4</v>
      </c>
      <c r="C149">
        <v>10</v>
      </c>
      <c r="D149" s="1" t="s">
        <v>13</v>
      </c>
      <c r="E149" t="s">
        <v>14</v>
      </c>
      <c r="F149">
        <v>32</v>
      </c>
      <c r="G149">
        <v>35</v>
      </c>
      <c r="H149" s="3">
        <v>7.4833333333333298</v>
      </c>
      <c r="I149" s="3">
        <v>4.6770601336302899</v>
      </c>
    </row>
    <row r="150" spans="1:9" x14ac:dyDescent="0.3">
      <c r="A150">
        <v>2024</v>
      </c>
      <c r="B150">
        <v>4</v>
      </c>
      <c r="C150">
        <v>16</v>
      </c>
      <c r="D150" s="1" t="s">
        <v>46</v>
      </c>
      <c r="E150" t="s">
        <v>47</v>
      </c>
      <c r="F150">
        <v>32</v>
      </c>
      <c r="G150">
        <v>14</v>
      </c>
      <c r="H150" s="3">
        <v>3.05</v>
      </c>
      <c r="I150" s="3">
        <v>4.5901639344262302</v>
      </c>
    </row>
    <row r="151" spans="1:9" x14ac:dyDescent="0.3">
      <c r="A151">
        <v>2024</v>
      </c>
      <c r="B151">
        <v>4</v>
      </c>
      <c r="C151">
        <v>17</v>
      </c>
      <c r="D151" s="1" t="s">
        <v>44</v>
      </c>
      <c r="E151" t="s">
        <v>45</v>
      </c>
      <c r="F151">
        <v>32</v>
      </c>
      <c r="G151">
        <v>14</v>
      </c>
      <c r="H151" s="3">
        <v>0.41666666666666702</v>
      </c>
      <c r="I151" s="3">
        <v>33.6</v>
      </c>
    </row>
    <row r="152" spans="1:9" x14ac:dyDescent="0.3">
      <c r="A152">
        <v>2024</v>
      </c>
      <c r="B152">
        <v>4</v>
      </c>
      <c r="C152">
        <v>19</v>
      </c>
      <c r="D152" s="1" t="s">
        <v>121</v>
      </c>
      <c r="E152" t="s">
        <v>122</v>
      </c>
      <c r="F152">
        <v>32</v>
      </c>
      <c r="G152">
        <v>24</v>
      </c>
      <c r="H152" s="3">
        <v>8.68333333333333</v>
      </c>
      <c r="I152" s="3">
        <v>2.7639155470249501</v>
      </c>
    </row>
    <row r="153" spans="1:9" x14ac:dyDescent="0.3">
      <c r="A153">
        <v>2024</v>
      </c>
      <c r="B153">
        <v>4</v>
      </c>
      <c r="C153">
        <v>25</v>
      </c>
      <c r="D153" s="1" t="s">
        <v>30</v>
      </c>
      <c r="E153" t="s">
        <v>31</v>
      </c>
      <c r="F153">
        <v>32</v>
      </c>
      <c r="G153">
        <v>24</v>
      </c>
      <c r="H153" s="3">
        <v>5.15</v>
      </c>
      <c r="I153" s="3">
        <v>4.6601941747572804</v>
      </c>
    </row>
    <row r="154" spans="1:9" x14ac:dyDescent="0.3">
      <c r="A154">
        <v>2024</v>
      </c>
      <c r="B154">
        <v>4</v>
      </c>
      <c r="C154">
        <v>26</v>
      </c>
      <c r="D154" s="1" t="s">
        <v>121</v>
      </c>
      <c r="E154" t="s">
        <v>122</v>
      </c>
      <c r="F154">
        <v>32</v>
      </c>
      <c r="G154">
        <v>18</v>
      </c>
      <c r="H154" s="3">
        <v>8.7166666666666703</v>
      </c>
      <c r="I154" s="3">
        <v>2.0650095602294498</v>
      </c>
    </row>
    <row r="155" spans="1:9" x14ac:dyDescent="0.3">
      <c r="A155">
        <v>2024</v>
      </c>
      <c r="B155">
        <v>4</v>
      </c>
      <c r="C155">
        <v>29</v>
      </c>
      <c r="D155" s="1" t="s">
        <v>120</v>
      </c>
      <c r="E155" t="s">
        <v>6</v>
      </c>
      <c r="F155">
        <v>32</v>
      </c>
      <c r="G155">
        <v>12</v>
      </c>
      <c r="H155" s="3">
        <v>3.93333333333333</v>
      </c>
      <c r="I155" s="3">
        <v>3.0508474576271198</v>
      </c>
    </row>
    <row r="156" spans="1:9" x14ac:dyDescent="0.3">
      <c r="A156">
        <v>2024</v>
      </c>
      <c r="B156">
        <v>4</v>
      </c>
      <c r="C156">
        <v>29</v>
      </c>
      <c r="D156" s="1" t="s">
        <v>121</v>
      </c>
      <c r="E156" t="s">
        <v>122</v>
      </c>
      <c r="F156">
        <v>32</v>
      </c>
      <c r="G156">
        <v>6</v>
      </c>
      <c r="H156" s="3">
        <v>1.9166666666666701</v>
      </c>
      <c r="I156" s="3">
        <v>3.1304347826086998</v>
      </c>
    </row>
    <row r="157" spans="1:9" x14ac:dyDescent="0.3">
      <c r="A157">
        <v>2024</v>
      </c>
      <c r="B157">
        <v>5</v>
      </c>
      <c r="C157">
        <v>3</v>
      </c>
      <c r="D157" s="1" t="s">
        <v>69</v>
      </c>
      <c r="E157" t="s">
        <v>70</v>
      </c>
      <c r="F157">
        <v>32</v>
      </c>
      <c r="G157">
        <v>96</v>
      </c>
      <c r="H157" s="3">
        <v>8.6</v>
      </c>
      <c r="I157" s="3">
        <v>11.162790697674399</v>
      </c>
    </row>
    <row r="158" spans="1:9" x14ac:dyDescent="0.3">
      <c r="A158">
        <v>2024</v>
      </c>
      <c r="B158">
        <v>5</v>
      </c>
      <c r="C158">
        <v>4</v>
      </c>
      <c r="D158" s="1" t="s">
        <v>19</v>
      </c>
      <c r="E158" t="s">
        <v>20</v>
      </c>
      <c r="F158">
        <v>32</v>
      </c>
      <c r="G158">
        <v>32</v>
      </c>
      <c r="H158" s="3">
        <v>3.15</v>
      </c>
      <c r="I158" s="3">
        <v>10.158730158730201</v>
      </c>
    </row>
    <row r="159" spans="1:9" x14ac:dyDescent="0.3">
      <c r="A159">
        <v>2024</v>
      </c>
      <c r="B159">
        <v>5</v>
      </c>
      <c r="C159">
        <v>6</v>
      </c>
      <c r="D159" s="1" t="s">
        <v>51</v>
      </c>
      <c r="E159" t="s">
        <v>52</v>
      </c>
      <c r="F159">
        <v>32</v>
      </c>
      <c r="G159">
        <v>24</v>
      </c>
      <c r="H159" s="3">
        <v>2.7</v>
      </c>
      <c r="I159" s="3">
        <v>8.8888888888888893</v>
      </c>
    </row>
    <row r="160" spans="1:9" x14ac:dyDescent="0.3">
      <c r="A160">
        <v>2024</v>
      </c>
      <c r="B160">
        <v>5</v>
      </c>
      <c r="C160">
        <v>6</v>
      </c>
      <c r="D160" s="1" t="s">
        <v>53</v>
      </c>
      <c r="E160" t="s">
        <v>54</v>
      </c>
      <c r="F160">
        <v>32</v>
      </c>
      <c r="G160">
        <v>24</v>
      </c>
      <c r="H160" s="3">
        <v>3.45</v>
      </c>
      <c r="I160" s="3">
        <v>6.9565217391304301</v>
      </c>
    </row>
    <row r="161" spans="1:9" x14ac:dyDescent="0.3">
      <c r="A161">
        <v>2024</v>
      </c>
      <c r="B161">
        <v>5</v>
      </c>
      <c r="C161">
        <v>7</v>
      </c>
      <c r="D161" s="1" t="s">
        <v>19</v>
      </c>
      <c r="E161" t="s">
        <v>20</v>
      </c>
      <c r="F161">
        <v>32</v>
      </c>
      <c r="G161">
        <v>32</v>
      </c>
      <c r="H161" s="3">
        <v>4.5833333333333304</v>
      </c>
      <c r="I161" s="3">
        <v>6.9818181818181797</v>
      </c>
    </row>
    <row r="162" spans="1:9" x14ac:dyDescent="0.3">
      <c r="A162">
        <v>2024</v>
      </c>
      <c r="B162">
        <v>5</v>
      </c>
      <c r="C162">
        <v>8</v>
      </c>
      <c r="D162" s="1" t="s">
        <v>7</v>
      </c>
      <c r="E162" t="s">
        <v>8</v>
      </c>
      <c r="F162">
        <v>32</v>
      </c>
      <c r="G162">
        <v>18</v>
      </c>
      <c r="H162" s="3">
        <v>9.7166666666666703</v>
      </c>
      <c r="I162" s="3">
        <v>1.852487135506</v>
      </c>
    </row>
    <row r="163" spans="1:9" x14ac:dyDescent="0.3">
      <c r="A163">
        <v>2024</v>
      </c>
      <c r="B163">
        <v>5</v>
      </c>
      <c r="C163">
        <v>9</v>
      </c>
      <c r="D163" s="1" t="s">
        <v>69</v>
      </c>
      <c r="E163" t="s">
        <v>70</v>
      </c>
      <c r="F163">
        <v>32</v>
      </c>
      <c r="G163">
        <v>96</v>
      </c>
      <c r="H163" s="3">
        <v>9.6166666666666707</v>
      </c>
      <c r="I163" s="3">
        <v>9.98266897746967</v>
      </c>
    </row>
    <row r="164" spans="1:9" x14ac:dyDescent="0.3">
      <c r="A164">
        <v>2024</v>
      </c>
      <c r="B164">
        <v>5</v>
      </c>
      <c r="C164">
        <v>11</v>
      </c>
      <c r="D164" s="1" t="s">
        <v>9</v>
      </c>
      <c r="E164" t="s">
        <v>8</v>
      </c>
      <c r="F164">
        <v>32</v>
      </c>
      <c r="G164">
        <v>4</v>
      </c>
      <c r="H164" s="3">
        <v>1.8333333333333299</v>
      </c>
      <c r="I164" s="3">
        <v>2.1818181818181799</v>
      </c>
    </row>
    <row r="165" spans="1:9" x14ac:dyDescent="0.3">
      <c r="A165">
        <v>2024</v>
      </c>
      <c r="B165">
        <v>5</v>
      </c>
      <c r="C165">
        <v>16</v>
      </c>
      <c r="D165" s="1" t="s">
        <v>105</v>
      </c>
      <c r="E165" t="s">
        <v>106</v>
      </c>
      <c r="F165">
        <v>32</v>
      </c>
      <c r="G165">
        <v>20</v>
      </c>
      <c r="H165" s="3">
        <v>1.5833333333333299</v>
      </c>
      <c r="I165" s="3">
        <v>12.6315789473684</v>
      </c>
    </row>
    <row r="166" spans="1:9" x14ac:dyDescent="0.3">
      <c r="A166">
        <v>2024</v>
      </c>
      <c r="B166">
        <v>5</v>
      </c>
      <c r="C166">
        <v>17</v>
      </c>
      <c r="D166" s="1" t="s">
        <v>38</v>
      </c>
      <c r="E166" t="s">
        <v>39</v>
      </c>
      <c r="F166">
        <v>32</v>
      </c>
      <c r="G166">
        <v>6</v>
      </c>
      <c r="H166" s="3">
        <v>0.91666666666666696</v>
      </c>
      <c r="I166" s="3">
        <v>6.5454545454545503</v>
      </c>
    </row>
    <row r="167" spans="1:9" x14ac:dyDescent="0.3">
      <c r="A167">
        <v>2024</v>
      </c>
      <c r="B167">
        <v>1</v>
      </c>
      <c r="C167">
        <v>10</v>
      </c>
      <c r="D167" s="1" t="s">
        <v>5</v>
      </c>
      <c r="E167" t="s">
        <v>6</v>
      </c>
      <c r="F167">
        <v>32</v>
      </c>
      <c r="G167">
        <v>12</v>
      </c>
      <c r="H167" s="3">
        <v>4.6666666666666696</v>
      </c>
      <c r="I167" s="3">
        <v>2.5714285714285698</v>
      </c>
    </row>
    <row r="168" spans="1:9" x14ac:dyDescent="0.3">
      <c r="A168">
        <v>2024</v>
      </c>
      <c r="B168">
        <v>1</v>
      </c>
      <c r="C168">
        <v>10</v>
      </c>
      <c r="D168" s="1" t="s">
        <v>76</v>
      </c>
      <c r="E168" t="s">
        <v>77</v>
      </c>
      <c r="F168">
        <v>32</v>
      </c>
      <c r="G168">
        <v>18</v>
      </c>
      <c r="H168" s="3">
        <v>4.6500000000000004</v>
      </c>
      <c r="I168" s="3">
        <v>3.87096774193548</v>
      </c>
    </row>
    <row r="169" spans="1:9" x14ac:dyDescent="0.3">
      <c r="A169">
        <v>2024</v>
      </c>
      <c r="B169">
        <v>1</v>
      </c>
      <c r="C169">
        <v>25</v>
      </c>
      <c r="D169" s="1" t="s">
        <v>28</v>
      </c>
      <c r="E169" t="s">
        <v>29</v>
      </c>
      <c r="F169">
        <v>32</v>
      </c>
      <c r="G169">
        <v>35</v>
      </c>
      <c r="H169" s="3">
        <v>0.85</v>
      </c>
      <c r="I169" s="3">
        <v>41.176470588235297</v>
      </c>
    </row>
    <row r="170" spans="1:9" x14ac:dyDescent="0.3">
      <c r="A170">
        <v>2024</v>
      </c>
      <c r="B170">
        <v>2</v>
      </c>
      <c r="C170">
        <v>1</v>
      </c>
      <c r="D170" s="1" t="s">
        <v>13</v>
      </c>
      <c r="E170" t="s">
        <v>14</v>
      </c>
      <c r="F170">
        <v>32</v>
      </c>
      <c r="G170">
        <v>126</v>
      </c>
      <c r="H170" s="3">
        <v>18.3</v>
      </c>
      <c r="I170" s="3">
        <v>6.8852459016393501</v>
      </c>
    </row>
    <row r="171" spans="1:9" x14ac:dyDescent="0.3">
      <c r="A171">
        <v>2024</v>
      </c>
      <c r="B171">
        <v>2</v>
      </c>
      <c r="C171">
        <v>1</v>
      </c>
      <c r="D171" s="1" t="s">
        <v>105</v>
      </c>
      <c r="E171" t="s">
        <v>106</v>
      </c>
      <c r="F171">
        <v>32</v>
      </c>
      <c r="G171">
        <v>14</v>
      </c>
      <c r="H171" s="3">
        <v>7.5</v>
      </c>
      <c r="I171" s="3">
        <v>1.86666666666667</v>
      </c>
    </row>
    <row r="172" spans="1:9" x14ac:dyDescent="0.3">
      <c r="A172">
        <v>2024</v>
      </c>
      <c r="B172">
        <v>2</v>
      </c>
      <c r="C172">
        <v>2</v>
      </c>
      <c r="D172" s="1" t="s">
        <v>133</v>
      </c>
      <c r="E172" t="s">
        <v>134</v>
      </c>
      <c r="F172">
        <v>32</v>
      </c>
      <c r="G172">
        <v>20</v>
      </c>
      <c r="H172" s="3">
        <v>7.5166666666666702</v>
      </c>
      <c r="I172" s="3">
        <v>2.6607538802660802</v>
      </c>
    </row>
    <row r="173" spans="1:9" x14ac:dyDescent="0.3">
      <c r="A173">
        <v>2024</v>
      </c>
      <c r="B173">
        <v>2</v>
      </c>
      <c r="C173">
        <v>5</v>
      </c>
      <c r="D173" s="1" t="s">
        <v>26</v>
      </c>
      <c r="E173" t="s">
        <v>27</v>
      </c>
      <c r="F173">
        <v>32</v>
      </c>
      <c r="G173">
        <v>8</v>
      </c>
      <c r="H173" s="3">
        <v>2.5499999999999998</v>
      </c>
      <c r="I173" s="3">
        <v>3.1372549019607798</v>
      </c>
    </row>
    <row r="174" spans="1:9" x14ac:dyDescent="0.3">
      <c r="A174">
        <v>2024</v>
      </c>
      <c r="B174">
        <v>2</v>
      </c>
      <c r="C174">
        <v>6</v>
      </c>
      <c r="D174" s="1" t="s">
        <v>34</v>
      </c>
      <c r="E174" t="s">
        <v>35</v>
      </c>
      <c r="F174">
        <v>32</v>
      </c>
      <c r="G174">
        <v>18</v>
      </c>
      <c r="H174" s="3">
        <v>3.18333333333333</v>
      </c>
      <c r="I174" s="3">
        <v>5.6544502617800996</v>
      </c>
    </row>
    <row r="175" spans="1:9" x14ac:dyDescent="0.3">
      <c r="A175">
        <v>2024</v>
      </c>
      <c r="B175">
        <v>2</v>
      </c>
      <c r="C175">
        <v>7</v>
      </c>
      <c r="D175" s="1" t="s">
        <v>13</v>
      </c>
      <c r="E175" t="s">
        <v>14</v>
      </c>
      <c r="F175">
        <v>32</v>
      </c>
      <c r="G175">
        <v>55</v>
      </c>
      <c r="H175" s="3">
        <v>9.7333333333333307</v>
      </c>
      <c r="I175" s="3">
        <v>5.6506849315068504</v>
      </c>
    </row>
    <row r="176" spans="1:9" x14ac:dyDescent="0.3">
      <c r="A176">
        <v>2024</v>
      </c>
      <c r="B176">
        <v>2</v>
      </c>
      <c r="C176">
        <v>9</v>
      </c>
      <c r="D176" s="1" t="s">
        <v>34</v>
      </c>
      <c r="E176" t="s">
        <v>35</v>
      </c>
      <c r="F176">
        <v>32</v>
      </c>
      <c r="G176">
        <v>42</v>
      </c>
      <c r="H176" s="3">
        <v>6.81666666666667</v>
      </c>
      <c r="I176" s="3">
        <v>6.1613691931540302</v>
      </c>
    </row>
    <row r="177" spans="1:9" x14ac:dyDescent="0.3">
      <c r="A177">
        <v>2024</v>
      </c>
      <c r="B177">
        <v>2</v>
      </c>
      <c r="C177">
        <v>12</v>
      </c>
      <c r="D177" s="1" t="s">
        <v>34</v>
      </c>
      <c r="E177" t="s">
        <v>35</v>
      </c>
      <c r="F177">
        <v>32</v>
      </c>
      <c r="G177">
        <v>36</v>
      </c>
      <c r="H177" s="3">
        <v>8.4166666666666696</v>
      </c>
      <c r="I177" s="3">
        <v>4.2772277227722801</v>
      </c>
    </row>
    <row r="178" spans="1:9" x14ac:dyDescent="0.3">
      <c r="A178">
        <v>2024</v>
      </c>
      <c r="B178">
        <v>2</v>
      </c>
      <c r="C178">
        <v>12</v>
      </c>
      <c r="D178" s="1" t="s">
        <v>118</v>
      </c>
      <c r="E178" t="s">
        <v>39</v>
      </c>
      <c r="F178">
        <v>32</v>
      </c>
      <c r="G178">
        <v>6</v>
      </c>
      <c r="H178" s="3">
        <v>0.58333333333333304</v>
      </c>
      <c r="I178" s="3">
        <v>10.285714285714301</v>
      </c>
    </row>
    <row r="179" spans="1:9" x14ac:dyDescent="0.3">
      <c r="A179">
        <v>2024</v>
      </c>
      <c r="B179">
        <v>2</v>
      </c>
      <c r="C179">
        <v>20</v>
      </c>
      <c r="D179" s="1" t="s">
        <v>13</v>
      </c>
      <c r="E179" t="s">
        <v>14</v>
      </c>
      <c r="F179">
        <v>32</v>
      </c>
      <c r="G179">
        <v>56</v>
      </c>
      <c r="H179" s="3">
        <v>9.5500000000000007</v>
      </c>
      <c r="I179" s="3">
        <v>5.86387434554974</v>
      </c>
    </row>
    <row r="180" spans="1:9" x14ac:dyDescent="0.3">
      <c r="A180">
        <v>2024</v>
      </c>
      <c r="B180">
        <v>2</v>
      </c>
      <c r="C180">
        <v>20</v>
      </c>
      <c r="D180" s="1" t="s">
        <v>95</v>
      </c>
      <c r="E180" t="s">
        <v>96</v>
      </c>
      <c r="F180">
        <v>32</v>
      </c>
      <c r="G180">
        <v>40</v>
      </c>
      <c r="H180" s="3">
        <v>2.68333333333333</v>
      </c>
      <c r="I180" s="3">
        <v>14.906832298136599</v>
      </c>
    </row>
    <row r="181" spans="1:9" x14ac:dyDescent="0.3">
      <c r="A181">
        <v>2024</v>
      </c>
      <c r="B181">
        <v>2</v>
      </c>
      <c r="C181">
        <v>20</v>
      </c>
      <c r="D181" s="1" t="s">
        <v>21</v>
      </c>
      <c r="E181" t="s">
        <v>22</v>
      </c>
      <c r="F181">
        <v>32</v>
      </c>
      <c r="G181">
        <v>4</v>
      </c>
      <c r="H181" s="3">
        <v>3.3333333333333298E-2</v>
      </c>
      <c r="I181" s="3">
        <v>120</v>
      </c>
    </row>
    <row r="182" spans="1:9" x14ac:dyDescent="0.3">
      <c r="A182">
        <v>2024</v>
      </c>
      <c r="B182">
        <v>2</v>
      </c>
      <c r="C182">
        <v>21</v>
      </c>
      <c r="D182" s="1" t="s">
        <v>141</v>
      </c>
      <c r="E182" t="s">
        <v>142</v>
      </c>
      <c r="F182">
        <v>32</v>
      </c>
      <c r="G182">
        <v>24</v>
      </c>
      <c r="H182" s="3">
        <v>9.68333333333333</v>
      </c>
      <c r="I182" s="3">
        <v>2.47848537005164</v>
      </c>
    </row>
    <row r="183" spans="1:9" x14ac:dyDescent="0.3">
      <c r="A183">
        <v>2024</v>
      </c>
      <c r="B183">
        <v>2</v>
      </c>
      <c r="C183">
        <v>23</v>
      </c>
      <c r="D183" s="1" t="s">
        <v>13</v>
      </c>
      <c r="E183" t="s">
        <v>14</v>
      </c>
      <c r="F183">
        <v>32</v>
      </c>
      <c r="G183">
        <v>56</v>
      </c>
      <c r="H183" s="3">
        <v>8.4499999999999993</v>
      </c>
      <c r="I183" s="3">
        <v>6.62721893491124</v>
      </c>
    </row>
    <row r="184" spans="1:9" x14ac:dyDescent="0.3">
      <c r="A184">
        <v>2024</v>
      </c>
      <c r="B184">
        <v>2</v>
      </c>
      <c r="C184">
        <v>28</v>
      </c>
      <c r="D184" s="1" t="s">
        <v>141</v>
      </c>
      <c r="E184" t="s">
        <v>142</v>
      </c>
      <c r="F184">
        <v>32</v>
      </c>
      <c r="G184">
        <v>18</v>
      </c>
      <c r="H184" s="3">
        <v>7.7166666666666703</v>
      </c>
      <c r="I184" s="3">
        <v>2.3326133909287301</v>
      </c>
    </row>
    <row r="185" spans="1:9" x14ac:dyDescent="0.3">
      <c r="A185">
        <v>2024</v>
      </c>
      <c r="B185">
        <v>3</v>
      </c>
      <c r="C185">
        <v>1</v>
      </c>
      <c r="D185" s="1" t="s">
        <v>138</v>
      </c>
      <c r="E185" t="s">
        <v>139</v>
      </c>
      <c r="F185">
        <v>32</v>
      </c>
      <c r="G185">
        <v>20</v>
      </c>
      <c r="H185" s="3">
        <v>8.65</v>
      </c>
      <c r="I185" s="3">
        <v>2.3121387283237</v>
      </c>
    </row>
    <row r="186" spans="1:9" x14ac:dyDescent="0.3">
      <c r="A186">
        <v>2024</v>
      </c>
      <c r="B186">
        <v>3</v>
      </c>
      <c r="C186">
        <v>4</v>
      </c>
      <c r="D186" s="1" t="s">
        <v>138</v>
      </c>
      <c r="E186" t="s">
        <v>139</v>
      </c>
      <c r="F186">
        <v>32</v>
      </c>
      <c r="G186">
        <v>4</v>
      </c>
      <c r="H186" s="3">
        <v>1.35</v>
      </c>
      <c r="I186" s="3">
        <v>2.9629629629629601</v>
      </c>
    </row>
    <row r="187" spans="1:9" x14ac:dyDescent="0.3">
      <c r="A187">
        <v>2024</v>
      </c>
      <c r="B187">
        <v>3</v>
      </c>
      <c r="C187">
        <v>5</v>
      </c>
      <c r="D187" s="1" t="s">
        <v>78</v>
      </c>
      <c r="E187" t="s">
        <v>79</v>
      </c>
      <c r="F187">
        <v>32</v>
      </c>
      <c r="G187">
        <v>6</v>
      </c>
      <c r="H187" s="3">
        <v>2.2333333333333298</v>
      </c>
      <c r="I187" s="3">
        <v>2.6865671641790998</v>
      </c>
    </row>
    <row r="188" spans="1:9" x14ac:dyDescent="0.3">
      <c r="A188">
        <v>2024</v>
      </c>
      <c r="B188">
        <v>3</v>
      </c>
      <c r="C188">
        <v>6</v>
      </c>
      <c r="D188" s="1" t="s">
        <v>143</v>
      </c>
      <c r="E188" t="s">
        <v>144</v>
      </c>
      <c r="F188">
        <v>32</v>
      </c>
      <c r="G188">
        <v>60</v>
      </c>
      <c r="H188" s="3">
        <v>9.6666666666666696</v>
      </c>
      <c r="I188" s="3">
        <v>6.2068965517241397</v>
      </c>
    </row>
    <row r="189" spans="1:9" x14ac:dyDescent="0.3">
      <c r="A189">
        <v>2024</v>
      </c>
      <c r="B189">
        <v>3</v>
      </c>
      <c r="C189">
        <v>12</v>
      </c>
      <c r="D189" s="1" t="s">
        <v>143</v>
      </c>
      <c r="E189" t="s">
        <v>144</v>
      </c>
      <c r="F189">
        <v>32</v>
      </c>
      <c r="G189">
        <v>66</v>
      </c>
      <c r="H189" s="3">
        <v>9.4666666666666703</v>
      </c>
      <c r="I189" s="3">
        <v>6.9718309859154903</v>
      </c>
    </row>
    <row r="190" spans="1:9" x14ac:dyDescent="0.3">
      <c r="A190">
        <v>2024</v>
      </c>
      <c r="B190">
        <v>3</v>
      </c>
      <c r="C190">
        <v>12</v>
      </c>
      <c r="D190" s="1" t="s">
        <v>97</v>
      </c>
      <c r="E190" t="s">
        <v>98</v>
      </c>
      <c r="F190">
        <v>32</v>
      </c>
      <c r="G190">
        <v>12</v>
      </c>
      <c r="H190" s="3">
        <v>6.15</v>
      </c>
      <c r="I190" s="3">
        <v>1.9512195121951199</v>
      </c>
    </row>
    <row r="191" spans="1:9" x14ac:dyDescent="0.3">
      <c r="A191">
        <v>2024</v>
      </c>
      <c r="B191">
        <v>3</v>
      </c>
      <c r="C191">
        <v>15</v>
      </c>
      <c r="D191" s="1" t="s">
        <v>97</v>
      </c>
      <c r="E191" t="s">
        <v>98</v>
      </c>
      <c r="F191">
        <v>32</v>
      </c>
      <c r="G191">
        <v>34</v>
      </c>
      <c r="H191" s="3">
        <v>2.2000000000000002</v>
      </c>
      <c r="I191" s="3">
        <v>15.454545454545499</v>
      </c>
    </row>
    <row r="192" spans="1:9" x14ac:dyDescent="0.3">
      <c r="A192">
        <v>2024</v>
      </c>
      <c r="B192">
        <v>3</v>
      </c>
      <c r="C192">
        <v>18</v>
      </c>
      <c r="D192" s="1" t="s">
        <v>97</v>
      </c>
      <c r="E192" t="s">
        <v>98</v>
      </c>
      <c r="F192">
        <v>32</v>
      </c>
      <c r="G192">
        <v>32</v>
      </c>
      <c r="H192" s="3">
        <v>7.95</v>
      </c>
      <c r="I192" s="3">
        <v>4.0251572327043998</v>
      </c>
    </row>
    <row r="193" spans="1:9" x14ac:dyDescent="0.3">
      <c r="A193">
        <v>2024</v>
      </c>
      <c r="B193">
        <v>3</v>
      </c>
      <c r="C193">
        <v>21</v>
      </c>
      <c r="D193" s="1" t="s">
        <v>97</v>
      </c>
      <c r="E193" t="s">
        <v>98</v>
      </c>
      <c r="F193">
        <v>32</v>
      </c>
      <c r="G193">
        <v>60</v>
      </c>
      <c r="H193" s="3">
        <v>9.65</v>
      </c>
      <c r="I193" s="3">
        <v>6.2176165803108798</v>
      </c>
    </row>
    <row r="194" spans="1:9" x14ac:dyDescent="0.3">
      <c r="A194">
        <v>2024</v>
      </c>
      <c r="B194">
        <v>3</v>
      </c>
      <c r="C194">
        <v>25</v>
      </c>
      <c r="D194" s="1" t="s">
        <v>30</v>
      </c>
      <c r="E194" t="s">
        <v>31</v>
      </c>
      <c r="F194">
        <v>32</v>
      </c>
      <c r="G194">
        <v>56</v>
      </c>
      <c r="H194" s="3">
        <v>9.35</v>
      </c>
      <c r="I194" s="3">
        <v>5.9893048128342201</v>
      </c>
    </row>
    <row r="195" spans="1:9" x14ac:dyDescent="0.3">
      <c r="A195">
        <v>2024</v>
      </c>
      <c r="B195">
        <v>3</v>
      </c>
      <c r="C195">
        <v>25</v>
      </c>
      <c r="D195" s="1" t="s">
        <v>101</v>
      </c>
      <c r="E195" t="s">
        <v>102</v>
      </c>
      <c r="F195">
        <v>32</v>
      </c>
      <c r="G195">
        <v>10</v>
      </c>
      <c r="H195" s="3">
        <v>7.06666666666667</v>
      </c>
      <c r="I195" s="3">
        <v>1.4150943396226401</v>
      </c>
    </row>
    <row r="196" spans="1:9" x14ac:dyDescent="0.3">
      <c r="A196">
        <v>2024</v>
      </c>
      <c r="B196">
        <v>3</v>
      </c>
      <c r="C196">
        <v>26</v>
      </c>
      <c r="D196" s="1" t="s">
        <v>65</v>
      </c>
      <c r="E196" t="s">
        <v>66</v>
      </c>
      <c r="F196">
        <v>32</v>
      </c>
      <c r="G196">
        <v>16</v>
      </c>
      <c r="H196" s="3">
        <v>1.9</v>
      </c>
      <c r="I196" s="3">
        <v>8.4210526315789505</v>
      </c>
    </row>
    <row r="197" spans="1:9" x14ac:dyDescent="0.3">
      <c r="A197">
        <v>2024</v>
      </c>
      <c r="B197">
        <v>3</v>
      </c>
      <c r="C197">
        <v>28</v>
      </c>
      <c r="D197" s="1" t="s">
        <v>97</v>
      </c>
      <c r="E197" t="s">
        <v>98</v>
      </c>
      <c r="F197">
        <v>32</v>
      </c>
      <c r="G197">
        <v>20</v>
      </c>
      <c r="H197" s="3">
        <v>8.4833333333333307</v>
      </c>
      <c r="I197" s="3">
        <v>2.3575638506876202</v>
      </c>
    </row>
    <row r="198" spans="1:9" x14ac:dyDescent="0.3">
      <c r="A198">
        <v>2024</v>
      </c>
      <c r="B198">
        <v>4</v>
      </c>
      <c r="C198">
        <v>3</v>
      </c>
      <c r="D198" s="1" t="s">
        <v>149</v>
      </c>
      <c r="E198" t="s">
        <v>150</v>
      </c>
      <c r="F198">
        <v>32</v>
      </c>
      <c r="G198">
        <v>70</v>
      </c>
      <c r="H198" s="3">
        <v>9.25</v>
      </c>
      <c r="I198" s="3">
        <v>7.5675675675675702</v>
      </c>
    </row>
    <row r="199" spans="1:9" x14ac:dyDescent="0.3">
      <c r="A199">
        <v>2024</v>
      </c>
      <c r="B199">
        <v>4</v>
      </c>
      <c r="C199">
        <v>5</v>
      </c>
      <c r="D199" s="1" t="s">
        <v>143</v>
      </c>
      <c r="E199" t="s">
        <v>144</v>
      </c>
      <c r="F199">
        <v>32</v>
      </c>
      <c r="G199">
        <v>48</v>
      </c>
      <c r="H199" s="3">
        <v>8.56666666666667</v>
      </c>
      <c r="I199" s="3">
        <v>5.6031128404669301</v>
      </c>
    </row>
    <row r="200" spans="1:9" x14ac:dyDescent="0.3">
      <c r="A200">
        <v>2024</v>
      </c>
      <c r="B200">
        <v>4</v>
      </c>
      <c r="C200">
        <v>5</v>
      </c>
      <c r="D200" s="1" t="s">
        <v>67</v>
      </c>
      <c r="E200" t="s">
        <v>68</v>
      </c>
      <c r="F200">
        <v>32</v>
      </c>
      <c r="G200">
        <v>10</v>
      </c>
      <c r="H200" s="3">
        <v>0.83333333333333304</v>
      </c>
      <c r="I200" s="3">
        <v>12</v>
      </c>
    </row>
    <row r="201" spans="1:9" x14ac:dyDescent="0.3">
      <c r="A201">
        <v>2024</v>
      </c>
      <c r="B201">
        <v>4</v>
      </c>
      <c r="C201">
        <v>8</v>
      </c>
      <c r="D201" s="1" t="s">
        <v>143</v>
      </c>
      <c r="E201" t="s">
        <v>144</v>
      </c>
      <c r="F201">
        <v>32</v>
      </c>
      <c r="G201">
        <v>42</v>
      </c>
      <c r="H201" s="3">
        <v>8.2833333333333297</v>
      </c>
      <c r="I201" s="3">
        <v>5.0704225352112697</v>
      </c>
    </row>
    <row r="202" spans="1:9" x14ac:dyDescent="0.3">
      <c r="A202">
        <v>2024</v>
      </c>
      <c r="B202">
        <v>4</v>
      </c>
      <c r="C202">
        <v>8</v>
      </c>
      <c r="D202" s="1" t="s">
        <v>114</v>
      </c>
      <c r="E202" t="s">
        <v>115</v>
      </c>
      <c r="F202">
        <v>32</v>
      </c>
      <c r="G202">
        <v>10</v>
      </c>
      <c r="H202" s="3">
        <v>0.56666666666666698</v>
      </c>
      <c r="I202" s="3">
        <v>17.647058823529399</v>
      </c>
    </row>
    <row r="203" spans="1:9" x14ac:dyDescent="0.3">
      <c r="A203">
        <v>2024</v>
      </c>
      <c r="B203">
        <v>4</v>
      </c>
      <c r="C203">
        <v>11</v>
      </c>
      <c r="D203" s="1" t="s">
        <v>103</v>
      </c>
      <c r="E203" t="s">
        <v>104</v>
      </c>
      <c r="F203">
        <v>32</v>
      </c>
      <c r="G203">
        <v>12</v>
      </c>
      <c r="H203" s="3">
        <v>5.0166666666666702</v>
      </c>
      <c r="I203" s="3">
        <v>2.3920265780730898</v>
      </c>
    </row>
    <row r="204" spans="1:9" x14ac:dyDescent="0.3">
      <c r="A204">
        <v>2024</v>
      </c>
      <c r="B204">
        <v>4</v>
      </c>
      <c r="C204">
        <v>15</v>
      </c>
      <c r="D204" s="1" t="s">
        <v>13</v>
      </c>
      <c r="E204" t="s">
        <v>14</v>
      </c>
      <c r="F204">
        <v>32</v>
      </c>
      <c r="G204">
        <v>56</v>
      </c>
      <c r="H204" s="3">
        <v>9.6166666666666707</v>
      </c>
      <c r="I204" s="3">
        <v>5.8232235701906401</v>
      </c>
    </row>
    <row r="205" spans="1:9" x14ac:dyDescent="0.3">
      <c r="A205">
        <v>2024</v>
      </c>
      <c r="B205">
        <v>4</v>
      </c>
      <c r="C205">
        <v>17</v>
      </c>
      <c r="D205" s="1" t="s">
        <v>46</v>
      </c>
      <c r="E205" t="s">
        <v>47</v>
      </c>
      <c r="F205">
        <v>32</v>
      </c>
      <c r="G205">
        <v>6</v>
      </c>
      <c r="H205" s="3">
        <v>0.51666666666666705</v>
      </c>
      <c r="I205" s="3">
        <v>11.6129032258065</v>
      </c>
    </row>
    <row r="206" spans="1:9" x14ac:dyDescent="0.3">
      <c r="A206">
        <v>2024</v>
      </c>
      <c r="B206">
        <v>4</v>
      </c>
      <c r="C206">
        <v>19</v>
      </c>
      <c r="D206" s="1" t="s">
        <v>149</v>
      </c>
      <c r="E206" t="s">
        <v>150</v>
      </c>
      <c r="F206">
        <v>32</v>
      </c>
      <c r="G206">
        <v>40</v>
      </c>
      <c r="H206" s="3">
        <v>4.75</v>
      </c>
      <c r="I206" s="3">
        <v>8.4210526315789505</v>
      </c>
    </row>
    <row r="207" spans="1:9" x14ac:dyDescent="0.3">
      <c r="A207">
        <v>2024</v>
      </c>
      <c r="B207">
        <v>4</v>
      </c>
      <c r="C207">
        <v>22</v>
      </c>
      <c r="D207" s="1" t="s">
        <v>149</v>
      </c>
      <c r="E207" t="s">
        <v>150</v>
      </c>
      <c r="F207">
        <v>32</v>
      </c>
      <c r="G207">
        <v>70</v>
      </c>
      <c r="H207" s="3">
        <v>9.5</v>
      </c>
      <c r="I207" s="3">
        <v>7.3684210526315796</v>
      </c>
    </row>
    <row r="208" spans="1:9" x14ac:dyDescent="0.3">
      <c r="A208">
        <v>2024</v>
      </c>
      <c r="B208">
        <v>4</v>
      </c>
      <c r="C208">
        <v>24</v>
      </c>
      <c r="D208" s="1" t="s">
        <v>30</v>
      </c>
      <c r="E208" t="s">
        <v>31</v>
      </c>
      <c r="F208">
        <v>32</v>
      </c>
      <c r="G208">
        <v>16</v>
      </c>
      <c r="H208" s="3">
        <v>3.2833333333333301</v>
      </c>
      <c r="I208" s="3">
        <v>4.8730964467005098</v>
      </c>
    </row>
    <row r="209" spans="1:9" x14ac:dyDescent="0.3">
      <c r="A209">
        <v>2024</v>
      </c>
      <c r="B209">
        <v>4</v>
      </c>
      <c r="C209">
        <v>24</v>
      </c>
      <c r="D209" s="1" t="s">
        <v>121</v>
      </c>
      <c r="E209" t="s">
        <v>122</v>
      </c>
      <c r="F209">
        <v>32</v>
      </c>
      <c r="G209">
        <v>36</v>
      </c>
      <c r="H209" s="3">
        <v>9.5</v>
      </c>
      <c r="I209" s="3">
        <v>3.7894736842105301</v>
      </c>
    </row>
    <row r="210" spans="1:9" x14ac:dyDescent="0.3">
      <c r="A210">
        <v>2024</v>
      </c>
      <c r="B210">
        <v>4</v>
      </c>
      <c r="C210">
        <v>27</v>
      </c>
      <c r="D210" s="1" t="s">
        <v>30</v>
      </c>
      <c r="E210" t="s">
        <v>31</v>
      </c>
      <c r="F210">
        <v>32</v>
      </c>
      <c r="G210">
        <v>16</v>
      </c>
      <c r="H210" s="3">
        <v>2.1</v>
      </c>
      <c r="I210" s="3">
        <v>7.6190476190476204</v>
      </c>
    </row>
    <row r="211" spans="1:9" x14ac:dyDescent="0.3">
      <c r="A211">
        <v>2024</v>
      </c>
      <c r="B211">
        <v>4</v>
      </c>
      <c r="C211">
        <v>27</v>
      </c>
      <c r="D211" s="1" t="s">
        <v>121</v>
      </c>
      <c r="E211" t="s">
        <v>122</v>
      </c>
      <c r="F211">
        <v>32</v>
      </c>
      <c r="G211">
        <v>42</v>
      </c>
      <c r="H211" s="3">
        <v>9.2333333333333307</v>
      </c>
      <c r="I211" s="3">
        <v>4.54873646209386</v>
      </c>
    </row>
    <row r="212" spans="1:9" x14ac:dyDescent="0.3">
      <c r="A212">
        <v>2024</v>
      </c>
      <c r="B212">
        <v>5</v>
      </c>
      <c r="C212">
        <v>3</v>
      </c>
      <c r="D212" s="1" t="s">
        <v>7</v>
      </c>
      <c r="E212" t="s">
        <v>8</v>
      </c>
      <c r="F212">
        <v>32</v>
      </c>
      <c r="G212">
        <v>14</v>
      </c>
      <c r="H212" s="3">
        <v>8.6</v>
      </c>
      <c r="I212" s="3">
        <v>1.62790697674419</v>
      </c>
    </row>
    <row r="213" spans="1:9" x14ac:dyDescent="0.3">
      <c r="A213">
        <v>2024</v>
      </c>
      <c r="B213">
        <v>5</v>
      </c>
      <c r="C213">
        <v>4</v>
      </c>
      <c r="D213" s="1" t="s">
        <v>90</v>
      </c>
      <c r="E213" t="s">
        <v>20</v>
      </c>
      <c r="F213">
        <v>32</v>
      </c>
      <c r="G213">
        <v>32</v>
      </c>
      <c r="H213" s="3">
        <v>5.31666666666667</v>
      </c>
      <c r="I213" s="3">
        <v>6.0188087774294701</v>
      </c>
    </row>
    <row r="214" spans="1:9" x14ac:dyDescent="0.3">
      <c r="A214">
        <v>2024</v>
      </c>
      <c r="B214">
        <v>5</v>
      </c>
      <c r="C214">
        <v>6</v>
      </c>
      <c r="D214" s="1" t="s">
        <v>7</v>
      </c>
      <c r="E214" t="s">
        <v>8</v>
      </c>
      <c r="F214">
        <v>32</v>
      </c>
      <c r="G214">
        <v>8</v>
      </c>
      <c r="H214" s="3">
        <v>2.7166666666666699</v>
      </c>
      <c r="I214" s="3">
        <v>2.94478527607362</v>
      </c>
    </row>
    <row r="215" spans="1:9" x14ac:dyDescent="0.3">
      <c r="A215">
        <v>2024</v>
      </c>
      <c r="B215">
        <v>5</v>
      </c>
      <c r="C215">
        <v>7</v>
      </c>
      <c r="D215" s="1" t="s">
        <v>90</v>
      </c>
      <c r="E215" t="s">
        <v>20</v>
      </c>
      <c r="F215">
        <v>32</v>
      </c>
      <c r="G215">
        <v>32</v>
      </c>
      <c r="H215" s="3">
        <v>2.2333333333333298</v>
      </c>
      <c r="I215" s="3">
        <v>14.3283582089552</v>
      </c>
    </row>
    <row r="216" spans="1:9" x14ac:dyDescent="0.3">
      <c r="A216">
        <v>2024</v>
      </c>
      <c r="B216">
        <v>5</v>
      </c>
      <c r="C216">
        <v>11</v>
      </c>
      <c r="D216" s="1" t="s">
        <v>69</v>
      </c>
      <c r="E216" t="s">
        <v>70</v>
      </c>
      <c r="F216">
        <v>32</v>
      </c>
      <c r="G216">
        <v>80</v>
      </c>
      <c r="H216" s="3">
        <v>8.85</v>
      </c>
      <c r="I216" s="3">
        <v>9.0395480225988702</v>
      </c>
    </row>
    <row r="217" spans="1:9" x14ac:dyDescent="0.3">
      <c r="A217">
        <v>2024</v>
      </c>
      <c r="B217">
        <v>5</v>
      </c>
      <c r="C217">
        <v>14</v>
      </c>
      <c r="D217" s="1" t="s">
        <v>69</v>
      </c>
      <c r="E217" t="s">
        <v>70</v>
      </c>
      <c r="F217">
        <v>32</v>
      </c>
      <c r="G217">
        <v>88</v>
      </c>
      <c r="H217" s="3">
        <v>9.56666666666667</v>
      </c>
      <c r="I217" s="3">
        <v>9.1986062717770007</v>
      </c>
    </row>
    <row r="218" spans="1:9" x14ac:dyDescent="0.3">
      <c r="A218">
        <v>2024</v>
      </c>
      <c r="B218">
        <v>5</v>
      </c>
      <c r="C218">
        <v>17</v>
      </c>
      <c r="D218" s="1" t="s">
        <v>69</v>
      </c>
      <c r="E218" t="s">
        <v>70</v>
      </c>
      <c r="F218">
        <v>32</v>
      </c>
      <c r="G218">
        <v>64</v>
      </c>
      <c r="H218" s="3">
        <v>8.7333333333333307</v>
      </c>
      <c r="I218" s="3">
        <v>7.3282442748091601</v>
      </c>
    </row>
    <row r="219" spans="1:9" x14ac:dyDescent="0.3">
      <c r="A219">
        <v>2024</v>
      </c>
      <c r="B219">
        <v>5</v>
      </c>
      <c r="C219">
        <v>22</v>
      </c>
      <c r="D219" s="1" t="s">
        <v>38</v>
      </c>
      <c r="E219" t="s">
        <v>39</v>
      </c>
      <c r="F219">
        <v>32</v>
      </c>
      <c r="G219">
        <v>48</v>
      </c>
      <c r="H219" s="3">
        <v>9.6999999999999993</v>
      </c>
      <c r="I219" s="3">
        <v>4.9484536082474202</v>
      </c>
    </row>
    <row r="220" spans="1:9" x14ac:dyDescent="0.3">
      <c r="A220">
        <v>2024</v>
      </c>
      <c r="B220">
        <v>5</v>
      </c>
      <c r="C220">
        <v>24</v>
      </c>
      <c r="D220" s="1" t="s">
        <v>69</v>
      </c>
      <c r="E220" t="s">
        <v>70</v>
      </c>
      <c r="F220">
        <v>32</v>
      </c>
      <c r="G220">
        <v>80</v>
      </c>
      <c r="H220" s="3">
        <v>8.6666666666666696</v>
      </c>
      <c r="I220" s="3">
        <v>9.2307692307692299</v>
      </c>
    </row>
    <row r="221" spans="1:9" x14ac:dyDescent="0.3">
      <c r="A221">
        <v>2024</v>
      </c>
      <c r="B221">
        <v>5</v>
      </c>
      <c r="C221">
        <v>27</v>
      </c>
      <c r="D221" s="1" t="s">
        <v>69</v>
      </c>
      <c r="E221" t="s">
        <v>70</v>
      </c>
      <c r="F221">
        <v>32</v>
      </c>
      <c r="G221">
        <v>96</v>
      </c>
      <c r="H221" s="3">
        <v>9.7666666666666693</v>
      </c>
      <c r="I221" s="3">
        <v>9.8293515358361798</v>
      </c>
    </row>
    <row r="222" spans="1:9" x14ac:dyDescent="0.3">
      <c r="A222">
        <v>2024</v>
      </c>
      <c r="B222">
        <v>6</v>
      </c>
      <c r="C222">
        <v>10</v>
      </c>
      <c r="D222" s="1" t="s">
        <v>30</v>
      </c>
      <c r="E222" t="s">
        <v>31</v>
      </c>
      <c r="F222">
        <v>32</v>
      </c>
      <c r="G222">
        <v>48</v>
      </c>
      <c r="H222" s="3">
        <v>9.2333333333333307</v>
      </c>
      <c r="I222" s="3">
        <v>5.1985559566786996</v>
      </c>
    </row>
    <row r="223" spans="1:9" x14ac:dyDescent="0.3">
      <c r="A223">
        <v>2024</v>
      </c>
      <c r="B223">
        <v>6</v>
      </c>
      <c r="C223">
        <v>12</v>
      </c>
      <c r="D223" s="1" t="s">
        <v>69</v>
      </c>
      <c r="E223" t="s">
        <v>70</v>
      </c>
      <c r="F223">
        <v>32</v>
      </c>
      <c r="G223">
        <v>21</v>
      </c>
      <c r="H223" s="3">
        <v>2.4500000000000002</v>
      </c>
      <c r="I223" s="3">
        <v>8.5714285714285694</v>
      </c>
    </row>
    <row r="224" spans="1:9" x14ac:dyDescent="0.3">
      <c r="A224">
        <v>2024</v>
      </c>
      <c r="B224">
        <v>6</v>
      </c>
      <c r="C224">
        <v>13</v>
      </c>
      <c r="D224" s="1" t="s">
        <v>30</v>
      </c>
      <c r="E224" t="s">
        <v>31</v>
      </c>
      <c r="F224">
        <v>32</v>
      </c>
      <c r="G224">
        <v>56</v>
      </c>
      <c r="H224" s="3">
        <v>9.4499999999999993</v>
      </c>
      <c r="I224" s="3">
        <v>5.92592592592593</v>
      </c>
    </row>
    <row r="225" spans="1:9" x14ac:dyDescent="0.3">
      <c r="A225">
        <v>2024</v>
      </c>
      <c r="B225">
        <v>6</v>
      </c>
      <c r="C225">
        <v>18</v>
      </c>
      <c r="D225" s="1" t="s">
        <v>149</v>
      </c>
      <c r="E225" t="s">
        <v>150</v>
      </c>
      <c r="F225">
        <v>32</v>
      </c>
      <c r="G225">
        <v>70</v>
      </c>
      <c r="H225" s="3">
        <v>9.6666666666666696</v>
      </c>
      <c r="I225" s="3">
        <v>7.2413793103448301</v>
      </c>
    </row>
    <row r="226" spans="1:9" x14ac:dyDescent="0.3">
      <c r="A226">
        <v>2024</v>
      </c>
      <c r="B226">
        <v>6</v>
      </c>
      <c r="C226">
        <v>19</v>
      </c>
      <c r="D226" s="1" t="s">
        <v>30</v>
      </c>
      <c r="E226" t="s">
        <v>31</v>
      </c>
      <c r="F226">
        <v>32</v>
      </c>
      <c r="G226">
        <v>56</v>
      </c>
      <c r="H226" s="3">
        <v>7.1</v>
      </c>
      <c r="I226" s="3">
        <v>7.8873239436619702</v>
      </c>
    </row>
    <row r="227" spans="1:9" x14ac:dyDescent="0.3">
      <c r="A227">
        <v>2024</v>
      </c>
      <c r="B227">
        <v>6</v>
      </c>
      <c r="C227">
        <v>21</v>
      </c>
      <c r="D227" s="1" t="s">
        <v>149</v>
      </c>
      <c r="E227" t="s">
        <v>150</v>
      </c>
      <c r="F227">
        <v>32</v>
      </c>
      <c r="G227">
        <v>70</v>
      </c>
      <c r="H227" s="3">
        <v>8.65</v>
      </c>
      <c r="I227" s="3">
        <v>8.0924855491329506</v>
      </c>
    </row>
    <row r="228" spans="1:9" x14ac:dyDescent="0.3">
      <c r="A228">
        <v>2024</v>
      </c>
      <c r="B228">
        <v>6</v>
      </c>
      <c r="C228">
        <v>24</v>
      </c>
      <c r="D228" s="1" t="s">
        <v>149</v>
      </c>
      <c r="E228" t="s">
        <v>150</v>
      </c>
      <c r="F228">
        <v>32</v>
      </c>
      <c r="G228">
        <v>60</v>
      </c>
      <c r="H228" s="3">
        <v>8.56666666666667</v>
      </c>
      <c r="I228" s="3">
        <v>7.0038910505836602</v>
      </c>
    </row>
    <row r="229" spans="1:9" x14ac:dyDescent="0.3">
      <c r="A229">
        <v>2024</v>
      </c>
      <c r="B229">
        <v>6</v>
      </c>
      <c r="C229">
        <v>26</v>
      </c>
      <c r="D229" s="1" t="s">
        <v>114</v>
      </c>
      <c r="E229" t="s">
        <v>115</v>
      </c>
      <c r="F229">
        <v>32</v>
      </c>
      <c r="G229">
        <v>30</v>
      </c>
      <c r="H229" s="3">
        <v>4.8666666666666698</v>
      </c>
      <c r="I229" s="3">
        <v>6.1643835616438398</v>
      </c>
    </row>
    <row r="230" spans="1:9" x14ac:dyDescent="0.3">
      <c r="A230">
        <v>2024</v>
      </c>
      <c r="B230">
        <v>6</v>
      </c>
      <c r="C230">
        <v>27</v>
      </c>
      <c r="D230" s="1" t="s">
        <v>34</v>
      </c>
      <c r="E230" t="s">
        <v>35</v>
      </c>
      <c r="F230">
        <v>32</v>
      </c>
      <c r="G230">
        <v>30</v>
      </c>
      <c r="H230" s="3">
        <v>4.4666666666666703</v>
      </c>
      <c r="I230" s="3">
        <v>6.7164179104477597</v>
      </c>
    </row>
    <row r="231" spans="1:9" x14ac:dyDescent="0.3">
      <c r="A231">
        <v>2024</v>
      </c>
      <c r="B231">
        <v>7</v>
      </c>
      <c r="C231">
        <v>1</v>
      </c>
      <c r="D231" s="1" t="s">
        <v>149</v>
      </c>
      <c r="E231" t="s">
        <v>150</v>
      </c>
      <c r="F231">
        <v>32</v>
      </c>
      <c r="G231">
        <v>60</v>
      </c>
      <c r="H231" s="3">
        <v>9.6166666666666707</v>
      </c>
      <c r="I231" s="3">
        <v>6.2391681109185404</v>
      </c>
    </row>
    <row r="232" spans="1:9" x14ac:dyDescent="0.3">
      <c r="A232">
        <v>2024</v>
      </c>
      <c r="B232">
        <v>7</v>
      </c>
      <c r="C232">
        <v>3</v>
      </c>
      <c r="D232" s="1" t="s">
        <v>34</v>
      </c>
      <c r="E232" t="s">
        <v>35</v>
      </c>
      <c r="F232">
        <v>32</v>
      </c>
      <c r="G232">
        <v>48</v>
      </c>
      <c r="H232" s="3">
        <v>9.7333333333333307</v>
      </c>
      <c r="I232" s="3">
        <v>4.9315068493150704</v>
      </c>
    </row>
    <row r="233" spans="1:9" x14ac:dyDescent="0.3">
      <c r="A233">
        <v>2024</v>
      </c>
      <c r="B233">
        <v>7</v>
      </c>
      <c r="C233">
        <v>12</v>
      </c>
      <c r="D233" s="1" t="s">
        <v>145</v>
      </c>
      <c r="E233" t="s">
        <v>146</v>
      </c>
      <c r="F233">
        <v>32</v>
      </c>
      <c r="G233">
        <v>24</v>
      </c>
      <c r="H233" s="3">
        <v>1.4</v>
      </c>
      <c r="I233" s="3">
        <v>17.1428571428571</v>
      </c>
    </row>
    <row r="234" spans="1:9" x14ac:dyDescent="0.3">
      <c r="A234">
        <v>2024</v>
      </c>
      <c r="B234">
        <v>7</v>
      </c>
      <c r="C234">
        <v>15</v>
      </c>
      <c r="D234" s="1" t="s">
        <v>65</v>
      </c>
      <c r="E234" t="s">
        <v>66</v>
      </c>
      <c r="F234">
        <v>32</v>
      </c>
      <c r="G234">
        <v>48</v>
      </c>
      <c r="H234" s="3">
        <v>4.45</v>
      </c>
      <c r="I234" s="3">
        <v>10.7865168539326</v>
      </c>
    </row>
    <row r="235" spans="1:9" x14ac:dyDescent="0.3">
      <c r="A235">
        <v>2024</v>
      </c>
      <c r="B235">
        <v>7</v>
      </c>
      <c r="C235">
        <v>15</v>
      </c>
      <c r="D235" s="1" t="s">
        <v>145</v>
      </c>
      <c r="E235" t="s">
        <v>146</v>
      </c>
      <c r="F235">
        <v>32</v>
      </c>
      <c r="G235">
        <v>24</v>
      </c>
      <c r="H235" s="3">
        <v>1.05</v>
      </c>
      <c r="I235" s="3">
        <v>22.8571428571429</v>
      </c>
    </row>
    <row r="236" spans="1:9" x14ac:dyDescent="0.3">
      <c r="A236">
        <v>2024</v>
      </c>
      <c r="B236">
        <v>7</v>
      </c>
      <c r="C236">
        <v>17</v>
      </c>
      <c r="D236" s="1" t="s">
        <v>141</v>
      </c>
      <c r="E236" t="s">
        <v>142</v>
      </c>
      <c r="F236">
        <v>32</v>
      </c>
      <c r="G236">
        <v>14</v>
      </c>
      <c r="H236" s="3">
        <v>6.3</v>
      </c>
      <c r="I236" s="3">
        <v>2.2222222222222201</v>
      </c>
    </row>
    <row r="237" spans="1:9" x14ac:dyDescent="0.3">
      <c r="A237">
        <v>2024</v>
      </c>
      <c r="B237">
        <v>7</v>
      </c>
      <c r="C237">
        <v>17</v>
      </c>
      <c r="D237" s="1" t="s">
        <v>138</v>
      </c>
      <c r="E237" t="s">
        <v>139</v>
      </c>
      <c r="F237">
        <v>32</v>
      </c>
      <c r="G237">
        <v>10</v>
      </c>
      <c r="H237" s="3">
        <v>3.06666666666667</v>
      </c>
      <c r="I237" s="3">
        <v>3.2608695652173898</v>
      </c>
    </row>
    <row r="238" spans="1:9" x14ac:dyDescent="0.3">
      <c r="A238">
        <v>2024</v>
      </c>
      <c r="B238">
        <v>7</v>
      </c>
      <c r="C238">
        <v>18</v>
      </c>
      <c r="D238" s="1" t="s">
        <v>30</v>
      </c>
      <c r="E238" t="s">
        <v>31</v>
      </c>
      <c r="F238">
        <v>32</v>
      </c>
      <c r="G238">
        <v>56</v>
      </c>
      <c r="H238" s="3">
        <v>9.75</v>
      </c>
      <c r="I238" s="3">
        <v>5.7435897435897401</v>
      </c>
    </row>
    <row r="239" spans="1:9" x14ac:dyDescent="0.3">
      <c r="A239">
        <v>2024</v>
      </c>
      <c r="B239">
        <v>7</v>
      </c>
      <c r="C239">
        <v>25</v>
      </c>
      <c r="D239" s="1" t="s">
        <v>30</v>
      </c>
      <c r="E239" t="s">
        <v>31</v>
      </c>
      <c r="F239">
        <v>32</v>
      </c>
      <c r="G239">
        <v>56</v>
      </c>
      <c r="H239" s="3">
        <v>9.4</v>
      </c>
      <c r="I239" s="3">
        <v>5.9574468085106398</v>
      </c>
    </row>
    <row r="240" spans="1:9" x14ac:dyDescent="0.3">
      <c r="A240">
        <v>2024</v>
      </c>
      <c r="B240">
        <v>7</v>
      </c>
      <c r="C240">
        <v>26</v>
      </c>
      <c r="D240" s="1" t="s">
        <v>105</v>
      </c>
      <c r="E240" t="s">
        <v>106</v>
      </c>
      <c r="F240">
        <v>32</v>
      </c>
      <c r="G240">
        <v>20</v>
      </c>
      <c r="H240" s="3">
        <v>8.6333333333333293</v>
      </c>
      <c r="I240" s="3">
        <v>2.31660231660232</v>
      </c>
    </row>
    <row r="241" spans="1:9" x14ac:dyDescent="0.3">
      <c r="A241">
        <v>2024</v>
      </c>
      <c r="B241">
        <v>7</v>
      </c>
      <c r="C241">
        <v>30</v>
      </c>
      <c r="D241" s="1" t="s">
        <v>141</v>
      </c>
      <c r="E241" t="s">
        <v>142</v>
      </c>
      <c r="F241">
        <v>32</v>
      </c>
      <c r="G241">
        <v>24</v>
      </c>
      <c r="H241" s="3">
        <v>8.5</v>
      </c>
      <c r="I241" s="3">
        <v>2.8235294117647101</v>
      </c>
    </row>
    <row r="242" spans="1:9" x14ac:dyDescent="0.3">
      <c r="A242">
        <v>2024</v>
      </c>
      <c r="B242">
        <v>8</v>
      </c>
      <c r="C242">
        <v>2</v>
      </c>
      <c r="D242" s="1" t="s">
        <v>38</v>
      </c>
      <c r="E242" t="s">
        <v>39</v>
      </c>
      <c r="F242">
        <v>32</v>
      </c>
      <c r="G242">
        <v>36</v>
      </c>
      <c r="H242" s="3">
        <v>8.6166666666666707</v>
      </c>
      <c r="I242" s="3">
        <v>4.1779497098645999</v>
      </c>
    </row>
    <row r="243" spans="1:9" x14ac:dyDescent="0.3">
      <c r="A243">
        <v>2024</v>
      </c>
      <c r="B243">
        <v>8</v>
      </c>
      <c r="C243">
        <v>5</v>
      </c>
      <c r="D243" s="1" t="s">
        <v>38</v>
      </c>
      <c r="E243" t="s">
        <v>39</v>
      </c>
      <c r="F243">
        <v>32</v>
      </c>
      <c r="G243">
        <v>24</v>
      </c>
      <c r="H243" s="3">
        <v>3.93333333333333</v>
      </c>
      <c r="I243" s="3">
        <v>6.1016949152542397</v>
      </c>
    </row>
    <row r="244" spans="1:9" x14ac:dyDescent="0.3">
      <c r="A244">
        <v>2024</v>
      </c>
      <c r="B244">
        <v>8</v>
      </c>
      <c r="C244">
        <v>5</v>
      </c>
      <c r="D244" s="1" t="s">
        <v>119</v>
      </c>
      <c r="E244" t="s">
        <v>4</v>
      </c>
      <c r="F244">
        <v>32</v>
      </c>
      <c r="G244">
        <v>18</v>
      </c>
      <c r="H244" s="3">
        <v>4.7166666666666703</v>
      </c>
      <c r="I244" s="3">
        <v>3.8162544169611299</v>
      </c>
    </row>
    <row r="245" spans="1:9" x14ac:dyDescent="0.3">
      <c r="A245">
        <v>2024</v>
      </c>
      <c r="B245">
        <v>8</v>
      </c>
      <c r="C245">
        <v>8</v>
      </c>
      <c r="D245" s="1" t="s">
        <v>38</v>
      </c>
      <c r="E245" t="s">
        <v>39</v>
      </c>
      <c r="F245">
        <v>32</v>
      </c>
      <c r="G245">
        <v>54</v>
      </c>
      <c r="H245" s="3">
        <v>9.5333333333333297</v>
      </c>
      <c r="I245" s="3">
        <v>5.6643356643356597</v>
      </c>
    </row>
    <row r="246" spans="1:9" x14ac:dyDescent="0.3">
      <c r="A246">
        <v>2024</v>
      </c>
      <c r="B246">
        <v>8</v>
      </c>
      <c r="C246">
        <v>13</v>
      </c>
      <c r="D246" s="1" t="s">
        <v>84</v>
      </c>
      <c r="E246" t="s">
        <v>85</v>
      </c>
      <c r="F246">
        <v>32</v>
      </c>
      <c r="G246">
        <v>15</v>
      </c>
      <c r="H246" s="3">
        <v>8.4</v>
      </c>
      <c r="I246" s="3">
        <v>1.78571428571429</v>
      </c>
    </row>
    <row r="247" spans="1:9" x14ac:dyDescent="0.3">
      <c r="A247">
        <v>2024</v>
      </c>
      <c r="B247">
        <v>8</v>
      </c>
      <c r="C247">
        <v>15</v>
      </c>
      <c r="D247" s="1" t="s">
        <v>105</v>
      </c>
      <c r="E247" t="s">
        <v>106</v>
      </c>
      <c r="F247">
        <v>32</v>
      </c>
      <c r="G247">
        <v>14</v>
      </c>
      <c r="H247" s="3">
        <v>5.93333333333333</v>
      </c>
      <c r="I247" s="3">
        <v>2.3595505617977501</v>
      </c>
    </row>
    <row r="248" spans="1:9" x14ac:dyDescent="0.3">
      <c r="A248">
        <v>2024</v>
      </c>
      <c r="B248">
        <v>8</v>
      </c>
      <c r="C248">
        <v>19</v>
      </c>
      <c r="D248" s="1" t="s">
        <v>138</v>
      </c>
      <c r="E248" t="s">
        <v>139</v>
      </c>
      <c r="F248">
        <v>32</v>
      </c>
      <c r="G248">
        <v>25</v>
      </c>
      <c r="H248" s="3">
        <v>8.7333333333333307</v>
      </c>
      <c r="I248" s="3">
        <v>2.86259541984733</v>
      </c>
    </row>
    <row r="249" spans="1:9" x14ac:dyDescent="0.3">
      <c r="A249">
        <v>2024</v>
      </c>
      <c r="B249">
        <v>8</v>
      </c>
      <c r="C249">
        <v>22</v>
      </c>
      <c r="D249" s="1" t="s">
        <v>105</v>
      </c>
      <c r="E249" t="s">
        <v>106</v>
      </c>
      <c r="F249">
        <v>32</v>
      </c>
      <c r="G249">
        <v>12</v>
      </c>
      <c r="H249" s="3">
        <v>6.3833333333333302</v>
      </c>
      <c r="I249" s="3">
        <v>1.8798955613577</v>
      </c>
    </row>
    <row r="250" spans="1:9" x14ac:dyDescent="0.3">
      <c r="A250">
        <v>2024</v>
      </c>
      <c r="B250">
        <v>8</v>
      </c>
      <c r="C250">
        <v>29</v>
      </c>
      <c r="D250" s="1" t="s">
        <v>71</v>
      </c>
      <c r="E250" t="s">
        <v>72</v>
      </c>
      <c r="F250">
        <v>32</v>
      </c>
      <c r="G250">
        <v>14</v>
      </c>
      <c r="H250" s="3">
        <v>1.2666666666666699</v>
      </c>
      <c r="I250" s="3">
        <v>11.0526315789474</v>
      </c>
    </row>
    <row r="251" spans="1:9" x14ac:dyDescent="0.3">
      <c r="A251">
        <v>2024</v>
      </c>
      <c r="B251">
        <v>9</v>
      </c>
      <c r="C251">
        <v>2</v>
      </c>
      <c r="D251" s="1" t="s">
        <v>141</v>
      </c>
      <c r="E251" t="s">
        <v>142</v>
      </c>
      <c r="F251">
        <v>32</v>
      </c>
      <c r="G251">
        <v>26</v>
      </c>
      <c r="H251" s="3">
        <v>7.0833333333333304</v>
      </c>
      <c r="I251" s="3">
        <v>3.6705882352941201</v>
      </c>
    </row>
    <row r="252" spans="1:9" x14ac:dyDescent="0.3">
      <c r="A252">
        <v>2024</v>
      </c>
      <c r="B252">
        <v>9</v>
      </c>
      <c r="C252">
        <v>7</v>
      </c>
      <c r="D252" s="1" t="s">
        <v>162</v>
      </c>
      <c r="E252" t="s">
        <v>163</v>
      </c>
      <c r="F252">
        <v>32</v>
      </c>
      <c r="G252">
        <v>6</v>
      </c>
      <c r="H252" s="3">
        <v>2.3833333333333302</v>
      </c>
      <c r="I252" s="3">
        <v>2.5174825174825202</v>
      </c>
    </row>
    <row r="253" spans="1:9" x14ac:dyDescent="0.3">
      <c r="A253">
        <v>2024</v>
      </c>
      <c r="B253">
        <v>9</v>
      </c>
      <c r="C253">
        <v>10</v>
      </c>
      <c r="D253" s="1" t="s">
        <v>162</v>
      </c>
      <c r="E253" t="s">
        <v>163</v>
      </c>
      <c r="F253">
        <v>32</v>
      </c>
      <c r="G253">
        <v>6</v>
      </c>
      <c r="H253" s="3">
        <v>0.38333333333333303</v>
      </c>
      <c r="I253" s="3">
        <v>15.6521739130435</v>
      </c>
    </row>
    <row r="254" spans="1:9" x14ac:dyDescent="0.3">
      <c r="A254">
        <v>2024</v>
      </c>
      <c r="B254">
        <v>9</v>
      </c>
      <c r="C254">
        <v>18</v>
      </c>
      <c r="D254" s="1" t="s">
        <v>141</v>
      </c>
      <c r="E254" t="s">
        <v>142</v>
      </c>
      <c r="F254">
        <v>32</v>
      </c>
      <c r="G254">
        <v>40</v>
      </c>
      <c r="H254" s="3">
        <v>14.133333333333301</v>
      </c>
      <c r="I254" s="3">
        <v>2.8301886792452802</v>
      </c>
    </row>
    <row r="255" spans="1:9" x14ac:dyDescent="0.3">
      <c r="A255">
        <v>2024</v>
      </c>
      <c r="B255">
        <v>9</v>
      </c>
      <c r="C255">
        <v>23</v>
      </c>
      <c r="D255" s="1" t="s">
        <v>127</v>
      </c>
      <c r="E255" t="s">
        <v>128</v>
      </c>
      <c r="F255">
        <v>32</v>
      </c>
      <c r="G255">
        <v>5</v>
      </c>
      <c r="H255" s="3">
        <v>3.3333333333333298E-2</v>
      </c>
      <c r="I255" s="3">
        <v>150</v>
      </c>
    </row>
    <row r="256" spans="1:9" x14ac:dyDescent="0.3">
      <c r="A256">
        <v>2024</v>
      </c>
      <c r="B256">
        <v>9</v>
      </c>
      <c r="C256">
        <v>25</v>
      </c>
      <c r="D256" s="1" t="s">
        <v>88</v>
      </c>
      <c r="E256" t="s">
        <v>89</v>
      </c>
      <c r="F256">
        <v>32</v>
      </c>
      <c r="G256">
        <v>12</v>
      </c>
      <c r="H256" s="3">
        <v>0.1</v>
      </c>
      <c r="I256" s="3">
        <v>120</v>
      </c>
    </row>
    <row r="257" spans="1:9" x14ac:dyDescent="0.3">
      <c r="A257">
        <v>2024</v>
      </c>
      <c r="B257">
        <v>9</v>
      </c>
      <c r="C257">
        <v>25</v>
      </c>
      <c r="D257" s="1" t="s">
        <v>84</v>
      </c>
      <c r="E257" t="s">
        <v>85</v>
      </c>
      <c r="F257">
        <v>32</v>
      </c>
      <c r="G257">
        <v>69</v>
      </c>
      <c r="H257" s="3">
        <v>8</v>
      </c>
      <c r="I257" s="3">
        <v>8.625</v>
      </c>
    </row>
    <row r="258" spans="1:9" x14ac:dyDescent="0.3">
      <c r="A258">
        <v>2024</v>
      </c>
      <c r="B258">
        <v>5</v>
      </c>
      <c r="C258">
        <v>27</v>
      </c>
      <c r="D258" s="1" t="s">
        <v>3</v>
      </c>
      <c r="E258" t="s">
        <v>4</v>
      </c>
      <c r="F258">
        <v>32</v>
      </c>
      <c r="G258">
        <v>6</v>
      </c>
      <c r="H258" s="3">
        <v>0.76666666666666705</v>
      </c>
      <c r="I258" s="3">
        <v>7.8260869565217401</v>
      </c>
    </row>
    <row r="259" spans="1:9" x14ac:dyDescent="0.3">
      <c r="A259">
        <v>2024</v>
      </c>
      <c r="B259">
        <v>5</v>
      </c>
      <c r="C259">
        <v>28</v>
      </c>
      <c r="D259" s="1" t="s">
        <v>141</v>
      </c>
      <c r="E259" t="s">
        <v>142</v>
      </c>
      <c r="F259">
        <v>32</v>
      </c>
      <c r="G259">
        <v>4</v>
      </c>
      <c r="H259" s="3">
        <v>0.51666666666666705</v>
      </c>
      <c r="I259" s="3">
        <v>7.7419354838709697</v>
      </c>
    </row>
    <row r="260" spans="1:9" x14ac:dyDescent="0.3">
      <c r="A260">
        <v>2024</v>
      </c>
      <c r="B260">
        <v>6</v>
      </c>
      <c r="C260">
        <v>3</v>
      </c>
      <c r="D260" s="1" t="s">
        <v>90</v>
      </c>
      <c r="E260" t="s">
        <v>20</v>
      </c>
      <c r="F260">
        <v>32</v>
      </c>
      <c r="G260">
        <v>96</v>
      </c>
      <c r="H260" s="3">
        <v>6.5833333333333304</v>
      </c>
      <c r="I260" s="3">
        <v>14.5822784810127</v>
      </c>
    </row>
    <row r="261" spans="1:9" x14ac:dyDescent="0.3">
      <c r="A261">
        <v>2024</v>
      </c>
      <c r="B261">
        <v>6</v>
      </c>
      <c r="C261">
        <v>4</v>
      </c>
      <c r="D261" s="1" t="s">
        <v>19</v>
      </c>
      <c r="E261" t="s">
        <v>20</v>
      </c>
      <c r="F261">
        <v>32</v>
      </c>
      <c r="G261">
        <v>14</v>
      </c>
      <c r="H261" s="3">
        <v>0.7</v>
      </c>
      <c r="I261" s="3">
        <v>20</v>
      </c>
    </row>
    <row r="262" spans="1:9" x14ac:dyDescent="0.3">
      <c r="A262">
        <v>2024</v>
      </c>
      <c r="B262">
        <v>6</v>
      </c>
      <c r="C262">
        <v>5</v>
      </c>
      <c r="D262" s="1" t="s">
        <v>133</v>
      </c>
      <c r="E262" t="s">
        <v>134</v>
      </c>
      <c r="F262">
        <v>32</v>
      </c>
      <c r="G262">
        <v>12</v>
      </c>
      <c r="H262" s="3">
        <v>5.0999999999999996</v>
      </c>
      <c r="I262" s="3">
        <v>2.3529411764705901</v>
      </c>
    </row>
    <row r="263" spans="1:9" x14ac:dyDescent="0.3">
      <c r="A263">
        <v>2024</v>
      </c>
      <c r="B263">
        <v>6</v>
      </c>
      <c r="C263">
        <v>10</v>
      </c>
      <c r="D263" s="1" t="s">
        <v>69</v>
      </c>
      <c r="E263" t="s">
        <v>70</v>
      </c>
      <c r="F263">
        <v>32</v>
      </c>
      <c r="G263">
        <v>88</v>
      </c>
      <c r="H263" s="3">
        <v>9.3000000000000007</v>
      </c>
      <c r="I263" s="3">
        <v>9.4623655913978499</v>
      </c>
    </row>
    <row r="264" spans="1:9" x14ac:dyDescent="0.3">
      <c r="A264">
        <v>2024</v>
      </c>
      <c r="B264">
        <v>6</v>
      </c>
      <c r="C264">
        <v>12</v>
      </c>
      <c r="D264" s="1" t="s">
        <v>30</v>
      </c>
      <c r="E264" t="s">
        <v>31</v>
      </c>
      <c r="F264">
        <v>32</v>
      </c>
      <c r="G264">
        <v>56</v>
      </c>
      <c r="H264" s="3">
        <v>9.3666666666666707</v>
      </c>
      <c r="I264" s="3">
        <v>5.9786476868327396</v>
      </c>
    </row>
    <row r="265" spans="1:9" x14ac:dyDescent="0.3">
      <c r="A265">
        <v>2024</v>
      </c>
      <c r="B265">
        <v>6</v>
      </c>
      <c r="C265">
        <v>17</v>
      </c>
      <c r="D265" s="1" t="s">
        <v>149</v>
      </c>
      <c r="E265" t="s">
        <v>150</v>
      </c>
      <c r="F265">
        <v>32</v>
      </c>
      <c r="G265">
        <v>60</v>
      </c>
      <c r="H265" s="3">
        <v>8.4499999999999993</v>
      </c>
      <c r="I265" s="3">
        <v>7.1005917159763303</v>
      </c>
    </row>
    <row r="266" spans="1:9" x14ac:dyDescent="0.3">
      <c r="A266">
        <v>2024</v>
      </c>
      <c r="B266">
        <v>6</v>
      </c>
      <c r="C266">
        <v>20</v>
      </c>
      <c r="D266" s="1" t="s">
        <v>149</v>
      </c>
      <c r="E266" t="s">
        <v>150</v>
      </c>
      <c r="F266">
        <v>32</v>
      </c>
      <c r="G266">
        <v>60</v>
      </c>
      <c r="H266" s="3">
        <v>7.5833333333333304</v>
      </c>
      <c r="I266" s="3">
        <v>7.9120879120879097</v>
      </c>
    </row>
    <row r="267" spans="1:9" x14ac:dyDescent="0.3">
      <c r="A267">
        <v>2024</v>
      </c>
      <c r="B267">
        <v>6</v>
      </c>
      <c r="C267">
        <v>27</v>
      </c>
      <c r="D267" s="1" t="s">
        <v>149</v>
      </c>
      <c r="E267" t="s">
        <v>150</v>
      </c>
      <c r="F267">
        <v>32</v>
      </c>
      <c r="G267">
        <v>70</v>
      </c>
      <c r="H267" s="3">
        <v>7.5</v>
      </c>
      <c r="I267" s="3">
        <v>9.3333333333333304</v>
      </c>
    </row>
    <row r="268" spans="1:9" x14ac:dyDescent="0.3">
      <c r="A268">
        <v>2024</v>
      </c>
      <c r="B268">
        <v>7</v>
      </c>
      <c r="C268">
        <v>2</v>
      </c>
      <c r="D268" s="1" t="s">
        <v>67</v>
      </c>
      <c r="E268" t="s">
        <v>68</v>
      </c>
      <c r="F268">
        <v>32</v>
      </c>
      <c r="G268">
        <v>48</v>
      </c>
      <c r="H268" s="3">
        <v>5.4666666666666703</v>
      </c>
      <c r="I268" s="3">
        <v>8.7804878048780495</v>
      </c>
    </row>
    <row r="269" spans="1:9" x14ac:dyDescent="0.3">
      <c r="A269">
        <v>2024</v>
      </c>
      <c r="B269">
        <v>7</v>
      </c>
      <c r="C269">
        <v>4</v>
      </c>
      <c r="D269" s="1" t="s">
        <v>34</v>
      </c>
      <c r="E269" t="s">
        <v>35</v>
      </c>
      <c r="F269">
        <v>32</v>
      </c>
      <c r="G269">
        <v>12</v>
      </c>
      <c r="H269" s="3">
        <v>2.8666666666666698</v>
      </c>
      <c r="I269" s="3">
        <v>4.18604651162791</v>
      </c>
    </row>
    <row r="270" spans="1:9" x14ac:dyDescent="0.3">
      <c r="A270">
        <v>2024</v>
      </c>
      <c r="B270">
        <v>7</v>
      </c>
      <c r="C270">
        <v>10</v>
      </c>
      <c r="D270" s="1" t="s">
        <v>141</v>
      </c>
      <c r="E270" t="s">
        <v>142</v>
      </c>
      <c r="F270">
        <v>32</v>
      </c>
      <c r="G270">
        <v>24</v>
      </c>
      <c r="H270" s="3">
        <v>9.68333333333333</v>
      </c>
      <c r="I270" s="3">
        <v>2.47848537005164</v>
      </c>
    </row>
    <row r="271" spans="1:9" x14ac:dyDescent="0.3">
      <c r="A271">
        <v>2024</v>
      </c>
      <c r="B271">
        <v>7</v>
      </c>
      <c r="C271">
        <v>10</v>
      </c>
      <c r="D271" s="1" t="s">
        <v>118</v>
      </c>
      <c r="E271" t="s">
        <v>39</v>
      </c>
      <c r="F271">
        <v>32</v>
      </c>
      <c r="G271">
        <v>36</v>
      </c>
      <c r="H271" s="3">
        <v>5.45</v>
      </c>
      <c r="I271" s="3">
        <v>6.6055045871559601</v>
      </c>
    </row>
    <row r="272" spans="1:9" x14ac:dyDescent="0.3">
      <c r="A272">
        <v>2024</v>
      </c>
      <c r="B272">
        <v>7</v>
      </c>
      <c r="C272">
        <v>16</v>
      </c>
      <c r="D272" s="1" t="s">
        <v>141</v>
      </c>
      <c r="E272" t="s">
        <v>142</v>
      </c>
      <c r="F272">
        <v>32</v>
      </c>
      <c r="G272">
        <v>26</v>
      </c>
      <c r="H272" s="3">
        <v>9.6666666666666696</v>
      </c>
      <c r="I272" s="3">
        <v>2.68965517241379</v>
      </c>
    </row>
    <row r="273" spans="1:9" x14ac:dyDescent="0.3">
      <c r="A273">
        <v>2024</v>
      </c>
      <c r="B273">
        <v>7</v>
      </c>
      <c r="C273">
        <v>19</v>
      </c>
      <c r="D273" s="1" t="s">
        <v>105</v>
      </c>
      <c r="E273" t="s">
        <v>106</v>
      </c>
      <c r="F273">
        <v>32</v>
      </c>
      <c r="G273">
        <v>8</v>
      </c>
      <c r="H273" s="3">
        <v>4.0833333333333304</v>
      </c>
      <c r="I273" s="3">
        <v>1.9591836734693899</v>
      </c>
    </row>
    <row r="274" spans="1:9" x14ac:dyDescent="0.3">
      <c r="A274">
        <v>2024</v>
      </c>
      <c r="B274">
        <v>7</v>
      </c>
      <c r="C274">
        <v>22</v>
      </c>
      <c r="D274" s="1" t="s">
        <v>105</v>
      </c>
      <c r="E274" t="s">
        <v>106</v>
      </c>
      <c r="F274">
        <v>32</v>
      </c>
      <c r="G274">
        <v>10</v>
      </c>
      <c r="H274" s="3">
        <v>1.7833333333333301</v>
      </c>
      <c r="I274" s="3">
        <v>5.6074766355140202</v>
      </c>
    </row>
    <row r="275" spans="1:9" x14ac:dyDescent="0.3">
      <c r="A275">
        <v>2024</v>
      </c>
      <c r="B275">
        <v>7</v>
      </c>
      <c r="C275">
        <v>23</v>
      </c>
      <c r="D275" s="1" t="s">
        <v>141</v>
      </c>
      <c r="E275" t="s">
        <v>142</v>
      </c>
      <c r="F275">
        <v>32</v>
      </c>
      <c r="G275">
        <v>26</v>
      </c>
      <c r="H275" s="3">
        <v>9.5500000000000007</v>
      </c>
      <c r="I275" s="3">
        <v>2.7225130890052398</v>
      </c>
    </row>
    <row r="276" spans="1:9" x14ac:dyDescent="0.3">
      <c r="A276">
        <v>2024</v>
      </c>
      <c r="B276">
        <v>7</v>
      </c>
      <c r="C276">
        <v>24</v>
      </c>
      <c r="D276" s="1" t="s">
        <v>30</v>
      </c>
      <c r="E276" t="s">
        <v>31</v>
      </c>
      <c r="F276">
        <v>32</v>
      </c>
      <c r="G276">
        <v>40</v>
      </c>
      <c r="H276" s="3">
        <v>5.75</v>
      </c>
      <c r="I276" s="3">
        <v>6.9565217391304301</v>
      </c>
    </row>
    <row r="277" spans="1:9" x14ac:dyDescent="0.3">
      <c r="A277">
        <v>2024</v>
      </c>
      <c r="B277">
        <v>8</v>
      </c>
      <c r="C277">
        <v>2</v>
      </c>
      <c r="D277" s="1" t="s">
        <v>138</v>
      </c>
      <c r="E277" t="s">
        <v>139</v>
      </c>
      <c r="F277">
        <v>32</v>
      </c>
      <c r="G277">
        <v>4</v>
      </c>
      <c r="H277" s="3">
        <v>2.0833333333333299</v>
      </c>
      <c r="I277" s="3">
        <v>1.92</v>
      </c>
    </row>
    <row r="278" spans="1:9" x14ac:dyDescent="0.3">
      <c r="A278">
        <v>2024</v>
      </c>
      <c r="B278">
        <v>8</v>
      </c>
      <c r="C278">
        <v>6</v>
      </c>
      <c r="D278" s="1" t="s">
        <v>125</v>
      </c>
      <c r="E278" t="s">
        <v>126</v>
      </c>
      <c r="F278">
        <v>32</v>
      </c>
      <c r="G278">
        <v>6</v>
      </c>
      <c r="H278" s="3">
        <v>1.2666666666666699</v>
      </c>
      <c r="I278" s="3">
        <v>4.7368421052631602</v>
      </c>
    </row>
    <row r="279" spans="1:9" x14ac:dyDescent="0.3">
      <c r="A279">
        <v>2024</v>
      </c>
      <c r="B279">
        <v>8</v>
      </c>
      <c r="C279">
        <v>6</v>
      </c>
      <c r="D279" s="1" t="s">
        <v>119</v>
      </c>
      <c r="E279" t="s">
        <v>4</v>
      </c>
      <c r="F279">
        <v>32</v>
      </c>
      <c r="G279">
        <v>18</v>
      </c>
      <c r="H279" s="3">
        <v>0.86666666666666703</v>
      </c>
      <c r="I279" s="3">
        <v>20.769230769230798</v>
      </c>
    </row>
    <row r="280" spans="1:9" x14ac:dyDescent="0.3">
      <c r="A280">
        <v>2024</v>
      </c>
      <c r="B280">
        <v>8</v>
      </c>
      <c r="C280">
        <v>9</v>
      </c>
      <c r="D280" s="1" t="s">
        <v>38</v>
      </c>
      <c r="E280" t="s">
        <v>39</v>
      </c>
      <c r="F280">
        <v>32</v>
      </c>
      <c r="G280">
        <v>50</v>
      </c>
      <c r="H280" s="3">
        <v>8.43333333333333</v>
      </c>
      <c r="I280" s="3">
        <v>5.9288537549407101</v>
      </c>
    </row>
    <row r="281" spans="1:9" x14ac:dyDescent="0.3">
      <c r="A281">
        <v>2024</v>
      </c>
      <c r="B281">
        <v>8</v>
      </c>
      <c r="C281">
        <v>12</v>
      </c>
      <c r="D281" s="1" t="s">
        <v>38</v>
      </c>
      <c r="E281" t="s">
        <v>39</v>
      </c>
      <c r="F281">
        <v>32</v>
      </c>
      <c r="G281">
        <v>6</v>
      </c>
      <c r="H281" s="3">
        <v>1.2833333333333301</v>
      </c>
      <c r="I281" s="3">
        <v>4.6753246753246804</v>
      </c>
    </row>
    <row r="282" spans="1:9" x14ac:dyDescent="0.3">
      <c r="A282">
        <v>2024</v>
      </c>
      <c r="B282">
        <v>8</v>
      </c>
      <c r="C282">
        <v>15</v>
      </c>
      <c r="D282" s="1" t="s">
        <v>141</v>
      </c>
      <c r="E282" t="s">
        <v>142</v>
      </c>
      <c r="F282">
        <v>32</v>
      </c>
      <c r="G282">
        <v>12</v>
      </c>
      <c r="H282" s="3">
        <v>3.75</v>
      </c>
      <c r="I282" s="3">
        <v>3.2</v>
      </c>
    </row>
    <row r="283" spans="1:9" x14ac:dyDescent="0.3">
      <c r="A283">
        <v>2024</v>
      </c>
      <c r="B283">
        <v>8</v>
      </c>
      <c r="C283">
        <v>21</v>
      </c>
      <c r="D283" s="1" t="s">
        <v>105</v>
      </c>
      <c r="E283" t="s">
        <v>106</v>
      </c>
      <c r="F283">
        <v>32</v>
      </c>
      <c r="G283">
        <v>4</v>
      </c>
      <c r="H283" s="3">
        <v>1.0333333333333301</v>
      </c>
      <c r="I283" s="3">
        <v>3.87096774193548</v>
      </c>
    </row>
    <row r="284" spans="1:9" x14ac:dyDescent="0.3">
      <c r="A284">
        <v>2024</v>
      </c>
      <c r="B284">
        <v>8</v>
      </c>
      <c r="C284">
        <v>30</v>
      </c>
      <c r="D284" s="1" t="s">
        <v>71</v>
      </c>
      <c r="E284" t="s">
        <v>72</v>
      </c>
      <c r="F284">
        <v>32</v>
      </c>
      <c r="G284">
        <v>64</v>
      </c>
      <c r="H284" s="3">
        <v>8.81666666666667</v>
      </c>
      <c r="I284" s="3">
        <v>7.2589792060491503</v>
      </c>
    </row>
    <row r="285" spans="1:9" x14ac:dyDescent="0.3">
      <c r="A285">
        <v>2024</v>
      </c>
      <c r="B285">
        <v>8</v>
      </c>
      <c r="C285">
        <v>31</v>
      </c>
      <c r="D285" s="1" t="s">
        <v>141</v>
      </c>
      <c r="E285" t="s">
        <v>142</v>
      </c>
      <c r="F285">
        <v>32</v>
      </c>
      <c r="G285">
        <v>12</v>
      </c>
      <c r="H285" s="3">
        <v>4.9833333333333298</v>
      </c>
      <c r="I285" s="3">
        <v>2.4080267558528399</v>
      </c>
    </row>
    <row r="286" spans="1:9" x14ac:dyDescent="0.3">
      <c r="A286">
        <v>2024</v>
      </c>
      <c r="B286">
        <v>9</v>
      </c>
      <c r="C286">
        <v>6</v>
      </c>
      <c r="D286" s="1" t="s">
        <v>131</v>
      </c>
      <c r="E286" t="s">
        <v>132</v>
      </c>
      <c r="F286">
        <v>32</v>
      </c>
      <c r="G286">
        <v>54</v>
      </c>
      <c r="H286" s="3">
        <v>17.9166666666667</v>
      </c>
      <c r="I286" s="3">
        <v>3.0139534883720902</v>
      </c>
    </row>
    <row r="287" spans="1:9" x14ac:dyDescent="0.3">
      <c r="A287">
        <v>2024</v>
      </c>
      <c r="B287">
        <v>9</v>
      </c>
      <c r="C287">
        <v>10</v>
      </c>
      <c r="D287" s="1" t="s">
        <v>161</v>
      </c>
      <c r="E287" t="s">
        <v>185</v>
      </c>
      <c r="F287">
        <v>32</v>
      </c>
      <c r="G287">
        <v>6</v>
      </c>
      <c r="H287" s="3">
        <v>0.116666666666667</v>
      </c>
      <c r="I287" s="3">
        <v>51.428571428571402</v>
      </c>
    </row>
    <row r="288" spans="1:9" x14ac:dyDescent="0.3">
      <c r="A288">
        <v>2024</v>
      </c>
      <c r="B288">
        <v>9</v>
      </c>
      <c r="C288">
        <v>13</v>
      </c>
      <c r="D288" s="1" t="s">
        <v>13</v>
      </c>
      <c r="E288" t="s">
        <v>14</v>
      </c>
      <c r="F288">
        <v>32</v>
      </c>
      <c r="G288">
        <v>35</v>
      </c>
      <c r="H288" s="3">
        <v>0.21666666666666701</v>
      </c>
      <c r="I288" s="3">
        <v>161.538461538462</v>
      </c>
    </row>
    <row r="289" spans="1:9" x14ac:dyDescent="0.3">
      <c r="A289">
        <v>2024</v>
      </c>
      <c r="B289">
        <v>9</v>
      </c>
      <c r="C289">
        <v>13</v>
      </c>
      <c r="D289" s="1" t="s">
        <v>80</v>
      </c>
      <c r="E289" t="s">
        <v>81</v>
      </c>
      <c r="F289">
        <v>32</v>
      </c>
      <c r="G289">
        <v>6</v>
      </c>
      <c r="H289" s="3">
        <v>1.86666666666667</v>
      </c>
      <c r="I289" s="3">
        <v>3.21428571428571</v>
      </c>
    </row>
    <row r="290" spans="1:9" x14ac:dyDescent="0.3">
      <c r="A290">
        <v>2024</v>
      </c>
      <c r="B290">
        <v>9</v>
      </c>
      <c r="C290">
        <v>21</v>
      </c>
      <c r="D290" s="1" t="s">
        <v>15</v>
      </c>
      <c r="E290" t="s">
        <v>16</v>
      </c>
      <c r="F290">
        <v>32</v>
      </c>
      <c r="G290">
        <v>25</v>
      </c>
      <c r="H290" s="3">
        <v>9.4666666666666703</v>
      </c>
      <c r="I290" s="3">
        <v>2.6408450704225399</v>
      </c>
    </row>
    <row r="291" spans="1:9" x14ac:dyDescent="0.3">
      <c r="A291">
        <v>2024</v>
      </c>
      <c r="B291">
        <v>9</v>
      </c>
      <c r="C291">
        <v>24</v>
      </c>
      <c r="D291" s="1" t="s">
        <v>15</v>
      </c>
      <c r="E291" t="s">
        <v>16</v>
      </c>
      <c r="F291">
        <v>32</v>
      </c>
      <c r="G291">
        <v>60</v>
      </c>
      <c r="H291" s="3">
        <v>4</v>
      </c>
      <c r="I291" s="3">
        <v>15</v>
      </c>
    </row>
    <row r="292" spans="1:9" x14ac:dyDescent="0.3">
      <c r="A292">
        <v>2024</v>
      </c>
      <c r="B292">
        <v>9</v>
      </c>
      <c r="C292">
        <v>24</v>
      </c>
      <c r="D292" s="1" t="s">
        <v>127</v>
      </c>
      <c r="E292" t="s">
        <v>128</v>
      </c>
      <c r="F292">
        <v>32</v>
      </c>
      <c r="G292">
        <v>5</v>
      </c>
      <c r="H292" s="3">
        <v>0.8</v>
      </c>
      <c r="I292" s="3">
        <v>6.25</v>
      </c>
    </row>
    <row r="293" spans="1:9" x14ac:dyDescent="0.3">
      <c r="A293">
        <v>2024</v>
      </c>
      <c r="B293">
        <v>9</v>
      </c>
      <c r="C293">
        <v>27</v>
      </c>
      <c r="D293" s="1" t="s">
        <v>141</v>
      </c>
      <c r="E293" t="s">
        <v>142</v>
      </c>
      <c r="F293">
        <v>32</v>
      </c>
      <c r="G293">
        <v>28</v>
      </c>
      <c r="H293" s="3">
        <v>8.68333333333333</v>
      </c>
      <c r="I293" s="3">
        <v>3.2245681381957798</v>
      </c>
    </row>
    <row r="294" spans="1:9" x14ac:dyDescent="0.3">
      <c r="A294">
        <v>2024</v>
      </c>
      <c r="B294">
        <v>9</v>
      </c>
      <c r="C294">
        <v>30</v>
      </c>
      <c r="D294" s="1" t="s">
        <v>141</v>
      </c>
      <c r="E294" t="s">
        <v>142</v>
      </c>
      <c r="F294">
        <v>32</v>
      </c>
      <c r="G294">
        <v>24</v>
      </c>
      <c r="H294" s="3">
        <v>8.5833333333333304</v>
      </c>
      <c r="I294" s="3">
        <v>2.7961165048543699</v>
      </c>
    </row>
    <row r="295" spans="1:9" x14ac:dyDescent="0.3">
      <c r="A295">
        <v>2024</v>
      </c>
      <c r="B295">
        <v>5</v>
      </c>
      <c r="C295">
        <v>20</v>
      </c>
      <c r="D295" s="1" t="s">
        <v>38</v>
      </c>
      <c r="E295" t="s">
        <v>39</v>
      </c>
      <c r="F295">
        <v>32</v>
      </c>
      <c r="G295">
        <v>54</v>
      </c>
      <c r="H295" s="3">
        <v>9.0833333333333304</v>
      </c>
      <c r="I295" s="3">
        <v>5.9449541284403704</v>
      </c>
    </row>
    <row r="296" spans="1:9" x14ac:dyDescent="0.3">
      <c r="A296">
        <v>2024</v>
      </c>
      <c r="B296">
        <v>5</v>
      </c>
      <c r="C296">
        <v>22</v>
      </c>
      <c r="D296" s="1" t="s">
        <v>69</v>
      </c>
      <c r="E296" t="s">
        <v>70</v>
      </c>
      <c r="F296">
        <v>32</v>
      </c>
      <c r="G296">
        <v>88</v>
      </c>
      <c r="H296" s="3">
        <v>9.68333333333333</v>
      </c>
      <c r="I296" s="3">
        <v>9.0877796901893309</v>
      </c>
    </row>
    <row r="297" spans="1:9" x14ac:dyDescent="0.3">
      <c r="A297">
        <v>2024</v>
      </c>
      <c r="B297">
        <v>6</v>
      </c>
      <c r="C297">
        <v>3</v>
      </c>
      <c r="D297" s="1" t="s">
        <v>141</v>
      </c>
      <c r="E297" t="s">
        <v>142</v>
      </c>
      <c r="F297">
        <v>32</v>
      </c>
      <c r="G297">
        <v>12</v>
      </c>
      <c r="H297" s="3">
        <v>4.9000000000000004</v>
      </c>
      <c r="I297" s="3">
        <v>2.4489795918367299</v>
      </c>
    </row>
    <row r="298" spans="1:9" x14ac:dyDescent="0.3">
      <c r="A298">
        <v>2024</v>
      </c>
      <c r="B298">
        <v>6</v>
      </c>
      <c r="C298">
        <v>3</v>
      </c>
      <c r="D298" s="1" t="s">
        <v>19</v>
      </c>
      <c r="E298" t="s">
        <v>20</v>
      </c>
      <c r="F298">
        <v>32</v>
      </c>
      <c r="G298">
        <v>50</v>
      </c>
      <c r="H298" s="3">
        <v>1.2</v>
      </c>
      <c r="I298" s="3">
        <v>41.6666666666667</v>
      </c>
    </row>
    <row r="299" spans="1:9" x14ac:dyDescent="0.3">
      <c r="A299">
        <v>2024</v>
      </c>
      <c r="B299">
        <v>6</v>
      </c>
      <c r="C299">
        <v>5</v>
      </c>
      <c r="D299" s="1" t="s">
        <v>69</v>
      </c>
      <c r="E299" t="s">
        <v>70</v>
      </c>
      <c r="F299">
        <v>32</v>
      </c>
      <c r="G299">
        <v>80</v>
      </c>
      <c r="H299" s="3">
        <v>9.7333333333333307</v>
      </c>
      <c r="I299" s="3">
        <v>8.2191780821917799</v>
      </c>
    </row>
    <row r="300" spans="1:9" x14ac:dyDescent="0.3">
      <c r="A300">
        <v>2024</v>
      </c>
      <c r="B300">
        <v>6</v>
      </c>
      <c r="C300">
        <v>5</v>
      </c>
      <c r="D300" s="1" t="s">
        <v>105</v>
      </c>
      <c r="E300" t="s">
        <v>106</v>
      </c>
      <c r="F300">
        <v>32</v>
      </c>
      <c r="G300">
        <v>12</v>
      </c>
      <c r="H300" s="3">
        <v>1</v>
      </c>
      <c r="I300" s="3">
        <v>12</v>
      </c>
    </row>
    <row r="301" spans="1:9" x14ac:dyDescent="0.3">
      <c r="A301">
        <v>2024</v>
      </c>
      <c r="B301">
        <v>6</v>
      </c>
      <c r="C301">
        <v>7</v>
      </c>
      <c r="D301" s="1" t="s">
        <v>30</v>
      </c>
      <c r="E301" t="s">
        <v>31</v>
      </c>
      <c r="F301">
        <v>32</v>
      </c>
      <c r="G301">
        <v>8</v>
      </c>
      <c r="H301" s="3">
        <v>0.78333333333333299</v>
      </c>
      <c r="I301" s="3">
        <v>10.2127659574468</v>
      </c>
    </row>
    <row r="302" spans="1:9" x14ac:dyDescent="0.3">
      <c r="A302">
        <v>2024</v>
      </c>
      <c r="B302">
        <v>6</v>
      </c>
      <c r="C302">
        <v>11</v>
      </c>
      <c r="D302" s="1" t="s">
        <v>69</v>
      </c>
      <c r="E302" t="s">
        <v>70</v>
      </c>
      <c r="F302">
        <v>32</v>
      </c>
      <c r="G302">
        <v>96</v>
      </c>
      <c r="H302" s="3">
        <v>9.7666666666666693</v>
      </c>
      <c r="I302" s="3">
        <v>9.8293515358361798</v>
      </c>
    </row>
    <row r="303" spans="1:9" x14ac:dyDescent="0.3">
      <c r="A303">
        <v>2024</v>
      </c>
      <c r="B303">
        <v>6</v>
      </c>
      <c r="C303">
        <v>14</v>
      </c>
      <c r="D303" s="1" t="s">
        <v>30</v>
      </c>
      <c r="E303" t="s">
        <v>31</v>
      </c>
      <c r="F303">
        <v>32</v>
      </c>
      <c r="G303">
        <v>40</v>
      </c>
      <c r="H303" s="3">
        <v>8.6666666666666696</v>
      </c>
      <c r="I303" s="3">
        <v>4.6153846153846203</v>
      </c>
    </row>
    <row r="304" spans="1:9" x14ac:dyDescent="0.3">
      <c r="A304">
        <v>2024</v>
      </c>
      <c r="B304">
        <v>6</v>
      </c>
      <c r="C304">
        <v>17</v>
      </c>
      <c r="D304" s="1" t="s">
        <v>30</v>
      </c>
      <c r="E304" t="s">
        <v>31</v>
      </c>
      <c r="F304">
        <v>32</v>
      </c>
      <c r="G304">
        <v>56</v>
      </c>
      <c r="H304" s="3">
        <v>8.4833333333333307</v>
      </c>
      <c r="I304" s="3">
        <v>6.6011787819253396</v>
      </c>
    </row>
    <row r="305" spans="1:9" x14ac:dyDescent="0.3">
      <c r="A305">
        <v>2024</v>
      </c>
      <c r="B305">
        <v>6</v>
      </c>
      <c r="C305">
        <v>19</v>
      </c>
      <c r="D305" s="1" t="s">
        <v>149</v>
      </c>
      <c r="E305" t="s">
        <v>150</v>
      </c>
      <c r="F305">
        <v>32</v>
      </c>
      <c r="G305">
        <v>60</v>
      </c>
      <c r="H305" s="3">
        <v>7.06666666666667</v>
      </c>
      <c r="I305" s="3">
        <v>8.4905660377358494</v>
      </c>
    </row>
    <row r="306" spans="1:9" x14ac:dyDescent="0.3">
      <c r="A306">
        <v>2024</v>
      </c>
      <c r="B306">
        <v>6</v>
      </c>
      <c r="C306">
        <v>20</v>
      </c>
      <c r="D306" s="1" t="s">
        <v>30</v>
      </c>
      <c r="E306" t="s">
        <v>31</v>
      </c>
      <c r="F306">
        <v>32</v>
      </c>
      <c r="G306">
        <v>15</v>
      </c>
      <c r="H306" s="3">
        <v>2.4666666666666699</v>
      </c>
      <c r="I306" s="3">
        <v>6.0810810810810798</v>
      </c>
    </row>
    <row r="307" spans="1:9" x14ac:dyDescent="0.3">
      <c r="A307">
        <v>2024</v>
      </c>
      <c r="B307">
        <v>6</v>
      </c>
      <c r="C307">
        <v>25</v>
      </c>
      <c r="D307" s="1" t="s">
        <v>149</v>
      </c>
      <c r="E307" t="s">
        <v>150</v>
      </c>
      <c r="F307">
        <v>32</v>
      </c>
      <c r="G307">
        <v>70</v>
      </c>
      <c r="H307" s="3">
        <v>9.5500000000000007</v>
      </c>
      <c r="I307" s="3">
        <v>7.3298429319371703</v>
      </c>
    </row>
    <row r="308" spans="1:9" x14ac:dyDescent="0.3">
      <c r="A308">
        <v>2024</v>
      </c>
      <c r="B308">
        <v>6</v>
      </c>
      <c r="C308">
        <v>26</v>
      </c>
      <c r="D308" s="1" t="s">
        <v>34</v>
      </c>
      <c r="E308" t="s">
        <v>35</v>
      </c>
      <c r="F308">
        <v>32</v>
      </c>
      <c r="G308">
        <v>54</v>
      </c>
      <c r="H308" s="3">
        <v>9.7333333333333307</v>
      </c>
      <c r="I308" s="3">
        <v>5.5479452054794498</v>
      </c>
    </row>
    <row r="309" spans="1:9" x14ac:dyDescent="0.3">
      <c r="A309">
        <v>2024</v>
      </c>
      <c r="B309">
        <v>6</v>
      </c>
      <c r="C309">
        <v>27</v>
      </c>
      <c r="D309" s="1" t="s">
        <v>114</v>
      </c>
      <c r="E309" t="s">
        <v>115</v>
      </c>
      <c r="F309">
        <v>32</v>
      </c>
      <c r="G309">
        <v>30</v>
      </c>
      <c r="H309" s="3">
        <v>2.18333333333333</v>
      </c>
      <c r="I309" s="3">
        <v>13.740458015267199</v>
      </c>
    </row>
    <row r="310" spans="1:9" x14ac:dyDescent="0.3">
      <c r="A310">
        <v>2024</v>
      </c>
      <c r="B310">
        <v>6</v>
      </c>
      <c r="C310">
        <v>28</v>
      </c>
      <c r="D310" s="1" t="s">
        <v>149</v>
      </c>
      <c r="E310" t="s">
        <v>150</v>
      </c>
      <c r="F310">
        <v>32</v>
      </c>
      <c r="G310">
        <v>70</v>
      </c>
      <c r="H310" s="3">
        <v>8.6333333333333293</v>
      </c>
      <c r="I310" s="3">
        <v>8.1081081081081106</v>
      </c>
    </row>
    <row r="311" spans="1:9" x14ac:dyDescent="0.3">
      <c r="A311">
        <v>2024</v>
      </c>
      <c r="B311">
        <v>7</v>
      </c>
      <c r="C311">
        <v>5</v>
      </c>
      <c r="D311" s="1" t="s">
        <v>141</v>
      </c>
      <c r="E311" t="s">
        <v>142</v>
      </c>
      <c r="F311">
        <v>32</v>
      </c>
      <c r="G311">
        <v>24</v>
      </c>
      <c r="H311" s="3">
        <v>2.5499999999999998</v>
      </c>
      <c r="I311" s="3">
        <v>9.4117647058823497</v>
      </c>
    </row>
    <row r="312" spans="1:9" x14ac:dyDescent="0.3">
      <c r="A312">
        <v>2024</v>
      </c>
      <c r="B312">
        <v>7</v>
      </c>
      <c r="C312">
        <v>8</v>
      </c>
      <c r="D312" s="1" t="s">
        <v>141</v>
      </c>
      <c r="E312" t="s">
        <v>142</v>
      </c>
      <c r="F312">
        <v>32</v>
      </c>
      <c r="G312">
        <v>16</v>
      </c>
      <c r="H312" s="3">
        <v>7.31666666666667</v>
      </c>
      <c r="I312" s="3">
        <v>2.1867881548974899</v>
      </c>
    </row>
    <row r="313" spans="1:9" x14ac:dyDescent="0.3">
      <c r="A313">
        <v>2024</v>
      </c>
      <c r="B313">
        <v>7</v>
      </c>
      <c r="C313">
        <v>9</v>
      </c>
      <c r="D313" s="1" t="s">
        <v>34</v>
      </c>
      <c r="E313" t="s">
        <v>35</v>
      </c>
      <c r="F313">
        <v>32</v>
      </c>
      <c r="G313">
        <v>48</v>
      </c>
      <c r="H313" s="3">
        <v>9.1666666666666696</v>
      </c>
      <c r="I313" s="3">
        <v>5.2363636363636399</v>
      </c>
    </row>
    <row r="314" spans="1:9" x14ac:dyDescent="0.3">
      <c r="A314">
        <v>2024</v>
      </c>
      <c r="B314">
        <v>7</v>
      </c>
      <c r="C314">
        <v>11</v>
      </c>
      <c r="D314" s="1" t="s">
        <v>141</v>
      </c>
      <c r="E314" t="s">
        <v>142</v>
      </c>
      <c r="F314">
        <v>32</v>
      </c>
      <c r="G314">
        <v>22</v>
      </c>
      <c r="H314" s="3">
        <v>9.7666666666666693</v>
      </c>
      <c r="I314" s="3">
        <v>2.2525597269624602</v>
      </c>
    </row>
    <row r="315" spans="1:9" x14ac:dyDescent="0.3">
      <c r="A315">
        <v>2024</v>
      </c>
      <c r="B315">
        <v>7</v>
      </c>
      <c r="C315">
        <v>16</v>
      </c>
      <c r="D315" s="1" t="s">
        <v>30</v>
      </c>
      <c r="E315" t="s">
        <v>31</v>
      </c>
      <c r="F315">
        <v>32</v>
      </c>
      <c r="G315">
        <v>40</v>
      </c>
      <c r="H315" s="3">
        <v>8.7166666666666703</v>
      </c>
      <c r="I315" s="3">
        <v>4.5889101338432097</v>
      </c>
    </row>
    <row r="316" spans="1:9" x14ac:dyDescent="0.3">
      <c r="A316">
        <v>2024</v>
      </c>
      <c r="B316">
        <v>7</v>
      </c>
      <c r="C316">
        <v>18</v>
      </c>
      <c r="D316" s="1" t="s">
        <v>23</v>
      </c>
      <c r="E316" t="s">
        <v>24</v>
      </c>
      <c r="F316">
        <v>32</v>
      </c>
      <c r="G316">
        <v>6</v>
      </c>
      <c r="H316" s="3">
        <v>2.5333333333333301</v>
      </c>
      <c r="I316" s="3">
        <v>2.3684210526315801</v>
      </c>
    </row>
    <row r="317" spans="1:9" x14ac:dyDescent="0.3">
      <c r="A317">
        <v>2024</v>
      </c>
      <c r="B317">
        <v>7</v>
      </c>
      <c r="C317">
        <v>18</v>
      </c>
      <c r="D317" s="1" t="s">
        <v>138</v>
      </c>
      <c r="E317" t="s">
        <v>139</v>
      </c>
      <c r="F317">
        <v>32</v>
      </c>
      <c r="G317">
        <v>14</v>
      </c>
      <c r="H317" s="3">
        <v>7.15</v>
      </c>
      <c r="I317" s="3">
        <v>1.9580419580419599</v>
      </c>
    </row>
    <row r="318" spans="1:9" x14ac:dyDescent="0.3">
      <c r="A318">
        <v>2024</v>
      </c>
      <c r="B318">
        <v>7</v>
      </c>
      <c r="C318">
        <v>19</v>
      </c>
      <c r="D318" s="1" t="s">
        <v>30</v>
      </c>
      <c r="E318" t="s">
        <v>31</v>
      </c>
      <c r="F318">
        <v>32</v>
      </c>
      <c r="G318">
        <v>38</v>
      </c>
      <c r="H318" s="3">
        <v>8.6</v>
      </c>
      <c r="I318" s="3">
        <v>4.4186046511627897</v>
      </c>
    </row>
    <row r="319" spans="1:9" x14ac:dyDescent="0.3">
      <c r="A319">
        <v>2024</v>
      </c>
      <c r="B319">
        <v>7</v>
      </c>
      <c r="C319">
        <v>22</v>
      </c>
      <c r="D319" s="1" t="s">
        <v>30</v>
      </c>
      <c r="E319" t="s">
        <v>31</v>
      </c>
      <c r="F319">
        <v>32</v>
      </c>
      <c r="G319">
        <v>16</v>
      </c>
      <c r="H319" s="3">
        <v>1.75</v>
      </c>
      <c r="I319" s="3">
        <v>9.1428571428571406</v>
      </c>
    </row>
    <row r="320" spans="1:9" x14ac:dyDescent="0.3">
      <c r="A320">
        <v>2024</v>
      </c>
      <c r="B320">
        <v>7</v>
      </c>
      <c r="C320">
        <v>24</v>
      </c>
      <c r="D320" s="1" t="s">
        <v>141</v>
      </c>
      <c r="E320" t="s">
        <v>142</v>
      </c>
      <c r="F320">
        <v>32</v>
      </c>
      <c r="G320">
        <v>14</v>
      </c>
      <c r="H320" s="3">
        <v>5.7333333333333298</v>
      </c>
      <c r="I320" s="3">
        <v>2.4418604651162799</v>
      </c>
    </row>
    <row r="321" spans="1:9" x14ac:dyDescent="0.3">
      <c r="A321">
        <v>2024</v>
      </c>
      <c r="B321">
        <v>7</v>
      </c>
      <c r="C321">
        <v>31</v>
      </c>
      <c r="D321" s="1" t="s">
        <v>141</v>
      </c>
      <c r="E321" t="s">
        <v>142</v>
      </c>
      <c r="F321">
        <v>32</v>
      </c>
      <c r="G321">
        <v>26</v>
      </c>
      <c r="H321" s="3">
        <v>9.6</v>
      </c>
      <c r="I321" s="3">
        <v>2.7083333333333299</v>
      </c>
    </row>
    <row r="322" spans="1:9" x14ac:dyDescent="0.3">
      <c r="A322">
        <v>2024</v>
      </c>
      <c r="B322">
        <v>7</v>
      </c>
      <c r="C322">
        <v>31</v>
      </c>
      <c r="D322" s="1" t="s">
        <v>38</v>
      </c>
      <c r="E322" t="s">
        <v>39</v>
      </c>
      <c r="F322">
        <v>32</v>
      </c>
      <c r="G322">
        <v>24</v>
      </c>
      <c r="H322" s="3">
        <v>3.2833333333333301</v>
      </c>
      <c r="I322" s="3">
        <v>7.3096446700507602</v>
      </c>
    </row>
    <row r="323" spans="1:9" x14ac:dyDescent="0.3">
      <c r="A323">
        <v>2024</v>
      </c>
      <c r="B323">
        <v>8</v>
      </c>
      <c r="C323">
        <v>1</v>
      </c>
      <c r="D323" s="1" t="s">
        <v>38</v>
      </c>
      <c r="E323" t="s">
        <v>39</v>
      </c>
      <c r="F323">
        <v>32</v>
      </c>
      <c r="G323">
        <v>48</v>
      </c>
      <c r="H323" s="3">
        <v>9.5333333333333297</v>
      </c>
      <c r="I323" s="3">
        <v>5.0349650349650403</v>
      </c>
    </row>
    <row r="324" spans="1:9" x14ac:dyDescent="0.3">
      <c r="A324">
        <v>2024</v>
      </c>
      <c r="B324">
        <v>8</v>
      </c>
      <c r="C324">
        <v>6</v>
      </c>
      <c r="D324" s="1" t="s">
        <v>3</v>
      </c>
      <c r="E324" t="s">
        <v>4</v>
      </c>
      <c r="F324">
        <v>32</v>
      </c>
      <c r="G324">
        <v>36</v>
      </c>
      <c r="H324" s="3">
        <v>4.2</v>
      </c>
      <c r="I324" s="3">
        <v>8.5714285714285694</v>
      </c>
    </row>
    <row r="325" spans="1:9" x14ac:dyDescent="0.3">
      <c r="A325">
        <v>2024</v>
      </c>
      <c r="B325">
        <v>8</v>
      </c>
      <c r="C325">
        <v>7</v>
      </c>
      <c r="D325" s="1" t="s">
        <v>125</v>
      </c>
      <c r="E325" t="s">
        <v>126</v>
      </c>
      <c r="F325">
        <v>32</v>
      </c>
      <c r="G325">
        <v>6</v>
      </c>
      <c r="H325" s="3">
        <v>0.33333333333333298</v>
      </c>
      <c r="I325" s="3">
        <v>18</v>
      </c>
    </row>
    <row r="326" spans="1:9" x14ac:dyDescent="0.3">
      <c r="A326">
        <v>2024</v>
      </c>
      <c r="B326">
        <v>8</v>
      </c>
      <c r="C326">
        <v>14</v>
      </c>
      <c r="D326" s="1" t="s">
        <v>84</v>
      </c>
      <c r="E326" t="s">
        <v>85</v>
      </c>
      <c r="F326">
        <v>32</v>
      </c>
      <c r="G326">
        <v>27</v>
      </c>
      <c r="H326" s="3">
        <v>8.1999999999999993</v>
      </c>
      <c r="I326" s="3">
        <v>3.2926829268292699</v>
      </c>
    </row>
    <row r="327" spans="1:9" x14ac:dyDescent="0.3">
      <c r="A327">
        <v>2024</v>
      </c>
      <c r="B327">
        <v>8</v>
      </c>
      <c r="C327">
        <v>16</v>
      </c>
      <c r="D327" s="1" t="s">
        <v>105</v>
      </c>
      <c r="E327" t="s">
        <v>106</v>
      </c>
      <c r="F327">
        <v>32</v>
      </c>
      <c r="G327">
        <v>20</v>
      </c>
      <c r="H327" s="3">
        <v>8.3833333333333293</v>
      </c>
      <c r="I327" s="3">
        <v>2.3856858846918501</v>
      </c>
    </row>
    <row r="328" spans="1:9" x14ac:dyDescent="0.3">
      <c r="A328">
        <v>2024</v>
      </c>
      <c r="B328">
        <v>8</v>
      </c>
      <c r="C328">
        <v>20</v>
      </c>
      <c r="D328" s="1" t="s">
        <v>138</v>
      </c>
      <c r="E328" t="s">
        <v>139</v>
      </c>
      <c r="F328">
        <v>32</v>
      </c>
      <c r="G328">
        <v>20</v>
      </c>
      <c r="H328" s="3">
        <v>9.7166666666666703</v>
      </c>
      <c r="I328" s="3">
        <v>2.0583190394511099</v>
      </c>
    </row>
    <row r="329" spans="1:9" x14ac:dyDescent="0.3">
      <c r="A329">
        <v>2024</v>
      </c>
      <c r="B329">
        <v>9</v>
      </c>
      <c r="C329">
        <v>3</v>
      </c>
      <c r="D329" s="1" t="s">
        <v>141</v>
      </c>
      <c r="E329" t="s">
        <v>142</v>
      </c>
      <c r="F329">
        <v>32</v>
      </c>
      <c r="G329">
        <v>46</v>
      </c>
      <c r="H329" s="3">
        <v>15.733333333333301</v>
      </c>
      <c r="I329" s="3">
        <v>2.92372881355932</v>
      </c>
    </row>
    <row r="330" spans="1:9" x14ac:dyDescent="0.3">
      <c r="A330">
        <v>2024</v>
      </c>
      <c r="B330">
        <v>9</v>
      </c>
      <c r="C330">
        <v>4</v>
      </c>
      <c r="D330" s="1" t="s">
        <v>131</v>
      </c>
      <c r="E330" t="s">
        <v>132</v>
      </c>
      <c r="F330">
        <v>32</v>
      </c>
      <c r="G330">
        <v>10</v>
      </c>
      <c r="H330" s="3">
        <v>1.95</v>
      </c>
      <c r="I330" s="3">
        <v>5.1282051282051304</v>
      </c>
    </row>
    <row r="331" spans="1:9" x14ac:dyDescent="0.3">
      <c r="A331">
        <v>2024</v>
      </c>
      <c r="B331">
        <v>9</v>
      </c>
      <c r="C331">
        <v>25</v>
      </c>
      <c r="D331" s="1" t="s">
        <v>86</v>
      </c>
      <c r="E331" t="s">
        <v>87</v>
      </c>
      <c r="F331">
        <v>32</v>
      </c>
      <c r="G331">
        <v>12</v>
      </c>
      <c r="H331" s="3">
        <v>0.116666666666667</v>
      </c>
      <c r="I331" s="3">
        <v>102.857142857143</v>
      </c>
    </row>
    <row r="332" spans="1:9" x14ac:dyDescent="0.3">
      <c r="A332">
        <v>2024</v>
      </c>
      <c r="B332">
        <v>9</v>
      </c>
      <c r="C332">
        <v>30</v>
      </c>
      <c r="D332" s="1" t="s">
        <v>30</v>
      </c>
      <c r="E332" t="s">
        <v>31</v>
      </c>
      <c r="F332">
        <v>32</v>
      </c>
      <c r="G332">
        <v>8</v>
      </c>
      <c r="H332" s="3">
        <v>0.76666666666666705</v>
      </c>
      <c r="I332" s="3">
        <v>10.4347826086957</v>
      </c>
    </row>
    <row r="333" spans="1:9" x14ac:dyDescent="0.3">
      <c r="A333">
        <v>2024</v>
      </c>
      <c r="B333">
        <v>6</v>
      </c>
      <c r="C333">
        <v>7</v>
      </c>
      <c r="D333" s="1" t="s">
        <v>69</v>
      </c>
      <c r="E333" t="s">
        <v>70</v>
      </c>
      <c r="F333">
        <v>32</v>
      </c>
      <c r="G333">
        <v>80</v>
      </c>
      <c r="H333" s="3">
        <v>8.4166666666666696</v>
      </c>
      <c r="I333" s="3">
        <v>9.5049504950495098</v>
      </c>
    </row>
    <row r="334" spans="1:9" x14ac:dyDescent="0.3">
      <c r="A334">
        <v>2024</v>
      </c>
      <c r="B334">
        <v>6</v>
      </c>
      <c r="C334">
        <v>11</v>
      </c>
      <c r="D334" s="1" t="s">
        <v>30</v>
      </c>
      <c r="E334" t="s">
        <v>31</v>
      </c>
      <c r="F334">
        <v>32</v>
      </c>
      <c r="G334">
        <v>56</v>
      </c>
      <c r="H334" s="3">
        <v>9.7833333333333297</v>
      </c>
      <c r="I334" s="3">
        <v>5.7240204429301498</v>
      </c>
    </row>
    <row r="335" spans="1:9" x14ac:dyDescent="0.3">
      <c r="A335">
        <v>2024</v>
      </c>
      <c r="B335">
        <v>6</v>
      </c>
      <c r="C335">
        <v>18</v>
      </c>
      <c r="D335" s="1" t="s">
        <v>30</v>
      </c>
      <c r="E335" t="s">
        <v>31</v>
      </c>
      <c r="F335">
        <v>32</v>
      </c>
      <c r="G335">
        <v>56</v>
      </c>
      <c r="H335" s="3">
        <v>9.6666666666666696</v>
      </c>
      <c r="I335" s="3">
        <v>5.7931034482758603</v>
      </c>
    </row>
    <row r="336" spans="1:9" x14ac:dyDescent="0.3">
      <c r="A336">
        <v>2024</v>
      </c>
      <c r="B336">
        <v>6</v>
      </c>
      <c r="C336">
        <v>25</v>
      </c>
      <c r="D336" s="1" t="s">
        <v>34</v>
      </c>
      <c r="E336" t="s">
        <v>35</v>
      </c>
      <c r="F336">
        <v>32</v>
      </c>
      <c r="G336">
        <v>53</v>
      </c>
      <c r="H336" s="3">
        <v>9.5333333333333297</v>
      </c>
      <c r="I336" s="3">
        <v>5.55944055944056</v>
      </c>
    </row>
    <row r="337" spans="1:9" x14ac:dyDescent="0.3">
      <c r="A337">
        <v>2024</v>
      </c>
      <c r="B337">
        <v>7</v>
      </c>
      <c r="C337">
        <v>2</v>
      </c>
      <c r="D337" s="1" t="s">
        <v>149</v>
      </c>
      <c r="E337" t="s">
        <v>150</v>
      </c>
      <c r="F337">
        <v>32</v>
      </c>
      <c r="G337">
        <v>16</v>
      </c>
      <c r="H337" s="3">
        <v>1.81666666666667</v>
      </c>
      <c r="I337" s="3">
        <v>8.8073394495412796</v>
      </c>
    </row>
    <row r="338" spans="1:9" x14ac:dyDescent="0.3">
      <c r="A338">
        <v>2024</v>
      </c>
      <c r="B338">
        <v>7</v>
      </c>
      <c r="C338">
        <v>2</v>
      </c>
      <c r="D338" s="1" t="s">
        <v>34</v>
      </c>
      <c r="E338" t="s">
        <v>35</v>
      </c>
      <c r="F338">
        <v>32</v>
      </c>
      <c r="G338">
        <v>30</v>
      </c>
      <c r="H338" s="3">
        <v>5.25</v>
      </c>
      <c r="I338" s="3">
        <v>5.71428571428571</v>
      </c>
    </row>
    <row r="339" spans="1:9" x14ac:dyDescent="0.3">
      <c r="A339">
        <v>2024</v>
      </c>
      <c r="B339">
        <v>7</v>
      </c>
      <c r="C339">
        <v>5</v>
      </c>
      <c r="D339" s="1" t="s">
        <v>34</v>
      </c>
      <c r="E339" t="s">
        <v>35</v>
      </c>
      <c r="F339">
        <v>32</v>
      </c>
      <c r="G339">
        <v>78</v>
      </c>
      <c r="H339" s="3">
        <v>14.483333333333301</v>
      </c>
      <c r="I339" s="3">
        <v>5.3855005753739897</v>
      </c>
    </row>
    <row r="340" spans="1:9" x14ac:dyDescent="0.3">
      <c r="A340">
        <v>2024</v>
      </c>
      <c r="B340">
        <v>7</v>
      </c>
      <c r="C340">
        <v>8</v>
      </c>
      <c r="D340" s="1" t="s">
        <v>34</v>
      </c>
      <c r="E340" t="s">
        <v>35</v>
      </c>
      <c r="F340">
        <v>32</v>
      </c>
      <c r="G340">
        <v>54</v>
      </c>
      <c r="H340" s="3">
        <v>9.5833333333333304</v>
      </c>
      <c r="I340" s="3">
        <v>5.6347826086956498</v>
      </c>
    </row>
    <row r="341" spans="1:9" x14ac:dyDescent="0.3">
      <c r="A341">
        <v>2024</v>
      </c>
      <c r="B341">
        <v>7</v>
      </c>
      <c r="C341">
        <v>9</v>
      </c>
      <c r="D341" s="1" t="s">
        <v>141</v>
      </c>
      <c r="E341" t="s">
        <v>142</v>
      </c>
      <c r="F341">
        <v>32</v>
      </c>
      <c r="G341">
        <v>14</v>
      </c>
      <c r="H341" s="3">
        <v>5.05</v>
      </c>
      <c r="I341" s="3">
        <v>2.7722772277227699</v>
      </c>
    </row>
    <row r="342" spans="1:9" x14ac:dyDescent="0.3">
      <c r="A342">
        <v>2024</v>
      </c>
      <c r="B342">
        <v>7</v>
      </c>
      <c r="C342">
        <v>12</v>
      </c>
      <c r="D342" s="1" t="s">
        <v>141</v>
      </c>
      <c r="E342" t="s">
        <v>142</v>
      </c>
      <c r="F342">
        <v>32</v>
      </c>
      <c r="G342">
        <v>22</v>
      </c>
      <c r="H342" s="3">
        <v>8.4166666666666696</v>
      </c>
      <c r="I342" s="3">
        <v>2.61386138613861</v>
      </c>
    </row>
    <row r="343" spans="1:9" x14ac:dyDescent="0.3">
      <c r="A343">
        <v>2024</v>
      </c>
      <c r="B343">
        <v>7</v>
      </c>
      <c r="C343">
        <v>15</v>
      </c>
      <c r="D343" s="1" t="s">
        <v>141</v>
      </c>
      <c r="E343" t="s">
        <v>142</v>
      </c>
      <c r="F343">
        <v>32</v>
      </c>
      <c r="G343">
        <v>26</v>
      </c>
      <c r="H343" s="3">
        <v>9.0333333333333297</v>
      </c>
      <c r="I343" s="3">
        <v>2.8782287822878199</v>
      </c>
    </row>
    <row r="344" spans="1:9" x14ac:dyDescent="0.3">
      <c r="A344">
        <v>2024</v>
      </c>
      <c r="B344">
        <v>7</v>
      </c>
      <c r="C344">
        <v>17</v>
      </c>
      <c r="D344" s="1" t="s">
        <v>30</v>
      </c>
      <c r="E344" t="s">
        <v>31</v>
      </c>
      <c r="F344">
        <v>32</v>
      </c>
      <c r="G344">
        <v>48</v>
      </c>
      <c r="H344" s="3">
        <v>9.4</v>
      </c>
      <c r="I344" s="3">
        <v>5.1063829787234001</v>
      </c>
    </row>
    <row r="345" spans="1:9" x14ac:dyDescent="0.3">
      <c r="A345">
        <v>2024</v>
      </c>
      <c r="B345">
        <v>7</v>
      </c>
      <c r="C345">
        <v>19</v>
      </c>
      <c r="D345" s="1" t="s">
        <v>23</v>
      </c>
      <c r="E345" t="s">
        <v>24</v>
      </c>
      <c r="F345">
        <v>32</v>
      </c>
      <c r="G345">
        <v>14</v>
      </c>
      <c r="H345" s="3">
        <v>4.4833333333333298</v>
      </c>
      <c r="I345" s="3">
        <v>3.12267657992565</v>
      </c>
    </row>
    <row r="346" spans="1:9" x14ac:dyDescent="0.3">
      <c r="A346">
        <v>2024</v>
      </c>
      <c r="B346">
        <v>7</v>
      </c>
      <c r="C346">
        <v>23</v>
      </c>
      <c r="D346" s="1" t="s">
        <v>30</v>
      </c>
      <c r="E346" t="s">
        <v>31</v>
      </c>
      <c r="F346">
        <v>32</v>
      </c>
      <c r="G346">
        <v>56</v>
      </c>
      <c r="H346" s="3">
        <v>9.5166666666666693</v>
      </c>
      <c r="I346" s="3">
        <v>5.8844133099824898</v>
      </c>
    </row>
    <row r="347" spans="1:9" x14ac:dyDescent="0.3">
      <c r="A347">
        <v>2024</v>
      </c>
      <c r="B347">
        <v>7</v>
      </c>
      <c r="C347">
        <v>25</v>
      </c>
      <c r="D347" s="1" t="s">
        <v>141</v>
      </c>
      <c r="E347" t="s">
        <v>142</v>
      </c>
      <c r="F347">
        <v>32</v>
      </c>
      <c r="G347">
        <v>0</v>
      </c>
      <c r="H347" s="3">
        <v>0.8</v>
      </c>
      <c r="I347" s="3">
        <v>0</v>
      </c>
    </row>
    <row r="348" spans="1:9" x14ac:dyDescent="0.3">
      <c r="A348">
        <v>2024</v>
      </c>
      <c r="B348">
        <v>7</v>
      </c>
      <c r="C348">
        <v>25</v>
      </c>
      <c r="D348" s="1" t="s">
        <v>138</v>
      </c>
      <c r="E348" t="s">
        <v>139</v>
      </c>
      <c r="F348">
        <v>32</v>
      </c>
      <c r="G348">
        <v>24</v>
      </c>
      <c r="H348" s="3">
        <v>8.6</v>
      </c>
      <c r="I348" s="3">
        <v>2.7906976744185998</v>
      </c>
    </row>
    <row r="349" spans="1:9" x14ac:dyDescent="0.3">
      <c r="A349">
        <v>2024</v>
      </c>
      <c r="B349">
        <v>7</v>
      </c>
      <c r="C349">
        <v>26</v>
      </c>
      <c r="D349" s="1" t="s">
        <v>30</v>
      </c>
      <c r="E349" t="s">
        <v>31</v>
      </c>
      <c r="F349">
        <v>32</v>
      </c>
      <c r="G349">
        <v>16</v>
      </c>
      <c r="H349" s="3">
        <v>2.5499999999999998</v>
      </c>
      <c r="I349" s="3">
        <v>6.2745098039215703</v>
      </c>
    </row>
    <row r="350" spans="1:9" x14ac:dyDescent="0.3">
      <c r="A350">
        <v>2024</v>
      </c>
      <c r="B350">
        <v>8</v>
      </c>
      <c r="C350">
        <v>1</v>
      </c>
      <c r="D350" s="1" t="s">
        <v>105</v>
      </c>
      <c r="E350" t="s">
        <v>106</v>
      </c>
      <c r="F350">
        <v>32</v>
      </c>
      <c r="G350">
        <v>24</v>
      </c>
      <c r="H350" s="3">
        <v>9.5333333333333297</v>
      </c>
      <c r="I350" s="3">
        <v>2.5174825174825202</v>
      </c>
    </row>
    <row r="351" spans="1:9" x14ac:dyDescent="0.3">
      <c r="A351">
        <v>2024</v>
      </c>
      <c r="B351">
        <v>8</v>
      </c>
      <c r="C351">
        <v>7</v>
      </c>
      <c r="D351" s="1" t="s">
        <v>38</v>
      </c>
      <c r="E351" t="s">
        <v>39</v>
      </c>
      <c r="F351">
        <v>32</v>
      </c>
      <c r="G351">
        <v>30</v>
      </c>
      <c r="H351" s="3">
        <v>8.4833333333333307</v>
      </c>
      <c r="I351" s="3">
        <v>3.5363457760314301</v>
      </c>
    </row>
    <row r="352" spans="1:9" x14ac:dyDescent="0.3">
      <c r="A352">
        <v>2024</v>
      </c>
      <c r="B352">
        <v>8</v>
      </c>
      <c r="C352">
        <v>14</v>
      </c>
      <c r="D352" s="1" t="s">
        <v>141</v>
      </c>
      <c r="E352" t="s">
        <v>142</v>
      </c>
      <c r="F352">
        <v>32</v>
      </c>
      <c r="G352">
        <v>22</v>
      </c>
      <c r="H352" s="3">
        <v>6.43333333333333</v>
      </c>
      <c r="I352" s="3">
        <v>3.4196891191709802</v>
      </c>
    </row>
    <row r="353" spans="1:9" x14ac:dyDescent="0.3">
      <c r="A353">
        <v>2024</v>
      </c>
      <c r="B353">
        <v>8</v>
      </c>
      <c r="C353">
        <v>14</v>
      </c>
      <c r="D353" s="1" t="s">
        <v>138</v>
      </c>
      <c r="E353" t="s">
        <v>139</v>
      </c>
      <c r="F353">
        <v>32</v>
      </c>
      <c r="G353">
        <v>0</v>
      </c>
      <c r="H353" s="3">
        <v>1.7666666666666699</v>
      </c>
      <c r="I353" s="3">
        <v>0</v>
      </c>
    </row>
    <row r="354" spans="1:9" x14ac:dyDescent="0.3">
      <c r="A354">
        <v>2024</v>
      </c>
      <c r="B354">
        <v>8</v>
      </c>
      <c r="C354">
        <v>15</v>
      </c>
      <c r="D354" s="1" t="s">
        <v>84</v>
      </c>
      <c r="E354" t="s">
        <v>85</v>
      </c>
      <c r="F354">
        <v>32</v>
      </c>
      <c r="G354">
        <v>27</v>
      </c>
      <c r="H354" s="3">
        <v>9.6999999999999993</v>
      </c>
      <c r="I354" s="3">
        <v>2.78350515463918</v>
      </c>
    </row>
    <row r="355" spans="1:9" x14ac:dyDescent="0.3">
      <c r="A355">
        <v>2024</v>
      </c>
      <c r="B355">
        <v>8</v>
      </c>
      <c r="C355">
        <v>21</v>
      </c>
      <c r="D355" s="1" t="s">
        <v>138</v>
      </c>
      <c r="E355" t="s">
        <v>139</v>
      </c>
      <c r="F355">
        <v>32</v>
      </c>
      <c r="G355">
        <v>22</v>
      </c>
      <c r="H355" s="3">
        <v>8.5833333333333304</v>
      </c>
      <c r="I355" s="3">
        <v>2.5631067961165002</v>
      </c>
    </row>
    <row r="356" spans="1:9" x14ac:dyDescent="0.3">
      <c r="A356">
        <v>2024</v>
      </c>
      <c r="B356">
        <v>8</v>
      </c>
      <c r="C356">
        <v>31</v>
      </c>
      <c r="D356" s="1" t="s">
        <v>71</v>
      </c>
      <c r="E356" t="s">
        <v>72</v>
      </c>
      <c r="F356">
        <v>32</v>
      </c>
      <c r="G356">
        <v>142</v>
      </c>
      <c r="H356" s="3">
        <v>6.1</v>
      </c>
      <c r="I356" s="3">
        <v>23.278688524590201</v>
      </c>
    </row>
    <row r="357" spans="1:9" x14ac:dyDescent="0.3">
      <c r="A357">
        <v>2024</v>
      </c>
      <c r="B357">
        <v>9</v>
      </c>
      <c r="C357">
        <v>4</v>
      </c>
      <c r="D357" s="1" t="s">
        <v>141</v>
      </c>
      <c r="E357" t="s">
        <v>142</v>
      </c>
      <c r="F357">
        <v>32</v>
      </c>
      <c r="G357">
        <v>6</v>
      </c>
      <c r="H357" s="3">
        <v>2.15</v>
      </c>
      <c r="I357" s="3">
        <v>2.7906976744185998</v>
      </c>
    </row>
    <row r="358" spans="1:9" x14ac:dyDescent="0.3">
      <c r="A358">
        <v>2024</v>
      </c>
      <c r="B358">
        <v>9</v>
      </c>
      <c r="C358">
        <v>5</v>
      </c>
      <c r="D358" s="1" t="s">
        <v>131</v>
      </c>
      <c r="E358" t="s">
        <v>132</v>
      </c>
      <c r="F358">
        <v>32</v>
      </c>
      <c r="G358">
        <v>44</v>
      </c>
      <c r="H358" s="3">
        <v>15.733333333333301</v>
      </c>
      <c r="I358" s="3">
        <v>2.79661016949153</v>
      </c>
    </row>
    <row r="359" spans="1:9" x14ac:dyDescent="0.3">
      <c r="A359">
        <v>2024</v>
      </c>
      <c r="B359">
        <v>9</v>
      </c>
      <c r="C359">
        <v>7</v>
      </c>
      <c r="D359" s="1" t="s">
        <v>161</v>
      </c>
      <c r="E359" t="s">
        <v>185</v>
      </c>
      <c r="F359">
        <v>32</v>
      </c>
      <c r="G359">
        <v>6</v>
      </c>
      <c r="H359" s="3">
        <v>3.9666666666666699</v>
      </c>
      <c r="I359" s="3">
        <v>1.51260504201681</v>
      </c>
    </row>
    <row r="360" spans="1:9" x14ac:dyDescent="0.3">
      <c r="A360">
        <v>2024</v>
      </c>
      <c r="B360">
        <v>9</v>
      </c>
      <c r="C360">
        <v>9</v>
      </c>
      <c r="D360" s="1" t="s">
        <v>110</v>
      </c>
      <c r="E360" t="s">
        <v>111</v>
      </c>
      <c r="F360">
        <v>32</v>
      </c>
      <c r="G360">
        <v>12</v>
      </c>
      <c r="H360" s="3">
        <v>6.4166666666666696</v>
      </c>
      <c r="I360" s="3">
        <v>1.8701298701298701</v>
      </c>
    </row>
    <row r="361" spans="1:9" x14ac:dyDescent="0.3">
      <c r="A361">
        <v>2024</v>
      </c>
      <c r="B361">
        <v>9</v>
      </c>
      <c r="C361">
        <v>9</v>
      </c>
      <c r="D361" s="1" t="s">
        <v>175</v>
      </c>
      <c r="E361" t="s">
        <v>183</v>
      </c>
      <c r="F361">
        <v>32</v>
      </c>
      <c r="G361">
        <v>6</v>
      </c>
      <c r="H361" s="3">
        <v>3.06666666666667</v>
      </c>
      <c r="I361" s="3">
        <v>1.9565217391304299</v>
      </c>
    </row>
    <row r="362" spans="1:9" x14ac:dyDescent="0.3">
      <c r="A362">
        <v>2024</v>
      </c>
      <c r="B362">
        <v>9</v>
      </c>
      <c r="C362">
        <v>12</v>
      </c>
      <c r="D362" s="1" t="s">
        <v>13</v>
      </c>
      <c r="E362" t="s">
        <v>14</v>
      </c>
      <c r="F362">
        <v>32</v>
      </c>
      <c r="G362">
        <v>28</v>
      </c>
      <c r="H362" s="3">
        <v>5.4166666666666696</v>
      </c>
      <c r="I362" s="3">
        <v>5.1692307692307704</v>
      </c>
    </row>
    <row r="363" spans="1:9" x14ac:dyDescent="0.3">
      <c r="A363">
        <v>2024</v>
      </c>
      <c r="B363">
        <v>9</v>
      </c>
      <c r="C363">
        <v>14</v>
      </c>
      <c r="D363" s="1" t="s">
        <v>151</v>
      </c>
      <c r="E363" t="s">
        <v>152</v>
      </c>
      <c r="F363">
        <v>32</v>
      </c>
      <c r="G363">
        <v>5</v>
      </c>
      <c r="H363" s="3">
        <v>3.0333333333333301</v>
      </c>
      <c r="I363" s="3">
        <v>1.64835164835165</v>
      </c>
    </row>
    <row r="364" spans="1:9" x14ac:dyDescent="0.3">
      <c r="A364">
        <v>2024</v>
      </c>
      <c r="B364">
        <v>9</v>
      </c>
      <c r="C364">
        <v>17</v>
      </c>
      <c r="D364" s="1" t="s">
        <v>141</v>
      </c>
      <c r="E364" t="s">
        <v>142</v>
      </c>
      <c r="F364">
        <v>32</v>
      </c>
      <c r="G364">
        <v>42</v>
      </c>
      <c r="H364" s="3">
        <v>12.75</v>
      </c>
      <c r="I364" s="3">
        <v>3.2941176470588198</v>
      </c>
    </row>
    <row r="365" spans="1:9" x14ac:dyDescent="0.3">
      <c r="A365">
        <v>2024</v>
      </c>
      <c r="B365">
        <v>9</v>
      </c>
      <c r="C365">
        <v>20</v>
      </c>
      <c r="D365" s="1" t="s">
        <v>15</v>
      </c>
      <c r="E365" t="s">
        <v>16</v>
      </c>
      <c r="F365">
        <v>32</v>
      </c>
      <c r="G365">
        <v>35</v>
      </c>
      <c r="H365" s="3">
        <v>10.216666666666701</v>
      </c>
      <c r="I365" s="3">
        <v>3.4257748776509001</v>
      </c>
    </row>
    <row r="366" spans="1:9" x14ac:dyDescent="0.3">
      <c r="A366">
        <v>2024</v>
      </c>
      <c r="B366">
        <v>9</v>
      </c>
      <c r="C366">
        <v>23</v>
      </c>
      <c r="D366" s="1" t="s">
        <v>82</v>
      </c>
      <c r="E366" t="s">
        <v>83</v>
      </c>
      <c r="F366">
        <v>32</v>
      </c>
      <c r="G366">
        <v>5</v>
      </c>
      <c r="H366" s="3">
        <v>1.3</v>
      </c>
      <c r="I366" s="3">
        <v>3.8461538461538498</v>
      </c>
    </row>
    <row r="367" spans="1:9" x14ac:dyDescent="0.3">
      <c r="A367">
        <v>2024</v>
      </c>
      <c r="B367">
        <v>9</v>
      </c>
      <c r="C367">
        <v>25</v>
      </c>
      <c r="D367" s="1" t="s">
        <v>171</v>
      </c>
      <c r="E367" t="s">
        <v>172</v>
      </c>
      <c r="F367">
        <v>32</v>
      </c>
      <c r="G367">
        <v>6</v>
      </c>
      <c r="H367" s="3">
        <v>0.116666666666667</v>
      </c>
      <c r="I367" s="3">
        <v>51.428571428571402</v>
      </c>
    </row>
    <row r="368" spans="1:9" x14ac:dyDescent="0.3">
      <c r="A368">
        <v>2024</v>
      </c>
      <c r="B368">
        <v>9</v>
      </c>
      <c r="C368">
        <v>26</v>
      </c>
      <c r="D368" s="1" t="s">
        <v>141</v>
      </c>
      <c r="E368" t="s">
        <v>142</v>
      </c>
      <c r="F368">
        <v>32</v>
      </c>
      <c r="G368">
        <v>0</v>
      </c>
      <c r="H368" s="3">
        <v>0.56666666666666698</v>
      </c>
      <c r="I368" s="3">
        <v>0</v>
      </c>
    </row>
    <row r="369" spans="1:9" x14ac:dyDescent="0.3">
      <c r="A369">
        <v>2024</v>
      </c>
      <c r="B369">
        <v>10</v>
      </c>
      <c r="C369">
        <v>1</v>
      </c>
      <c r="D369" s="1" t="s">
        <v>30</v>
      </c>
      <c r="E369" t="s">
        <v>31</v>
      </c>
      <c r="F369">
        <v>32</v>
      </c>
      <c r="G369">
        <v>8</v>
      </c>
      <c r="H369" s="3">
        <v>0.51666666666666705</v>
      </c>
      <c r="I369" s="3">
        <v>15.4838709677419</v>
      </c>
    </row>
    <row r="370" spans="1:9" x14ac:dyDescent="0.3">
      <c r="A370">
        <v>2024</v>
      </c>
      <c r="B370">
        <v>10</v>
      </c>
      <c r="C370">
        <v>1</v>
      </c>
      <c r="D370" s="1" t="s">
        <v>65</v>
      </c>
      <c r="E370" t="s">
        <v>66</v>
      </c>
      <c r="F370">
        <v>32</v>
      </c>
      <c r="G370">
        <v>16</v>
      </c>
      <c r="H370" s="3">
        <v>1.86666666666667</v>
      </c>
      <c r="I370" s="3">
        <v>8.5714285714285694</v>
      </c>
    </row>
    <row r="371" spans="1:9" x14ac:dyDescent="0.3">
      <c r="A371">
        <v>2024</v>
      </c>
      <c r="B371">
        <v>10</v>
      </c>
      <c r="C371">
        <v>1</v>
      </c>
      <c r="D371" s="1" t="s">
        <v>147</v>
      </c>
      <c r="E371" t="s">
        <v>148</v>
      </c>
      <c r="F371">
        <v>32</v>
      </c>
      <c r="G371">
        <v>16</v>
      </c>
      <c r="H371" s="3">
        <v>1.6</v>
      </c>
      <c r="I371" s="3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F2AE-2448-4180-9AC0-B6BC3539E548}">
  <dimension ref="A1:I103"/>
  <sheetViews>
    <sheetView workbookViewId="0">
      <selection sqref="A1:I103"/>
    </sheetView>
  </sheetViews>
  <sheetFormatPr defaultRowHeight="14.8" x14ac:dyDescent="0.3"/>
  <cols>
    <col min="3" max="3" width="15.6640625" style="1" bestFit="1" customWidth="1"/>
    <col min="5" max="5" width="8.88671875" style="1"/>
  </cols>
  <sheetData>
    <row r="1" spans="1:9" x14ac:dyDescent="0.3">
      <c r="A1" t="s">
        <v>299</v>
      </c>
      <c r="B1" t="s">
        <v>298</v>
      </c>
      <c r="C1" s="1" t="s">
        <v>300</v>
      </c>
      <c r="D1" t="s">
        <v>1</v>
      </c>
      <c r="E1" s="1" t="s">
        <v>208</v>
      </c>
      <c r="F1" t="s">
        <v>301</v>
      </c>
      <c r="G1" t="s">
        <v>302</v>
      </c>
      <c r="H1" t="s">
        <v>303</v>
      </c>
    </row>
    <row r="2" spans="1:9" x14ac:dyDescent="0.3">
      <c r="A2">
        <v>2024</v>
      </c>
      <c r="B2">
        <v>1</v>
      </c>
      <c r="C2" s="1" t="s">
        <v>143</v>
      </c>
      <c r="D2" t="s">
        <v>144</v>
      </c>
      <c r="E2" s="1" t="s">
        <v>223</v>
      </c>
      <c r="F2">
        <v>433</v>
      </c>
      <c r="G2">
        <v>14.716666666666701</v>
      </c>
      <c r="H2">
        <v>29.422423556058899</v>
      </c>
      <c r="I2">
        <f>G2/F2</f>
        <v>3.39876828329485E-2</v>
      </c>
    </row>
    <row r="3" spans="1:9" x14ac:dyDescent="0.3">
      <c r="A3">
        <v>2024</v>
      </c>
      <c r="B3">
        <v>1</v>
      </c>
      <c r="C3" s="1" t="s">
        <v>13</v>
      </c>
      <c r="D3" t="s">
        <v>14</v>
      </c>
      <c r="E3" s="1" t="s">
        <v>223</v>
      </c>
      <c r="F3">
        <v>84</v>
      </c>
      <c r="G3">
        <v>14.966666666666701</v>
      </c>
      <c r="H3">
        <v>5.6124721603563499</v>
      </c>
    </row>
    <row r="4" spans="1:9" x14ac:dyDescent="0.3">
      <c r="A4">
        <v>2024</v>
      </c>
      <c r="B4">
        <v>1</v>
      </c>
      <c r="C4" s="1" t="s">
        <v>141</v>
      </c>
      <c r="D4" t="s">
        <v>142</v>
      </c>
      <c r="E4" s="1" t="s">
        <v>223</v>
      </c>
      <c r="F4">
        <v>20</v>
      </c>
      <c r="G4">
        <v>9.3333333333333304</v>
      </c>
      <c r="H4">
        <v>2.1428571428571401</v>
      </c>
    </row>
    <row r="5" spans="1:9" x14ac:dyDescent="0.3">
      <c r="A5">
        <v>2024</v>
      </c>
      <c r="B5">
        <v>1</v>
      </c>
      <c r="C5" s="1" t="s">
        <v>23</v>
      </c>
      <c r="D5" t="s">
        <v>24</v>
      </c>
      <c r="E5" s="1" t="s">
        <v>223</v>
      </c>
      <c r="F5">
        <v>12</v>
      </c>
      <c r="G5">
        <v>3.6333333333333302</v>
      </c>
      <c r="H5">
        <v>3.3027522935779801</v>
      </c>
    </row>
    <row r="6" spans="1:9" x14ac:dyDescent="0.3">
      <c r="A6">
        <v>2024</v>
      </c>
      <c r="B6">
        <v>1</v>
      </c>
      <c r="C6" s="1" t="s">
        <v>5</v>
      </c>
      <c r="D6" t="s">
        <v>6</v>
      </c>
      <c r="E6" s="1" t="s">
        <v>223</v>
      </c>
      <c r="F6">
        <v>12</v>
      </c>
      <c r="G6">
        <v>4.6666666666666696</v>
      </c>
      <c r="H6">
        <v>2.5714285714285698</v>
      </c>
    </row>
    <row r="7" spans="1:9" x14ac:dyDescent="0.3">
      <c r="A7">
        <v>2024</v>
      </c>
      <c r="B7">
        <v>1</v>
      </c>
      <c r="C7" s="1" t="s">
        <v>76</v>
      </c>
      <c r="D7" t="s">
        <v>77</v>
      </c>
      <c r="E7" s="1" t="s">
        <v>223</v>
      </c>
      <c r="F7">
        <v>18</v>
      </c>
      <c r="G7">
        <v>4.6500000000000004</v>
      </c>
      <c r="H7">
        <v>3.87096774193548</v>
      </c>
    </row>
    <row r="8" spans="1:9" x14ac:dyDescent="0.3">
      <c r="A8">
        <v>2024</v>
      </c>
      <c r="B8">
        <v>1</v>
      </c>
      <c r="C8" s="1" t="s">
        <v>63</v>
      </c>
      <c r="D8" t="s">
        <v>64</v>
      </c>
      <c r="E8" s="1" t="s">
        <v>223</v>
      </c>
      <c r="F8">
        <v>14</v>
      </c>
      <c r="G8">
        <v>1.7</v>
      </c>
      <c r="H8">
        <v>8.2352941176470598</v>
      </c>
    </row>
    <row r="9" spans="1:9" x14ac:dyDescent="0.3">
      <c r="A9">
        <v>2024</v>
      </c>
      <c r="B9">
        <v>1</v>
      </c>
      <c r="C9" s="1" t="s">
        <v>151</v>
      </c>
      <c r="D9" t="s">
        <v>152</v>
      </c>
      <c r="E9" s="1" t="s">
        <v>223</v>
      </c>
      <c r="F9">
        <v>14</v>
      </c>
      <c r="G9">
        <v>1.38333333333333</v>
      </c>
      <c r="H9">
        <v>10.1204819277108</v>
      </c>
    </row>
    <row r="10" spans="1:9" x14ac:dyDescent="0.3">
      <c r="A10">
        <v>2024</v>
      </c>
      <c r="B10">
        <v>1</v>
      </c>
      <c r="C10" s="1" t="s">
        <v>28</v>
      </c>
      <c r="D10" t="s">
        <v>29</v>
      </c>
      <c r="E10" s="1" t="s">
        <v>223</v>
      </c>
      <c r="F10">
        <v>70</v>
      </c>
      <c r="G10">
        <v>6.65</v>
      </c>
      <c r="H10">
        <v>10.526315789473699</v>
      </c>
    </row>
    <row r="11" spans="1:9" x14ac:dyDescent="0.3">
      <c r="A11">
        <v>2024</v>
      </c>
      <c r="B11">
        <v>1</v>
      </c>
      <c r="C11" s="1" t="s">
        <v>112</v>
      </c>
      <c r="D11" t="s">
        <v>113</v>
      </c>
      <c r="E11" s="1" t="s">
        <v>223</v>
      </c>
      <c r="F11">
        <v>70</v>
      </c>
      <c r="G11">
        <v>8.0833333333333304</v>
      </c>
      <c r="H11">
        <v>8.6597938144329891</v>
      </c>
    </row>
    <row r="12" spans="1:9" x14ac:dyDescent="0.3">
      <c r="A12">
        <v>2024</v>
      </c>
      <c r="B12">
        <v>2</v>
      </c>
      <c r="C12" s="1" t="s">
        <v>26</v>
      </c>
      <c r="D12" t="s">
        <v>27</v>
      </c>
      <c r="E12" s="1" t="s">
        <v>223</v>
      </c>
      <c r="F12">
        <v>12</v>
      </c>
      <c r="G12">
        <v>3.65</v>
      </c>
      <c r="H12">
        <v>3.2876712328767099</v>
      </c>
    </row>
    <row r="13" spans="1:9" x14ac:dyDescent="0.3">
      <c r="A13">
        <v>2024</v>
      </c>
      <c r="B13">
        <v>2</v>
      </c>
      <c r="C13" s="1" t="s">
        <v>141</v>
      </c>
      <c r="D13" t="s">
        <v>142</v>
      </c>
      <c r="E13" s="1" t="s">
        <v>223</v>
      </c>
      <c r="F13">
        <v>157</v>
      </c>
      <c r="G13">
        <v>54.683333333333302</v>
      </c>
      <c r="H13">
        <v>2.8710758914965</v>
      </c>
    </row>
    <row r="14" spans="1:9" x14ac:dyDescent="0.3">
      <c r="A14">
        <v>2024</v>
      </c>
      <c r="B14">
        <v>2</v>
      </c>
      <c r="C14" s="1" t="s">
        <v>118</v>
      </c>
      <c r="D14" t="s">
        <v>39</v>
      </c>
      <c r="E14" s="1" t="s">
        <v>223</v>
      </c>
      <c r="F14">
        <v>24</v>
      </c>
      <c r="G14">
        <v>2.75</v>
      </c>
      <c r="H14">
        <v>8.7272727272727302</v>
      </c>
    </row>
    <row r="15" spans="1:9" x14ac:dyDescent="0.3">
      <c r="A15">
        <v>2024</v>
      </c>
      <c r="B15">
        <v>2</v>
      </c>
      <c r="C15" s="1" t="s">
        <v>46</v>
      </c>
      <c r="D15" t="s">
        <v>47</v>
      </c>
      <c r="E15" s="1" t="s">
        <v>223</v>
      </c>
      <c r="F15">
        <v>70</v>
      </c>
      <c r="G15">
        <v>8.81666666666667</v>
      </c>
      <c r="H15">
        <v>7.9395085066162601</v>
      </c>
    </row>
    <row r="16" spans="1:9" x14ac:dyDescent="0.3">
      <c r="A16">
        <v>2024</v>
      </c>
      <c r="B16">
        <v>2</v>
      </c>
      <c r="C16" s="1" t="s">
        <v>133</v>
      </c>
      <c r="D16" t="s">
        <v>134</v>
      </c>
      <c r="E16" s="1" t="s">
        <v>223</v>
      </c>
      <c r="F16">
        <v>30</v>
      </c>
      <c r="G16">
        <v>10.199999999999999</v>
      </c>
      <c r="H16">
        <v>2.9411764705882399</v>
      </c>
    </row>
    <row r="17" spans="1:8" x14ac:dyDescent="0.3">
      <c r="A17">
        <v>2024</v>
      </c>
      <c r="B17">
        <v>2</v>
      </c>
      <c r="C17" s="1" t="s">
        <v>13</v>
      </c>
      <c r="D17" t="s">
        <v>14</v>
      </c>
      <c r="E17" s="1" t="s">
        <v>223</v>
      </c>
      <c r="F17">
        <v>816</v>
      </c>
      <c r="G17">
        <v>130.36666666666699</v>
      </c>
      <c r="H17">
        <v>6.2592687292252602</v>
      </c>
    </row>
    <row r="18" spans="1:8" x14ac:dyDescent="0.3">
      <c r="A18">
        <v>2024</v>
      </c>
      <c r="B18">
        <v>2</v>
      </c>
      <c r="C18" s="1" t="s">
        <v>44</v>
      </c>
      <c r="D18" t="s">
        <v>45</v>
      </c>
      <c r="E18" s="1" t="s">
        <v>223</v>
      </c>
      <c r="F18">
        <v>70</v>
      </c>
      <c r="G18">
        <v>11.85</v>
      </c>
      <c r="H18">
        <v>5.9071729957805896</v>
      </c>
    </row>
    <row r="19" spans="1:8" x14ac:dyDescent="0.3">
      <c r="A19">
        <v>2024</v>
      </c>
      <c r="B19">
        <v>2</v>
      </c>
      <c r="C19" s="1" t="s">
        <v>80</v>
      </c>
      <c r="D19" t="s">
        <v>81</v>
      </c>
      <c r="E19" s="1" t="s">
        <v>223</v>
      </c>
      <c r="F19">
        <v>24</v>
      </c>
      <c r="G19">
        <v>3.2</v>
      </c>
      <c r="H19">
        <v>7.5</v>
      </c>
    </row>
    <row r="20" spans="1:8" x14ac:dyDescent="0.3">
      <c r="A20">
        <v>2024</v>
      </c>
      <c r="B20">
        <v>2</v>
      </c>
      <c r="C20" s="1" t="s">
        <v>93</v>
      </c>
      <c r="D20" t="s">
        <v>94</v>
      </c>
      <c r="E20" s="1" t="s">
        <v>223</v>
      </c>
      <c r="F20">
        <v>6</v>
      </c>
      <c r="G20">
        <v>3.1</v>
      </c>
      <c r="H20">
        <v>1.93548387096774</v>
      </c>
    </row>
    <row r="21" spans="1:8" x14ac:dyDescent="0.3">
      <c r="A21">
        <v>2024</v>
      </c>
      <c r="B21">
        <v>2</v>
      </c>
      <c r="C21" s="1" t="s">
        <v>21</v>
      </c>
      <c r="D21" t="s">
        <v>22</v>
      </c>
      <c r="E21" s="1" t="s">
        <v>223</v>
      </c>
      <c r="F21">
        <v>4</v>
      </c>
      <c r="G21">
        <v>3.3333333333333298E-2</v>
      </c>
      <c r="H21">
        <v>120</v>
      </c>
    </row>
    <row r="22" spans="1:8" x14ac:dyDescent="0.3">
      <c r="A22">
        <v>2024</v>
      </c>
      <c r="B22">
        <v>2</v>
      </c>
      <c r="C22" s="1" t="s">
        <v>105</v>
      </c>
      <c r="D22" t="s">
        <v>106</v>
      </c>
      <c r="E22" s="1" t="s">
        <v>223</v>
      </c>
      <c r="F22">
        <v>38</v>
      </c>
      <c r="G22">
        <v>15.216666666666701</v>
      </c>
      <c r="H22">
        <v>2.4972617743702101</v>
      </c>
    </row>
    <row r="23" spans="1:8" x14ac:dyDescent="0.3">
      <c r="A23">
        <v>2024</v>
      </c>
      <c r="B23">
        <v>2</v>
      </c>
      <c r="C23" s="1" t="s">
        <v>34</v>
      </c>
      <c r="D23" t="s">
        <v>35</v>
      </c>
      <c r="E23" s="1" t="s">
        <v>223</v>
      </c>
      <c r="F23">
        <v>168</v>
      </c>
      <c r="G23">
        <v>31.383333333333301</v>
      </c>
      <c r="H23">
        <v>5.35315985130112</v>
      </c>
    </row>
    <row r="24" spans="1:8" x14ac:dyDescent="0.3">
      <c r="A24">
        <v>2024</v>
      </c>
      <c r="B24">
        <v>2</v>
      </c>
      <c r="C24" s="1" t="s">
        <v>95</v>
      </c>
      <c r="D24" t="s">
        <v>96</v>
      </c>
      <c r="E24" s="1" t="s">
        <v>223</v>
      </c>
      <c r="F24">
        <v>80</v>
      </c>
      <c r="G24">
        <v>19.899999999999999</v>
      </c>
      <c r="H24">
        <v>4.0201005025125598</v>
      </c>
    </row>
    <row r="25" spans="1:8" x14ac:dyDescent="0.3">
      <c r="A25">
        <v>2024</v>
      </c>
      <c r="B25">
        <v>3</v>
      </c>
      <c r="C25" s="1" t="s">
        <v>147</v>
      </c>
      <c r="D25" t="s">
        <v>148</v>
      </c>
      <c r="E25" s="1" t="s">
        <v>223</v>
      </c>
      <c r="F25">
        <v>16</v>
      </c>
      <c r="G25">
        <v>1.6</v>
      </c>
      <c r="H25">
        <v>10</v>
      </c>
    </row>
    <row r="26" spans="1:8" x14ac:dyDescent="0.3">
      <c r="A26">
        <v>2024</v>
      </c>
      <c r="B26">
        <v>3</v>
      </c>
      <c r="C26" s="1" t="s">
        <v>99</v>
      </c>
      <c r="D26" t="s">
        <v>100</v>
      </c>
      <c r="E26" s="1" t="s">
        <v>223</v>
      </c>
      <c r="F26">
        <v>16</v>
      </c>
      <c r="G26">
        <v>2.7333333333333298</v>
      </c>
      <c r="H26">
        <v>5.8536585365853702</v>
      </c>
    </row>
    <row r="27" spans="1:8" x14ac:dyDescent="0.3">
      <c r="A27">
        <v>2024</v>
      </c>
      <c r="B27">
        <v>3</v>
      </c>
      <c r="C27" s="1" t="s">
        <v>65</v>
      </c>
      <c r="D27" t="s">
        <v>66</v>
      </c>
      <c r="E27" s="1" t="s">
        <v>223</v>
      </c>
      <c r="F27">
        <v>32</v>
      </c>
      <c r="G27">
        <v>2.5333333333333301</v>
      </c>
      <c r="H27">
        <v>12.6315789473684</v>
      </c>
    </row>
    <row r="28" spans="1:8" x14ac:dyDescent="0.3">
      <c r="A28">
        <v>2024</v>
      </c>
      <c r="B28">
        <v>3</v>
      </c>
      <c r="C28" s="1" t="s">
        <v>101</v>
      </c>
      <c r="D28" t="s">
        <v>102</v>
      </c>
      <c r="E28" s="1" t="s">
        <v>223</v>
      </c>
      <c r="F28">
        <v>48</v>
      </c>
      <c r="G28">
        <v>18.5833333333333</v>
      </c>
      <c r="H28">
        <v>2.5829596412556102</v>
      </c>
    </row>
    <row r="29" spans="1:8" x14ac:dyDescent="0.3">
      <c r="A29">
        <v>2024</v>
      </c>
      <c r="B29">
        <v>3</v>
      </c>
      <c r="C29" s="1" t="s">
        <v>149</v>
      </c>
      <c r="D29" t="s">
        <v>150</v>
      </c>
      <c r="E29" s="1" t="s">
        <v>223</v>
      </c>
      <c r="F29">
        <v>0</v>
      </c>
      <c r="G29">
        <v>0.98333333333333295</v>
      </c>
      <c r="H29">
        <v>0</v>
      </c>
    </row>
    <row r="30" spans="1:8" x14ac:dyDescent="0.3">
      <c r="A30">
        <v>2024</v>
      </c>
      <c r="B30">
        <v>3</v>
      </c>
      <c r="C30" s="1" t="s">
        <v>78</v>
      </c>
      <c r="D30" t="s">
        <v>79</v>
      </c>
      <c r="E30" s="1" t="s">
        <v>223</v>
      </c>
      <c r="F30">
        <v>42</v>
      </c>
      <c r="G30">
        <v>15.45</v>
      </c>
      <c r="H30">
        <v>2.7184466019417499</v>
      </c>
    </row>
    <row r="31" spans="1:8" x14ac:dyDescent="0.3">
      <c r="A31">
        <v>2024</v>
      </c>
      <c r="B31">
        <v>3</v>
      </c>
      <c r="C31" s="1" t="s">
        <v>116</v>
      </c>
      <c r="D31" t="s">
        <v>117</v>
      </c>
      <c r="E31" s="1" t="s">
        <v>223</v>
      </c>
      <c r="F31">
        <v>6</v>
      </c>
      <c r="G31">
        <v>4.1166666666666698</v>
      </c>
      <c r="H31">
        <v>1.4574898785425101</v>
      </c>
    </row>
    <row r="32" spans="1:8" x14ac:dyDescent="0.3">
      <c r="A32">
        <v>2024</v>
      </c>
      <c r="B32">
        <v>3</v>
      </c>
      <c r="C32" s="1" t="s">
        <v>138</v>
      </c>
      <c r="D32" t="s">
        <v>139</v>
      </c>
      <c r="E32" s="1" t="s">
        <v>223</v>
      </c>
      <c r="F32">
        <v>24</v>
      </c>
      <c r="G32">
        <v>10</v>
      </c>
      <c r="H32">
        <v>2.4</v>
      </c>
    </row>
    <row r="33" spans="1:8" x14ac:dyDescent="0.3">
      <c r="A33">
        <v>2024</v>
      </c>
      <c r="B33">
        <v>3</v>
      </c>
      <c r="C33" s="1" t="s">
        <v>30</v>
      </c>
      <c r="D33" t="s">
        <v>31</v>
      </c>
      <c r="E33" s="1" t="s">
        <v>223</v>
      </c>
      <c r="F33">
        <v>288</v>
      </c>
      <c r="G33">
        <v>44</v>
      </c>
      <c r="H33">
        <v>6.5454545454545503</v>
      </c>
    </row>
    <row r="34" spans="1:8" x14ac:dyDescent="0.3">
      <c r="A34">
        <v>2024</v>
      </c>
      <c r="B34">
        <v>3</v>
      </c>
      <c r="C34" s="1" t="s">
        <v>145</v>
      </c>
      <c r="D34" t="s">
        <v>146</v>
      </c>
      <c r="E34" s="1" t="s">
        <v>223</v>
      </c>
      <c r="F34">
        <v>32</v>
      </c>
      <c r="G34">
        <v>3.45</v>
      </c>
      <c r="H34">
        <v>9.27536231884058</v>
      </c>
    </row>
    <row r="35" spans="1:8" x14ac:dyDescent="0.3">
      <c r="A35">
        <v>2024</v>
      </c>
      <c r="B35">
        <v>3</v>
      </c>
      <c r="C35" s="1" t="s">
        <v>143</v>
      </c>
      <c r="D35" t="s">
        <v>144</v>
      </c>
      <c r="E35" s="1" t="s">
        <v>223</v>
      </c>
      <c r="F35">
        <v>612</v>
      </c>
      <c r="G35">
        <v>101.25</v>
      </c>
      <c r="H35">
        <v>6.0444444444444398</v>
      </c>
    </row>
    <row r="36" spans="1:8" x14ac:dyDescent="0.3">
      <c r="A36">
        <v>2024</v>
      </c>
      <c r="B36">
        <v>3</v>
      </c>
      <c r="C36" s="1" t="s">
        <v>97</v>
      </c>
      <c r="D36" t="s">
        <v>98</v>
      </c>
      <c r="E36" s="1" t="s">
        <v>223</v>
      </c>
      <c r="F36">
        <v>296</v>
      </c>
      <c r="G36">
        <v>87.05</v>
      </c>
      <c r="H36">
        <v>3.4003446295232602</v>
      </c>
    </row>
    <row r="37" spans="1:8" x14ac:dyDescent="0.3">
      <c r="A37">
        <v>2024</v>
      </c>
      <c r="B37">
        <v>4</v>
      </c>
      <c r="C37" s="1" t="s">
        <v>30</v>
      </c>
      <c r="D37" t="s">
        <v>31</v>
      </c>
      <c r="E37" s="1" t="s">
        <v>223</v>
      </c>
      <c r="F37">
        <v>56</v>
      </c>
      <c r="G37">
        <v>10.533333333333299</v>
      </c>
      <c r="H37">
        <v>5.3164556962025298</v>
      </c>
    </row>
    <row r="38" spans="1:8" x14ac:dyDescent="0.3">
      <c r="A38">
        <v>2024</v>
      </c>
      <c r="B38">
        <v>4</v>
      </c>
      <c r="C38" s="1" t="s">
        <v>143</v>
      </c>
      <c r="D38" t="s">
        <v>144</v>
      </c>
      <c r="E38" s="1" t="s">
        <v>223</v>
      </c>
      <c r="F38">
        <v>276</v>
      </c>
      <c r="G38">
        <v>50.516666666666701</v>
      </c>
      <c r="H38">
        <v>5.4635433850214499</v>
      </c>
    </row>
    <row r="39" spans="1:8" x14ac:dyDescent="0.3">
      <c r="A39">
        <v>2024</v>
      </c>
      <c r="B39">
        <v>4</v>
      </c>
      <c r="C39" s="1" t="s">
        <v>13</v>
      </c>
      <c r="D39" t="s">
        <v>14</v>
      </c>
      <c r="E39" s="1" t="s">
        <v>223</v>
      </c>
      <c r="F39">
        <v>219</v>
      </c>
      <c r="G39">
        <v>39.683333333333302</v>
      </c>
      <c r="H39">
        <v>5.5186896262074798</v>
      </c>
    </row>
    <row r="40" spans="1:8" x14ac:dyDescent="0.3">
      <c r="A40">
        <v>2024</v>
      </c>
      <c r="B40">
        <v>4</v>
      </c>
      <c r="C40" s="1" t="s">
        <v>46</v>
      </c>
      <c r="D40" t="s">
        <v>47</v>
      </c>
      <c r="E40" s="1" t="s">
        <v>223</v>
      </c>
      <c r="F40">
        <v>28</v>
      </c>
      <c r="G40">
        <v>4.7</v>
      </c>
      <c r="H40">
        <v>5.9574468085106398</v>
      </c>
    </row>
    <row r="41" spans="1:8" x14ac:dyDescent="0.3">
      <c r="A41">
        <v>2024</v>
      </c>
      <c r="B41">
        <v>4</v>
      </c>
      <c r="C41" s="1" t="s">
        <v>114</v>
      </c>
      <c r="D41" t="s">
        <v>115</v>
      </c>
      <c r="E41" s="1" t="s">
        <v>223</v>
      </c>
      <c r="F41">
        <v>20</v>
      </c>
      <c r="G41">
        <v>3.4666666666666699</v>
      </c>
      <c r="H41">
        <v>5.7692307692307701</v>
      </c>
    </row>
    <row r="42" spans="1:8" x14ac:dyDescent="0.3">
      <c r="A42">
        <v>2024</v>
      </c>
      <c r="B42">
        <v>4</v>
      </c>
      <c r="C42" s="1" t="s">
        <v>121</v>
      </c>
      <c r="D42" t="s">
        <v>122</v>
      </c>
      <c r="E42" s="1" t="s">
        <v>223</v>
      </c>
      <c r="F42">
        <v>282</v>
      </c>
      <c r="G42">
        <v>83.466666666666697</v>
      </c>
      <c r="H42">
        <v>3.3785942492012802</v>
      </c>
    </row>
    <row r="43" spans="1:8" x14ac:dyDescent="0.3">
      <c r="A43">
        <v>2024</v>
      </c>
      <c r="B43">
        <v>4</v>
      </c>
      <c r="C43" s="1" t="s">
        <v>149</v>
      </c>
      <c r="D43" t="s">
        <v>150</v>
      </c>
      <c r="E43" s="1" t="s">
        <v>223</v>
      </c>
      <c r="F43">
        <v>419</v>
      </c>
      <c r="G43">
        <v>55.95</v>
      </c>
      <c r="H43">
        <v>7.4888293118856097</v>
      </c>
    </row>
    <row r="44" spans="1:8" x14ac:dyDescent="0.3">
      <c r="A44">
        <v>2024</v>
      </c>
      <c r="B44">
        <v>4</v>
      </c>
      <c r="C44" s="1" t="s">
        <v>32</v>
      </c>
      <c r="D44" t="s">
        <v>33</v>
      </c>
      <c r="E44" s="1" t="s">
        <v>223</v>
      </c>
      <c r="F44">
        <v>20</v>
      </c>
      <c r="G44">
        <v>0.98333333333333295</v>
      </c>
      <c r="H44">
        <v>20.338983050847499</v>
      </c>
    </row>
    <row r="45" spans="1:8" x14ac:dyDescent="0.3">
      <c r="A45">
        <v>2024</v>
      </c>
      <c r="B45">
        <v>4</v>
      </c>
      <c r="C45" s="1" t="s">
        <v>69</v>
      </c>
      <c r="D45" t="s">
        <v>70</v>
      </c>
      <c r="E45" s="1" t="s">
        <v>223</v>
      </c>
      <c r="F45">
        <v>280</v>
      </c>
      <c r="G45">
        <v>25.4166666666667</v>
      </c>
      <c r="H45">
        <v>11.016393442623</v>
      </c>
    </row>
    <row r="46" spans="1:8" x14ac:dyDescent="0.3">
      <c r="A46">
        <v>2024</v>
      </c>
      <c r="B46">
        <v>4</v>
      </c>
      <c r="C46" s="1" t="s">
        <v>103</v>
      </c>
      <c r="D46" t="s">
        <v>104</v>
      </c>
      <c r="E46" s="1" t="s">
        <v>224</v>
      </c>
      <c r="F46">
        <v>48</v>
      </c>
      <c r="G46">
        <v>13.483333333333301</v>
      </c>
      <c r="H46">
        <v>3.5599505562422702</v>
      </c>
    </row>
    <row r="47" spans="1:8" x14ac:dyDescent="0.3">
      <c r="A47">
        <v>2024</v>
      </c>
      <c r="B47">
        <v>4</v>
      </c>
      <c r="C47" s="1" t="s">
        <v>120</v>
      </c>
      <c r="D47" t="s">
        <v>6</v>
      </c>
      <c r="E47" s="1" t="s">
        <v>223</v>
      </c>
      <c r="F47">
        <v>12</v>
      </c>
      <c r="G47">
        <v>3.93333333333333</v>
      </c>
      <c r="H47">
        <v>3.0508474576271198</v>
      </c>
    </row>
    <row r="48" spans="1:8" x14ac:dyDescent="0.3">
      <c r="A48">
        <v>2024</v>
      </c>
      <c r="B48">
        <v>4</v>
      </c>
      <c r="C48" s="1" t="s">
        <v>44</v>
      </c>
      <c r="D48" t="s">
        <v>45</v>
      </c>
      <c r="E48" s="1" t="s">
        <v>223</v>
      </c>
      <c r="F48">
        <v>28</v>
      </c>
      <c r="G48">
        <v>3.0333333333333301</v>
      </c>
      <c r="H48">
        <v>9.2307692307692299</v>
      </c>
    </row>
    <row r="49" spans="1:8" x14ac:dyDescent="0.3">
      <c r="A49">
        <v>2024</v>
      </c>
      <c r="B49">
        <v>4</v>
      </c>
      <c r="C49" s="1" t="s">
        <v>67</v>
      </c>
      <c r="D49" t="s">
        <v>68</v>
      </c>
      <c r="E49" s="1" t="s">
        <v>223</v>
      </c>
      <c r="F49">
        <v>20</v>
      </c>
      <c r="G49">
        <v>1.5166666666666699</v>
      </c>
      <c r="H49">
        <v>13.1868131868132</v>
      </c>
    </row>
    <row r="50" spans="1:8" x14ac:dyDescent="0.3">
      <c r="A50">
        <v>2024</v>
      </c>
      <c r="B50">
        <v>5</v>
      </c>
      <c r="C50" s="1" t="s">
        <v>105</v>
      </c>
      <c r="D50" t="s">
        <v>106</v>
      </c>
      <c r="E50" s="1" t="s">
        <v>223</v>
      </c>
      <c r="F50">
        <v>40</v>
      </c>
      <c r="G50">
        <v>11.133333333333301</v>
      </c>
      <c r="H50">
        <v>3.59281437125748</v>
      </c>
    </row>
    <row r="51" spans="1:8" x14ac:dyDescent="0.3">
      <c r="A51">
        <v>2024</v>
      </c>
      <c r="B51">
        <v>5</v>
      </c>
      <c r="C51" s="1" t="s">
        <v>53</v>
      </c>
      <c r="D51" t="s">
        <v>54</v>
      </c>
      <c r="E51" s="1" t="s">
        <v>223</v>
      </c>
      <c r="F51">
        <v>24</v>
      </c>
      <c r="G51">
        <v>3.45</v>
      </c>
      <c r="H51">
        <v>6.9565217391304301</v>
      </c>
    </row>
    <row r="52" spans="1:8" x14ac:dyDescent="0.3">
      <c r="A52">
        <v>2024</v>
      </c>
      <c r="B52">
        <v>5</v>
      </c>
      <c r="C52" s="1" t="s">
        <v>55</v>
      </c>
      <c r="D52" t="s">
        <v>56</v>
      </c>
      <c r="E52" s="1" t="s">
        <v>223</v>
      </c>
      <c r="F52">
        <v>24</v>
      </c>
      <c r="G52">
        <v>0.81666666666666698</v>
      </c>
      <c r="H52">
        <v>29.387755102040799</v>
      </c>
    </row>
    <row r="53" spans="1:8" x14ac:dyDescent="0.3">
      <c r="A53">
        <v>2024</v>
      </c>
      <c r="B53">
        <v>5</v>
      </c>
      <c r="C53" s="1" t="s">
        <v>7</v>
      </c>
      <c r="D53" t="s">
        <v>8</v>
      </c>
      <c r="E53" s="1" t="s">
        <v>223</v>
      </c>
      <c r="F53">
        <v>98</v>
      </c>
      <c r="G53">
        <v>50.533333333333303</v>
      </c>
      <c r="H53">
        <v>1.93931398416887</v>
      </c>
    </row>
    <row r="54" spans="1:8" x14ac:dyDescent="0.3">
      <c r="A54">
        <v>2024</v>
      </c>
      <c r="B54">
        <v>5</v>
      </c>
      <c r="C54" s="1" t="s">
        <v>9</v>
      </c>
      <c r="D54" t="s">
        <v>8</v>
      </c>
      <c r="E54" s="1" t="s">
        <v>223</v>
      </c>
      <c r="F54">
        <v>4</v>
      </c>
      <c r="G54">
        <v>1.8333333333333299</v>
      </c>
      <c r="H54">
        <v>2.1818181818181799</v>
      </c>
    </row>
    <row r="55" spans="1:8" x14ac:dyDescent="0.3">
      <c r="A55">
        <v>2024</v>
      </c>
      <c r="B55">
        <v>5</v>
      </c>
      <c r="C55" s="1" t="s">
        <v>38</v>
      </c>
      <c r="D55" t="s">
        <v>39</v>
      </c>
      <c r="E55" s="1" t="s">
        <v>223</v>
      </c>
      <c r="F55">
        <v>160</v>
      </c>
      <c r="G55">
        <v>30.45</v>
      </c>
      <c r="H55">
        <v>5.2545155993431898</v>
      </c>
    </row>
    <row r="56" spans="1:8" x14ac:dyDescent="0.3">
      <c r="A56">
        <v>2024</v>
      </c>
      <c r="B56">
        <v>5</v>
      </c>
      <c r="C56" s="1" t="s">
        <v>119</v>
      </c>
      <c r="D56" t="s">
        <v>4</v>
      </c>
      <c r="E56" s="1" t="s">
        <v>223</v>
      </c>
      <c r="F56">
        <v>12</v>
      </c>
      <c r="G56">
        <v>1.86666666666667</v>
      </c>
      <c r="H56">
        <v>6.4285714285714297</v>
      </c>
    </row>
    <row r="57" spans="1:8" x14ac:dyDescent="0.3">
      <c r="A57">
        <v>2024</v>
      </c>
      <c r="B57">
        <v>5</v>
      </c>
      <c r="C57" s="1" t="s">
        <v>51</v>
      </c>
      <c r="D57" t="s">
        <v>52</v>
      </c>
      <c r="E57" s="1" t="s">
        <v>223</v>
      </c>
      <c r="F57">
        <v>24</v>
      </c>
      <c r="G57">
        <v>2.7</v>
      </c>
      <c r="H57">
        <v>8.8888888888888893</v>
      </c>
    </row>
    <row r="58" spans="1:8" x14ac:dyDescent="0.3">
      <c r="A58">
        <v>2024</v>
      </c>
      <c r="B58">
        <v>5</v>
      </c>
      <c r="C58" s="1" t="s">
        <v>90</v>
      </c>
      <c r="D58" t="s">
        <v>20</v>
      </c>
      <c r="E58" s="1" t="s">
        <v>223</v>
      </c>
      <c r="F58">
        <v>96</v>
      </c>
      <c r="G58">
        <v>11.6666666666667</v>
      </c>
      <c r="H58">
        <v>8.2285714285714295</v>
      </c>
    </row>
    <row r="59" spans="1:8" x14ac:dyDescent="0.3">
      <c r="A59">
        <v>2024</v>
      </c>
      <c r="B59">
        <v>5</v>
      </c>
      <c r="C59" s="1" t="s">
        <v>69</v>
      </c>
      <c r="D59" t="s">
        <v>70</v>
      </c>
      <c r="E59" s="1" t="s">
        <v>223</v>
      </c>
      <c r="F59">
        <v>1520</v>
      </c>
      <c r="G59">
        <v>163.433333333333</v>
      </c>
      <c r="H59">
        <v>9.3004283091984501</v>
      </c>
    </row>
    <row r="60" spans="1:8" x14ac:dyDescent="0.3">
      <c r="A60">
        <v>2024</v>
      </c>
      <c r="B60">
        <v>5</v>
      </c>
      <c r="C60" s="1" t="s">
        <v>141</v>
      </c>
      <c r="D60" t="s">
        <v>142</v>
      </c>
      <c r="E60" s="1" t="s">
        <v>223</v>
      </c>
      <c r="F60">
        <v>68</v>
      </c>
      <c r="G60">
        <v>21.716666666666701</v>
      </c>
      <c r="H60">
        <v>3.1312356101304699</v>
      </c>
    </row>
    <row r="61" spans="1:8" x14ac:dyDescent="0.3">
      <c r="A61">
        <v>2024</v>
      </c>
      <c r="B61">
        <v>5</v>
      </c>
      <c r="C61" s="1" t="s">
        <v>125</v>
      </c>
      <c r="D61" t="s">
        <v>126</v>
      </c>
      <c r="E61" s="1" t="s">
        <v>223</v>
      </c>
      <c r="F61">
        <v>12</v>
      </c>
      <c r="G61">
        <v>1.7666666666666699</v>
      </c>
      <c r="H61">
        <v>6.7924528301886804</v>
      </c>
    </row>
    <row r="62" spans="1:8" x14ac:dyDescent="0.3">
      <c r="A62">
        <v>2024</v>
      </c>
      <c r="B62">
        <v>5</v>
      </c>
      <c r="C62" s="1" t="s">
        <v>3</v>
      </c>
      <c r="D62" t="s">
        <v>4</v>
      </c>
      <c r="E62" s="1" t="s">
        <v>223</v>
      </c>
      <c r="F62">
        <v>12</v>
      </c>
      <c r="G62">
        <v>1.9166666666666701</v>
      </c>
      <c r="H62">
        <v>6.2608695652173898</v>
      </c>
    </row>
    <row r="63" spans="1:8" x14ac:dyDescent="0.3">
      <c r="A63">
        <v>2024</v>
      </c>
      <c r="B63">
        <v>5</v>
      </c>
      <c r="C63" s="1" t="s">
        <v>19</v>
      </c>
      <c r="D63" t="s">
        <v>20</v>
      </c>
      <c r="E63" s="1" t="s">
        <v>223</v>
      </c>
      <c r="F63">
        <v>128</v>
      </c>
      <c r="G63">
        <v>10.233333333333301</v>
      </c>
      <c r="H63">
        <v>12.5081433224756</v>
      </c>
    </row>
    <row r="64" spans="1:8" x14ac:dyDescent="0.3">
      <c r="A64">
        <v>2024</v>
      </c>
      <c r="B64">
        <v>5</v>
      </c>
      <c r="C64" s="1" t="s">
        <v>123</v>
      </c>
      <c r="D64" t="s">
        <v>124</v>
      </c>
      <c r="E64" s="1" t="s">
        <v>223</v>
      </c>
      <c r="F64">
        <v>8</v>
      </c>
      <c r="G64">
        <v>4.25</v>
      </c>
      <c r="H64">
        <v>1.8823529411764699</v>
      </c>
    </row>
    <row r="65" spans="1:8" x14ac:dyDescent="0.3">
      <c r="A65">
        <v>2024</v>
      </c>
      <c r="B65">
        <v>6</v>
      </c>
      <c r="C65" s="1" t="s">
        <v>133</v>
      </c>
      <c r="D65" t="s">
        <v>134</v>
      </c>
      <c r="E65" s="1" t="s">
        <v>223</v>
      </c>
      <c r="F65">
        <v>30</v>
      </c>
      <c r="G65">
        <v>13.133333333333301</v>
      </c>
      <c r="H65">
        <v>2.2842639593908598</v>
      </c>
    </row>
    <row r="66" spans="1:8" x14ac:dyDescent="0.3">
      <c r="A66">
        <v>2024</v>
      </c>
      <c r="B66">
        <v>6</v>
      </c>
      <c r="C66" s="1" t="s">
        <v>34</v>
      </c>
      <c r="D66" t="s">
        <v>35</v>
      </c>
      <c r="E66" s="1" t="s">
        <v>223</v>
      </c>
      <c r="F66">
        <v>137</v>
      </c>
      <c r="G66">
        <v>23.733333333333299</v>
      </c>
      <c r="H66">
        <v>5.77247191011236</v>
      </c>
    </row>
    <row r="67" spans="1:8" x14ac:dyDescent="0.3">
      <c r="A67">
        <v>2024</v>
      </c>
      <c r="B67">
        <v>6</v>
      </c>
      <c r="C67" s="1" t="s">
        <v>69</v>
      </c>
      <c r="D67" t="s">
        <v>70</v>
      </c>
      <c r="E67" s="1" t="s">
        <v>223</v>
      </c>
      <c r="F67">
        <v>500</v>
      </c>
      <c r="G67">
        <v>52.1666666666667</v>
      </c>
      <c r="H67">
        <v>9.5846645367412098</v>
      </c>
    </row>
    <row r="68" spans="1:8" x14ac:dyDescent="0.3">
      <c r="A68">
        <v>2024</v>
      </c>
      <c r="B68">
        <v>6</v>
      </c>
      <c r="C68" s="1" t="s">
        <v>57</v>
      </c>
      <c r="D68" t="s">
        <v>58</v>
      </c>
      <c r="E68" s="1" t="s">
        <v>223</v>
      </c>
      <c r="F68">
        <v>6</v>
      </c>
      <c r="G68">
        <v>2.7833333333333301</v>
      </c>
      <c r="H68">
        <v>2.1556886227544898</v>
      </c>
    </row>
    <row r="69" spans="1:8" x14ac:dyDescent="0.3">
      <c r="A69">
        <v>2024</v>
      </c>
      <c r="B69">
        <v>6</v>
      </c>
      <c r="C69" s="1" t="s">
        <v>105</v>
      </c>
      <c r="D69" t="s">
        <v>106</v>
      </c>
      <c r="E69" s="1" t="s">
        <v>223</v>
      </c>
      <c r="F69">
        <v>24</v>
      </c>
      <c r="G69">
        <v>5.7</v>
      </c>
      <c r="H69">
        <v>4.2105263157894699</v>
      </c>
    </row>
    <row r="70" spans="1:8" x14ac:dyDescent="0.3">
      <c r="A70">
        <v>2024</v>
      </c>
      <c r="B70">
        <v>6</v>
      </c>
      <c r="C70" s="1" t="s">
        <v>149</v>
      </c>
      <c r="D70" t="s">
        <v>150</v>
      </c>
      <c r="E70" s="1" t="s">
        <v>223</v>
      </c>
      <c r="F70">
        <v>590</v>
      </c>
      <c r="G70">
        <v>75.6666666666667</v>
      </c>
      <c r="H70">
        <v>7.7973568281938297</v>
      </c>
    </row>
    <row r="71" spans="1:8" x14ac:dyDescent="0.3">
      <c r="A71">
        <v>2024</v>
      </c>
      <c r="B71">
        <v>6</v>
      </c>
      <c r="C71" s="1" t="s">
        <v>141</v>
      </c>
      <c r="D71" t="s">
        <v>142</v>
      </c>
      <c r="E71" s="1" t="s">
        <v>223</v>
      </c>
      <c r="F71">
        <v>12</v>
      </c>
      <c r="G71">
        <v>4.9000000000000004</v>
      </c>
      <c r="H71">
        <v>2.4489795918367299</v>
      </c>
    </row>
    <row r="72" spans="1:8" x14ac:dyDescent="0.3">
      <c r="A72">
        <v>2024</v>
      </c>
      <c r="B72">
        <v>6</v>
      </c>
      <c r="C72" s="1" t="s">
        <v>19</v>
      </c>
      <c r="D72" t="s">
        <v>20</v>
      </c>
      <c r="E72" s="1" t="s">
        <v>223</v>
      </c>
      <c r="F72">
        <v>64</v>
      </c>
      <c r="G72">
        <v>1.9</v>
      </c>
      <c r="H72">
        <v>33.684210526315802</v>
      </c>
    </row>
    <row r="73" spans="1:8" x14ac:dyDescent="0.3">
      <c r="A73">
        <v>2024</v>
      </c>
      <c r="B73">
        <v>6</v>
      </c>
      <c r="C73" s="1" t="s">
        <v>30</v>
      </c>
      <c r="D73" t="s">
        <v>31</v>
      </c>
      <c r="E73" s="1" t="s">
        <v>223</v>
      </c>
      <c r="F73">
        <v>447</v>
      </c>
      <c r="G73">
        <v>75</v>
      </c>
      <c r="H73">
        <v>5.96</v>
      </c>
    </row>
    <row r="74" spans="1:8" x14ac:dyDescent="0.3">
      <c r="A74">
        <v>2024</v>
      </c>
      <c r="B74">
        <v>6</v>
      </c>
      <c r="C74" s="1" t="s">
        <v>26</v>
      </c>
      <c r="D74" t="s">
        <v>27</v>
      </c>
      <c r="E74" s="1" t="s">
        <v>223</v>
      </c>
      <c r="F74">
        <v>12</v>
      </c>
      <c r="G74">
        <v>6.7666666666666702</v>
      </c>
      <c r="H74">
        <v>1.7733990147783201</v>
      </c>
    </row>
    <row r="75" spans="1:8" x14ac:dyDescent="0.3">
      <c r="A75">
        <v>2024</v>
      </c>
      <c r="B75">
        <v>6</v>
      </c>
      <c r="C75" s="1" t="s">
        <v>114</v>
      </c>
      <c r="D75" t="s">
        <v>115</v>
      </c>
      <c r="E75" s="1" t="s">
        <v>223</v>
      </c>
      <c r="F75">
        <v>60</v>
      </c>
      <c r="G75">
        <v>7.05</v>
      </c>
      <c r="H75">
        <v>8.5106382978723403</v>
      </c>
    </row>
    <row r="76" spans="1:8" x14ac:dyDescent="0.3">
      <c r="A76">
        <v>2024</v>
      </c>
      <c r="B76">
        <v>6</v>
      </c>
      <c r="C76" s="1" t="s">
        <v>90</v>
      </c>
      <c r="D76" t="s">
        <v>20</v>
      </c>
      <c r="E76" s="1" t="s">
        <v>223</v>
      </c>
      <c r="F76">
        <v>96</v>
      </c>
      <c r="G76">
        <v>6.5833333333333304</v>
      </c>
      <c r="H76">
        <v>14.5822784810127</v>
      </c>
    </row>
    <row r="77" spans="1:8" x14ac:dyDescent="0.3">
      <c r="A77">
        <v>2024</v>
      </c>
      <c r="B77">
        <v>7</v>
      </c>
      <c r="C77" s="1" t="s">
        <v>30</v>
      </c>
      <c r="D77" t="s">
        <v>31</v>
      </c>
      <c r="E77" s="1" t="s">
        <v>223</v>
      </c>
      <c r="F77">
        <v>366</v>
      </c>
      <c r="G77">
        <v>65.433333333333294</v>
      </c>
      <c r="H77">
        <v>5.5934793683138002</v>
      </c>
    </row>
    <row r="78" spans="1:8" x14ac:dyDescent="0.3">
      <c r="A78">
        <v>2024</v>
      </c>
      <c r="B78">
        <v>7</v>
      </c>
      <c r="C78" s="1" t="s">
        <v>145</v>
      </c>
      <c r="D78" t="s">
        <v>146</v>
      </c>
      <c r="E78" s="1" t="s">
        <v>223</v>
      </c>
      <c r="F78">
        <v>48</v>
      </c>
      <c r="G78">
        <v>2.4500000000000002</v>
      </c>
      <c r="H78">
        <v>19.591836734693899</v>
      </c>
    </row>
    <row r="79" spans="1:8" x14ac:dyDescent="0.3">
      <c r="A79">
        <v>2024</v>
      </c>
      <c r="B79">
        <v>7</v>
      </c>
      <c r="C79" s="1" t="s">
        <v>149</v>
      </c>
      <c r="D79" t="s">
        <v>150</v>
      </c>
      <c r="E79" s="1" t="s">
        <v>223</v>
      </c>
      <c r="F79">
        <v>76</v>
      </c>
      <c r="G79">
        <v>11.4333333333333</v>
      </c>
      <c r="H79">
        <v>6.6472303206997099</v>
      </c>
    </row>
    <row r="80" spans="1:8" x14ac:dyDescent="0.3">
      <c r="A80">
        <v>2024</v>
      </c>
      <c r="B80">
        <v>7</v>
      </c>
      <c r="C80" s="1" t="s">
        <v>141</v>
      </c>
      <c r="D80" t="s">
        <v>142</v>
      </c>
      <c r="E80" s="1" t="s">
        <v>223</v>
      </c>
      <c r="F80">
        <v>278</v>
      </c>
      <c r="G80">
        <v>101.966666666667</v>
      </c>
      <c r="H80">
        <v>2.7263811703170999</v>
      </c>
    </row>
    <row r="81" spans="1:8" x14ac:dyDescent="0.3">
      <c r="A81">
        <v>2024</v>
      </c>
      <c r="B81">
        <v>7</v>
      </c>
      <c r="C81" s="1" t="s">
        <v>23</v>
      </c>
      <c r="D81" t="s">
        <v>24</v>
      </c>
      <c r="E81" s="1" t="s">
        <v>223</v>
      </c>
      <c r="F81">
        <v>20</v>
      </c>
      <c r="G81">
        <v>7.0166666666666702</v>
      </c>
      <c r="H81">
        <v>2.8503562945368199</v>
      </c>
    </row>
    <row r="82" spans="1:8" x14ac:dyDescent="0.3">
      <c r="A82">
        <v>2024</v>
      </c>
      <c r="B82">
        <v>7</v>
      </c>
      <c r="C82" s="1" t="s">
        <v>138</v>
      </c>
      <c r="D82" t="s">
        <v>139</v>
      </c>
      <c r="E82" s="1" t="s">
        <v>223</v>
      </c>
      <c r="F82">
        <v>48</v>
      </c>
      <c r="G82">
        <v>18.816666666666698</v>
      </c>
      <c r="H82">
        <v>2.5509300265721899</v>
      </c>
    </row>
    <row r="83" spans="1:8" x14ac:dyDescent="0.3">
      <c r="A83">
        <v>2024</v>
      </c>
      <c r="B83">
        <v>7</v>
      </c>
      <c r="C83" s="1" t="s">
        <v>118</v>
      </c>
      <c r="D83" t="s">
        <v>39</v>
      </c>
      <c r="E83" s="1" t="s">
        <v>223</v>
      </c>
      <c r="F83">
        <v>36</v>
      </c>
      <c r="G83">
        <v>5.45</v>
      </c>
      <c r="H83">
        <v>6.6055045871559601</v>
      </c>
    </row>
    <row r="84" spans="1:8" x14ac:dyDescent="0.3">
      <c r="A84">
        <v>2024</v>
      </c>
      <c r="B84">
        <v>7</v>
      </c>
      <c r="C84" s="1" t="s">
        <v>65</v>
      </c>
      <c r="D84" t="s">
        <v>66</v>
      </c>
      <c r="E84" s="1" t="s">
        <v>223</v>
      </c>
      <c r="F84">
        <v>48</v>
      </c>
      <c r="G84">
        <v>4.45</v>
      </c>
      <c r="H84">
        <v>10.7865168539326</v>
      </c>
    </row>
    <row r="85" spans="1:8" x14ac:dyDescent="0.3">
      <c r="A85">
        <v>2024</v>
      </c>
      <c r="B85">
        <v>7</v>
      </c>
      <c r="C85" s="1" t="s">
        <v>67</v>
      </c>
      <c r="D85" t="s">
        <v>68</v>
      </c>
      <c r="E85" s="1" t="s">
        <v>223</v>
      </c>
      <c r="F85">
        <v>48</v>
      </c>
      <c r="G85">
        <v>5.4666666666666703</v>
      </c>
      <c r="H85">
        <v>8.7804878048780495</v>
      </c>
    </row>
    <row r="86" spans="1:8" x14ac:dyDescent="0.3">
      <c r="A86">
        <v>2024</v>
      </c>
      <c r="B86">
        <v>7</v>
      </c>
      <c r="C86" s="1" t="s">
        <v>105</v>
      </c>
      <c r="D86" t="s">
        <v>106</v>
      </c>
      <c r="E86" s="1" t="s">
        <v>223</v>
      </c>
      <c r="F86">
        <v>38</v>
      </c>
      <c r="G86">
        <v>14.5</v>
      </c>
      <c r="H86">
        <v>2.6206896551724101</v>
      </c>
    </row>
    <row r="87" spans="1:8" x14ac:dyDescent="0.3">
      <c r="A87">
        <v>2024</v>
      </c>
      <c r="B87">
        <v>7</v>
      </c>
      <c r="C87" s="1" t="s">
        <v>34</v>
      </c>
      <c r="D87" t="s">
        <v>35</v>
      </c>
      <c r="E87" s="1" t="s">
        <v>223</v>
      </c>
      <c r="F87">
        <v>270</v>
      </c>
      <c r="G87">
        <v>51.0833333333333</v>
      </c>
      <c r="H87">
        <v>5.2854812398042403</v>
      </c>
    </row>
    <row r="88" spans="1:8" x14ac:dyDescent="0.3">
      <c r="A88">
        <v>2024</v>
      </c>
      <c r="B88">
        <v>7</v>
      </c>
      <c r="C88" s="1" t="s">
        <v>38</v>
      </c>
      <c r="D88" t="s">
        <v>39</v>
      </c>
      <c r="E88" s="1" t="s">
        <v>223</v>
      </c>
      <c r="F88">
        <v>24</v>
      </c>
      <c r="G88">
        <v>3.2833333333333301</v>
      </c>
      <c r="H88">
        <v>7.3096446700507602</v>
      </c>
    </row>
    <row r="89" spans="1:8" x14ac:dyDescent="0.3">
      <c r="A89">
        <v>2024</v>
      </c>
      <c r="B89">
        <v>8</v>
      </c>
      <c r="C89" s="1" t="s">
        <v>105</v>
      </c>
      <c r="D89" t="s">
        <v>106</v>
      </c>
      <c r="E89" s="1" t="s">
        <v>223</v>
      </c>
      <c r="F89">
        <v>74</v>
      </c>
      <c r="G89">
        <v>31.266666666666701</v>
      </c>
      <c r="H89">
        <v>2.3667377398720699</v>
      </c>
    </row>
    <row r="90" spans="1:8" x14ac:dyDescent="0.3">
      <c r="A90">
        <v>2024</v>
      </c>
      <c r="B90">
        <v>8</v>
      </c>
      <c r="C90" s="1" t="s">
        <v>84</v>
      </c>
      <c r="D90" t="s">
        <v>85</v>
      </c>
      <c r="E90" s="1" t="s">
        <v>223</v>
      </c>
      <c r="F90">
        <v>69</v>
      </c>
      <c r="G90">
        <v>26.3</v>
      </c>
      <c r="H90">
        <v>2.6235741444866898</v>
      </c>
    </row>
    <row r="91" spans="1:8" x14ac:dyDescent="0.3">
      <c r="A91">
        <v>2024</v>
      </c>
      <c r="B91">
        <v>8</v>
      </c>
      <c r="C91" s="1" t="s">
        <v>38</v>
      </c>
      <c r="D91" t="s">
        <v>39</v>
      </c>
      <c r="E91" s="1" t="s">
        <v>223</v>
      </c>
      <c r="F91">
        <v>248</v>
      </c>
      <c r="G91">
        <v>49.816666666666698</v>
      </c>
      <c r="H91">
        <v>4.9782535965205801</v>
      </c>
    </row>
    <row r="92" spans="1:8" x14ac:dyDescent="0.3">
      <c r="A92">
        <v>2024</v>
      </c>
      <c r="B92">
        <v>8</v>
      </c>
      <c r="C92" s="1" t="s">
        <v>119</v>
      </c>
      <c r="D92" t="s">
        <v>4</v>
      </c>
      <c r="E92" s="1" t="s">
        <v>223</v>
      </c>
      <c r="F92">
        <v>36</v>
      </c>
      <c r="G92">
        <v>5.5833333333333304</v>
      </c>
      <c r="H92">
        <v>6.4477611940298498</v>
      </c>
    </row>
    <row r="93" spans="1:8" x14ac:dyDescent="0.3">
      <c r="A93">
        <v>2024</v>
      </c>
      <c r="B93">
        <v>8</v>
      </c>
      <c r="C93" s="1" t="s">
        <v>141</v>
      </c>
      <c r="D93" t="s">
        <v>142</v>
      </c>
      <c r="E93" s="1" t="s">
        <v>223</v>
      </c>
      <c r="F93">
        <v>46</v>
      </c>
      <c r="G93">
        <v>15.1666666666667</v>
      </c>
      <c r="H93">
        <v>3.0329670329670302</v>
      </c>
    </row>
    <row r="94" spans="1:8" x14ac:dyDescent="0.3">
      <c r="A94">
        <v>2024</v>
      </c>
      <c r="B94">
        <v>8</v>
      </c>
      <c r="C94" s="1" t="s">
        <v>138</v>
      </c>
      <c r="D94" t="s">
        <v>139</v>
      </c>
      <c r="E94" s="1" t="s">
        <v>223</v>
      </c>
      <c r="F94">
        <v>71</v>
      </c>
      <c r="G94">
        <v>30.883333333333301</v>
      </c>
      <c r="H94">
        <v>2.29897463572585</v>
      </c>
    </row>
    <row r="95" spans="1:8" x14ac:dyDescent="0.3">
      <c r="A95">
        <v>2024</v>
      </c>
      <c r="B95">
        <v>8</v>
      </c>
      <c r="C95" s="1" t="s">
        <v>125</v>
      </c>
      <c r="D95" t="s">
        <v>126</v>
      </c>
      <c r="E95" s="1" t="s">
        <v>223</v>
      </c>
      <c r="F95">
        <v>12</v>
      </c>
      <c r="G95">
        <v>1.6</v>
      </c>
      <c r="H95">
        <v>7.5</v>
      </c>
    </row>
    <row r="96" spans="1:8" x14ac:dyDescent="0.3">
      <c r="A96">
        <v>2024</v>
      </c>
      <c r="B96">
        <v>8</v>
      </c>
      <c r="C96" s="1" t="s">
        <v>3</v>
      </c>
      <c r="D96" t="s">
        <v>4</v>
      </c>
      <c r="E96" s="1" t="s">
        <v>223</v>
      </c>
      <c r="F96">
        <v>36</v>
      </c>
      <c r="G96">
        <v>4.2</v>
      </c>
      <c r="H96">
        <v>8.5714285714285694</v>
      </c>
    </row>
    <row r="97" spans="1:8" x14ac:dyDescent="0.3">
      <c r="A97">
        <v>2024</v>
      </c>
      <c r="B97">
        <v>8</v>
      </c>
      <c r="C97" s="1" t="s">
        <v>71</v>
      </c>
      <c r="D97" t="s">
        <v>72</v>
      </c>
      <c r="E97" s="1" t="s">
        <v>223</v>
      </c>
      <c r="F97">
        <v>220</v>
      </c>
      <c r="G97">
        <v>16.183333333333302</v>
      </c>
      <c r="H97">
        <v>13.594232749742501</v>
      </c>
    </row>
    <row r="98" spans="1:8" x14ac:dyDescent="0.3">
      <c r="A98">
        <v>2024</v>
      </c>
      <c r="B98">
        <v>9</v>
      </c>
      <c r="C98" s="1" t="s">
        <v>110</v>
      </c>
      <c r="D98" t="s">
        <v>111</v>
      </c>
      <c r="E98" s="1" t="s">
        <v>223</v>
      </c>
      <c r="F98">
        <v>12</v>
      </c>
      <c r="G98">
        <v>6.4166666666666696</v>
      </c>
      <c r="H98">
        <v>1.8701298701298701</v>
      </c>
    </row>
    <row r="99" spans="1:8" x14ac:dyDescent="0.3">
      <c r="A99">
        <v>2024</v>
      </c>
      <c r="B99">
        <v>9</v>
      </c>
      <c r="C99" s="1" t="s">
        <v>175</v>
      </c>
      <c r="D99" t="s">
        <v>183</v>
      </c>
      <c r="E99" s="1" t="s">
        <v>223</v>
      </c>
      <c r="F99">
        <v>6</v>
      </c>
      <c r="G99">
        <v>3.06666666666667</v>
      </c>
      <c r="H99">
        <v>1.9565217391304299</v>
      </c>
    </row>
    <row r="100" spans="1:8" x14ac:dyDescent="0.3">
      <c r="A100">
        <v>2024</v>
      </c>
      <c r="B100">
        <v>9</v>
      </c>
      <c r="C100" s="1" t="s">
        <v>141</v>
      </c>
      <c r="D100" t="s">
        <v>142</v>
      </c>
      <c r="E100" s="1" t="s">
        <v>223</v>
      </c>
      <c r="F100">
        <v>78</v>
      </c>
      <c r="G100">
        <v>24.966666666666701</v>
      </c>
      <c r="H100">
        <v>3.1241655540720998</v>
      </c>
    </row>
    <row r="101" spans="1:8" x14ac:dyDescent="0.3">
      <c r="A101">
        <v>2024</v>
      </c>
      <c r="B101">
        <v>9</v>
      </c>
      <c r="C101" s="1" t="s">
        <v>161</v>
      </c>
      <c r="D101" t="s">
        <v>185</v>
      </c>
      <c r="E101" s="1" t="s">
        <v>223</v>
      </c>
      <c r="F101">
        <v>12</v>
      </c>
      <c r="G101">
        <v>4.0833333333333304</v>
      </c>
      <c r="H101">
        <v>2.93877551020408</v>
      </c>
    </row>
    <row r="102" spans="1:8" x14ac:dyDescent="0.3">
      <c r="A102">
        <v>2024</v>
      </c>
      <c r="B102">
        <v>9</v>
      </c>
      <c r="C102" s="1" t="s">
        <v>162</v>
      </c>
      <c r="D102" t="s">
        <v>163</v>
      </c>
      <c r="E102" s="1" t="s">
        <v>223</v>
      </c>
      <c r="F102">
        <v>12</v>
      </c>
      <c r="G102">
        <v>2.7666666666666702</v>
      </c>
      <c r="H102">
        <v>4.3373493975903603</v>
      </c>
    </row>
    <row r="103" spans="1:8" x14ac:dyDescent="0.3">
      <c r="A103">
        <v>2024</v>
      </c>
      <c r="B103">
        <v>9</v>
      </c>
      <c r="C103" s="1" t="s">
        <v>131</v>
      </c>
      <c r="D103" t="s">
        <v>132</v>
      </c>
      <c r="E103" s="1" t="s">
        <v>223</v>
      </c>
      <c r="F103">
        <v>108</v>
      </c>
      <c r="G103">
        <v>35.6</v>
      </c>
      <c r="H103">
        <v>3.0337078651685401</v>
      </c>
    </row>
  </sheetData>
  <autoFilter ref="A1:H103" xr:uid="{36FAF2AE-2448-4180-9AC0-B6BC3539E548}">
    <sortState xmlns:xlrd2="http://schemas.microsoft.com/office/spreadsheetml/2017/richdata2" ref="A2:H103">
      <sortCondition ref="B1:B103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F9F2C9AA054CA52C731858174D8C" ma:contentTypeVersion="8" ma:contentTypeDescription="Create a new document." ma:contentTypeScope="" ma:versionID="5184dda822e0b584dde6d027a35dbd6a">
  <xsd:schema xmlns:xsd="http://www.w3.org/2001/XMLSchema" xmlns:xs="http://www.w3.org/2001/XMLSchema" xmlns:p="http://schemas.microsoft.com/office/2006/metadata/properties" xmlns:ns3="4a1487be-5fb0-4b56-90fe-83be3378cbae" xmlns:ns4="4ca301b1-d951-4e63-9e5e-12b387dc6984" targetNamespace="http://schemas.microsoft.com/office/2006/metadata/properties" ma:root="true" ma:fieldsID="d8a720a93254646e738e1a25a36bb49f" ns3:_="" ns4:_="">
    <xsd:import namespace="4a1487be-5fb0-4b56-90fe-83be3378cbae"/>
    <xsd:import namespace="4ca301b1-d951-4e63-9e5e-12b387dc69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87be-5fb0-4b56-90fe-83be3378c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301b1-d951-4e63-9e5e-12b387dc69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1487be-5fb0-4b56-90fe-83be3378cbae" xsi:nil="true"/>
  </documentManagement>
</p:properties>
</file>

<file path=customXml/itemProps1.xml><?xml version="1.0" encoding="utf-8"?>
<ds:datastoreItem xmlns:ds="http://schemas.openxmlformats.org/officeDocument/2006/customXml" ds:itemID="{1103A917-5C1B-4146-ACE5-0A3C8792A2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30770B-4F35-4A79-B3F9-D410F81FF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487be-5fb0-4b56-90fe-83be3378cbae"/>
    <ds:schemaRef ds:uri="4ca301b1-d951-4e63-9e5e-12b387dc69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81F827-5B56-450B-BA37-CD46E285338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81B3ACC-9A4C-43A1-A54F-CDA24453A9F3}">
  <ds:schemaRefs>
    <ds:schemaRef ds:uri="http://schemas.microsoft.com/office/2006/metadata/properties"/>
    <ds:schemaRef ds:uri="http://schemas.openxmlformats.org/package/2006/metadata/core-properties"/>
    <ds:schemaRef ds:uri="4ca301b1-d951-4e63-9e5e-12b387dc6984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4a1487be-5fb0-4b56-90fe-83be3378cba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TEMP_G1_G2</vt:lpstr>
      <vt:lpstr>BASE_TMP_MED</vt:lpstr>
      <vt:lpstr>FALTA_FAZER</vt:lpstr>
      <vt:lpstr>Planilha2</vt:lpstr>
      <vt:lpstr>D4_EMP_ANUAL</vt:lpstr>
      <vt:lpstr>D4_PREVISTO</vt:lpstr>
      <vt:lpstr>COMPILADO</vt:lpstr>
      <vt:lpstr>PROD_MES(H6)</vt:lpstr>
      <vt:lpstr>Planilha4</vt:lpstr>
      <vt:lpstr>Planilha3</vt:lpstr>
      <vt:lpstr>PRODUÇÃO ANUAL(H6)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TADEU AZEVEDO DE QUEIROZ</dc:creator>
  <cp:lastModifiedBy>VINICIUS TADEU AZEVEDO DE QUEIROZ</cp:lastModifiedBy>
  <cp:lastPrinted>2024-09-13T14:58:30Z</cp:lastPrinted>
  <dcterms:created xsi:type="dcterms:W3CDTF">2024-09-05T14:31:46Z</dcterms:created>
  <dcterms:modified xsi:type="dcterms:W3CDTF">2024-10-01T19:58:16Z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0x01010019CBF9F2C9AA054CA52C731858174D8C</vt:lpwstr>
  </property>
</Properties>
</file>