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<sst xmlns="http://schemas.openxmlformats.org/spreadsheetml/2006/main" count="576" uniqueCount="309">
  <si>
    <t>NOME</t>
  </si>
  <si>
    <t>UBM</t>
  </si>
  <si>
    <t>ANO</t>
  </si>
  <si>
    <t>VOLUNTARIO CIVIL</t>
  </si>
  <si>
    <t>FUNÇÃO</t>
  </si>
  <si>
    <t>SEÇÃO</t>
  </si>
  <si>
    <t>HORARIO</t>
  </si>
  <si>
    <t>ENTRADA</t>
  </si>
  <si>
    <t>SAÍDA</t>
  </si>
  <si>
    <t>CHEFE IMEDIATO</t>
  </si>
  <si>
    <t>SETOR</t>
  </si>
  <si>
    <t>NOME DO VOLUNTÁRIO CIVIL</t>
  </si>
  <si>
    <t>TELEFONE</t>
  </si>
  <si>
    <t>ENDEREÇO</t>
  </si>
  <si>
    <t>MF/CPF/RG</t>
  </si>
  <si>
    <t>ANIVERSÁRIO</t>
  </si>
  <si>
    <r>
      <rPr>
        <b/>
        <sz val="12"/>
        <color theme="1"/>
        <rFont val="Arial"/>
        <charset val="134"/>
      </rPr>
      <t>DATA</t>
    </r>
    <r>
      <rPr>
        <b/>
        <sz val="12"/>
        <color theme="1"/>
        <rFont val="Arial"/>
        <charset val="134"/>
      </rPr>
      <t xml:space="preserve">
</t>
    </r>
    <r>
      <rPr>
        <b/>
        <sz val="12"/>
        <color theme="1"/>
        <rFont val="Arial"/>
        <charset val="134"/>
      </rPr>
      <t>INCLUSÃO / NASCIMENTO</t>
    </r>
    <r>
      <rPr>
        <b/>
        <sz val="12"/>
        <color theme="1"/>
        <rFont val="Arial"/>
        <charset val="134"/>
      </rPr>
      <t xml:space="preserve">
</t>
    </r>
  </si>
  <si>
    <t>TURNO</t>
  </si>
  <si>
    <t>CURSOS</t>
  </si>
  <si>
    <r>
      <rPr>
        <b/>
        <sz val="12"/>
        <color theme="1"/>
        <rFont val="Arial"/>
        <charset val="134"/>
      </rPr>
      <t>CNH</t>
    </r>
    <r>
      <rPr>
        <b/>
        <sz val="12"/>
        <color theme="1"/>
        <rFont val="Arial"/>
        <charset val="134"/>
      </rPr>
      <t xml:space="preserve">
</t>
    </r>
    <r>
      <rPr>
        <b/>
        <sz val="12"/>
        <color theme="1"/>
        <rFont val="Arial"/>
        <charset val="134"/>
      </rPr>
      <t>(CATEGORIA)</t>
    </r>
  </si>
  <si>
    <t>TIPO SANGUINEO</t>
  </si>
  <si>
    <t>E-MAIL</t>
  </si>
  <si>
    <t>QUARTEL DO COMANDO GERAL</t>
  </si>
  <si>
    <t>ADRYA</t>
  </si>
  <si>
    <t>AUXILIAR ADMINISTRATIVO</t>
  </si>
  <si>
    <t>CEL TORRES</t>
  </si>
  <si>
    <t>GABINETE DO SUB CMD (Justiça e Disciplina)</t>
  </si>
  <si>
    <r>
      <rPr>
        <b/>
        <sz val="12"/>
        <color theme="1"/>
        <rFont val="Arial"/>
        <charset val="134"/>
      </rPr>
      <t>Adrya</t>
    </r>
    <r>
      <rPr>
        <sz val="12"/>
        <color theme="1"/>
        <rFont val="Arial"/>
        <charset val="134"/>
      </rPr>
      <t xml:space="preserve"> Beatriz da Silva Santos</t>
    </r>
  </si>
  <si>
    <t>(91) 9388-0803</t>
  </si>
  <si>
    <t>Travessa 03 de Maio, nº 801</t>
  </si>
  <si>
    <t>018.111.812-28 7174959</t>
  </si>
  <si>
    <t>08/03/2023 08/03/2001</t>
  </si>
  <si>
    <t>MANHÃ</t>
  </si>
  <si>
    <t>Formada em Direito</t>
  </si>
  <si>
    <t>B</t>
  </si>
  <si>
    <t>-</t>
  </si>
  <si>
    <t>adryaoiram@gmail.com</t>
  </si>
  <si>
    <t>MAJ RODRIGO</t>
  </si>
  <si>
    <t>BM4</t>
  </si>
  <si>
    <r>
      <rPr>
        <sz val="12"/>
        <color theme="1"/>
        <rFont val="Arial"/>
        <charset val="134"/>
      </rPr>
      <t xml:space="preserve">Ana </t>
    </r>
    <r>
      <rPr>
        <b/>
        <sz val="12"/>
        <color theme="1"/>
        <rFont val="Arial"/>
        <charset val="134"/>
      </rPr>
      <t>Beatriz Vieira</t>
    </r>
    <r>
      <rPr>
        <sz val="12"/>
        <color theme="1"/>
        <rFont val="Arial"/>
        <charset val="134"/>
      </rPr>
      <t xml:space="preserve"> Xavier</t>
    </r>
  </si>
  <si>
    <t>(91) 98472-1780</t>
  </si>
  <si>
    <t>rua da mata, 97- parque guajará/Icoaraci</t>
  </si>
  <si>
    <t>70506080250, 35988223</t>
  </si>
  <si>
    <t>Bacharelado em Estatística(cursando)</t>
  </si>
  <si>
    <t>A+</t>
  </si>
  <si>
    <t>biaavieira0906@gmail.com</t>
  </si>
  <si>
    <t>ANA CLARA</t>
  </si>
  <si>
    <t>CEL WAGNER</t>
  </si>
  <si>
    <t>ANÁLISE/ CPP</t>
  </si>
  <si>
    <t>Ana Clara Dantas Bahia</t>
  </si>
  <si>
    <t>(91) 989553211</t>
  </si>
  <si>
    <t>037.097.712-26 7790261</t>
  </si>
  <si>
    <t>01/04/2024 06/03/2003</t>
  </si>
  <si>
    <t>claraoliveira41491@gmail.com</t>
  </si>
  <si>
    <t>CAP ROGÉRIO</t>
  </si>
  <si>
    <t>ASSISTÊNCIA SUBCOMANDO</t>
  </si>
  <si>
    <r>
      <rPr>
        <b/>
        <sz val="12"/>
        <color theme="1"/>
        <rFont val="Arial"/>
        <charset val="134"/>
      </rPr>
      <t>Ana Clara</t>
    </r>
    <r>
      <rPr>
        <sz val="12"/>
        <color theme="1"/>
        <rFont val="Arial"/>
        <charset val="134"/>
      </rPr>
      <t xml:space="preserve"> Miranda da Silva</t>
    </r>
  </si>
  <si>
    <t>(91) 9 8629-7161</t>
  </si>
  <si>
    <t>Passagem Tiradentes Nº 05 - Terra Frime</t>
  </si>
  <si>
    <t>7450025 701.197.712-09</t>
  </si>
  <si>
    <t>TARDE</t>
  </si>
  <si>
    <t>clara660561@gmail.com</t>
  </si>
  <si>
    <t>TEN ELIAS</t>
  </si>
  <si>
    <t>ANÁLISE</t>
  </si>
  <si>
    <r>
      <rPr>
        <b/>
        <sz val="12"/>
        <color theme="1"/>
        <rFont val="Arial"/>
        <charset val="134"/>
      </rPr>
      <t>Ana Paula</t>
    </r>
    <r>
      <rPr>
        <sz val="12"/>
        <color theme="1"/>
        <rFont val="Arial"/>
        <charset val="134"/>
      </rPr>
      <t xml:space="preserve"> Alves De Souza</t>
    </r>
  </si>
  <si>
    <t>(91)985446909</t>
  </si>
  <si>
    <t>Pss:Monte Serrant, nº 803</t>
  </si>
  <si>
    <t>021.565.562-10 7038264</t>
  </si>
  <si>
    <t>04/08/2023 17/01</t>
  </si>
  <si>
    <t>Cursando Direito</t>
  </si>
  <si>
    <t>ana.paulaszalves12@gmail.com</t>
  </si>
  <si>
    <r>
      <rPr>
        <b/>
        <sz val="12"/>
        <color theme="1"/>
        <rFont val="Arial"/>
        <charset val="134"/>
      </rPr>
      <t>Antônio</t>
    </r>
    <r>
      <rPr>
        <sz val="12"/>
        <color theme="1"/>
        <rFont val="Arial"/>
        <charset val="134"/>
      </rPr>
      <t xml:space="preserve"> Rafael Oliveira dos</t>
    </r>
    <r>
      <rPr>
        <b/>
        <sz val="12"/>
        <color theme="1"/>
        <rFont val="Arial"/>
        <charset val="134"/>
      </rPr>
      <t xml:space="preserve"> Santos</t>
    </r>
  </si>
  <si>
    <t>(91) 988770879</t>
  </si>
  <si>
    <t>Passagem Joana D'arc - Guamá sn</t>
  </si>
  <si>
    <t>069.681.002-66 8293284</t>
  </si>
  <si>
    <t>04/08/2023 30/01/2004</t>
  </si>
  <si>
    <t>Cursando Lincenciatura em Geografia</t>
  </si>
  <si>
    <t>antorafsz.1@gmail.com</t>
  </si>
  <si>
    <t>BRUNA RAFAELLA</t>
  </si>
  <si>
    <t>TEN NAILA</t>
  </si>
  <si>
    <t>GABINETE DO SUB CMD</t>
  </si>
  <si>
    <t>Bruna Rafaella Freitas dos Santos</t>
  </si>
  <si>
    <t>(91) 983488009</t>
  </si>
  <si>
    <t>Conj. Satélite we 11 n°815</t>
  </si>
  <si>
    <t>042.826.912-55 7124530</t>
  </si>
  <si>
    <t>04/08/2023 30/10/2000</t>
  </si>
  <si>
    <t>Formada em Licenciatura Integrada em Ciências, Matemática e Linguagens</t>
  </si>
  <si>
    <t>O+</t>
  </si>
  <si>
    <t>brunarafaellafreitasdos@gmail.com</t>
  </si>
  <si>
    <t>VITÓRIA GOMES</t>
  </si>
  <si>
    <t>Camille Vitória de Lima Gomes</t>
  </si>
  <si>
    <t>(91) 980511533</t>
  </si>
  <si>
    <t>Rua Cláudio Bordalo,418, Sacramenta</t>
  </si>
  <si>
    <t>039.946.722-01 7890657</t>
  </si>
  <si>
    <t>04/06/2023 25/06/2003</t>
  </si>
  <si>
    <t>A e B</t>
  </si>
  <si>
    <t>camillegomes2506@gmail.com</t>
  </si>
  <si>
    <t>CHRISTIAN RAFAEL</t>
  </si>
  <si>
    <t>Christian Rafael da Silva Guimarães</t>
  </si>
  <si>
    <t>(91) 984412662</t>
  </si>
  <si>
    <t>Passagem Esportiva - N°12, Cabanagem</t>
  </si>
  <si>
    <t>053.120.702-11 8767621</t>
  </si>
  <si>
    <t>04/08/2023 20/09/2000</t>
  </si>
  <si>
    <t>A/B</t>
  </si>
  <si>
    <t>christian.5689rafael@gmail.com</t>
  </si>
  <si>
    <t>CINDY</t>
  </si>
  <si>
    <t>Cindy Sabine Oliveira Pontes</t>
  </si>
  <si>
    <t>(91) 98988-2353</t>
  </si>
  <si>
    <t>Rua Santana 2, 162</t>
  </si>
  <si>
    <t>060.501.752-25 8008830</t>
  </si>
  <si>
    <t>03/06/2024 16/03/2003</t>
  </si>
  <si>
    <t>cindysabineoliveirapontess@gmail.com</t>
  </si>
  <si>
    <t>Elton Pereira dos Santos</t>
  </si>
  <si>
    <t>Rua do canal São Joaquim, 56- Mangueirão</t>
  </si>
  <si>
    <t>050.651.932.58</t>
  </si>
  <si>
    <r>
      <rPr>
        <sz val="12"/>
        <color theme="1"/>
        <rFont val="Arial"/>
        <charset val="134"/>
      </rPr>
      <t>29/05/2024 /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Arial"/>
        <charset val="134"/>
      </rPr>
      <t>09/04/2002</t>
    </r>
    <r>
      <rPr>
        <sz val="12"/>
        <color theme="1"/>
        <rFont val="Arial"/>
        <charset val="134"/>
      </rPr>
      <t xml:space="preserve">
</t>
    </r>
  </si>
  <si>
    <t>B+</t>
  </si>
  <si>
    <t>Eltinho.oficial02@gmail.com</t>
  </si>
  <si>
    <t>GIOVANA</t>
  </si>
  <si>
    <r>
      <rPr>
        <b/>
        <sz val="12"/>
        <color theme="1"/>
        <rFont val="Arial"/>
        <charset val="134"/>
      </rPr>
      <t>Geovana</t>
    </r>
    <r>
      <rPr>
        <sz val="12"/>
        <color theme="1"/>
        <rFont val="Arial"/>
        <charset val="134"/>
      </rPr>
      <t xml:space="preserve"> Silva Ramos Rufino</t>
    </r>
  </si>
  <si>
    <t>(91) 982030196</t>
  </si>
  <si>
    <t>Passagem nova, Vila São Matheus - Casa 11</t>
  </si>
  <si>
    <t>033.803.282-78 9079137</t>
  </si>
  <si>
    <t>07/02/2022 07/09/2004</t>
  </si>
  <si>
    <t>giovanarufino495@gmail.com</t>
  </si>
  <si>
    <t>CEL BRUNO</t>
  </si>
  <si>
    <t>BM3</t>
  </si>
  <si>
    <r>
      <rPr>
        <b/>
        <sz val="12"/>
        <color theme="1"/>
        <rFont val="Arial"/>
        <charset val="134"/>
      </rPr>
      <t>Guilherme</t>
    </r>
    <r>
      <rPr>
        <sz val="12"/>
        <color theme="1"/>
        <rFont val="Arial"/>
        <charset val="134"/>
      </rPr>
      <t xml:space="preserve"> Cauã Rodrigues da Silva</t>
    </r>
  </si>
  <si>
    <t>(91) 8370-2523</t>
  </si>
  <si>
    <t>passagem maria do carmo, 5 - coqueiro Ananindeua</t>
  </si>
  <si>
    <t>021.161.092-56</t>
  </si>
  <si>
    <r>
      <rPr>
        <sz val="12"/>
        <color theme="1"/>
        <rFont val="Arial"/>
        <charset val="134"/>
      </rPr>
      <t>29/05/2024 /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Arial"/>
        <charset val="134"/>
      </rPr>
      <t>10/12/2002</t>
    </r>
  </si>
  <si>
    <t>técnico em química (concluído), bacharel em estatística (cursando)</t>
  </si>
  <si>
    <t>guilhermecaua5@outlook.com</t>
  </si>
  <si>
    <t>CEL ARTEAGA</t>
  </si>
  <si>
    <t>BM1</t>
  </si>
  <si>
    <t>Gustavo Dahas de jesus</t>
  </si>
  <si>
    <t>(91) 98307-8056</t>
  </si>
  <si>
    <t>Passagem Dezenove de Março, 45</t>
  </si>
  <si>
    <t>060.945.712-82 7211943</t>
  </si>
  <si>
    <t>29/06/2001 04/09/2023</t>
  </si>
  <si>
    <t>Odontologia</t>
  </si>
  <si>
    <t>gdahas17hotmail.com</t>
  </si>
  <si>
    <t>GUSTAVO</t>
  </si>
  <si>
    <t>Gustavo Henrique da Luz Melo</t>
  </si>
  <si>
    <t>Tv. Francisco Caldeira Castelo Branco, nº 2773</t>
  </si>
  <si>
    <t>161.933.767-39 8110310</t>
  </si>
  <si>
    <t>02/01/2023 / 23/06/2004</t>
  </si>
  <si>
    <t>gustavoluizmelo123@gmail.com</t>
  </si>
  <si>
    <t>Jamilly Maria Lobato Mendonça Gonçalves</t>
  </si>
  <si>
    <t>91 98182-4060</t>
  </si>
  <si>
    <t>Pass. Gama Malcher Nº51 - Marco</t>
  </si>
  <si>
    <t>7038472 022.540.562-80</t>
  </si>
  <si>
    <t>11/2022 // 13/06/2002</t>
  </si>
  <si>
    <t>Informática Básica</t>
  </si>
  <si>
    <t>jamillylobato2019@gmail.com</t>
  </si>
  <si>
    <t>JEAN LIMA</t>
  </si>
  <si>
    <r>
      <rPr>
        <b/>
        <sz val="12"/>
        <color theme="1"/>
        <rFont val="Arial"/>
        <charset val="134"/>
      </rPr>
      <t>Jean</t>
    </r>
    <r>
      <rPr>
        <sz val="12"/>
        <color theme="1"/>
        <rFont val="Arial"/>
        <charset val="134"/>
      </rPr>
      <t xml:space="preserve"> Carlos dos Santos </t>
    </r>
    <r>
      <rPr>
        <b/>
        <sz val="12"/>
        <color theme="1"/>
        <rFont val="Arial"/>
        <charset val="134"/>
      </rPr>
      <t>Lima</t>
    </r>
  </si>
  <si>
    <t>(91) 984519985</t>
  </si>
  <si>
    <t>Augusto Montenegro - Nº 3975, Total Life 1A 101</t>
  </si>
  <si>
    <r>
      <rPr>
        <sz val="12"/>
        <color theme="1"/>
        <rFont val="Arial"/>
        <charset val="134"/>
      </rPr>
      <t>034.433.162-80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Arial"/>
        <charset val="134"/>
      </rPr>
      <t>8805818</t>
    </r>
  </si>
  <si>
    <t>Cursando Estatística, Técnico Contábil</t>
  </si>
  <si>
    <t>santoslimajeancarlos@gmail.com</t>
  </si>
  <si>
    <t>JÚLIA SANTOS</t>
  </si>
  <si>
    <t>Julia Emily Chaves dos Santos</t>
  </si>
  <si>
    <t>(91) 980650515</t>
  </si>
  <si>
    <t>Rua Esperantista, 207, quadra 16, Coqueiro-Belém</t>
  </si>
  <si>
    <t>055.606.742-81 7038671</t>
  </si>
  <si>
    <t>julia.chaves054@gmail.com</t>
  </si>
  <si>
    <t>JULLY ANNY</t>
  </si>
  <si>
    <r>
      <rPr>
        <b/>
        <sz val="12"/>
        <color theme="1"/>
        <rFont val="Arial"/>
        <charset val="134"/>
      </rPr>
      <t xml:space="preserve">Jully </t>
    </r>
    <r>
      <rPr>
        <sz val="12"/>
        <color theme="1"/>
        <rFont val="Arial"/>
        <charset val="134"/>
      </rPr>
      <t>Anny Pinheiro da Silva</t>
    </r>
  </si>
  <si>
    <t>(91) 98013-7458</t>
  </si>
  <si>
    <t>Rua Astronauta Nº 63B - Parque Verde</t>
  </si>
  <si>
    <t>6301042 018.889.532-92 0793546913-68</t>
  </si>
  <si>
    <t>Cursando Marketing</t>
  </si>
  <si>
    <t>jully.anny2021@gmail.com</t>
  </si>
  <si>
    <t>CAP REZENDE</t>
  </si>
  <si>
    <t>PJ</t>
  </si>
  <si>
    <t>Laissa Mayara de Almeida Ferreira</t>
  </si>
  <si>
    <t>(91) 9 84336760</t>
  </si>
  <si>
    <t>AV. TAVARES BASTOS, N 836</t>
  </si>
  <si>
    <t>054.091.912-85</t>
  </si>
  <si>
    <r>
      <rPr>
        <sz val="12"/>
        <color theme="1"/>
        <rFont val="Arial"/>
        <charset val="134"/>
      </rPr>
      <t>03/10/2022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Arial"/>
        <charset val="134"/>
      </rPr>
      <t>17/12/2001</t>
    </r>
  </si>
  <si>
    <t>informática básica / cursando direito</t>
  </si>
  <si>
    <t>O-</t>
  </si>
  <si>
    <t>laissamayara16@gmail.com</t>
  </si>
  <si>
    <r>
      <rPr>
        <b/>
        <sz val="12"/>
        <color theme="1"/>
        <rFont val="Arial"/>
        <charset val="134"/>
      </rPr>
      <t>Larisi</t>
    </r>
    <r>
      <rPr>
        <sz val="12"/>
        <color theme="1"/>
        <rFont val="Arial"/>
        <charset val="134"/>
      </rPr>
      <t xml:space="preserve"> Ferreira Paiva</t>
    </r>
  </si>
  <si>
    <t>(91) 8907-1093</t>
  </si>
  <si>
    <t>Pass. Americano,163 Telegrafo</t>
  </si>
  <si>
    <t>054.145.812-40 7423253</t>
  </si>
  <si>
    <t>08/03/2023 15/11/2000</t>
  </si>
  <si>
    <t>Cursando Geografia UEPA</t>
  </si>
  <si>
    <t>larisi.psi@gmail.com</t>
  </si>
  <si>
    <t>Lorena Samily dos Santos Pinto</t>
  </si>
  <si>
    <t>(91) 987084940</t>
  </si>
  <si>
    <t>Passagem Ana Deusa, nº245 A</t>
  </si>
  <si>
    <t>2405457296 7232930</t>
  </si>
  <si>
    <t>AB+</t>
  </si>
  <si>
    <t>lorenasamily775@@gmail.com</t>
  </si>
  <si>
    <t>LUANA</t>
  </si>
  <si>
    <t>Luana Luize Santos Silva</t>
  </si>
  <si>
    <t>(94) 991889865</t>
  </si>
  <si>
    <t>Passagem Vera Cruz Nº 99 - Terra Firme</t>
  </si>
  <si>
    <t>042.821.262-05</t>
  </si>
  <si>
    <t>luanaluizesantos@gmail.com</t>
  </si>
  <si>
    <r>
      <rPr>
        <b/>
        <sz val="12"/>
        <color theme="1"/>
        <rFont val="Arial"/>
        <charset val="134"/>
      </rPr>
      <t>Lucas</t>
    </r>
    <r>
      <rPr>
        <sz val="12"/>
        <color theme="1"/>
        <rFont val="Arial"/>
        <charset val="134"/>
      </rPr>
      <t xml:space="preserve"> Figueiredo </t>
    </r>
    <r>
      <rPr>
        <b/>
        <sz val="12"/>
        <color theme="1"/>
        <rFont val="Arial"/>
        <charset val="134"/>
      </rPr>
      <t>Duarte</t>
    </r>
  </si>
  <si>
    <t>(91) 991443148</t>
  </si>
  <si>
    <t>Av. Rômulo Maiorana, 1670 - Marco</t>
  </si>
  <si>
    <t>375.533.778-99 7567485</t>
  </si>
  <si>
    <t>lucasduarte2004@gmail.com</t>
  </si>
  <si>
    <t>SUB MORAES</t>
  </si>
  <si>
    <t>BM7</t>
  </si>
  <si>
    <t>Lucas Martins Pinheiro</t>
  </si>
  <si>
    <t>(91)981210828</t>
  </si>
  <si>
    <t>Conjunto Xingú, Qª 16 Nº 82 Coqueiro</t>
  </si>
  <si>
    <t>023.268.302-61 9070219</t>
  </si>
  <si>
    <t>Informática Básica e Avançada, Design de Interiores, Cursando História</t>
  </si>
  <si>
    <t>lucasmpc294@gmail.com</t>
  </si>
  <si>
    <t>CEL ERIVALDO</t>
  </si>
  <si>
    <t>BM6</t>
  </si>
  <si>
    <r>
      <rPr>
        <b/>
        <sz val="12"/>
        <color theme="1"/>
        <rFont val="Arial"/>
        <charset val="134"/>
      </rPr>
      <t>Luis Felipe</t>
    </r>
    <r>
      <rPr>
        <sz val="12"/>
        <color theme="1"/>
        <rFont val="Arial"/>
        <charset val="134"/>
      </rPr>
      <t xml:space="preserve"> Peres Pinheiro</t>
    </r>
  </si>
  <si>
    <t>(91) 981407428</t>
  </si>
  <si>
    <t>Rua Dois de Junho, 69</t>
  </si>
  <si>
    <t>049.844.252-70</t>
  </si>
  <si>
    <t>25/01/2004 06/02/2023</t>
  </si>
  <si>
    <t>Peresfelipe181@gmail.com</t>
  </si>
  <si>
    <r>
      <rPr>
        <b/>
        <sz val="12"/>
        <color theme="1"/>
        <rFont val="Arial"/>
        <charset val="134"/>
      </rPr>
      <t>Marcos</t>
    </r>
    <r>
      <rPr>
        <sz val="12"/>
        <color theme="1"/>
        <rFont val="Arial"/>
        <charset val="134"/>
      </rPr>
      <t xml:space="preserve"> Gabriel Lima Dos Santos</t>
    </r>
  </si>
  <si>
    <t>(91)982832038</t>
  </si>
  <si>
    <t>Passagem fé em Deus, n4 CURIÓ UTINGA</t>
  </si>
  <si>
    <t>042.620.062-47 8599923</t>
  </si>
  <si>
    <t>15/11/2002 07/02/2023</t>
  </si>
  <si>
    <t>marcosplann@gmail.com</t>
  </si>
  <si>
    <t>Rayane Catherine Palheta Pascarelli</t>
  </si>
  <si>
    <t>(92) 991097178</t>
  </si>
  <si>
    <t>Tv. Patativa 23, Maracangalha</t>
  </si>
  <si>
    <t>029.679.422-86</t>
  </si>
  <si>
    <t>08/03/2023 08/04/2003</t>
  </si>
  <si>
    <t>rayanecatrine@gmail.com</t>
  </si>
  <si>
    <t>RAYSSA</t>
  </si>
  <si>
    <t>Rayssa Thayná da Silva de Oliveira</t>
  </si>
  <si>
    <t>(91)9830110001</t>
  </si>
  <si>
    <t>Tv. Lomas Valentina, Pass. Mário Rocha</t>
  </si>
  <si>
    <t>026.135.832-40 7640418</t>
  </si>
  <si>
    <t>01/06/2022 24/12/2003</t>
  </si>
  <si>
    <t>B em andamento</t>
  </si>
  <si>
    <t>thaynabaia.09@gmail.com</t>
  </si>
  <si>
    <r>
      <rPr>
        <b/>
        <sz val="12"/>
        <color theme="1"/>
        <rFont val="Arial"/>
        <charset val="134"/>
      </rPr>
      <t>Rebeca</t>
    </r>
    <r>
      <rPr>
        <sz val="12"/>
        <color theme="1"/>
        <rFont val="Arial"/>
        <charset val="134"/>
      </rPr>
      <t xml:space="preserve"> Baia </t>
    </r>
    <r>
      <rPr>
        <b/>
        <sz val="12"/>
        <color theme="1"/>
        <rFont val="Arial"/>
        <charset val="134"/>
      </rPr>
      <t>Ribeiro</t>
    </r>
  </si>
  <si>
    <t>(91) 984855137</t>
  </si>
  <si>
    <t>Conjunto Santos Dumont, Bloco: F Casa 01</t>
  </si>
  <si>
    <t>034.860.592-70 7264391</t>
  </si>
  <si>
    <t>rebeca.ribeirolima@icloud.com</t>
  </si>
  <si>
    <t>Tayssa Gabrielly Leal Rabelo</t>
  </si>
  <si>
    <t>(91)998099512</t>
  </si>
  <si>
    <t>Tv do Chaco, 112 -Pedreira</t>
  </si>
  <si>
    <t>029.064.052-05</t>
  </si>
  <si>
    <r>
      <rPr>
        <sz val="12"/>
        <color theme="1"/>
        <rFont val="Arial"/>
        <charset val="134"/>
      </rPr>
      <t>08/03/2023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Arial"/>
        <charset val="134"/>
      </rPr>
      <t>08/01/2003</t>
    </r>
  </si>
  <si>
    <t>tayrabelo2@icloud.com</t>
  </si>
  <si>
    <t>THAISE</t>
  </si>
  <si>
    <t>Thaise Silva Costa</t>
  </si>
  <si>
    <t>(91) 986409358</t>
  </si>
  <si>
    <t>Alameda Juruá Q: 27 Nº 18 - Paar</t>
  </si>
  <si>
    <t>055.044.312-63 8420921</t>
  </si>
  <si>
    <t>Atendente de Farmácia</t>
  </si>
  <si>
    <t>thaisesilvathais@gmail.com</t>
  </si>
  <si>
    <t>Victoria Chaves Rodrigues</t>
  </si>
  <si>
    <t>(91) 98014-5396</t>
  </si>
  <si>
    <t>Rua Paulo Cícero, nº16</t>
  </si>
  <si>
    <t>051.677.492-12 8195-526</t>
  </si>
  <si>
    <t>01/11/2022 20/11/2000</t>
  </si>
  <si>
    <t>Formada em Letras - Ingles/ Informática Basica</t>
  </si>
  <si>
    <t>vicrodrigues8578@gmail.com</t>
  </si>
  <si>
    <t>VINÍCIUS FAVACHO</t>
  </si>
  <si>
    <r>
      <rPr>
        <b/>
        <sz val="12"/>
        <color theme="1"/>
        <rFont val="Arial"/>
        <charset val="134"/>
      </rPr>
      <t>Vinicius</t>
    </r>
    <r>
      <rPr>
        <sz val="12"/>
        <color theme="1"/>
        <rFont val="Arial"/>
        <charset val="134"/>
      </rPr>
      <t xml:space="preserve"> José de Campos </t>
    </r>
    <r>
      <rPr>
        <b/>
        <sz val="12"/>
        <color theme="1"/>
        <rFont val="Arial"/>
        <charset val="134"/>
      </rPr>
      <t>Favacho</t>
    </r>
  </si>
  <si>
    <t>(91) 98109-5688</t>
  </si>
  <si>
    <t>Travessa We 7B N° 11 - Cidade Nova 9</t>
  </si>
  <si>
    <t>029.952.052-82 7421717</t>
  </si>
  <si>
    <t>04/03//2024 25/10/2001</t>
  </si>
  <si>
    <t>Cursando Estatística e Ciência de Dados</t>
  </si>
  <si>
    <t>viniciusfavacho@outlook.com</t>
  </si>
  <si>
    <t>Wanrley De Carvalho Cabral Junior</t>
  </si>
  <si>
    <t>(91)980725672</t>
  </si>
  <si>
    <t>Travessa Djalma Dutra, Nº 1030</t>
  </si>
  <si>
    <t>3348994276 8749004</t>
  </si>
  <si>
    <t>01/02/2023 20/05/2002</t>
  </si>
  <si>
    <t>wanrleyjunior@gmail.com</t>
  </si>
  <si>
    <t>Wellington de Castro da Silva</t>
  </si>
  <si>
    <t>(91) 98488-4549</t>
  </si>
  <si>
    <t>Rua San Remo, 87 - Coqueiro</t>
  </si>
  <si>
    <t>8277961 052.906.832-08 0804207113-09</t>
  </si>
  <si>
    <t>Formado em Direito</t>
  </si>
  <si>
    <t>welcastro12@gmail.com</t>
  </si>
  <si>
    <t>Yasmin Santos Braga</t>
  </si>
  <si>
    <t>(91) 980440214</t>
  </si>
  <si>
    <t>Conj. Orlando Lobato, Quadra B, Rua Júpiter, casa 213</t>
  </si>
  <si>
    <t>5977533/1 05532912203 8598910</t>
  </si>
  <si>
    <t>01/10/2023 08/11/2001</t>
  </si>
  <si>
    <t>Cursando História</t>
  </si>
  <si>
    <t>yasmin.ysb.braga@gamail.com</t>
  </si>
  <si>
    <t>YASMIN</t>
  </si>
  <si>
    <r>
      <rPr>
        <b/>
        <sz val="12"/>
        <color theme="1"/>
        <rFont val="Arial"/>
        <charset val="134"/>
      </rPr>
      <t xml:space="preserve">Yasmin </t>
    </r>
    <r>
      <rPr>
        <sz val="12"/>
        <color theme="1"/>
        <rFont val="Arial"/>
        <charset val="134"/>
      </rPr>
      <t>Stefanie Ferreira de Matos</t>
    </r>
  </si>
  <si>
    <t>(91) 98935-5573</t>
  </si>
  <si>
    <t>Passagem Bom Jesus N° 243 - Atalaia</t>
  </si>
  <si>
    <t>3882938 078.699.202-66 0456209122-16</t>
  </si>
  <si>
    <t>fmyasbig07@gmail.com</t>
  </si>
  <si>
    <r>
      <rPr>
        <b/>
        <sz val="12"/>
        <color theme="1"/>
        <rFont val="Arial"/>
        <charset val="134"/>
      </rPr>
      <t>Yngrid Maria</t>
    </r>
    <r>
      <rPr>
        <sz val="12"/>
        <color theme="1"/>
        <rFont val="Arial"/>
        <charset val="134"/>
      </rPr>
      <t xml:space="preserve"> Lima Costa</t>
    </r>
  </si>
  <si>
    <t>(91) 98443-0204</t>
  </si>
  <si>
    <t>passagem espirito santo, Q 218 casa 10</t>
  </si>
  <si>
    <t>05/01/2023 / 29/05/2004</t>
  </si>
  <si>
    <t>yngridcosta05@gmail.com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</si>
</sst>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u/>
      <sz val="12"/>
      <color rgb="FF1155CC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D8E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3" borderId="3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vertical="center" readingOrder="1"/>
    </xf>
    <xf numFmtId="0" fontId="3" fillId="0" borderId="4" xfId="0" applyFont="1" applyBorder="1" applyAlignment="1">
      <alignment horizontal="center" vertical="center" readingOrder="1"/>
    </xf>
    <xf numFmtId="0" fontId="2" fillId="4" borderId="3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vertical="center" readingOrder="1"/>
    </xf>
    <xf numFmtId="0" fontId="2" fillId="5" borderId="3" xfId="0" applyFont="1" applyFill="1" applyBorder="1" applyAlignment="1">
      <alignment horizontal="center" vertical="center" readingOrder="1"/>
    </xf>
    <xf numFmtId="0" fontId="1" fillId="0" borderId="4" xfId="0" applyFont="1" applyBorder="1" applyAlignment="1">
      <alignment vertical="center" readingOrder="1"/>
    </xf>
    <xf numFmtId="0" fontId="2" fillId="6" borderId="3" xfId="0" applyFont="1" applyFill="1" applyBorder="1" applyAlignment="1">
      <alignment horizontal="center" vertical="center" readingOrder="1"/>
    </xf>
    <xf numFmtId="0" fontId="2" fillId="7" borderId="3" xfId="0" applyFont="1" applyFill="1" applyBorder="1" applyAlignment="1">
      <alignment horizontal="center" vertical="center" readingOrder="1"/>
    </xf>
    <xf numFmtId="0" fontId="2" fillId="8" borderId="3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readingOrder="1"/>
    </xf>
    <xf numFmtId="0" fontId="2" fillId="10" borderId="3" xfId="0" applyFont="1" applyFill="1" applyBorder="1" applyAlignment="1">
      <alignment horizontal="center" vertical="center" readingOrder="1"/>
    </xf>
    <xf numFmtId="0" fontId="2" fillId="11" borderId="3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 readingOrder="1"/>
    </xf>
    <xf numFmtId="58" fontId="3" fillId="0" borderId="4" xfId="0" applyNumberFormat="1" applyFont="1" applyBorder="1" applyAlignment="1">
      <alignment horizontal="center" vertical="center" readingOrder="1"/>
    </xf>
    <xf numFmtId="0" fontId="4" fillId="0" borderId="4" xfId="0" applyFont="1" applyBorder="1" applyAlignment="1">
      <alignment horizontal="center" vertical="center" readingOrder="1"/>
    </xf>
    <xf numFmtId="16" fontId="3" fillId="0" borderId="4" xfId="0" applyNumberFormat="1" applyFont="1" applyBorder="1" applyAlignment="1">
      <alignment horizontal="center" readingOrder="1"/>
    </xf>
    <xf numFmtId="0" fontId="3" fillId="12" borderId="4" xfId="0" applyFont="1" applyFill="1" applyBorder="1" applyAlignment="1">
      <alignment horizontal="center" readingOrder="1"/>
    </xf>
    <xf numFmtId="0" fontId="3" fillId="0" borderId="4" xfId="0" applyFont="1" applyBorder="1" applyAlignment="1">
      <alignment horizontal="center" readingOrder="1"/>
    </xf>
    <xf numFmtId="0" fontId="3" fillId="12" borderId="4" xfId="0" applyFont="1" applyFill="1" applyBorder="1" applyAlignment="1">
      <alignment horizontal="center" vertical="center" readingOrder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dahas17hot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tabSelected="1" zoomScale="85" zoomScaleNormal="85" workbookViewId="0">
      <selection activeCell="I12" sqref="I12"/>
    </sheetView>
  </sheetViews>
  <sheetFormatPr defaultColWidth="86.7333333333333" defaultRowHeight="12.75"/>
  <cols>
    <col min="1" max="1" width="32.1428571428571" style="1" customWidth="1"/>
    <col min="2" max="2" width="27.1428571428571" style="1" customWidth="1"/>
    <col min="3" max="3" width="5" style="1" customWidth="1"/>
    <col min="4" max="4" width="16.5714285714286" style="1" customWidth="1"/>
    <col min="5" max="5" width="24" style="1" customWidth="1"/>
    <col min="6" max="6" width="5.57142857142857" style="1" customWidth="1"/>
    <col min="7" max="7" width="39.5714285714286" style="1" customWidth="1"/>
    <col min="8" max="11" width="20.8095238095238" style="1" customWidth="1"/>
    <col min="12" max="12" width="57.1428571428571" style="1" customWidth="1"/>
    <col min="13" max="13" width="47.1428571428571" style="1" customWidth="1"/>
    <col min="14" max="14" width="18.1428571428571" style="1" customWidth="1"/>
    <col min="15" max="15" width="55.4285714285714" style="1" customWidth="1"/>
    <col min="16" max="16" width="43" style="1" customWidth="1"/>
    <col min="17" max="17" width="16.5714285714286" style="1" customWidth="1"/>
    <col min="18" max="18" width="29.8571428571429" style="1" customWidth="1"/>
    <col min="19" max="19" width="9.85714285714286" style="1" customWidth="1"/>
    <col min="20" max="20" width="76.1428571428571" style="1" customWidth="1"/>
    <col min="21" max="21" width="17.7142857142857" style="1" customWidth="1"/>
    <col min="22" max="22" width="20.4285714285714" style="1" customWidth="1"/>
    <col min="23" max="23" width="40.1428571428571" style="1" customWidth="1"/>
    <col min="24" max="16384" width="86.7333333333333" style="1" customWidth="1"/>
  </cols>
  <sheetData>
    <row r="1" ht="16.5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8" t="s">
        <v>16</v>
      </c>
      <c r="S1" s="3" t="s">
        <v>17</v>
      </c>
      <c r="T1" s="3" t="s">
        <v>18</v>
      </c>
      <c r="U1" s="18" t="s">
        <v>19</v>
      </c>
      <c r="V1" s="3" t="s">
        <v>20</v>
      </c>
      <c r="W1" s="3" t="s">
        <v>21</v>
      </c>
    </row>
    <row r="2" ht="16.5" spans="1:23">
      <c r="A2" s="1" t="str">
        <f>UPPER(M2)</f>
        <v>ADRYA BEATRIZ DA SILVA SANTOS</v>
      </c>
      <c r="B2" s="1" t="s">
        <v>22</v>
      </c>
      <c r="C2" s="1">
        <f ca="1">YEAR(TODAY())</f>
        <v>2024</v>
      </c>
      <c r="D2" s="1" t="s">
        <v>23</v>
      </c>
      <c r="E2" s="1" t="s">
        <v>24</v>
      </c>
      <c r="F2" s="1">
        <f ca="1">C2</f>
        <v>2024</v>
      </c>
      <c r="G2" s="1" t="str">
        <f>L2</f>
        <v>GABINETE DO SUB CMD (Justiça e Disciplina)</v>
      </c>
      <c r="H2" s="1" t="str">
        <f>_xlfn.IFS(S2="TARDE","12:00 - 18:00",S2="MANHÃ","08:00 - 14:00")</f>
        <v>08:00 - 14:00</v>
      </c>
      <c r="I2" s="1" t="str">
        <f>LEFT(H2,SEARCH(" - ",H2)-1)</f>
        <v>08:00</v>
      </c>
      <c r="J2" s="1" t="str">
        <f>RIGHT(H2,SEARCH(" - ",H2)-1)</f>
        <v>14:00</v>
      </c>
      <c r="K2" s="1" t="s">
        <v>25</v>
      </c>
      <c r="L2" s="4" t="s">
        <v>26</v>
      </c>
      <c r="M2" s="5" t="s">
        <v>27</v>
      </c>
      <c r="N2" s="6" t="s">
        <v>28</v>
      </c>
      <c r="O2" s="6" t="s">
        <v>29</v>
      </c>
      <c r="P2" s="6" t="s">
        <v>30</v>
      </c>
      <c r="Q2" s="19">
        <v>45359</v>
      </c>
      <c r="R2" s="6" t="s">
        <v>31</v>
      </c>
      <c r="S2" s="6" t="s">
        <v>32</v>
      </c>
      <c r="T2" s="6" t="s">
        <v>33</v>
      </c>
      <c r="U2" s="6" t="s">
        <v>34</v>
      </c>
      <c r="V2" s="6" t="s">
        <v>35</v>
      </c>
      <c r="W2" s="6" t="s">
        <v>36</v>
      </c>
    </row>
    <row r="3" ht="16.5" spans="1:23">
      <c r="A3" s="1" t="str">
        <f>UPPER(M3)</f>
        <v>ANA BEATRIZ VIEIRA XAVIER</v>
      </c>
      <c r="B3" s="1" t="s">
        <v>22</v>
      </c>
      <c r="C3" s="1">
        <f ca="1">YEAR(TODAY())</f>
        <v>2024</v>
      </c>
      <c r="E3" s="1" t="s">
        <v>24</v>
      </c>
      <c r="F3" s="1">
        <f ca="1">C3</f>
        <v>2024</v>
      </c>
      <c r="G3" s="1" t="str">
        <f>L3</f>
        <v>BM4</v>
      </c>
      <c r="H3" s="1" t="str">
        <f>_xlfn.IFS(S3="TARDE","12:00 - 18:00",S3="MANHÃ","08:00 - 14:00")</f>
        <v>08:00 - 14:00</v>
      </c>
      <c r="I3" s="1" t="str">
        <f>LEFT(H3,SEARCH(" - ",H3)-1)</f>
        <v>08:00</v>
      </c>
      <c r="J3" s="1" t="str">
        <f>RIGHT(H3,SEARCH(" - ",H3)-1)</f>
        <v>14:00</v>
      </c>
      <c r="K3" s="1" t="s">
        <v>37</v>
      </c>
      <c r="L3" s="7" t="s">
        <v>38</v>
      </c>
      <c r="M3" s="8" t="s">
        <v>39</v>
      </c>
      <c r="N3" s="6" t="s">
        <v>40</v>
      </c>
      <c r="O3" s="6" t="s">
        <v>41</v>
      </c>
      <c r="P3" s="6" t="s">
        <v>42</v>
      </c>
      <c r="Q3" s="20">
        <v>38459</v>
      </c>
      <c r="R3" s="20">
        <v>45441</v>
      </c>
      <c r="S3" s="6" t="s">
        <v>32</v>
      </c>
      <c r="T3" s="6" t="s">
        <v>43</v>
      </c>
      <c r="U3" s="6" t="s">
        <v>35</v>
      </c>
      <c r="V3" s="6" t="s">
        <v>44</v>
      </c>
      <c r="W3" s="6" t="s">
        <v>45</v>
      </c>
    </row>
    <row r="4" ht="16.5" spans="1:23">
      <c r="A4" s="1" t="str">
        <f>UPPER(M4)</f>
        <v>ANA CLARA DANTAS BAHIA</v>
      </c>
      <c r="B4" s="1" t="s">
        <v>22</v>
      </c>
      <c r="C4" s="1">
        <f ca="1">YEAR(TODAY())</f>
        <v>2024</v>
      </c>
      <c r="D4" s="1" t="s">
        <v>46</v>
      </c>
      <c r="E4" s="1" t="s">
        <v>24</v>
      </c>
      <c r="F4" s="1">
        <f ca="1">C4</f>
        <v>2024</v>
      </c>
      <c r="G4" s="1" t="str">
        <f>L4</f>
        <v>ANÁLISE/ CPP</v>
      </c>
      <c r="H4" s="1" t="str">
        <f>_xlfn.IFS(S4="TARDE","12:00 - 18:00",S4="MANHÃ","08:00 - 14:00")</f>
        <v>08:00 - 14:00</v>
      </c>
      <c r="I4" s="1" t="str">
        <f>LEFT(H4,SEARCH(" - ",H4)-1)</f>
        <v>08:00</v>
      </c>
      <c r="J4" s="1" t="str">
        <f>RIGHT(H4,SEARCH(" - ",H4)-1)</f>
        <v>14:00</v>
      </c>
      <c r="K4" s="1" t="s">
        <v>47</v>
      </c>
      <c r="L4" s="9" t="s">
        <v>48</v>
      </c>
      <c r="M4" s="5" t="s">
        <v>49</v>
      </c>
      <c r="N4" s="6" t="s">
        <v>50</v>
      </c>
      <c r="O4" s="10"/>
      <c r="P4" s="6" t="s">
        <v>51</v>
      </c>
      <c r="Q4" s="19">
        <v>45357</v>
      </c>
      <c r="R4" s="6" t="s">
        <v>52</v>
      </c>
      <c r="S4" s="6" t="s">
        <v>32</v>
      </c>
      <c r="T4" s="6" t="s">
        <v>35</v>
      </c>
      <c r="U4" s="6" t="s">
        <v>35</v>
      </c>
      <c r="V4" s="6" t="s">
        <v>35</v>
      </c>
      <c r="W4" s="6" t="s">
        <v>53</v>
      </c>
    </row>
    <row r="5" ht="16.5" spans="1:23">
      <c r="A5" s="1" t="str">
        <f>UPPER(M5)</f>
        <v>ANA CLARA MIRANDA DA SILVA</v>
      </c>
      <c r="B5" s="1" t="s">
        <v>22</v>
      </c>
      <c r="C5" s="1">
        <f ca="1">YEAR(TODAY())</f>
        <v>2024</v>
      </c>
      <c r="D5" s="1" t="s">
        <v>46</v>
      </c>
      <c r="E5" s="1" t="s">
        <v>24</v>
      </c>
      <c r="F5" s="1">
        <f ca="1">C5</f>
        <v>2024</v>
      </c>
      <c r="G5" s="1" t="str">
        <f>L5</f>
        <v>ASSISTÊNCIA SUBCOMANDO</v>
      </c>
      <c r="H5" s="1" t="str">
        <f>_xlfn.IFS(S5="TARDE","12:00 - 18:00",S5="MANHÃ","08:00 - 14:00")</f>
        <v>12:00 - 18:00</v>
      </c>
      <c r="I5" s="1" t="str">
        <f>LEFT(H5,SEARCH(" - ",H5)-1)</f>
        <v>12:00</v>
      </c>
      <c r="J5" s="1" t="str">
        <f>RIGHT(H5,SEARCH(" - ",H5)-1)</f>
        <v>18:00</v>
      </c>
      <c r="K5" s="1" t="s">
        <v>54</v>
      </c>
      <c r="L5" s="11" t="s">
        <v>55</v>
      </c>
      <c r="M5" s="5" t="s">
        <v>56</v>
      </c>
      <c r="N5" s="6" t="s">
        <v>57</v>
      </c>
      <c r="O5" s="6" t="s">
        <v>58</v>
      </c>
      <c r="P5" s="6" t="s">
        <v>59</v>
      </c>
      <c r="Q5" s="19">
        <v>45605</v>
      </c>
      <c r="R5" s="20">
        <v>45605</v>
      </c>
      <c r="S5" s="6" t="s">
        <v>60</v>
      </c>
      <c r="T5" s="6" t="s">
        <v>35</v>
      </c>
      <c r="U5" s="6" t="s">
        <v>35</v>
      </c>
      <c r="V5" s="6" t="s">
        <v>35</v>
      </c>
      <c r="W5" s="6" t="s">
        <v>61</v>
      </c>
    </row>
    <row r="6" ht="16.5" spans="1:23">
      <c r="A6" s="1" t="str">
        <f>UPPER(M6)</f>
        <v>ANA PAULA ALVES DE SOUZA</v>
      </c>
      <c r="B6" s="1" t="s">
        <v>22</v>
      </c>
      <c r="C6" s="1">
        <f ca="1">YEAR(TODAY())</f>
        <v>2024</v>
      </c>
      <c r="E6" s="1" t="s">
        <v>24</v>
      </c>
      <c r="F6" s="1">
        <f ca="1">C6</f>
        <v>2024</v>
      </c>
      <c r="G6" s="1" t="str">
        <f>L6</f>
        <v>ANÁLISE</v>
      </c>
      <c r="H6" s="1" t="str">
        <f>_xlfn.IFS(S6="TARDE","12:00 - 18:00",S6="MANHÃ","08:00 - 14:00")</f>
        <v>08:00 - 14:00</v>
      </c>
      <c r="I6" s="1" t="str">
        <f>LEFT(H6,SEARCH(" - ",H6)-1)</f>
        <v>08:00</v>
      </c>
      <c r="J6" s="1" t="str">
        <f>RIGHT(H6,SEARCH(" - ",H6)-1)</f>
        <v>14:00</v>
      </c>
      <c r="K6" s="1" t="s">
        <v>62</v>
      </c>
      <c r="L6" s="9" t="s">
        <v>63</v>
      </c>
      <c r="M6" s="5" t="s">
        <v>64</v>
      </c>
      <c r="N6" s="6" t="s">
        <v>65</v>
      </c>
      <c r="O6" s="6" t="s">
        <v>66</v>
      </c>
      <c r="P6" s="6" t="s">
        <v>67</v>
      </c>
      <c r="Q6" s="19">
        <v>45308</v>
      </c>
      <c r="R6" s="6" t="s">
        <v>68</v>
      </c>
      <c r="S6" s="6" t="s">
        <v>32</v>
      </c>
      <c r="T6" s="6" t="s">
        <v>69</v>
      </c>
      <c r="U6" s="6" t="s">
        <v>35</v>
      </c>
      <c r="V6" s="6" t="s">
        <v>35</v>
      </c>
      <c r="W6" s="6" t="s">
        <v>70</v>
      </c>
    </row>
    <row r="7" ht="16.5" spans="1:23">
      <c r="A7" s="1" t="str">
        <f>UPPER(M7)</f>
        <v>ANTÔNIO RAFAEL OLIVEIRA DOS SANTOS</v>
      </c>
      <c r="B7" s="1" t="s">
        <v>22</v>
      </c>
      <c r="C7" s="1">
        <f ca="1">YEAR(TODAY())</f>
        <v>2024</v>
      </c>
      <c r="E7" s="1" t="s">
        <v>24</v>
      </c>
      <c r="F7" s="1">
        <f ca="1">C7</f>
        <v>2024</v>
      </c>
      <c r="G7" s="1" t="str">
        <f>L7</f>
        <v>BM4</v>
      </c>
      <c r="H7" s="1" t="str">
        <f>_xlfn.IFS(S7="TARDE","12:00 - 18:00",S7="MANHÃ","08:00 - 14:00")</f>
        <v>12:00 - 18:00</v>
      </c>
      <c r="I7" s="1" t="str">
        <f>LEFT(H7,SEARCH(" - ",H7)-1)</f>
        <v>12:00</v>
      </c>
      <c r="J7" s="1" t="str">
        <f>RIGHT(H7,SEARCH(" - ",H7)-1)</f>
        <v>18:00</v>
      </c>
      <c r="K7" s="1" t="s">
        <v>37</v>
      </c>
      <c r="L7" s="7" t="s">
        <v>38</v>
      </c>
      <c r="M7" s="5" t="s">
        <v>71</v>
      </c>
      <c r="N7" s="6" t="s">
        <v>72</v>
      </c>
      <c r="O7" s="6" t="s">
        <v>73</v>
      </c>
      <c r="P7" s="6" t="s">
        <v>74</v>
      </c>
      <c r="Q7" s="20">
        <v>44956</v>
      </c>
      <c r="R7" s="6" t="s">
        <v>75</v>
      </c>
      <c r="S7" s="6" t="s">
        <v>60</v>
      </c>
      <c r="T7" s="6" t="s">
        <v>76</v>
      </c>
      <c r="U7" s="6" t="s">
        <v>35</v>
      </c>
      <c r="V7" s="6" t="s">
        <v>44</v>
      </c>
      <c r="W7" s="6" t="s">
        <v>77</v>
      </c>
    </row>
    <row r="8" ht="16.5" spans="1:23">
      <c r="A8" s="1" t="str">
        <f>UPPER(M8)</f>
        <v>BRUNA RAFAELLA FREITAS DOS SANTOS</v>
      </c>
      <c r="B8" s="1" t="s">
        <v>22</v>
      </c>
      <c r="C8" s="1">
        <f ca="1">YEAR(TODAY())</f>
        <v>2024</v>
      </c>
      <c r="D8" s="1" t="s">
        <v>78</v>
      </c>
      <c r="E8" s="1" t="s">
        <v>24</v>
      </c>
      <c r="F8" s="1">
        <f ca="1">C8</f>
        <v>2024</v>
      </c>
      <c r="G8" s="1" t="str">
        <f>L8</f>
        <v>GABINETE DO SUB CMD</v>
      </c>
      <c r="H8" s="1" t="str">
        <f>_xlfn.IFS(S8="TARDE","12:00 - 18:00",S8="MANHÃ","08:00 - 14:00")</f>
        <v>12:00 - 18:00</v>
      </c>
      <c r="I8" s="1" t="str">
        <f>LEFT(H8,SEARCH(" - ",H8)-1)</f>
        <v>12:00</v>
      </c>
      <c r="J8" s="1" t="str">
        <f>RIGHT(H8,SEARCH(" - ",H8)-1)</f>
        <v>18:00</v>
      </c>
      <c r="K8" s="1" t="s">
        <v>79</v>
      </c>
      <c r="L8" s="4" t="s">
        <v>80</v>
      </c>
      <c r="M8" s="5" t="s">
        <v>81</v>
      </c>
      <c r="N8" s="6" t="s">
        <v>82</v>
      </c>
      <c r="O8" s="6" t="s">
        <v>83</v>
      </c>
      <c r="P8" s="6" t="s">
        <v>84</v>
      </c>
      <c r="Q8" s="20">
        <v>45595</v>
      </c>
      <c r="R8" s="6" t="s">
        <v>85</v>
      </c>
      <c r="S8" s="6" t="s">
        <v>60</v>
      </c>
      <c r="T8" s="6" t="s">
        <v>86</v>
      </c>
      <c r="U8" s="6" t="s">
        <v>35</v>
      </c>
      <c r="V8" s="6" t="s">
        <v>87</v>
      </c>
      <c r="W8" s="6" t="s">
        <v>88</v>
      </c>
    </row>
    <row r="9" ht="16.5" spans="1:23">
      <c r="A9" s="1" t="str">
        <f>UPPER(M9)</f>
        <v>CAMILLE VITÓRIA DE LIMA GOMES</v>
      </c>
      <c r="B9" s="1" t="s">
        <v>22</v>
      </c>
      <c r="C9" s="1">
        <f ca="1">YEAR(TODAY())</f>
        <v>2024</v>
      </c>
      <c r="D9" s="1" t="s">
        <v>89</v>
      </c>
      <c r="E9" s="1" t="s">
        <v>24</v>
      </c>
      <c r="F9" s="1">
        <f ca="1">C9</f>
        <v>2024</v>
      </c>
      <c r="G9" s="1" t="str">
        <f>L9</f>
        <v>GABINETE DO SUB CMD (Justiça e Disciplina)</v>
      </c>
      <c r="H9" s="1" t="str">
        <f>_xlfn.IFS(S9="TARDE","12:00 - 18:00",S9="MANHÃ","08:00 - 14:00")</f>
        <v>12:00 - 18:00</v>
      </c>
      <c r="I9" s="1" t="str">
        <f>LEFT(H9,SEARCH(" - ",H9)-1)</f>
        <v>12:00</v>
      </c>
      <c r="J9" s="1" t="str">
        <f>RIGHT(H9,SEARCH(" - ",H9)-1)</f>
        <v>18:00</v>
      </c>
      <c r="K9" s="1" t="s">
        <v>25</v>
      </c>
      <c r="L9" s="4" t="s">
        <v>26</v>
      </c>
      <c r="M9" s="5" t="s">
        <v>90</v>
      </c>
      <c r="N9" s="6" t="s">
        <v>91</v>
      </c>
      <c r="O9" s="6" t="s">
        <v>92</v>
      </c>
      <c r="P9" s="6" t="s">
        <v>93</v>
      </c>
      <c r="Q9" s="20">
        <v>45102</v>
      </c>
      <c r="R9" s="6" t="s">
        <v>94</v>
      </c>
      <c r="S9" s="6" t="s">
        <v>60</v>
      </c>
      <c r="T9" s="6" t="s">
        <v>69</v>
      </c>
      <c r="U9" s="6" t="s">
        <v>95</v>
      </c>
      <c r="V9" s="6" t="s">
        <v>87</v>
      </c>
      <c r="W9" s="6" t="s">
        <v>96</v>
      </c>
    </row>
    <row r="10" ht="16.5" spans="1:23">
      <c r="A10" s="1" t="str">
        <f>UPPER(M10)</f>
        <v>CHRISTIAN RAFAEL DA SILVA GUIMARÃES</v>
      </c>
      <c r="B10" s="1" t="s">
        <v>22</v>
      </c>
      <c r="C10" s="1">
        <f ca="1">YEAR(TODAY())</f>
        <v>2024</v>
      </c>
      <c r="D10" s="1" t="s">
        <v>97</v>
      </c>
      <c r="E10" s="1" t="s">
        <v>24</v>
      </c>
      <c r="F10" s="1">
        <f ca="1">C10</f>
        <v>2024</v>
      </c>
      <c r="G10" s="1" t="str">
        <f>L10</f>
        <v>GABINETE DO SUB CMD</v>
      </c>
      <c r="H10" s="1" t="str">
        <f>_xlfn.IFS(S10="TARDE","12:00 - 18:00",S10="MANHÃ","08:00 - 14:00")</f>
        <v>12:00 - 18:00</v>
      </c>
      <c r="I10" s="1" t="str">
        <f>LEFT(H10,SEARCH(" - ",H10)-1)</f>
        <v>12:00</v>
      </c>
      <c r="J10" s="1" t="str">
        <f>RIGHT(H10,SEARCH(" - ",H10)-1)</f>
        <v>18:00</v>
      </c>
      <c r="K10" s="1" t="s">
        <v>79</v>
      </c>
      <c r="L10" s="4" t="s">
        <v>80</v>
      </c>
      <c r="M10" s="5" t="s">
        <v>98</v>
      </c>
      <c r="N10" s="6" t="s">
        <v>99</v>
      </c>
      <c r="O10" s="6" t="s">
        <v>100</v>
      </c>
      <c r="P10" s="6" t="s">
        <v>101</v>
      </c>
      <c r="Q10" s="20">
        <v>45189</v>
      </c>
      <c r="R10" s="6" t="s">
        <v>102</v>
      </c>
      <c r="S10" s="6" t="s">
        <v>60</v>
      </c>
      <c r="T10" s="6" t="s">
        <v>76</v>
      </c>
      <c r="U10" s="6" t="s">
        <v>103</v>
      </c>
      <c r="V10" s="6" t="s">
        <v>87</v>
      </c>
      <c r="W10" s="6" t="s">
        <v>104</v>
      </c>
    </row>
    <row r="11" ht="16.5" spans="1:23">
      <c r="A11" s="1" t="str">
        <f>UPPER(M11)</f>
        <v>CINDY SABINE OLIVEIRA PONTES</v>
      </c>
      <c r="B11" s="1" t="s">
        <v>22</v>
      </c>
      <c r="C11" s="1">
        <f ca="1">YEAR(TODAY())</f>
        <v>2024</v>
      </c>
      <c r="D11" s="1" t="s">
        <v>105</v>
      </c>
      <c r="E11" s="1" t="s">
        <v>24</v>
      </c>
      <c r="F11" s="1">
        <f ca="1">C11</f>
        <v>2024</v>
      </c>
      <c r="G11" s="1" t="str">
        <f>L11</f>
        <v>ASSISTÊNCIA SUBCOMANDO</v>
      </c>
      <c r="H11" s="1" t="str">
        <f>_xlfn.IFS(S11="TARDE","12:00 - 18:00",S11="MANHÃ","08:00 - 14:00")</f>
        <v>12:00 - 18:00</v>
      </c>
      <c r="I11" s="1" t="str">
        <f>LEFT(H11,SEARCH(" - ",H11)-1)</f>
        <v>12:00</v>
      </c>
      <c r="J11" s="1" t="str">
        <f>RIGHT(H11,SEARCH(" - ",H11)-1)</f>
        <v>18:00</v>
      </c>
      <c r="K11" s="1" t="s">
        <v>54</v>
      </c>
      <c r="L11" s="11" t="s">
        <v>55</v>
      </c>
      <c r="M11" s="5" t="s">
        <v>106</v>
      </c>
      <c r="N11" s="6" t="s">
        <v>107</v>
      </c>
      <c r="O11" s="6" t="s">
        <v>108</v>
      </c>
      <c r="P11" s="6" t="s">
        <v>109</v>
      </c>
      <c r="Q11" s="19">
        <v>45367</v>
      </c>
      <c r="R11" s="6" t="s">
        <v>110</v>
      </c>
      <c r="S11" s="6" t="s">
        <v>60</v>
      </c>
      <c r="T11" s="6" t="s">
        <v>69</v>
      </c>
      <c r="U11" s="6" t="s">
        <v>35</v>
      </c>
      <c r="V11" s="6" t="s">
        <v>35</v>
      </c>
      <c r="W11" s="6" t="s">
        <v>111</v>
      </c>
    </row>
    <row r="12" ht="16.5" spans="1:23">
      <c r="A12" s="1" t="str">
        <f>UPPER(M12)</f>
        <v>ELTON PEREIRA DOS SANTOS</v>
      </c>
      <c r="B12" s="1" t="s">
        <v>22</v>
      </c>
      <c r="C12" s="1">
        <f ca="1">YEAR(TODAY())</f>
        <v>2024</v>
      </c>
      <c r="E12" s="1" t="s">
        <v>24</v>
      </c>
      <c r="F12" s="1">
        <f ca="1">C12</f>
        <v>2024</v>
      </c>
      <c r="G12" s="1" t="str">
        <f>L12</f>
        <v>BM4</v>
      </c>
      <c r="H12" s="1" t="str">
        <f>_xlfn.IFS(S12="TARDE","12:00 - 18:00",S12="MANHÃ","08:00 - 14:00")</f>
        <v>08:00 - 14:00</v>
      </c>
      <c r="I12" s="1" t="str">
        <f>LEFT(H12,SEARCH(" - ",H12)-1)</f>
        <v>08:00</v>
      </c>
      <c r="J12" s="1" t="str">
        <f>RIGHT(H12,SEARCH(" - ",H12)-1)</f>
        <v>14:00</v>
      </c>
      <c r="K12" s="1" t="s">
        <v>37</v>
      </c>
      <c r="L12" s="7" t="s">
        <v>38</v>
      </c>
      <c r="M12" s="8" t="s">
        <v>112</v>
      </c>
      <c r="N12" s="6">
        <v>91982122445</v>
      </c>
      <c r="O12" s="6" t="s">
        <v>113</v>
      </c>
      <c r="P12" s="6" t="s">
        <v>114</v>
      </c>
      <c r="Q12" s="20">
        <v>45391</v>
      </c>
      <c r="R12" s="14" t="s">
        <v>115</v>
      </c>
      <c r="S12" s="6" t="s">
        <v>32</v>
      </c>
      <c r="T12" s="6" t="s">
        <v>43</v>
      </c>
      <c r="U12" s="6" t="s">
        <v>35</v>
      </c>
      <c r="V12" s="6" t="s">
        <v>116</v>
      </c>
      <c r="W12" s="6" t="s">
        <v>117</v>
      </c>
    </row>
    <row r="13" ht="16.5" spans="1:23">
      <c r="A13" s="1" t="str">
        <f>UPPER(M13)</f>
        <v>GEOVANA SILVA RAMOS RUFINO</v>
      </c>
      <c r="B13" s="1" t="s">
        <v>22</v>
      </c>
      <c r="C13" s="1">
        <f ca="1">YEAR(TODAY())</f>
        <v>2024</v>
      </c>
      <c r="D13" s="1" t="s">
        <v>118</v>
      </c>
      <c r="E13" s="1" t="s">
        <v>24</v>
      </c>
      <c r="F13" s="1">
        <f ca="1">C13</f>
        <v>2024</v>
      </c>
      <c r="G13" s="1" t="str">
        <f>L13</f>
        <v>ASSISTÊNCIA SUBCOMANDO</v>
      </c>
      <c r="H13" s="1" t="str">
        <f>_xlfn.IFS(S13="TARDE","12:00 - 18:00",S13="MANHÃ","08:00 - 14:00")</f>
        <v>08:00 - 14:00</v>
      </c>
      <c r="I13" s="1" t="str">
        <f>LEFT(H13,SEARCH(" - ",H13)-1)</f>
        <v>08:00</v>
      </c>
      <c r="J13" s="1" t="str">
        <f>RIGHT(H13,SEARCH(" - ",H13)-1)</f>
        <v>14:00</v>
      </c>
      <c r="K13" s="1" t="s">
        <v>54</v>
      </c>
      <c r="L13" s="11" t="s">
        <v>55</v>
      </c>
      <c r="M13" s="5" t="s">
        <v>119</v>
      </c>
      <c r="N13" s="6" t="s">
        <v>120</v>
      </c>
      <c r="O13" s="6" t="s">
        <v>121</v>
      </c>
      <c r="P13" s="6" t="s">
        <v>122</v>
      </c>
      <c r="Q13" s="19">
        <v>45542</v>
      </c>
      <c r="R13" s="6" t="s">
        <v>123</v>
      </c>
      <c r="S13" s="6" t="s">
        <v>32</v>
      </c>
      <c r="T13" s="6" t="s">
        <v>35</v>
      </c>
      <c r="U13" s="6" t="s">
        <v>35</v>
      </c>
      <c r="V13" s="6" t="s">
        <v>44</v>
      </c>
      <c r="W13" s="6" t="s">
        <v>124</v>
      </c>
    </row>
    <row r="14" ht="16.5" spans="1:23">
      <c r="A14" s="1" t="str">
        <f>UPPER(M14)</f>
        <v>GUILHERME CAUÃ RODRIGUES DA SILVA</v>
      </c>
      <c r="B14" s="1" t="s">
        <v>22</v>
      </c>
      <c r="C14" s="1">
        <f ca="1">YEAR(TODAY())</f>
        <v>2024</v>
      </c>
      <c r="E14" s="1" t="s">
        <v>24</v>
      </c>
      <c r="F14" s="1">
        <f ca="1">C14</f>
        <v>2024</v>
      </c>
      <c r="G14" s="1" t="str">
        <f>L14</f>
        <v>BM3</v>
      </c>
      <c r="H14" s="1" t="str">
        <f>_xlfn.IFS(S14="TARDE","12:00 - 18:00",S14="MANHÃ","08:00 - 14:00")</f>
        <v>08:00 - 14:00</v>
      </c>
      <c r="I14" s="1" t="str">
        <f>LEFT(H14,SEARCH(" - ",H14)-1)</f>
        <v>08:00</v>
      </c>
      <c r="J14" s="1" t="str">
        <f>RIGHT(H14,SEARCH(" - ",H14)-1)</f>
        <v>14:00</v>
      </c>
      <c r="K14" s="1" t="s">
        <v>125</v>
      </c>
      <c r="L14" s="12" t="s">
        <v>126</v>
      </c>
      <c r="M14" s="5" t="s">
        <v>127</v>
      </c>
      <c r="N14" s="6" t="s">
        <v>128</v>
      </c>
      <c r="O14" s="6" t="s">
        <v>129</v>
      </c>
      <c r="P14" s="6" t="s">
        <v>130</v>
      </c>
      <c r="Q14" s="20">
        <v>45636</v>
      </c>
      <c r="R14" s="14" t="s">
        <v>131</v>
      </c>
      <c r="S14" s="6" t="s">
        <v>32</v>
      </c>
      <c r="T14" s="6" t="s">
        <v>132</v>
      </c>
      <c r="U14" s="6" t="s">
        <v>34</v>
      </c>
      <c r="V14" s="6" t="s">
        <v>87</v>
      </c>
      <c r="W14" s="6" t="s">
        <v>133</v>
      </c>
    </row>
    <row r="15" ht="16.5" spans="1:23">
      <c r="A15" s="1" t="str">
        <f>UPPER(M15)</f>
        <v>GUSTAVO DAHAS DE JESUS</v>
      </c>
      <c r="B15" s="1" t="s">
        <v>22</v>
      </c>
      <c r="C15" s="1">
        <f ca="1">YEAR(TODAY())</f>
        <v>2024</v>
      </c>
      <c r="E15" s="1" t="s">
        <v>24</v>
      </c>
      <c r="F15" s="1">
        <f ca="1">C15</f>
        <v>2024</v>
      </c>
      <c r="G15" s="1" t="str">
        <f>L15</f>
        <v>BM1</v>
      </c>
      <c r="H15" s="1" t="str">
        <f>_xlfn.IFS(S15="TARDE","12:00 - 18:00",S15="MANHÃ","08:00 - 14:00")</f>
        <v>12:00 - 18:00</v>
      </c>
      <c r="I15" s="1" t="str">
        <f>LEFT(H15,SEARCH(" - ",H15)-1)</f>
        <v>12:00</v>
      </c>
      <c r="J15" s="1" t="str">
        <f>RIGHT(H15,SEARCH(" - ",H15)-1)</f>
        <v>18:00</v>
      </c>
      <c r="K15" s="1" t="s">
        <v>134</v>
      </c>
      <c r="L15" s="13" t="s">
        <v>135</v>
      </c>
      <c r="M15" s="5" t="s">
        <v>136</v>
      </c>
      <c r="N15" s="6" t="s">
        <v>137</v>
      </c>
      <c r="O15" s="6" t="s">
        <v>138</v>
      </c>
      <c r="P15" s="6" t="s">
        <v>139</v>
      </c>
      <c r="Q15" s="20">
        <v>45106</v>
      </c>
      <c r="R15" s="6" t="s">
        <v>140</v>
      </c>
      <c r="S15" s="6" t="s">
        <v>60</v>
      </c>
      <c r="T15" s="6" t="s">
        <v>141</v>
      </c>
      <c r="U15" s="6" t="s">
        <v>95</v>
      </c>
      <c r="V15" s="6" t="s">
        <v>35</v>
      </c>
      <c r="W15" s="21" t="s">
        <v>142</v>
      </c>
    </row>
    <row r="16" ht="16.5" spans="1:23">
      <c r="A16" s="1" t="str">
        <f>UPPER(M16)</f>
        <v>GUSTAVO HENRIQUE DA LUZ MELO</v>
      </c>
      <c r="B16" s="1" t="s">
        <v>22</v>
      </c>
      <c r="C16" s="1">
        <f ca="1">YEAR(TODAY())</f>
        <v>2024</v>
      </c>
      <c r="D16" s="1" t="s">
        <v>143</v>
      </c>
      <c r="E16" s="1" t="s">
        <v>24</v>
      </c>
      <c r="F16" s="1">
        <f ca="1">C16</f>
        <v>2024</v>
      </c>
      <c r="G16" s="1" t="str">
        <f>L16</f>
        <v>ANÁLISE</v>
      </c>
      <c r="H16" s="1" t="str">
        <f>_xlfn.IFS(S16="TARDE","12:00 - 18:00",S16="MANHÃ","08:00 - 14:00")</f>
        <v>08:00 - 14:00</v>
      </c>
      <c r="I16" s="1" t="str">
        <f>LEFT(H16,SEARCH(" - ",H16)-1)</f>
        <v>08:00</v>
      </c>
      <c r="J16" s="1" t="str">
        <f>RIGHT(H16,SEARCH(" - ",H16)-1)</f>
        <v>14:00</v>
      </c>
      <c r="K16" s="1" t="s">
        <v>62</v>
      </c>
      <c r="L16" s="9" t="s">
        <v>63</v>
      </c>
      <c r="M16" s="5" t="s">
        <v>144</v>
      </c>
      <c r="N16" s="6">
        <v>91988183028</v>
      </c>
      <c r="O16" s="6" t="s">
        <v>145</v>
      </c>
      <c r="P16" s="6" t="s">
        <v>146</v>
      </c>
      <c r="Q16" s="19">
        <v>45466</v>
      </c>
      <c r="R16" s="6" t="s">
        <v>147</v>
      </c>
      <c r="S16" s="6" t="s">
        <v>32</v>
      </c>
      <c r="T16" s="6" t="s">
        <v>69</v>
      </c>
      <c r="U16" s="6" t="s">
        <v>35</v>
      </c>
      <c r="V16" s="6" t="s">
        <v>87</v>
      </c>
      <c r="W16" s="6" t="s">
        <v>148</v>
      </c>
    </row>
    <row r="17" ht="16.5" spans="1:23">
      <c r="A17" s="1" t="str">
        <f>UPPER(M17)</f>
        <v>JAMILLY MARIA LOBATO MENDONÇA GONÇALVES</v>
      </c>
      <c r="B17" s="1" t="s">
        <v>22</v>
      </c>
      <c r="C17" s="1">
        <f ca="1">YEAR(TODAY())</f>
        <v>2024</v>
      </c>
      <c r="E17" s="1" t="s">
        <v>24</v>
      </c>
      <c r="F17" s="1">
        <f ca="1">C17</f>
        <v>2024</v>
      </c>
      <c r="G17" s="1" t="str">
        <f>L17</f>
        <v>BM1</v>
      </c>
      <c r="H17" s="1" t="str">
        <f>_xlfn.IFS(S17="TARDE","12:00 - 18:00",S17="MANHÃ","08:00 - 14:00")</f>
        <v>08:00 - 14:00</v>
      </c>
      <c r="I17" s="1" t="str">
        <f>LEFT(H17,SEARCH(" - ",H17)-1)</f>
        <v>08:00</v>
      </c>
      <c r="J17" s="1" t="str">
        <f>RIGHT(H17,SEARCH(" - ",H17)-1)</f>
        <v>14:00</v>
      </c>
      <c r="K17" s="1" t="s">
        <v>134</v>
      </c>
      <c r="L17" s="13" t="s">
        <v>135</v>
      </c>
      <c r="M17" s="5" t="s">
        <v>149</v>
      </c>
      <c r="N17" s="6" t="s">
        <v>150</v>
      </c>
      <c r="O17" s="6" t="s">
        <v>151</v>
      </c>
      <c r="P17" s="6" t="s">
        <v>152</v>
      </c>
      <c r="Q17" s="19">
        <v>45456</v>
      </c>
      <c r="R17" s="6" t="s">
        <v>153</v>
      </c>
      <c r="S17" s="6" t="s">
        <v>32</v>
      </c>
      <c r="T17" s="6" t="s">
        <v>154</v>
      </c>
      <c r="U17" s="6" t="s">
        <v>35</v>
      </c>
      <c r="V17" s="6" t="s">
        <v>87</v>
      </c>
      <c r="W17" s="6" t="s">
        <v>155</v>
      </c>
    </row>
    <row r="18" ht="16.5" spans="1:23">
      <c r="A18" s="1" t="str">
        <f>UPPER(M18)</f>
        <v>JEAN CARLOS DOS SANTOS LIMA</v>
      </c>
      <c r="B18" s="1" t="s">
        <v>22</v>
      </c>
      <c r="C18" s="1">
        <f ca="1">YEAR(TODAY())</f>
        <v>2024</v>
      </c>
      <c r="D18" s="1" t="s">
        <v>156</v>
      </c>
      <c r="E18" s="1" t="s">
        <v>24</v>
      </c>
      <c r="F18" s="1">
        <f ca="1">C18</f>
        <v>2024</v>
      </c>
      <c r="G18" s="1" t="str">
        <f>L18</f>
        <v>GABINETE DO SUB CMD</v>
      </c>
      <c r="H18" s="1" t="str">
        <f>_xlfn.IFS(S18="TARDE","12:00 - 18:00",S18="MANHÃ","08:00 - 14:00")</f>
        <v>08:00 - 14:00</v>
      </c>
      <c r="I18" s="1" t="str">
        <f>LEFT(H18,SEARCH(" - ",H18)-1)</f>
        <v>08:00</v>
      </c>
      <c r="J18" s="1" t="str">
        <f>RIGHT(H18,SEARCH(" - ",H18)-1)</f>
        <v>14:00</v>
      </c>
      <c r="K18" s="1" t="s">
        <v>79</v>
      </c>
      <c r="L18" s="4" t="s">
        <v>80</v>
      </c>
      <c r="M18" s="5" t="s">
        <v>157</v>
      </c>
      <c r="N18" s="6" t="s">
        <v>158</v>
      </c>
      <c r="O18" s="6" t="s">
        <v>159</v>
      </c>
      <c r="P18" s="14" t="s">
        <v>160</v>
      </c>
      <c r="Q18" s="19">
        <v>45635</v>
      </c>
      <c r="R18" s="20">
        <v>37599</v>
      </c>
      <c r="S18" s="6" t="s">
        <v>32</v>
      </c>
      <c r="T18" s="6" t="s">
        <v>161</v>
      </c>
      <c r="U18" s="6" t="s">
        <v>103</v>
      </c>
      <c r="V18" s="6" t="s">
        <v>44</v>
      </c>
      <c r="W18" s="6" t="s">
        <v>162</v>
      </c>
    </row>
    <row r="19" ht="16.5" spans="1:23">
      <c r="A19" s="1" t="str">
        <f>UPPER(M19)</f>
        <v>JULIA EMILY CHAVES DOS SANTOS</v>
      </c>
      <c r="B19" s="1" t="s">
        <v>22</v>
      </c>
      <c r="C19" s="1">
        <f ca="1">YEAR(TODAY())</f>
        <v>2024</v>
      </c>
      <c r="D19" s="1" t="s">
        <v>163</v>
      </c>
      <c r="E19" s="1" t="s">
        <v>24</v>
      </c>
      <c r="F19" s="1">
        <f ca="1">C19</f>
        <v>2024</v>
      </c>
      <c r="G19" s="1" t="str">
        <f>L19</f>
        <v>GABINETE DO SUB CMD (Justiça e Disciplina)</v>
      </c>
      <c r="H19" s="1" t="str">
        <f>_xlfn.IFS(S19="TARDE","12:00 - 18:00",S19="MANHÃ","08:00 - 14:00")</f>
        <v>12:00 - 18:00</v>
      </c>
      <c r="I19" s="1" t="str">
        <f>LEFT(H19,SEARCH(" - ",H19)-1)</f>
        <v>12:00</v>
      </c>
      <c r="J19" s="1" t="str">
        <f>RIGHT(H19,SEARCH(" - ",H19)-1)</f>
        <v>18:00</v>
      </c>
      <c r="K19" s="1" t="s">
        <v>25</v>
      </c>
      <c r="L19" s="4" t="s">
        <v>26</v>
      </c>
      <c r="M19" s="5" t="s">
        <v>164</v>
      </c>
      <c r="N19" s="6" t="s">
        <v>165</v>
      </c>
      <c r="O19" s="6" t="s">
        <v>166</v>
      </c>
      <c r="P19" s="6" t="s">
        <v>167</v>
      </c>
      <c r="Q19" s="20">
        <v>37048</v>
      </c>
      <c r="R19" s="20">
        <v>36958</v>
      </c>
      <c r="S19" s="6" t="s">
        <v>60</v>
      </c>
      <c r="T19" s="6" t="s">
        <v>33</v>
      </c>
      <c r="U19" s="6" t="s">
        <v>35</v>
      </c>
      <c r="V19" s="6" t="s">
        <v>116</v>
      </c>
      <c r="W19" s="6" t="s">
        <v>168</v>
      </c>
    </row>
    <row r="20" ht="16.5" spans="1:23">
      <c r="A20" s="1" t="str">
        <f>UPPER(M20)</f>
        <v>JULLY ANNY PINHEIRO DA SILVA</v>
      </c>
      <c r="B20" s="1" t="s">
        <v>22</v>
      </c>
      <c r="C20" s="1">
        <f ca="1">YEAR(TODAY())</f>
        <v>2024</v>
      </c>
      <c r="D20" s="1" t="s">
        <v>169</v>
      </c>
      <c r="E20" s="1" t="s">
        <v>24</v>
      </c>
      <c r="F20" s="1">
        <f ca="1">C20</f>
        <v>2024</v>
      </c>
      <c r="G20" s="1" t="str">
        <f>L20</f>
        <v>GABINETE DO SUB CMD (Justiça e Disciplina)</v>
      </c>
      <c r="H20" s="1" t="str">
        <f>_xlfn.IFS(S20="TARDE","12:00 - 18:00",S20="MANHÃ","08:00 - 14:00")</f>
        <v>12:00 - 18:00</v>
      </c>
      <c r="I20" s="1" t="str">
        <f>LEFT(H20,SEARCH(" - ",H20)-1)</f>
        <v>12:00</v>
      </c>
      <c r="J20" s="1" t="str">
        <f>RIGHT(H20,SEARCH(" - ",H20)-1)</f>
        <v>18:00</v>
      </c>
      <c r="K20" s="1" t="s">
        <v>25</v>
      </c>
      <c r="L20" s="4" t="s">
        <v>26</v>
      </c>
      <c r="M20" s="5" t="s">
        <v>170</v>
      </c>
      <c r="N20" s="6" t="s">
        <v>171</v>
      </c>
      <c r="O20" s="6" t="s">
        <v>172</v>
      </c>
      <c r="P20" s="6" t="s">
        <v>173</v>
      </c>
      <c r="Q20" s="20">
        <v>45334</v>
      </c>
      <c r="R20" s="20">
        <v>37664</v>
      </c>
      <c r="S20" s="6" t="s">
        <v>60</v>
      </c>
      <c r="T20" s="6" t="s">
        <v>174</v>
      </c>
      <c r="U20" s="6" t="s">
        <v>35</v>
      </c>
      <c r="V20" s="6" t="s">
        <v>44</v>
      </c>
      <c r="W20" s="6" t="s">
        <v>175</v>
      </c>
    </row>
    <row r="21" ht="16.5" spans="1:23">
      <c r="A21" s="1" t="str">
        <f>UPPER(M21)</f>
        <v>LAISSA MAYARA DE ALMEIDA FERREIRA</v>
      </c>
      <c r="B21" s="1" t="s">
        <v>22</v>
      </c>
      <c r="C21" s="1">
        <f ca="1">YEAR(TODAY())</f>
        <v>2024</v>
      </c>
      <c r="E21" s="1" t="s">
        <v>24</v>
      </c>
      <c r="F21" s="1">
        <f ca="1">C21</f>
        <v>2024</v>
      </c>
      <c r="G21" s="1" t="str">
        <f>L21</f>
        <v>PJ</v>
      </c>
      <c r="H21" s="1" t="str">
        <f>_xlfn.IFS(S21="TARDE","12:00 - 18:00",S21="MANHÃ","08:00 - 14:00")</f>
        <v>12:00 - 18:00</v>
      </c>
      <c r="I21" s="1" t="str">
        <f>LEFT(H21,SEARCH(" - ",H21)-1)</f>
        <v>12:00</v>
      </c>
      <c r="J21" s="1" t="str">
        <f>RIGHT(H21,SEARCH(" - ",H21)-1)</f>
        <v>18:00</v>
      </c>
      <c r="K21" s="1" t="s">
        <v>176</v>
      </c>
      <c r="L21" s="15" t="s">
        <v>177</v>
      </c>
      <c r="M21" s="5" t="s">
        <v>178</v>
      </c>
      <c r="N21" s="6" t="s">
        <v>179</v>
      </c>
      <c r="O21" s="6" t="s">
        <v>180</v>
      </c>
      <c r="P21" s="6" t="s">
        <v>181</v>
      </c>
      <c r="Q21" s="19">
        <v>45643</v>
      </c>
      <c r="R21" s="14" t="s">
        <v>182</v>
      </c>
      <c r="S21" s="6" t="s">
        <v>60</v>
      </c>
      <c r="T21" s="6" t="s">
        <v>183</v>
      </c>
      <c r="U21" s="6" t="s">
        <v>35</v>
      </c>
      <c r="V21" s="6" t="s">
        <v>184</v>
      </c>
      <c r="W21" s="6" t="s">
        <v>185</v>
      </c>
    </row>
    <row r="22" ht="16.5" spans="1:23">
      <c r="A22" s="1" t="str">
        <f>UPPER(M22)</f>
        <v>LARISI FERREIRA PAIVA</v>
      </c>
      <c r="B22" s="1" t="s">
        <v>22</v>
      </c>
      <c r="C22" s="1">
        <f ca="1">YEAR(TODAY())</f>
        <v>2024</v>
      </c>
      <c r="E22" s="1" t="s">
        <v>24</v>
      </c>
      <c r="F22" s="1">
        <f ca="1">C22</f>
        <v>2024</v>
      </c>
      <c r="G22" s="1" t="str">
        <f>L22</f>
        <v>BM1</v>
      </c>
      <c r="H22" s="1" t="str">
        <f>_xlfn.IFS(S22="TARDE","12:00 - 18:00",S22="MANHÃ","08:00 - 14:00")</f>
        <v>12:00 - 18:00</v>
      </c>
      <c r="I22" s="1" t="str">
        <f>LEFT(H22,SEARCH(" - ",H22)-1)</f>
        <v>12:00</v>
      </c>
      <c r="J22" s="1" t="str">
        <f>RIGHT(H22,SEARCH(" - ",H22)-1)</f>
        <v>18:00</v>
      </c>
      <c r="K22" s="1" t="s">
        <v>134</v>
      </c>
      <c r="L22" s="13" t="s">
        <v>135</v>
      </c>
      <c r="M22" s="5" t="s">
        <v>186</v>
      </c>
      <c r="N22" s="6" t="s">
        <v>187</v>
      </c>
      <c r="O22" s="6" t="s">
        <v>188</v>
      </c>
      <c r="P22" s="6" t="s">
        <v>189</v>
      </c>
      <c r="Q22" s="6" t="s">
        <v>35</v>
      </c>
      <c r="R22" s="6" t="s">
        <v>190</v>
      </c>
      <c r="S22" s="6" t="s">
        <v>60</v>
      </c>
      <c r="T22" s="6" t="s">
        <v>191</v>
      </c>
      <c r="U22" s="6" t="s">
        <v>35</v>
      </c>
      <c r="V22" s="6" t="s">
        <v>35</v>
      </c>
      <c r="W22" s="6" t="s">
        <v>192</v>
      </c>
    </row>
    <row r="23" ht="16.5" spans="1:23">
      <c r="A23" s="1" t="str">
        <f>UPPER(M23)</f>
        <v>LORENA SAMILY DOS SANTOS PINTO</v>
      </c>
      <c r="B23" s="1" t="s">
        <v>22</v>
      </c>
      <c r="C23" s="1">
        <f ca="1">YEAR(TODAY())</f>
        <v>2024</v>
      </c>
      <c r="E23" s="1" t="s">
        <v>24</v>
      </c>
      <c r="F23" s="1">
        <f ca="1">C23</f>
        <v>2024</v>
      </c>
      <c r="G23" s="1" t="str">
        <f>L23</f>
        <v>ANÁLISE</v>
      </c>
      <c r="H23" s="1" t="str">
        <f>_xlfn.IFS(S23="TARDE","12:00 - 18:00",S23="MANHÃ","08:00 - 14:00")</f>
        <v>12:00 - 18:00</v>
      </c>
      <c r="I23" s="1" t="str">
        <f>LEFT(H23,SEARCH(" - ",H23)-1)</f>
        <v>12:00</v>
      </c>
      <c r="J23" s="1" t="str">
        <f>RIGHT(H23,SEARCH(" - ",H23)-1)</f>
        <v>18:00</v>
      </c>
      <c r="K23" s="1" t="s">
        <v>62</v>
      </c>
      <c r="L23" s="9" t="s">
        <v>63</v>
      </c>
      <c r="M23" s="8" t="s">
        <v>193</v>
      </c>
      <c r="N23" s="6" t="s">
        <v>194</v>
      </c>
      <c r="O23" s="6" t="s">
        <v>195</v>
      </c>
      <c r="P23" s="6" t="s">
        <v>196</v>
      </c>
      <c r="Q23" s="19">
        <v>45581</v>
      </c>
      <c r="R23" s="20">
        <v>37545</v>
      </c>
      <c r="S23" s="6" t="s">
        <v>60</v>
      </c>
      <c r="T23" s="6" t="s">
        <v>69</v>
      </c>
      <c r="U23" s="6" t="s">
        <v>34</v>
      </c>
      <c r="V23" s="6" t="s">
        <v>197</v>
      </c>
      <c r="W23" s="6" t="s">
        <v>198</v>
      </c>
    </row>
    <row r="24" ht="16.5" spans="1:23">
      <c r="A24" s="1" t="str">
        <f>UPPER(M24)</f>
        <v>LUANA LUIZE SANTOS SILVA</v>
      </c>
      <c r="B24" s="1" t="s">
        <v>22</v>
      </c>
      <c r="C24" s="1">
        <f ca="1">YEAR(TODAY())</f>
        <v>2024</v>
      </c>
      <c r="D24" s="1" t="s">
        <v>199</v>
      </c>
      <c r="E24" s="1" t="s">
        <v>24</v>
      </c>
      <c r="F24" s="1">
        <f ca="1">C24</f>
        <v>2024</v>
      </c>
      <c r="G24" s="1" t="str">
        <f>L24</f>
        <v>GABINETE DO SUB CMD (Justiça e Disciplina)</v>
      </c>
      <c r="H24" s="1" t="str">
        <f>_xlfn.IFS(S24="TARDE","12:00 - 18:00",S24="MANHÃ","08:00 - 14:00")</f>
        <v>08:00 - 14:00</v>
      </c>
      <c r="I24" s="1" t="str">
        <f>LEFT(H24,SEARCH(" - ",H24)-1)</f>
        <v>08:00</v>
      </c>
      <c r="J24" s="1" t="str">
        <f>RIGHT(H24,SEARCH(" - ",H24)-1)</f>
        <v>14:00</v>
      </c>
      <c r="K24" s="1" t="s">
        <v>25</v>
      </c>
      <c r="L24" s="4" t="s">
        <v>26</v>
      </c>
      <c r="M24" s="5" t="s">
        <v>200</v>
      </c>
      <c r="N24" s="6" t="s">
        <v>201</v>
      </c>
      <c r="O24" s="6" t="s">
        <v>202</v>
      </c>
      <c r="P24" s="6" t="s">
        <v>203</v>
      </c>
      <c r="Q24" s="20">
        <v>37522</v>
      </c>
      <c r="R24" s="20">
        <v>45117</v>
      </c>
      <c r="S24" s="6" t="s">
        <v>32</v>
      </c>
      <c r="T24" s="6" t="s">
        <v>69</v>
      </c>
      <c r="U24" s="6" t="s">
        <v>35</v>
      </c>
      <c r="V24" s="6" t="s">
        <v>44</v>
      </c>
      <c r="W24" s="6" t="s">
        <v>204</v>
      </c>
    </row>
    <row r="25" ht="16.5" spans="1:23">
      <c r="A25" s="1" t="str">
        <f>UPPER(M25)</f>
        <v>LUCAS FIGUEIREDO DUARTE</v>
      </c>
      <c r="B25" s="1" t="s">
        <v>22</v>
      </c>
      <c r="C25" s="1">
        <f ca="1">YEAR(TODAY())</f>
        <v>2024</v>
      </c>
      <c r="E25" s="1" t="s">
        <v>24</v>
      </c>
      <c r="F25" s="1">
        <f ca="1">C25</f>
        <v>2024</v>
      </c>
      <c r="G25" s="1" t="str">
        <f>L25</f>
        <v>ANÁLISE</v>
      </c>
      <c r="H25" s="1" t="str">
        <f>_xlfn.IFS(S25="TARDE","12:00 - 18:00",S25="MANHÃ","08:00 - 14:00")</f>
        <v>12:00 - 18:00</v>
      </c>
      <c r="I25" s="1" t="str">
        <f>LEFT(H25,SEARCH(" - ",H25)-1)</f>
        <v>12:00</v>
      </c>
      <c r="J25" s="1" t="str">
        <f>RIGHT(H25,SEARCH(" - ",H25)-1)</f>
        <v>18:00</v>
      </c>
      <c r="K25" s="1" t="s">
        <v>62</v>
      </c>
      <c r="L25" s="9" t="s">
        <v>63</v>
      </c>
      <c r="M25" s="5" t="s">
        <v>205</v>
      </c>
      <c r="N25" s="6" t="s">
        <v>206</v>
      </c>
      <c r="O25" s="6" t="s">
        <v>207</v>
      </c>
      <c r="P25" s="6" t="s">
        <v>208</v>
      </c>
      <c r="Q25" s="22">
        <v>45433</v>
      </c>
      <c r="R25" s="20">
        <v>38128</v>
      </c>
      <c r="S25" s="6" t="s">
        <v>60</v>
      </c>
      <c r="T25" s="6" t="s">
        <v>69</v>
      </c>
      <c r="U25" s="6" t="s">
        <v>35</v>
      </c>
      <c r="V25" s="6" t="s">
        <v>35</v>
      </c>
      <c r="W25" s="6" t="s">
        <v>209</v>
      </c>
    </row>
    <row r="26" ht="16.5" spans="1:23">
      <c r="A26" s="1" t="str">
        <f>UPPER(M26)</f>
        <v>LUCAS MARTINS PINHEIRO</v>
      </c>
      <c r="B26" s="1" t="s">
        <v>22</v>
      </c>
      <c r="C26" s="1">
        <f ca="1">YEAR(TODAY())</f>
        <v>2024</v>
      </c>
      <c r="E26" s="1" t="s">
        <v>24</v>
      </c>
      <c r="F26" s="1">
        <f ca="1">C26</f>
        <v>2024</v>
      </c>
      <c r="G26" s="1" t="str">
        <f>L26</f>
        <v>BM7</v>
      </c>
      <c r="H26" s="1" t="str">
        <f>_xlfn.IFS(S26="TARDE","12:00 - 18:00",S26="MANHÃ","08:00 - 14:00")</f>
        <v>12:00 - 18:00</v>
      </c>
      <c r="I26" s="1" t="str">
        <f>LEFT(H26,SEARCH(" - ",H26)-1)</f>
        <v>12:00</v>
      </c>
      <c r="J26" s="1" t="str">
        <f>RIGHT(H26,SEARCH(" - ",H26)-1)</f>
        <v>18:00</v>
      </c>
      <c r="K26" s="1" t="s">
        <v>210</v>
      </c>
      <c r="L26" s="16" t="s">
        <v>211</v>
      </c>
      <c r="M26" s="5" t="s">
        <v>212</v>
      </c>
      <c r="N26" s="6" t="s">
        <v>213</v>
      </c>
      <c r="O26" s="6" t="s">
        <v>214</v>
      </c>
      <c r="P26" s="6" t="s">
        <v>215</v>
      </c>
      <c r="Q26" s="20">
        <v>37618</v>
      </c>
      <c r="R26" s="20">
        <v>45078</v>
      </c>
      <c r="S26" s="6" t="s">
        <v>60</v>
      </c>
      <c r="T26" s="6" t="s">
        <v>216</v>
      </c>
      <c r="U26" s="6" t="s">
        <v>35</v>
      </c>
      <c r="V26" s="6" t="s">
        <v>87</v>
      </c>
      <c r="W26" s="6" t="s">
        <v>217</v>
      </c>
    </row>
    <row r="27" ht="16.5" spans="1:23">
      <c r="A27" s="1" t="str">
        <f>UPPER(M27)</f>
        <v>LUIS FELIPE PERES PINHEIRO</v>
      </c>
      <c r="B27" s="1" t="s">
        <v>22</v>
      </c>
      <c r="C27" s="1">
        <f ca="1">YEAR(TODAY())</f>
        <v>2024</v>
      </c>
      <c r="E27" s="1" t="s">
        <v>24</v>
      </c>
      <c r="F27" s="1">
        <f ca="1">C27</f>
        <v>2024</v>
      </c>
      <c r="G27" s="1" t="str">
        <f>L27</f>
        <v>BM6</v>
      </c>
      <c r="H27" s="1" t="str">
        <f>_xlfn.IFS(S27="TARDE","12:00 - 18:00",S27="MANHÃ","08:00 - 14:00")</f>
        <v>12:00 - 18:00</v>
      </c>
      <c r="I27" s="1" t="str">
        <f>LEFT(H27,SEARCH(" - ",H27)-1)</f>
        <v>12:00</v>
      </c>
      <c r="J27" s="1" t="str">
        <f>RIGHT(H27,SEARCH(" - ",H27)-1)</f>
        <v>18:00</v>
      </c>
      <c r="K27" s="1" t="s">
        <v>218</v>
      </c>
      <c r="L27" s="17" t="s">
        <v>219</v>
      </c>
      <c r="M27" s="5" t="s">
        <v>220</v>
      </c>
      <c r="N27" s="6" t="s">
        <v>221</v>
      </c>
      <c r="O27" s="6" t="s">
        <v>222</v>
      </c>
      <c r="P27" s="6" t="s">
        <v>223</v>
      </c>
      <c r="Q27" s="19">
        <v>45316</v>
      </c>
      <c r="R27" s="6" t="s">
        <v>224</v>
      </c>
      <c r="S27" s="6" t="s">
        <v>60</v>
      </c>
      <c r="T27" s="6" t="s">
        <v>35</v>
      </c>
      <c r="U27" s="6" t="s">
        <v>35</v>
      </c>
      <c r="V27" s="6" t="s">
        <v>35</v>
      </c>
      <c r="W27" s="6" t="s">
        <v>225</v>
      </c>
    </row>
    <row r="28" ht="16.5" spans="1:23">
      <c r="A28" s="1" t="str">
        <f>UPPER(M28)</f>
        <v>MARCOS GABRIEL LIMA DOS SANTOS</v>
      </c>
      <c r="B28" s="1" t="s">
        <v>22</v>
      </c>
      <c r="C28" s="1">
        <f ca="1">YEAR(TODAY())</f>
        <v>2024</v>
      </c>
      <c r="E28" s="1" t="s">
        <v>24</v>
      </c>
      <c r="F28" s="1">
        <f ca="1">C28</f>
        <v>2024</v>
      </c>
      <c r="G28" s="1" t="str">
        <f>L28</f>
        <v>BM6</v>
      </c>
      <c r="H28" s="1" t="str">
        <f>_xlfn.IFS(S28="TARDE","12:00 - 18:00",S28="MANHÃ","08:00 - 14:00")</f>
        <v>08:00 - 14:00</v>
      </c>
      <c r="I28" s="1" t="str">
        <f>LEFT(H28,SEARCH(" - ",H28)-1)</f>
        <v>08:00</v>
      </c>
      <c r="J28" s="1" t="str">
        <f>RIGHT(H28,SEARCH(" - ",H28)-1)</f>
        <v>14:00</v>
      </c>
      <c r="K28" s="1" t="s">
        <v>218</v>
      </c>
      <c r="L28" s="17" t="s">
        <v>219</v>
      </c>
      <c r="M28" s="5" t="s">
        <v>226</v>
      </c>
      <c r="N28" s="6" t="s">
        <v>227</v>
      </c>
      <c r="O28" s="6" t="s">
        <v>228</v>
      </c>
      <c r="P28" s="6" t="s">
        <v>229</v>
      </c>
      <c r="Q28" s="6" t="s">
        <v>35</v>
      </c>
      <c r="R28" s="6" t="s">
        <v>230</v>
      </c>
      <c r="S28" s="6" t="s">
        <v>32</v>
      </c>
      <c r="T28" s="6" t="s">
        <v>35</v>
      </c>
      <c r="U28" s="6" t="s">
        <v>103</v>
      </c>
      <c r="V28" s="6" t="s">
        <v>35</v>
      </c>
      <c r="W28" s="6" t="s">
        <v>231</v>
      </c>
    </row>
    <row r="29" ht="16.5" spans="1:23">
      <c r="A29" s="1" t="str">
        <f>UPPER(M29)</f>
        <v>RAYANE CATHERINE PALHETA PASCARELLI</v>
      </c>
      <c r="B29" s="1" t="s">
        <v>22</v>
      </c>
      <c r="C29" s="1">
        <f ca="1">YEAR(TODAY())</f>
        <v>2024</v>
      </c>
      <c r="E29" s="1" t="s">
        <v>24</v>
      </c>
      <c r="F29" s="1">
        <f ca="1">C29</f>
        <v>2024</v>
      </c>
      <c r="G29" s="1" t="str">
        <f>L29</f>
        <v>BM4</v>
      </c>
      <c r="H29" s="1" t="str">
        <f>_xlfn.IFS(S29="TARDE","12:00 - 18:00",S29="MANHÃ","08:00 - 14:00")</f>
        <v>08:00 - 14:00</v>
      </c>
      <c r="I29" s="1" t="str">
        <f>LEFT(H29,SEARCH(" - ",H29)-1)</f>
        <v>08:00</v>
      </c>
      <c r="J29" s="1" t="str">
        <f>RIGHT(H29,SEARCH(" - ",H29)-1)</f>
        <v>14:00</v>
      </c>
      <c r="K29" s="1" t="s">
        <v>37</v>
      </c>
      <c r="L29" s="7" t="s">
        <v>38</v>
      </c>
      <c r="M29" s="5" t="s">
        <v>232</v>
      </c>
      <c r="N29" s="6" t="s">
        <v>233</v>
      </c>
      <c r="O29" s="6" t="s">
        <v>234</v>
      </c>
      <c r="P29" s="6" t="s">
        <v>235</v>
      </c>
      <c r="Q29" s="6" t="s">
        <v>35</v>
      </c>
      <c r="R29" s="6" t="s">
        <v>236</v>
      </c>
      <c r="S29" s="23" t="s">
        <v>32</v>
      </c>
      <c r="T29" s="23" t="s">
        <v>154</v>
      </c>
      <c r="U29" s="6" t="s">
        <v>35</v>
      </c>
      <c r="V29" s="6" t="s">
        <v>35</v>
      </c>
      <c r="W29" s="6" t="s">
        <v>237</v>
      </c>
    </row>
    <row r="30" ht="16.5" spans="1:23">
      <c r="A30" s="1" t="str">
        <f>UPPER(M30)</f>
        <v>RAYSSA THAYNÁ DA SILVA DE OLIVEIRA</v>
      </c>
      <c r="B30" s="1" t="s">
        <v>22</v>
      </c>
      <c r="C30" s="1">
        <f ca="1">YEAR(TODAY())</f>
        <v>2024</v>
      </c>
      <c r="D30" s="1" t="s">
        <v>238</v>
      </c>
      <c r="E30" s="1" t="s">
        <v>24</v>
      </c>
      <c r="F30" s="1">
        <f ca="1">C30</f>
        <v>2024</v>
      </c>
      <c r="G30" s="1" t="str">
        <f>L30</f>
        <v>ANÁLISE</v>
      </c>
      <c r="H30" s="1" t="str">
        <f>_xlfn.IFS(S30="TARDE","12:00 - 18:00",S30="MANHÃ","08:00 - 14:00")</f>
        <v>08:00 - 14:00</v>
      </c>
      <c r="I30" s="1" t="str">
        <f>LEFT(H30,SEARCH(" - ",H30)-1)</f>
        <v>08:00</v>
      </c>
      <c r="J30" s="1" t="str">
        <f>RIGHT(H30,SEARCH(" - ",H30)-1)</f>
        <v>14:00</v>
      </c>
      <c r="K30" s="1" t="s">
        <v>62</v>
      </c>
      <c r="L30" s="9" t="s">
        <v>63</v>
      </c>
      <c r="M30" s="5" t="s">
        <v>239</v>
      </c>
      <c r="N30" s="6" t="s">
        <v>240</v>
      </c>
      <c r="O30" s="6" t="s">
        <v>241</v>
      </c>
      <c r="P30" s="6" t="s">
        <v>242</v>
      </c>
      <c r="Q30" s="19">
        <v>45650</v>
      </c>
      <c r="R30" s="6" t="s">
        <v>243</v>
      </c>
      <c r="S30" s="6" t="s">
        <v>32</v>
      </c>
      <c r="T30" s="6" t="s">
        <v>69</v>
      </c>
      <c r="U30" s="6" t="s">
        <v>244</v>
      </c>
      <c r="V30" s="6" t="s">
        <v>87</v>
      </c>
      <c r="W30" s="6" t="s">
        <v>245</v>
      </c>
    </row>
    <row r="31" ht="16.5" spans="1:23">
      <c r="A31" s="1" t="str">
        <f>UPPER(M31)</f>
        <v>REBECA BAIA RIBEIRO</v>
      </c>
      <c r="B31" s="1" t="s">
        <v>22</v>
      </c>
      <c r="C31" s="1">
        <f ca="1">YEAR(TODAY())</f>
        <v>2024</v>
      </c>
      <c r="E31" s="1" t="s">
        <v>24</v>
      </c>
      <c r="F31" s="1">
        <f ca="1">C31</f>
        <v>2024</v>
      </c>
      <c r="G31" s="1" t="str">
        <f>L31</f>
        <v>BM6</v>
      </c>
      <c r="H31" s="1" t="str">
        <f>_xlfn.IFS(S31="TARDE","12:00 - 18:00",S31="MANHÃ","08:00 - 14:00")</f>
        <v>08:00 - 14:00</v>
      </c>
      <c r="I31" s="1" t="str">
        <f>LEFT(H31,SEARCH(" - ",H31)-1)</f>
        <v>08:00</v>
      </c>
      <c r="J31" s="1" t="str">
        <f>RIGHT(H31,SEARCH(" - ",H31)-1)</f>
        <v>14:00</v>
      </c>
      <c r="K31" s="1" t="s">
        <v>218</v>
      </c>
      <c r="L31" s="17" t="s">
        <v>219</v>
      </c>
      <c r="M31" s="5" t="s">
        <v>246</v>
      </c>
      <c r="N31" s="6" t="s">
        <v>247</v>
      </c>
      <c r="O31" s="6" t="s">
        <v>248</v>
      </c>
      <c r="P31" s="6" t="s">
        <v>249</v>
      </c>
      <c r="Q31" s="19">
        <v>45332</v>
      </c>
      <c r="R31" s="20">
        <v>38027</v>
      </c>
      <c r="S31" s="6" t="s">
        <v>32</v>
      </c>
      <c r="T31" s="6" t="s">
        <v>35</v>
      </c>
      <c r="U31" s="6" t="s">
        <v>35</v>
      </c>
      <c r="V31" s="6" t="s">
        <v>184</v>
      </c>
      <c r="W31" s="6" t="s">
        <v>250</v>
      </c>
    </row>
    <row r="32" ht="16.5" spans="1:23">
      <c r="A32" s="1" t="str">
        <f>UPPER(M32)</f>
        <v>TAYSSA GABRIELLY LEAL RABELO</v>
      </c>
      <c r="B32" s="1" t="s">
        <v>22</v>
      </c>
      <c r="C32" s="1">
        <f ca="1">YEAR(TODAY())</f>
        <v>2024</v>
      </c>
      <c r="E32" s="1" t="s">
        <v>24</v>
      </c>
      <c r="F32" s="1">
        <f ca="1">C32</f>
        <v>2024</v>
      </c>
      <c r="G32" s="1" t="str">
        <f>L32</f>
        <v>BM4</v>
      </c>
      <c r="H32" s="1" t="str">
        <f>_xlfn.IFS(S32="TARDE","12:00 - 18:00",S32="MANHÃ","08:00 - 14:00")</f>
        <v>08:00 - 14:00</v>
      </c>
      <c r="I32" s="1" t="str">
        <f>LEFT(H32,SEARCH(" - ",H32)-1)</f>
        <v>08:00</v>
      </c>
      <c r="J32" s="1" t="str">
        <f>RIGHT(H32,SEARCH(" - ",H32)-1)</f>
        <v>14:00</v>
      </c>
      <c r="K32" s="1" t="s">
        <v>37</v>
      </c>
      <c r="L32" s="7" t="s">
        <v>38</v>
      </c>
      <c r="M32" s="5" t="s">
        <v>251</v>
      </c>
      <c r="N32" s="6" t="s">
        <v>252</v>
      </c>
      <c r="O32" s="6" t="s">
        <v>253</v>
      </c>
      <c r="P32" s="6" t="s">
        <v>254</v>
      </c>
      <c r="Q32" s="6" t="s">
        <v>35</v>
      </c>
      <c r="R32" s="14" t="s">
        <v>255</v>
      </c>
      <c r="S32" s="6" t="s">
        <v>32</v>
      </c>
      <c r="T32" s="6" t="s">
        <v>69</v>
      </c>
      <c r="U32" s="6" t="s">
        <v>35</v>
      </c>
      <c r="V32" s="6" t="s">
        <v>35</v>
      </c>
      <c r="W32" s="6" t="s">
        <v>256</v>
      </c>
    </row>
    <row r="33" ht="16.5" spans="1:23">
      <c r="A33" s="1" t="str">
        <f>UPPER(M33)</f>
        <v>THAISE SILVA COSTA</v>
      </c>
      <c r="B33" s="1" t="s">
        <v>22</v>
      </c>
      <c r="C33" s="1">
        <f ca="1">YEAR(TODAY())</f>
        <v>2024</v>
      </c>
      <c r="D33" s="1" t="s">
        <v>257</v>
      </c>
      <c r="E33" s="1" t="s">
        <v>24</v>
      </c>
      <c r="F33" s="1">
        <f ca="1">C33</f>
        <v>2024</v>
      </c>
      <c r="G33" s="1" t="str">
        <f>L33</f>
        <v>GABINETE DO SUB CMD (Justiça e Disciplina)</v>
      </c>
      <c r="H33" s="1" t="str">
        <f>_xlfn.IFS(S33="TARDE","12:00 - 18:00",S33="MANHÃ","08:00 - 14:00")</f>
        <v>08:00 - 14:00</v>
      </c>
      <c r="I33" s="1" t="str">
        <f>LEFT(H33,SEARCH(" - ",H33)-1)</f>
        <v>08:00</v>
      </c>
      <c r="J33" s="1" t="str">
        <f>RIGHT(H33,SEARCH(" - ",H33)-1)</f>
        <v>14:00</v>
      </c>
      <c r="K33" s="1" t="s">
        <v>25</v>
      </c>
      <c r="L33" s="4" t="s">
        <v>26</v>
      </c>
      <c r="M33" s="5" t="s">
        <v>258</v>
      </c>
      <c r="N33" s="6" t="s">
        <v>259</v>
      </c>
      <c r="O33" s="6" t="s">
        <v>260</v>
      </c>
      <c r="P33" s="6" t="s">
        <v>261</v>
      </c>
      <c r="Q33" s="20">
        <v>45400</v>
      </c>
      <c r="R33" s="20">
        <v>36999</v>
      </c>
      <c r="S33" s="6" t="s">
        <v>32</v>
      </c>
      <c r="T33" s="6" t="s">
        <v>262</v>
      </c>
      <c r="U33" s="6" t="s">
        <v>35</v>
      </c>
      <c r="V33" s="6" t="s">
        <v>35</v>
      </c>
      <c r="W33" s="6" t="s">
        <v>263</v>
      </c>
    </row>
    <row r="34" ht="16.5" spans="1:23">
      <c r="A34" s="1" t="str">
        <f>UPPER(M34)</f>
        <v>VICTORIA CHAVES RODRIGUES</v>
      </c>
      <c r="B34" s="1" t="s">
        <v>22</v>
      </c>
      <c r="C34" s="1">
        <f ca="1">YEAR(TODAY())</f>
        <v>2024</v>
      </c>
      <c r="E34" s="1" t="s">
        <v>24</v>
      </c>
      <c r="F34" s="1">
        <f ca="1">C34</f>
        <v>2024</v>
      </c>
      <c r="G34" s="1" t="str">
        <f>L34</f>
        <v>BM1</v>
      </c>
      <c r="H34" s="1" t="str">
        <f>_xlfn.IFS(S34="TARDE","12:00 - 18:00",S34="MANHÃ","08:00 - 14:00")</f>
        <v>12:00 - 18:00</v>
      </c>
      <c r="I34" s="1" t="str">
        <f>LEFT(H34,SEARCH(" - ",H34)-1)</f>
        <v>12:00</v>
      </c>
      <c r="J34" s="1" t="str">
        <f>RIGHT(H34,SEARCH(" - ",H34)-1)</f>
        <v>18:00</v>
      </c>
      <c r="K34" s="1" t="s">
        <v>134</v>
      </c>
      <c r="L34" s="13" t="s">
        <v>135</v>
      </c>
      <c r="M34" s="5" t="s">
        <v>264</v>
      </c>
      <c r="N34" s="6" t="s">
        <v>265</v>
      </c>
      <c r="O34" s="6" t="s">
        <v>266</v>
      </c>
      <c r="P34" s="6" t="s">
        <v>267</v>
      </c>
      <c r="Q34" s="6" t="s">
        <v>35</v>
      </c>
      <c r="R34" s="6" t="s">
        <v>268</v>
      </c>
      <c r="S34" s="6" t="s">
        <v>60</v>
      </c>
      <c r="T34" s="6" t="s">
        <v>269</v>
      </c>
      <c r="U34" s="6" t="s">
        <v>35</v>
      </c>
      <c r="V34" s="6" t="s">
        <v>184</v>
      </c>
      <c r="W34" s="6" t="s">
        <v>270</v>
      </c>
    </row>
    <row r="35" ht="16.5" spans="1:23">
      <c r="A35" s="1" t="str">
        <f>UPPER(M35)</f>
        <v>VINICIUS JOSÉ DE CAMPOS FAVACHO</v>
      </c>
      <c r="B35" s="1" t="s">
        <v>22</v>
      </c>
      <c r="C35" s="1">
        <f ca="1">YEAR(TODAY())</f>
        <v>2024</v>
      </c>
      <c r="D35" s="1" t="s">
        <v>271</v>
      </c>
      <c r="E35" s="1" t="s">
        <v>24</v>
      </c>
      <c r="F35" s="1">
        <f ca="1">C35</f>
        <v>2024</v>
      </c>
      <c r="G35" s="1" t="str">
        <f>L35</f>
        <v>GABINETE DO SUB CMD</v>
      </c>
      <c r="H35" s="1" t="str">
        <f>_xlfn.IFS(S35="TARDE","12:00 - 18:00",S35="MANHÃ","08:00 - 14:00")</f>
        <v>08:00 - 14:00</v>
      </c>
      <c r="I35" s="1" t="str">
        <f>LEFT(H35,SEARCH(" - ",H35)-1)</f>
        <v>08:00</v>
      </c>
      <c r="J35" s="1" t="str">
        <f>RIGHT(H35,SEARCH(" - ",H35)-1)</f>
        <v>14:00</v>
      </c>
      <c r="K35" s="1" t="s">
        <v>79</v>
      </c>
      <c r="L35" s="4" t="s">
        <v>80</v>
      </c>
      <c r="M35" s="5" t="s">
        <v>272</v>
      </c>
      <c r="N35" s="6" t="s">
        <v>273</v>
      </c>
      <c r="O35" s="6" t="s">
        <v>274</v>
      </c>
      <c r="P35" s="6" t="s">
        <v>275</v>
      </c>
      <c r="Q35" s="19">
        <v>45590</v>
      </c>
      <c r="R35" s="6" t="s">
        <v>276</v>
      </c>
      <c r="S35" s="6" t="s">
        <v>32</v>
      </c>
      <c r="T35" s="6" t="s">
        <v>277</v>
      </c>
      <c r="U35" s="24" t="s">
        <v>35</v>
      </c>
      <c r="V35" s="6" t="s">
        <v>87</v>
      </c>
      <c r="W35" s="6" t="s">
        <v>278</v>
      </c>
    </row>
    <row r="36" ht="16.5" spans="1:23">
      <c r="A36" s="1" t="str">
        <f>UPPER(M36)</f>
        <v>WANRLEY DE CARVALHO CABRAL JUNIOR</v>
      </c>
      <c r="B36" s="1" t="s">
        <v>22</v>
      </c>
      <c r="C36" s="1">
        <f ca="1">YEAR(TODAY())</f>
        <v>2024</v>
      </c>
      <c r="E36" s="1" t="s">
        <v>24</v>
      </c>
      <c r="F36" s="1">
        <f ca="1">C36</f>
        <v>2024</v>
      </c>
      <c r="G36" s="1" t="str">
        <f>L36</f>
        <v>BM1</v>
      </c>
      <c r="H36" s="1" t="str">
        <f>_xlfn.IFS(S36="TARDE","12:00 - 18:00",S36="MANHÃ","08:00 - 14:00")</f>
        <v>08:00 - 14:00</v>
      </c>
      <c r="I36" s="1" t="str">
        <f>LEFT(H36,SEARCH(" - ",H36)-1)</f>
        <v>08:00</v>
      </c>
      <c r="J36" s="1" t="str">
        <f>RIGHT(H36,SEARCH(" - ",H36)-1)</f>
        <v>14:00</v>
      </c>
      <c r="K36" s="1" t="s">
        <v>134</v>
      </c>
      <c r="L36" s="13" t="s">
        <v>135</v>
      </c>
      <c r="M36" s="5" t="s">
        <v>279</v>
      </c>
      <c r="N36" s="6" t="s">
        <v>280</v>
      </c>
      <c r="O36" s="6" t="s">
        <v>281</v>
      </c>
      <c r="P36" s="6" t="s">
        <v>282</v>
      </c>
      <c r="Q36" s="6" t="s">
        <v>35</v>
      </c>
      <c r="R36" s="6" t="s">
        <v>283</v>
      </c>
      <c r="S36" s="6" t="s">
        <v>32</v>
      </c>
      <c r="T36" s="6" t="s">
        <v>69</v>
      </c>
      <c r="U36" s="6" t="s">
        <v>34</v>
      </c>
      <c r="V36" s="6" t="s">
        <v>197</v>
      </c>
      <c r="W36" s="6" t="s">
        <v>284</v>
      </c>
    </row>
    <row r="37" ht="16.5" spans="1:23">
      <c r="A37" s="1" t="str">
        <f>UPPER(M37)</f>
        <v>WELLINGTON DE CASTRO DA SILVA</v>
      </c>
      <c r="B37" s="1" t="s">
        <v>22</v>
      </c>
      <c r="C37" s="1">
        <f ca="1">YEAR(TODAY())</f>
        <v>2024</v>
      </c>
      <c r="E37" s="1" t="s">
        <v>24</v>
      </c>
      <c r="F37" s="1">
        <f ca="1">C37</f>
        <v>2024</v>
      </c>
      <c r="G37" s="1" t="str">
        <f>L37</f>
        <v>ANÁLISE</v>
      </c>
      <c r="H37" s="1" t="str">
        <f>_xlfn.IFS(S37="TARDE","12:00 - 18:00",S37="MANHÃ","08:00 - 14:00")</f>
        <v>08:00 - 14:00</v>
      </c>
      <c r="I37" s="1" t="str">
        <f>LEFT(H37,SEARCH(" - ",H37)-1)</f>
        <v>08:00</v>
      </c>
      <c r="J37" s="1" t="str">
        <f>RIGHT(H37,SEARCH(" - ",H37)-1)</f>
        <v>14:00</v>
      </c>
      <c r="K37" s="1" t="s">
        <v>62</v>
      </c>
      <c r="L37" s="9" t="s">
        <v>63</v>
      </c>
      <c r="M37" s="5" t="s">
        <v>285</v>
      </c>
      <c r="N37" s="6" t="s">
        <v>286</v>
      </c>
      <c r="O37" s="6" t="s">
        <v>287</v>
      </c>
      <c r="P37" s="6" t="s">
        <v>288</v>
      </c>
      <c r="Q37" s="19">
        <v>45534</v>
      </c>
      <c r="R37" s="20">
        <v>37133</v>
      </c>
      <c r="S37" s="6" t="s">
        <v>32</v>
      </c>
      <c r="T37" s="6" t="s">
        <v>289</v>
      </c>
      <c r="U37" s="6" t="s">
        <v>35</v>
      </c>
      <c r="V37" s="6" t="s">
        <v>35</v>
      </c>
      <c r="W37" s="6" t="s">
        <v>290</v>
      </c>
    </row>
    <row r="38" ht="16.5" spans="1:23">
      <c r="A38" s="1" t="str">
        <f>UPPER(M38)</f>
        <v>YASMIN SANTOS BRAGA</v>
      </c>
      <c r="B38" s="1" t="s">
        <v>22</v>
      </c>
      <c r="C38" s="1">
        <f ca="1">YEAR(TODAY())</f>
        <v>2024</v>
      </c>
      <c r="E38" s="1" t="s">
        <v>24</v>
      </c>
      <c r="F38" s="1">
        <f ca="1">C38</f>
        <v>2024</v>
      </c>
      <c r="G38" s="1" t="str">
        <f>L38</f>
        <v>BM7</v>
      </c>
      <c r="H38" s="1" t="str">
        <f>_xlfn.IFS(S38="TARDE","12:00 - 18:00",S38="MANHÃ","08:00 - 14:00")</f>
        <v>08:00 - 14:00</v>
      </c>
      <c r="I38" s="1" t="str">
        <f>LEFT(H38,SEARCH(" - ",H38)-1)</f>
        <v>08:00</v>
      </c>
      <c r="J38" s="1" t="str">
        <f>RIGHT(H38,SEARCH(" - ",H38)-1)</f>
        <v>14:00</v>
      </c>
      <c r="K38" s="1" t="s">
        <v>210</v>
      </c>
      <c r="L38" s="16" t="s">
        <v>211</v>
      </c>
      <c r="M38" s="5" t="s">
        <v>291</v>
      </c>
      <c r="N38" s="6" t="s">
        <v>292</v>
      </c>
      <c r="O38" s="6" t="s">
        <v>293</v>
      </c>
      <c r="P38" s="6" t="s">
        <v>294</v>
      </c>
      <c r="Q38" s="20">
        <v>45238</v>
      </c>
      <c r="R38" s="6" t="s">
        <v>295</v>
      </c>
      <c r="S38" s="6" t="s">
        <v>32</v>
      </c>
      <c r="T38" s="6" t="s">
        <v>296</v>
      </c>
      <c r="U38" s="6" t="s">
        <v>44</v>
      </c>
      <c r="V38" s="6" t="s">
        <v>35</v>
      </c>
      <c r="W38" s="6" t="s">
        <v>297</v>
      </c>
    </row>
    <row r="39" ht="16.5" spans="1:23">
      <c r="A39" s="1" t="str">
        <f>UPPER(M39)</f>
        <v>YASMIN STEFANIE FERREIRA DE MATOS</v>
      </c>
      <c r="B39" s="1" t="s">
        <v>22</v>
      </c>
      <c r="C39" s="1">
        <f ca="1">YEAR(TODAY())</f>
        <v>2024</v>
      </c>
      <c r="D39" s="1" t="s">
        <v>298</v>
      </c>
      <c r="E39" s="1" t="s">
        <v>24</v>
      </c>
      <c r="F39" s="1">
        <f ca="1">C39</f>
        <v>2024</v>
      </c>
      <c r="G39" s="1" t="str">
        <f>L39</f>
        <v>ASSISTÊNCIA SUBCOMANDO</v>
      </c>
      <c r="H39" s="1" t="str">
        <f>_xlfn.IFS(S39="TARDE","12:00 - 18:00",S39="MANHÃ","08:00 - 14:00")</f>
        <v>08:00 - 14:00</v>
      </c>
      <c r="I39" s="1" t="str">
        <f>LEFT(H39,SEARCH(" - ",H39)-1)</f>
        <v>08:00</v>
      </c>
      <c r="J39" s="1" t="str">
        <f>RIGHT(H39,SEARCH(" - ",H39)-1)</f>
        <v>14:00</v>
      </c>
      <c r="K39" s="1" t="s">
        <v>54</v>
      </c>
      <c r="L39" s="11" t="s">
        <v>55</v>
      </c>
      <c r="M39" s="5" t="s">
        <v>299</v>
      </c>
      <c r="N39" s="6" t="s">
        <v>300</v>
      </c>
      <c r="O39" s="6" t="s">
        <v>301</v>
      </c>
      <c r="P39" s="6" t="s">
        <v>302</v>
      </c>
      <c r="Q39" s="20">
        <v>45589</v>
      </c>
      <c r="R39" s="20">
        <v>37918</v>
      </c>
      <c r="S39" s="6" t="s">
        <v>32</v>
      </c>
      <c r="T39" s="6" t="s">
        <v>35</v>
      </c>
      <c r="U39" s="6" t="s">
        <v>35</v>
      </c>
      <c r="V39" s="6" t="s">
        <v>35</v>
      </c>
      <c r="W39" s="6" t="s">
        <v>303</v>
      </c>
    </row>
    <row r="40" ht="16.5" spans="1:23">
      <c r="A40" s="1" t="str">
        <f>UPPER(M40)</f>
        <v>YNGRID MARIA LIMA COSTA</v>
      </c>
      <c r="B40" s="1" t="s">
        <v>22</v>
      </c>
      <c r="C40" s="1">
        <f ca="1">YEAR(TODAY())</f>
        <v>2024</v>
      </c>
      <c r="E40" s="1" t="s">
        <v>24</v>
      </c>
      <c r="F40" s="1">
        <f ca="1">C40</f>
        <v>2024</v>
      </c>
      <c r="G40" s="1" t="str">
        <f>L40</f>
        <v>BM3</v>
      </c>
      <c r="H40" s="1" t="str">
        <f>_xlfn.IFS(S40="TARDE","12:00 - 18:00",S40="MANHÃ","08:00 - 14:00")</f>
        <v>08:00 - 14:00</v>
      </c>
      <c r="I40" s="1" t="str">
        <f>LEFT(H40,SEARCH(" - ",H40)-1)</f>
        <v>08:00</v>
      </c>
      <c r="J40" s="1" t="str">
        <f>RIGHT(H40,SEARCH(" - ",H40)-1)</f>
        <v>14:00</v>
      </c>
      <c r="K40" s="1" t="s">
        <v>125</v>
      </c>
      <c r="L40" s="12" t="s">
        <v>126</v>
      </c>
      <c r="M40" s="5" t="s">
        <v>304</v>
      </c>
      <c r="N40" s="6" t="s">
        <v>305</v>
      </c>
      <c r="O40" s="6" t="s">
        <v>306</v>
      </c>
      <c r="P40" s="6">
        <v>8054742</v>
      </c>
      <c r="Q40" s="6" t="s">
        <v>35</v>
      </c>
      <c r="R40" s="25" t="s">
        <v>307</v>
      </c>
      <c r="S40" s="6" t="s">
        <v>32</v>
      </c>
      <c r="T40" s="6" t="s">
        <v>69</v>
      </c>
      <c r="U40" s="6" t="s">
        <v>35</v>
      </c>
      <c r="V40" s="6" t="s">
        <v>35</v>
      </c>
      <c r="W40" s="6" t="s">
        <v>308</v>
      </c>
    </row>
  </sheetData>
  <sortState ref="A2:W40">
    <sortCondition ref="A2"/>
  </sortState>
  <hyperlinks>
    <hyperlink ref="W15" r:id="rId1" display="gdahas17hotmail.com" tooltip="http://gdahas17hotmai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7421717</dc:creator>
  <cp:lastModifiedBy>Favacho</cp:lastModifiedBy>
  <dcterms:created xsi:type="dcterms:W3CDTF">2024-08-13T12:14:00Z</dcterms:created>
  <dcterms:modified xsi:type="dcterms:W3CDTF">2024-08-19T15:14:56Z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1E1672B3906B4F118FF844E846151D3E_11</vt:lpwstr>
  </property>
  <property fmtid="{D5CDD505-2E9C-101B-9397-08002B2CF9AE}" pid="3" name="KSOProductBuildVer">
    <vt:lpwstr>1046-12.2.0.17562</vt:lpwstr>
  </property>
</Properties>
</file>