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3"/>
  <workbookPr defaultThemeVersion="166925"/>
  <mc:AlternateContent xmlns:mc="http://schemas.openxmlformats.org/markup-compatibility/2006">
    <mc:Choice Requires="x15">
      <x15ac:absPath xmlns:x15ac="http://schemas.microsoft.com/office/spreadsheetml/2010/11/ac" url="https://seneca.sharepoint.com/sites/CPR101NBB_M-group1/Shared Documents/Bb05/version1/"/>
    </mc:Choice>
  </mc:AlternateContent>
  <xr:revisionPtr revIDLastSave="152" documentId="13_ncr:1_{40108199-1571-4FD1-AE3A-D7CA79A9ACE2}" xr6:coauthVersionLast="47" xr6:coauthVersionMax="47" xr10:uidLastSave="{04281A0C-0FD5-4337-91C5-6AF2812BEEBC}"/>
  <bookViews>
    <workbookView xWindow="-108" yWindow="-108" windowWidth="23256" windowHeight="12456" xr2:uid="{D8E31B3C-F149-45D6-99B7-2CDC65D256FF}"/>
  </bookViews>
  <sheets>
    <sheet name="Working rou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 l="1"/>
  <c r="T4" i="1" s="1"/>
  <c r="M4" i="1"/>
  <c r="R4" i="1" s="1"/>
  <c r="L4" i="1"/>
  <c r="Q4" i="1" s="1"/>
  <c r="J2" i="1"/>
  <c r="O2" i="1" s="1"/>
  <c r="T2" i="1" s="1"/>
  <c r="I2" i="1"/>
  <c r="N2" i="1" s="1"/>
  <c r="S2" i="1" s="1"/>
  <c r="H2" i="1"/>
  <c r="M2" i="1" s="1"/>
  <c r="R2" i="1" s="1"/>
  <c r="G2" i="1"/>
  <c r="L2" i="1" s="1"/>
  <c r="Q2" i="1" s="1"/>
  <c r="F3" i="1"/>
  <c r="O6" i="1"/>
  <c r="J6" i="1"/>
  <c r="E6" i="1"/>
  <c r="T3" i="1"/>
  <c r="T6" i="1" s="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indexed="81"/>
            <rFont val="Tahoma"/>
            <family val="2"/>
          </rPr>
          <t xml:space="preserve">
Change this to the date of your Project Management class and the worksheet will calculate all milestone dates.</t>
        </r>
      </text>
    </comment>
  </commentList>
</comments>
</file>

<file path=xl/sharedStrings.xml><?xml version="1.0" encoding="utf-8"?>
<sst xmlns="http://schemas.openxmlformats.org/spreadsheetml/2006/main" count="128" uniqueCount="78">
  <si>
    <t>Blackboard Group No 1
Class CPR101NBB</t>
  </si>
  <si>
    <t>Project Planning</t>
  </si>
  <si>
    <t>Version 1</t>
  </si>
  <si>
    <t>Version 2 (optional)</t>
  </si>
  <si>
    <t>Version 3 (option)</t>
  </si>
  <si>
    <t>Last Chance Submission</t>
  </si>
  <si>
    <t>SMART goals ==&gt;</t>
  </si>
  <si>
    <r>
      <rPr>
        <b/>
        <u/>
        <sz val="11"/>
        <rFont val="Calibri"/>
        <family val="2"/>
      </rPr>
      <t>S</t>
    </r>
    <r>
      <rPr>
        <sz val="11"/>
        <rFont val="Calibri"/>
        <family val="2"/>
      </rPr>
      <t>pecific 
tasks and WBS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</si>
  <si>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</si>
  <si>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</si>
  <si>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</si>
  <si>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TESTING
(not) DONE
DONE LATE
HUNG UP</t>
    </r>
  </si>
  <si>
    <r>
      <rPr>
        <b/>
        <u/>
        <sz val="11"/>
        <rFont val="Calibri"/>
        <family val="2"/>
      </rPr>
      <t>S</t>
    </r>
    <r>
      <rPr>
        <sz val="11"/>
        <rFont val="Calibri"/>
        <family val="2"/>
      </rPr>
      <t>pecific 
activities</t>
    </r>
  </si>
  <si>
    <t xml:space="preserve"> reference and relative due dates</t>
  </si>
  <si>
    <t>Update E3 to your
PM class date</t>
  </si>
  <si>
    <t>=====&gt;</t>
  </si>
  <si>
    <t>PM class date plus</t>
  </si>
  <si>
    <t>days</t>
  </si>
  <si>
    <t xml:space="preserve"> Latest possible submission is last day of classes; late penalties apply at 20% per day after your Version 3 due date:</t>
  </si>
  <si>
    <t>Each Team member</t>
  </si>
  <si>
    <t>Your Project Mgmt notes on what each Process Group means to you when doing this project.</t>
  </si>
  <si>
    <t>Share with team by uploading PM-Notes-myName.docx
to Bb ## team channel's Files</t>
  </si>
  <si>
    <t>DONE</t>
  </si>
  <si>
    <t>completes their module. For specific tasks, see Final Project Overview and Project Milestones and Details</t>
  </si>
  <si>
    <t>see Programming Comments and Programming Test Cases docs for acceptance criteria. See Project Overview - Appendix B for deliverables</t>
  </si>
  <si>
    <t>see Project Milestones and Details</t>
  </si>
  <si>
    <t>Team Meeting Agenda ==&gt;</t>
  </si>
  <si>
    <t>create MS Teams Private Channel;  for Version 1, create plan with SMART goals and assign tasks</t>
  </si>
  <si>
    <t>detailed tasks assigned to Team members with est. hrs., agreed upon delivery date to Teams, updated Status</t>
  </si>
  <si>
    <t>review progress, refine Plan, update DONE items with actual hours, refine estimates and delivery date/time</t>
  </si>
  <si>
    <t>In MS Team Channel, select any file you would like reviewed and send a message @instructor to comment on that file.</t>
  </si>
  <si>
    <t>Team decision whether
to do this version.
If so, members plan to complete V2 of their module.</t>
  </si>
  <si>
    <t>detailed tasks assigned to Team members with est. hrs., agreed upon delivery date/time to Teams, updated Status</t>
  </si>
  <si>
    <t>TO DO</t>
  </si>
  <si>
    <t>Team decision whether
to do this version.
If so, members plan to complete V3 of their module.</t>
  </si>
  <si>
    <t>Submit final version of artefacts from Teams to Blackboard in a .ZIP archive. Backup Team's files.</t>
  </si>
  <si>
    <t xml:space="preserve">updated all DONE items with actual hours. </t>
  </si>
  <si>
    <t>request review from professor</t>
  </si>
  <si>
    <t>Request review of this file:
see Project Milestones and Details page, "Request review of a file..."</t>
  </si>
  <si>
    <r>
      <rPr>
        <i/>
        <sz val="11"/>
        <color rgb="FF000000"/>
        <rFont val="Calibri"/>
        <scheme val="minor"/>
      </rPr>
      <t xml:space="preserve">[Srijan Sehgal] 
</t>
    </r>
    <r>
      <rPr>
        <b/>
        <sz val="11"/>
        <color rgb="FF000000"/>
        <rFont val="Calibri"/>
        <scheme val="minor"/>
      </rPr>
      <t>Fundamentals</t>
    </r>
  </si>
  <si>
    <t xml:space="preserve">I have been assigned the module of fundamentals.I will make sure my tasks are completed on time and also review each other's PM notes on process Teams. Agree on how project will be done.
</t>
  </si>
  <si>
    <t>We reached an agreement of the due date of the first versionof this project and made sure everyone knows their tasks and responsabilities. We also dediced to have two leaders  to split the responsibilities of the leader, for instance, checking other member's work, converting and uploading the project to GitHub. Also, we agreed on asking the professor to review our planning in class.</t>
  </si>
  <si>
    <t>Realistic hours: 1 hour, Actual hours: 45 mins</t>
  </si>
  <si>
    <t>My responsibility for version 1 is commenting the header and source file of fundamentals module. After commenting them, they are to be compiled and the test cases both positive and negative are to be recorded on an excel file. moreover, the inputa and outputs on the console are to be copy pasted in a text file for completion of the task.</t>
  </si>
  <si>
    <t>The measure of our deliverable involves a few key aspects. Firstly, while commenting the source code we have to make sure that the comments explain what the step does not how. secondly the code is easy to understand by others. After commenting the files, the second thing c=that comes is running the code and recording the test cases. Test cases should include nominal and edge cases as well so that it is verified how the code works under different conditions. After the testing is done we have to record the test cases in an excel file and paste the results of console in a text file. We have talked about all these steps and thus agree on our deliverable criteria.</t>
  </si>
  <si>
    <t>1 hour 30 minutes</t>
  </si>
  <si>
    <t>My  task for version 2 included working with the fundamentals module. Firstly, commenting out the code for version 2 to make it understandable for the readers. In addition to version 1, version 2 required working with git to present a log text of both the versions. This version also included performing positive and negative test cases and recording them on an excel file as well as pasting the console output on a text file for the project submission.</t>
  </si>
  <si>
    <t>2 hours</t>
  </si>
  <si>
    <r>
      <rPr>
        <b/>
        <i/>
        <sz val="11"/>
        <color theme="1"/>
        <rFont val="Calibri"/>
        <family val="2"/>
        <scheme val="minor"/>
      </rPr>
      <t xml:space="preserve">REPLACE THIS 
</t>
    </r>
    <r>
      <rPr>
        <i/>
        <sz val="11"/>
        <color theme="1"/>
        <rFont val="Calibri"/>
        <family val="2"/>
        <scheme val="minor"/>
      </rPr>
      <t>with your action items and work breakdown structure for this Version</t>
    </r>
  </si>
  <si>
    <r>
      <rPr>
        <i/>
        <sz val="11"/>
        <color rgb="FF000000"/>
        <rFont val="Calibri"/>
        <scheme val="minor"/>
      </rPr>
      <t xml:space="preserve">[Misato Yoshimoto] </t>
    </r>
    <r>
      <rPr>
        <b/>
        <sz val="11"/>
        <color rgb="FF000000"/>
        <rFont val="Calibri"/>
        <scheme val="minor"/>
      </rPr>
      <t>Manipulations</t>
    </r>
  </si>
  <si>
    <t>I have been assigned the module of manipulations.I will make sure my tasks are completed on time and also review each other's PM notes on process Teams. Agree on how project will be done. I also check the Version 1 information and prepare for the next activity.</t>
  </si>
  <si>
    <t>We reached an agreement of the due date of the first versionof this project and made sure everyone knows their tasks and responsabilities. We also dediced to have two leaders to split the responsibilities of the leader, for instance, checking other member's work, converting and uploading the project to GitHub. Also, we agreed on asking the professor to review our planning in class.</t>
  </si>
  <si>
    <t>My specific task in version 1 is to create a header and C file dedicated to code manipulation with comprehensive comments. Additionally, I am responsible for executing the code and conducting both positive and negative test cases. The results of these test cases will be carefully documented in an Excel. Additionally, all on-screen results will be copied to a TXT file for record keeping.</t>
  </si>
  <si>
    <t xml:space="preserve">The measure of our deliverable involves a few key aspects. First, when commenting C-files for code manipulation, I make sure that the code is properly commented so that it is easy for others to understand and work with. Second, the testing phase plays an important role in the measurement. By including both positive and negative scenarios, a comprehensive assessment of the code's performance under different conditions can be made. The results of these tests can be documented on an Excel sheet so that the team is aware of the code's functionality and potential problems.                 We've talked about the content we need in the header and C files, the types of tests we should run, and how we'll organize the Excel sheet to record our findings. Thus, we are all agreed on our deliverable criteria．                 </t>
  </si>
  <si>
    <t>1 hour and 30 mins 1 hour and 30 mins</t>
  </si>
  <si>
    <t xml:space="preserve">My specific task in version 2 is to work on a C file dedicated to code manipulation, including comprehensive comments. Version 2 requires, specifically, the use of git to manage our codebaseand and provide log data for version 1 and version 2. It is also my job to run version 2 of the code operation and implement both positive and negative test cases. The results of the test cases will be recorded in Excel and TXT files.
</t>
  </si>
  <si>
    <t>The measure of our deliverable involves a few key aspects. First, when commenting C-files for code manipulation, I make sure that the code is properly commented so that it is easy for others to understand and work with. Second, the testing phase plays an important role in the measurement. By including both positive and negative scenarios, a comprehensive assessment of the code's performance under different conditions can be made. The results of these tests can be documented on an Excel sheet so that the team is aware of the code's functionality and potential problems. We've talked about the content we need in the header and C files, the types of tests we should run, and how we'll organize the Excel sheet to record our findings. Thus, we are all agreed on our deliverable criteria．</t>
  </si>
  <si>
    <r>
      <rPr>
        <i/>
        <sz val="11"/>
        <color rgb="FF000000"/>
        <rFont val="Calibri"/>
      </rPr>
      <t xml:space="preserve">[Ashwin B N] </t>
    </r>
    <r>
      <rPr>
        <b/>
        <sz val="11"/>
        <color rgb="FF000000"/>
        <rFont val="Calibri"/>
      </rPr>
      <t>Tokenizing</t>
    </r>
  </si>
  <si>
    <t xml:space="preserve">I have been assigned the module of tokenizing. I will make sure my tasks are completed on time and also review each other's PM notes on process Teams. Agree on how project will be done.
</t>
  </si>
  <si>
    <r>
      <rPr>
        <b/>
        <i/>
        <sz val="11"/>
        <color rgb="FF000000"/>
        <rFont val="Calibri"/>
      </rPr>
      <t xml:space="preserve"> 
</t>
    </r>
    <r>
      <rPr>
        <i/>
        <sz val="11"/>
        <color rgb="FF000000"/>
        <rFont val="Calibri"/>
      </rPr>
      <t>In version 1 of my task, I'm working on making a special header and C file that helps break words into smaller parts. I'm adding detailed explanations to the code to help others understand it better. Also, I'm in charge of running the code and trying different situations where things could go well or not so well. The outcomes of these tests will be written down carefully in an Excel sheet. And I'll also save all the things that show up on the screen in a text file so we can keep track of everything.</t>
    </r>
  </si>
  <si>
    <t>Our way of measuring our work involves a few important things. First, when I write explanations in C program files to split words, I make sure to write them in a way that's easy for others to understand and use. Second, testing is really important. We try out different situations, both good and bad, to see how well the code works. We write down what happens during these tests in an Excel file so our team knows how the code works and if there are any issues. We've also discussed what information should be at the beginning of our program files, the types of tests we should do, and how we'll organize the Excel file to keep track of our findings. So, we all agree on how we'll decide if our work is good enough.</t>
  </si>
  <si>
    <t>In relation to the second phase of the tokenizing.c development, I assume the responsibility of advancing the codebase, meticulously refining and expanding its functionality. My tasks encompass not only the coding aspect but also extend to the realm of quality assurance, where I ensure the thorough testing of the developed code. This involves the meticulous crafting and execution of comprehensive test scenarios to validate the accuracy and robustness of the tokenization process. Additionally, I will diligently capture and document observations, insights, and potential optimizations throughout the development journey, ensuring that a detailed record of progress is maintained for future reference and continuous improvement.</t>
  </si>
  <si>
    <t>The measurement of delivery and the establishment of delivery criteria are essential aspects of project management that contribute to the successful execution of tasks and the achievement of project goals. In our project group, it is imperative to have clear and agreed-upon criteria for measuring deliverables to ensure a shared understanding of expectations and outcomes. This collaborative approach helps avoid misunderstandings and aligns all team members toward a common understanding of what constitutes successful delivery.</t>
  </si>
  <si>
    <t>1.5 hours</t>
  </si>
  <si>
    <r>
      <rPr>
        <i/>
        <sz val="11"/>
        <color rgb="FF000000"/>
        <rFont val="Calibri"/>
        <scheme val="minor"/>
      </rPr>
      <t xml:space="preserve">[Maryam Setayeshnia &amp; Vinicius Souza da Silva] 
</t>
    </r>
    <r>
      <rPr>
        <b/>
        <sz val="11"/>
        <color rgb="FF000000"/>
        <rFont val="Calibri"/>
        <scheme val="minor"/>
      </rPr>
      <t xml:space="preserve">Conversions  
</t>
    </r>
    <r>
      <rPr>
        <sz val="11"/>
        <color rgb="FF000000"/>
        <rFont val="Calibri"/>
        <scheme val="minor"/>
      </rPr>
      <t>Team Leader</t>
    </r>
  </si>
  <si>
    <t xml:space="preserve"> team leader is
responsible for module D along with synchronizing development and integrating modules into the main application. </t>
  </si>
  <si>
    <t>relaistic planned hours : 45 minutes , Actucal hours: 1</t>
  </si>
  <si>
    <t>In version 1 , the leaders'stask was commenting and testing the converting module. This module takes an integer string and cnverts it into an actual integer. We commented each statement of this program in an understandable and readable way. We did testing the edge-cases and transferred those parts to the an excel shhet. Also, we had to combine all codes after reading them carfully in one folder and create a main.c part and compile that program to see if the program works properly. Additionally, we transfered thet test-casese excel sheet of each programmer to one file and put it in the zip folder.</t>
  </si>
  <si>
    <t>C-file comments are crucial for improving the readability and maintainability of the code. My teammates uploaded their work to respective modules, which I carefully studied to see if my team's comments made the software easier to read. Additionally, the tested edge-cases give a clearer picture of how the program behaves with various outputs or what needs to be taken into account. 
The testing phase is an important part of the development process, and by taking into account both positive and negative scenarios, you can make sure that the code is able to handle a range of inputs and edge cases. This thorough evaluation makes that the code performs well in a variety of scenarios and helps to identify any potential problems.
Documenting the test results on an Excel sheet is an effective way to keep track of the code's functionality and identify any problems that need to be addressed. This documentation also fosters transparency within the team, allowing everyone to be aware of the code's status and progress.</t>
  </si>
  <si>
    <t>My responsibilities are, the making of GitHub repository and Git configurations for both Version 1 and Version 2 of the project. Within this role, I will be engaged in the process of uploading essential test suites, integrating a comprehensive gitlog text file to document the development timeline, performing compilation procedures, and diligently recording noteworthy observations and insights as part of the project's evolution.</t>
  </si>
  <si>
    <t>The measure of success for the deliverable is determined by the execution and completion of the outlined tasks as described in the provided text. The accomplishment of setting up GitHub repositories, configuring Git environments for both Version 1 and Version 2 of the project, uploading the requisite test suites, integrating the gitlog text file to chronicle the development process, conducting compilation processes, and maintaining comprehensive notes to track progress all collectively constitute the delivery criteria. This criteria is established and agreed upon within the project to ensure that the specified tasks are completed to meet the project's objectives and milestones.</t>
  </si>
  <si>
    <t>milestone upload to Blackboard</t>
  </si>
  <si>
    <r>
      <rPr>
        <b/>
        <u/>
        <sz val="11"/>
        <color theme="1"/>
        <rFont val="Calibri"/>
        <family val="2"/>
        <scheme val="minor"/>
      </rPr>
      <t>DUE DATE</t>
    </r>
    <r>
      <rPr>
        <b/>
        <sz val="11"/>
        <color theme="1"/>
        <rFont val="Calibri"/>
        <family val="2"/>
        <scheme val="minor"/>
      </rPr>
      <t xml:space="preserve"> upload to Blackboard</t>
    </r>
  </si>
  <si>
    <r>
      <t xml:space="preserve">ABSOLUTE
</t>
    </r>
    <r>
      <rPr>
        <b/>
        <i/>
        <u/>
        <sz val="11"/>
        <color theme="1"/>
        <rFont val="Calibri"/>
        <family val="2"/>
        <scheme val="minor"/>
      </rPr>
      <t>DEADLINE</t>
    </r>
  </si>
  <si>
    <t>"Work on [module name]" is not specific. There are tasks with a critical path. WBS? Filenames to be uploaded to  your team's Files area.</t>
  </si>
  <si>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Calibri"/>
        <family val="2"/>
        <scheme val="minor"/>
      </rPr>
      <t xml:space="preserve">Requests for professor's review come </t>
    </r>
    <r>
      <rPr>
        <b/>
        <i/>
        <sz val="11"/>
        <color theme="1"/>
        <rFont val="Calibri"/>
        <family val="2"/>
        <scheme val="minor"/>
      </rPr>
      <t>after</t>
    </r>
    <r>
      <rPr>
        <b/>
        <sz val="11"/>
        <color theme="1"/>
        <rFont val="Calibri"/>
        <family val="2"/>
        <scheme val="minor"/>
      </rPr>
      <t xml:space="preserve"> the team has accepted the work.</t>
    </r>
  </si>
  <si>
    <t xml:space="preserve">submissions after this date subject to extra time charge of 20% per day </t>
  </si>
  <si>
    <t>no submissions accepted after this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</si>
</sst>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27">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name val="Calibri"/>
      <family val="2"/>
    </font>
    <font>
      <b/>
      <sz val="12"/>
      <color indexed="81"/>
      <name val="Tahoma"/>
      <family val="2"/>
    </font>
    <font>
      <i/>
      <sz val="11"/>
      <color rgb="FF000000"/>
      <name val="Calibri"/>
      <scheme val="minor"/>
    </font>
    <font>
      <b/>
      <sz val="11"/>
      <color rgb="FF000000"/>
      <name val="Calibri"/>
      <scheme val="minor"/>
    </font>
    <font>
      <sz val="11"/>
      <color rgb="FF000000"/>
      <name val="Calibri"/>
      <scheme val="minor"/>
    </font>
    <font>
      <i/>
      <sz val="11"/>
      <color rgb="FF000000"/>
      <name val="Calibri"/>
    </font>
    <font>
      <b/>
      <sz val="11"/>
      <color rgb="FF000000"/>
      <name val="Calibri"/>
    </font>
    <font>
      <sz val="11"/>
      <color rgb="FF000000"/>
      <name val="Calibri"/>
      <charset val="1"/>
    </font>
    <font>
      <sz val="11"/>
      <color rgb="FF444444"/>
      <name val="Calibri"/>
      <family val="2"/>
      <charset val="1"/>
    </font>
    <font>
      <b/>
      <i/>
      <sz val="11"/>
      <color rgb="FF000000"/>
      <name val="Calibri"/>
    </font>
    <font>
      <b/>
      <i/>
      <sz val="11"/>
      <color rgb="FF000000"/>
      <name val="Calibri"/>
      <scheme val="minor"/>
    </font>
    <font>
      <b/>
      <i/>
      <sz val="11"/>
      <color rgb="FF000000"/>
      <name val="Calibri"/>
      <family val="2"/>
      <scheme val="minor"/>
    </font>
    <font>
      <sz val="12"/>
      <color rgb="FF374151"/>
      <name val="Söhne"/>
      <charset val="1"/>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64">
    <xf numFmtId="0" fontId="0" fillId="0" borderId="0" xfId="0"/>
    <xf numFmtId="0" fontId="0" fillId="5" borderId="0" xfId="0" applyFill="1" applyAlignment="1" applyProtection="1">
      <alignment horizontal="center" wrapText="1"/>
      <protection locked="0"/>
    </xf>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0" fillId="0" borderId="0" xfId="0" applyAlignment="1" applyProtection="1">
      <alignment vertical="center" wrapText="1"/>
      <protection locked="0"/>
    </xf>
    <xf numFmtId="0" fontId="4" fillId="0" borderId="0" xfId="0" applyFont="1" applyAlignment="1" applyProtection="1">
      <alignment horizontal="center" vertical="center" wrapText="1"/>
      <protection locked="0"/>
    </xf>
    <xf numFmtId="165"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64"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64"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64"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vertical="center" wrapText="1"/>
    </xf>
    <xf numFmtId="0" fontId="16" fillId="0" borderId="0" xfId="0" applyFont="1" applyAlignment="1" applyProtection="1">
      <alignment vertical="center" wrapText="1"/>
      <protection locked="0"/>
    </xf>
    <xf numFmtId="0" fontId="18" fillId="0" borderId="0" xfId="0" applyFont="1" applyAlignment="1" applyProtection="1">
      <alignment horizontal="center" vertical="center" wrapText="1"/>
      <protection locked="0"/>
    </xf>
    <xf numFmtId="0" fontId="19" fillId="0" borderId="0" xfId="0" applyFont="1" applyAlignment="1" applyProtection="1">
      <alignment vertical="center" wrapText="1"/>
      <protection locked="0"/>
    </xf>
    <xf numFmtId="0" fontId="21" fillId="0" borderId="0" xfId="0" applyFont="1" applyAlignment="1" applyProtection="1">
      <alignment horizontal="center" vertical="center" wrapText="1"/>
      <protection locked="0"/>
    </xf>
    <xf numFmtId="0" fontId="21" fillId="0" borderId="0" xfId="0" applyFont="1" applyAlignment="1" applyProtection="1">
      <alignment horizontal="center" vertical="center"/>
      <protection locked="0"/>
    </xf>
    <xf numFmtId="0" fontId="21" fillId="0" borderId="0" xfId="0" applyFont="1" applyAlignment="1" applyProtection="1">
      <alignment vertical="center" wrapText="1"/>
      <protection locked="0"/>
    </xf>
    <xf numFmtId="0" fontId="22" fillId="0" borderId="0" xfId="0" applyFont="1" applyAlignment="1" applyProtection="1">
      <alignment horizontal="center" vertical="center" wrapText="1"/>
      <protection locked="0"/>
    </xf>
    <xf numFmtId="0" fontId="22" fillId="0" borderId="0" xfId="0" applyFont="1" applyAlignment="1" applyProtection="1">
      <alignment horizontal="center" vertical="center"/>
      <protection locked="0"/>
    </xf>
    <xf numFmtId="164" fontId="22" fillId="0" borderId="0" xfId="0" applyNumberFormat="1" applyFont="1" applyAlignment="1" applyProtection="1">
      <alignment horizontal="center" vertical="center" wrapText="1"/>
      <protection locked="0"/>
    </xf>
    <xf numFmtId="0" fontId="19" fillId="0" borderId="0" xfId="0" applyFont="1" applyAlignment="1" applyProtection="1">
      <alignment horizontal="center" vertical="center" wrapText="1"/>
      <protection locked="0"/>
    </xf>
    <xf numFmtId="0" fontId="24" fillId="0" borderId="0" xfId="0" applyFont="1" applyAlignment="1" applyProtection="1">
      <alignment horizontal="center" vertical="center" wrapText="1"/>
      <protection locked="0"/>
    </xf>
    <xf numFmtId="0" fontId="23" fillId="0" borderId="0" xfId="0" applyFont="1" applyAlignment="1" applyProtection="1">
      <alignment horizontal="center" vertical="center" wrapText="1"/>
      <protection locked="0"/>
    </xf>
    <xf numFmtId="165" fontId="22" fillId="0" borderId="0" xfId="0" applyNumberFormat="1" applyFont="1" applyAlignment="1" applyProtection="1">
      <alignment horizontal="center" vertical="center" wrapText="1"/>
      <protection locked="0"/>
    </xf>
    <xf numFmtId="0" fontId="25" fillId="0" borderId="0" xfId="0" applyFont="1" applyAlignment="1" applyProtection="1">
      <alignment horizontal="center" vertical="center" wrapText="1"/>
      <protection locked="0"/>
    </xf>
    <xf numFmtId="20" fontId="0" fillId="0" borderId="0" xfId="0" applyNumberFormat="1" applyAlignment="1" applyProtection="1">
      <alignment horizontal="center" vertical="center" wrapText="1"/>
      <protection locked="0"/>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165" fontId="26" fillId="0" borderId="0" xfId="0" applyNumberFormat="1" applyFont="1" applyAlignment="1" applyProtection="1">
      <alignment horizontal="center" vertical="center" wrapText="1"/>
      <protection locked="0"/>
    </xf>
  </cellXfs>
  <cellStyles count="1">
    <cellStyle name="Normal" xfId="0" builtinId="0"/>
  </cellStyles>
  <dxfs count="32">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zoomScale="85" zoomScaleNormal="85" workbookViewId="0">
      <pane xSplit="1" ySplit="2" topLeftCell="G9" activePane="bottomRight" state="frozen"/>
      <selection pane="bottomRight" activeCell="N9" sqref="N9"/>
      <selection pane="bottomLeft" activeCell="A3" sqref="A3"/>
      <selection pane="topRight" activeCell="B1" sqref="B1"/>
    </sheetView>
  </sheetViews>
  <sheetFormatPr defaultColWidth="9.140625" defaultRowHeight="14.45"/>
  <cols>
    <col min="1" max="1" width="19.7109375" style="2" customWidth="1"/>
    <col min="2" max="2" width="25.7109375" style="2" customWidth="1"/>
    <col min="3" max="3" width="28.7109375" style="2" customWidth="1"/>
    <col min="4" max="4" width="10" style="19" bestFit="1" customWidth="1"/>
    <col min="5" max="5" width="12.7109375" style="19" customWidth="1"/>
    <col min="6" max="6" width="12.140625" style="19" customWidth="1"/>
    <col min="7" max="7" width="25.7109375" style="2" customWidth="1"/>
    <col min="8" max="8" width="28.7109375" style="2" customWidth="1"/>
    <col min="9" max="9" width="10" style="19" bestFit="1" customWidth="1"/>
    <col min="10" max="10" width="12.7109375" style="19" customWidth="1"/>
    <col min="11" max="11" width="12.140625" style="19" customWidth="1"/>
    <col min="12" max="12" width="25.7109375" style="2" customWidth="1"/>
    <col min="13" max="13" width="28.7109375" style="2" customWidth="1"/>
    <col min="14" max="14" width="10" style="19" bestFit="1" customWidth="1"/>
    <col min="15" max="15" width="12.7109375" style="19" customWidth="1"/>
    <col min="16" max="16" width="12.140625" style="19" customWidth="1"/>
    <col min="17" max="17" width="25.7109375" style="2" customWidth="1"/>
    <col min="18" max="18" width="28.7109375" style="2" customWidth="1"/>
    <col min="19" max="19" width="10" style="19" bestFit="1" customWidth="1"/>
    <col min="20" max="20" width="12.7109375" style="19" customWidth="1"/>
    <col min="21" max="21" width="12.140625" style="19" customWidth="1"/>
    <col min="22" max="23" width="25.7109375" style="2" customWidth="1"/>
    <col min="24" max="24" width="10" style="19" bestFit="1" customWidth="1"/>
    <col min="25" max="25" width="12.7109375" style="19" customWidth="1"/>
    <col min="26" max="26" width="12.140625" style="19" customWidth="1"/>
    <col min="27" max="16384" width="9.140625" style="2"/>
  </cols>
  <sheetData>
    <row r="1" spans="1:26" ht="62.25" customHeight="1">
      <c r="A1" s="1" t="s">
        <v>0</v>
      </c>
      <c r="B1" s="59" t="s">
        <v>1</v>
      </c>
      <c r="C1" s="59"/>
      <c r="D1" s="59"/>
      <c r="E1" s="59"/>
      <c r="F1" s="59"/>
      <c r="G1" s="59" t="s">
        <v>2</v>
      </c>
      <c r="H1" s="59"/>
      <c r="I1" s="59"/>
      <c r="J1" s="59"/>
      <c r="K1" s="59"/>
      <c r="L1" s="59" t="s">
        <v>3</v>
      </c>
      <c r="M1" s="61"/>
      <c r="N1" s="61"/>
      <c r="O1" s="61"/>
      <c r="P1" s="62"/>
      <c r="Q1" s="60" t="s">
        <v>4</v>
      </c>
      <c r="R1" s="60"/>
      <c r="S1" s="60"/>
      <c r="T1" s="60"/>
      <c r="U1" s="60"/>
      <c r="V1" s="57" t="s">
        <v>5</v>
      </c>
      <c r="W1" s="58"/>
      <c r="X1" s="58"/>
      <c r="Y1" s="58"/>
      <c r="Z1" s="58"/>
    </row>
    <row r="2" spans="1:26" s="3" customFormat="1" ht="101.45" thickBot="1">
      <c r="A2" s="38" t="s">
        <v>6</v>
      </c>
      <c r="B2" s="39" t="s">
        <v>7</v>
      </c>
      <c r="C2" s="39" t="s">
        <v>8</v>
      </c>
      <c r="D2" s="39" t="s">
        <v>9</v>
      </c>
      <c r="E2" s="40" t="s">
        <v>10</v>
      </c>
      <c r="F2" s="39" t="s">
        <v>11</v>
      </c>
      <c r="G2" s="39" t="str">
        <f>B2</f>
        <v>Specific 
tasks and WBS</v>
      </c>
      <c r="H2" s="39" t="str">
        <f>C2</f>
        <v>How is deliverable Measured? 
Is delivery criteria Agreed?</v>
      </c>
      <c r="I2" s="39" t="str">
        <f>D2</f>
        <v>Realistic
planned hours 
actual hours</v>
      </c>
      <c r="J2" s="39" t="str">
        <f>E2</f>
        <v>planned date &amp; Time
of delivery
actual
date &amp; time</v>
      </c>
      <c r="K2" s="39" t="s">
        <v>11</v>
      </c>
      <c r="L2" s="39" t="str">
        <f t="shared" ref="L2:T2" si="0">G2</f>
        <v>Specific 
tasks and WBS</v>
      </c>
      <c r="M2" s="39" t="str">
        <f t="shared" si="0"/>
        <v>How is deliverable Measured? 
Is delivery criteria Agreed?</v>
      </c>
      <c r="N2" s="39" t="str">
        <f t="shared" si="0"/>
        <v>Realistic
planned hours 
actual hours</v>
      </c>
      <c r="O2" s="39" t="str">
        <f t="shared" si="0"/>
        <v>planned date &amp; Time
of delivery
actual
date &amp; time</v>
      </c>
      <c r="P2" s="39" t="s">
        <v>11</v>
      </c>
      <c r="Q2" s="39" t="str">
        <f t="shared" si="0"/>
        <v>Specific 
tasks and WBS</v>
      </c>
      <c r="R2" s="39" t="str">
        <f t="shared" si="0"/>
        <v>How is deliverable Measured? 
Is delivery criteria Agreed?</v>
      </c>
      <c r="S2" s="39" t="str">
        <f t="shared" si="0"/>
        <v>Realistic
planned hours 
actual hours</v>
      </c>
      <c r="T2" s="39" t="str">
        <f t="shared" si="0"/>
        <v>planned date &amp; Time
of delivery
actual
date &amp; time</v>
      </c>
      <c r="U2" s="39" t="s">
        <v>11</v>
      </c>
      <c r="V2" s="39" t="s">
        <v>12</v>
      </c>
      <c r="W2" s="40" t="s">
        <v>8</v>
      </c>
      <c r="X2" s="39" t="s">
        <v>9</v>
      </c>
      <c r="Y2" s="39" t="s">
        <v>10</v>
      </c>
      <c r="Z2" s="39" t="s">
        <v>11</v>
      </c>
    </row>
    <row r="3" spans="1:26" ht="72">
      <c r="A3" s="28" t="s">
        <v>13</v>
      </c>
      <c r="B3" s="29"/>
      <c r="C3" s="30" t="s">
        <v>14</v>
      </c>
      <c r="D3" s="31" t="s">
        <v>15</v>
      </c>
      <c r="E3" s="37">
        <v>45135.999988425923</v>
      </c>
      <c r="F3" s="20" t="str">
        <f>TEXT(($E$3),"dddd
") &amp; TEXT(($E$3),"mmm.d")</f>
        <v>Friday
Jul.28</v>
      </c>
      <c r="G3" s="29"/>
      <c r="H3" s="29"/>
      <c r="I3" s="32" t="s">
        <v>16</v>
      </c>
      <c r="J3" s="4">
        <v>9</v>
      </c>
      <c r="K3" s="33" t="s">
        <v>17</v>
      </c>
      <c r="L3" s="34"/>
      <c r="M3" s="34"/>
      <c r="N3" s="32" t="s">
        <v>16</v>
      </c>
      <c r="O3" s="4">
        <v>14</v>
      </c>
      <c r="P3" s="33" t="s">
        <v>17</v>
      </c>
      <c r="Q3" s="29"/>
      <c r="R3" s="29"/>
      <c r="S3" s="32" t="s">
        <v>16</v>
      </c>
      <c r="T3" s="4">
        <f>IF($E$3+21&lt;=$W$3,21,ROUND($W$3 - $E$3,0))</f>
        <v>-226</v>
      </c>
      <c r="U3" s="33" t="s">
        <v>17</v>
      </c>
      <c r="V3" s="35" t="s">
        <v>18</v>
      </c>
      <c r="W3" s="36">
        <v>44909.999988425923</v>
      </c>
      <c r="X3" s="41"/>
      <c r="Y3" s="29"/>
      <c r="Z3" s="33"/>
    </row>
    <row r="4" spans="1:26" ht="72">
      <c r="A4" s="8" t="s">
        <v>19</v>
      </c>
      <c r="B4" s="4" t="s">
        <v>20</v>
      </c>
      <c r="C4" s="4" t="s">
        <v>21</v>
      </c>
      <c r="D4" s="9"/>
      <c r="E4" s="20" t="str">
        <f>TEXT(($E$3+2),"dddd
") &amp; TEXT(($E$3+2),"mmm.d")</f>
        <v>Sunday
Jul.30</v>
      </c>
      <c r="F4" s="50" t="s">
        <v>22</v>
      </c>
      <c r="G4" s="4" t="s">
        <v>23</v>
      </c>
      <c r="H4" s="4" t="s">
        <v>24</v>
      </c>
      <c r="I4" s="5"/>
      <c r="J4" s="4" t="s">
        <v>25</v>
      </c>
      <c r="K4" s="6" t="s">
        <v>22</v>
      </c>
      <c r="L4" s="4" t="str">
        <f>G4</f>
        <v>completes their module. For specific tasks, see Final Project Overview and Project Milestones and Details</v>
      </c>
      <c r="M4" s="4" t="str">
        <f>H4</f>
        <v>see Programming Comments and Programming Test Cases docs for acceptance criteria. See Project Overview - Appendix B for deliverables</v>
      </c>
      <c r="N4" s="5"/>
      <c r="O4" s="4" t="str">
        <f>J4</f>
        <v>see Project Milestones and Details</v>
      </c>
      <c r="P4" s="6"/>
      <c r="Q4" s="4" t="str">
        <f>L4</f>
        <v>completes their module. For specific tasks, see Final Project Overview and Project Milestones and Details</v>
      </c>
      <c r="R4" s="4" t="str">
        <f>M4</f>
        <v>see Programming Comments and Programming Test Cases docs for acceptance criteria. See Project Overview - Appendix B for deliverables</v>
      </c>
      <c r="S4" s="5"/>
      <c r="T4" s="4" t="str">
        <f>O4</f>
        <v>see Project Milestones and Details</v>
      </c>
      <c r="U4" s="6"/>
      <c r="V4" s="4"/>
      <c r="W4" s="11"/>
      <c r="X4" s="7"/>
      <c r="Y4" s="4"/>
      <c r="Z4" s="6"/>
    </row>
    <row r="5" spans="1:26" s="14" customFormat="1" ht="57.6">
      <c r="A5" s="12" t="s">
        <v>26</v>
      </c>
      <c r="B5" s="12" t="s">
        <v>27</v>
      </c>
      <c r="C5" s="12" t="s">
        <v>28</v>
      </c>
      <c r="D5" s="12">
        <v>1.5</v>
      </c>
      <c r="E5" s="20" t="str">
        <f>TEXT(($E$3+3),"dddd
") &amp; TEXT(($E$3+3),"mmm.d")</f>
        <v>Monday
Jul.31</v>
      </c>
      <c r="F5" s="50" t="s">
        <v>22</v>
      </c>
      <c r="G5" s="12" t="s">
        <v>29</v>
      </c>
      <c r="H5" s="12" t="s">
        <v>30</v>
      </c>
      <c r="I5" s="13"/>
      <c r="J5" s="23" t="str">
        <f>TEXT(($E$3+J$3-2),"dddd
") &amp; TEXT(($E$3+J$3-2),"mmm.d")</f>
        <v>Friday
Aug.4</v>
      </c>
      <c r="K5" s="10" t="s">
        <v>22</v>
      </c>
      <c r="L5" s="10" t="s">
        <v>31</v>
      </c>
      <c r="M5" s="10" t="s">
        <v>32</v>
      </c>
      <c r="N5" s="13"/>
      <c r="O5" s="23" t="str">
        <f>IF(($E$3+O$3-2)&lt;$W$3,(TEXT(($E$3+O$3-2),"dddd
") &amp; TEXT(($E$3+O$3-2),"mmm.d")),(TEXT($W$3,"dddd
") &amp; TEXT($W$3,"mmm.d")))</f>
        <v>Wednesday
Dec.14</v>
      </c>
      <c r="P5" s="10" t="s">
        <v>33</v>
      </c>
      <c r="Q5" s="10" t="s">
        <v>34</v>
      </c>
      <c r="R5" s="10" t="s">
        <v>32</v>
      </c>
      <c r="S5" s="13"/>
      <c r="T5" s="23" t="str">
        <f>IF(($E$3+T$3-2)&lt;$W$3,(TEXT(($E$3+T$3-2),"dddd
") &amp; TEXT(($E$3+T$3-2),"mmm.d")),(TEXT($W$3,"dddd
") &amp; TEXT($W$3,"mmm.d")))</f>
        <v>Monday
Dec.12</v>
      </c>
      <c r="U5" s="10" t="s">
        <v>33</v>
      </c>
      <c r="V5" s="10" t="s">
        <v>35</v>
      </c>
      <c r="W5" s="10" t="s">
        <v>36</v>
      </c>
      <c r="X5" s="13"/>
      <c r="Y5" s="23" t="str">
        <f>IF(($W$3+Y$3-2)&lt;$W$3,(TEXT(($W$3+Y$3-2),"dddd
") &amp; TEXT(($W$3+Y$3-2),"mmm.d")),(TEXT($W$3,"dddd
") &amp; TEXT($W$3,"mmm.d")))</f>
        <v>Monday
Dec.12</v>
      </c>
      <c r="Z5" s="10" t="s">
        <v>33</v>
      </c>
    </row>
    <row r="6" spans="1:26" s="14" customFormat="1" ht="57.6">
      <c r="A6" s="12"/>
      <c r="B6" s="12" t="s">
        <v>37</v>
      </c>
      <c r="C6" s="12" t="s">
        <v>38</v>
      </c>
      <c r="D6" s="12"/>
      <c r="E6" s="20" t="str">
        <f>TEXT(($E$3+4),"dddd
") &amp; TEXT(($E$3+4),"mmm.d")</f>
        <v>Tuesday
Aug.1</v>
      </c>
      <c r="F6" s="10"/>
      <c r="G6" s="12" t="s">
        <v>37</v>
      </c>
      <c r="H6" s="12" t="s">
        <v>38</v>
      </c>
      <c r="I6" s="13"/>
      <c r="J6" s="23" t="str">
        <f>TEXT(($E$3+J$3-2),"dddd
") &amp; TEXT(($E$3+J$3-2),"mmm.d")</f>
        <v>Friday
Aug.4</v>
      </c>
      <c r="K6" s="10" t="s">
        <v>22</v>
      </c>
      <c r="L6" s="12" t="s">
        <v>37</v>
      </c>
      <c r="M6" s="12" t="s">
        <v>38</v>
      </c>
      <c r="N6" s="13"/>
      <c r="O6" s="23" t="str">
        <f>TEXT(($E$3+O$3-2),"dddd
") &amp; TEXT(($E$3+O$3-2),"mmm.d")</f>
        <v>Wednesday
Aug.9</v>
      </c>
      <c r="P6" s="10" t="s">
        <v>33</v>
      </c>
      <c r="Q6" s="12" t="s">
        <v>37</v>
      </c>
      <c r="R6" s="12" t="s">
        <v>38</v>
      </c>
      <c r="S6" s="13"/>
      <c r="T6" s="23" t="str">
        <f>TEXT(($E$3+T$3-2),"dddd
") &amp; TEXT(($E$3+T$3-2),"mmm.d")</f>
        <v>Monday
Dec.12</v>
      </c>
      <c r="U6" s="10" t="s">
        <v>33</v>
      </c>
      <c r="V6" s="10"/>
      <c r="W6" s="10"/>
      <c r="X6" s="13"/>
      <c r="Y6" s="23"/>
      <c r="Z6" s="10"/>
    </row>
    <row r="7" spans="1:26" s="15" customFormat="1" ht="336">
      <c r="A7" s="42" t="s">
        <v>39</v>
      </c>
      <c r="B7" s="15" t="s">
        <v>40</v>
      </c>
      <c r="C7" s="15" t="s">
        <v>41</v>
      </c>
      <c r="D7" s="45" t="s">
        <v>42</v>
      </c>
      <c r="E7" s="20" t="str">
        <f>TEXT(($E$3+3),"dddd
") &amp; TEXT(($E$3+3),"mmm.d")</f>
        <v>Monday
Jul.31</v>
      </c>
      <c r="F7" s="12" t="s">
        <v>22</v>
      </c>
      <c r="G7" s="16" t="s">
        <v>43</v>
      </c>
      <c r="H7" s="15" t="s">
        <v>44</v>
      </c>
      <c r="I7" s="12" t="s">
        <v>45</v>
      </c>
      <c r="J7" s="23" t="str">
        <f>TEXT(($E$3+J$3-1),"dddd
") &amp; TEXT(($E$3+J$3-1),"mmm.d")</f>
        <v>Saturday
Aug.5</v>
      </c>
      <c r="K7" s="12" t="s">
        <v>22</v>
      </c>
      <c r="L7" s="52" t="s">
        <v>46</v>
      </c>
      <c r="M7" s="17" t="s">
        <v>44</v>
      </c>
      <c r="N7" s="17" t="s">
        <v>47</v>
      </c>
      <c r="O7" s="23" t="str">
        <f>TEXT(($E$3+O$3-1),"dddd
") &amp; TEXT(($E$3+O$3-1),"mmm.d")</f>
        <v>Thursday
Aug.10</v>
      </c>
      <c r="P7" s="17" t="s">
        <v>22</v>
      </c>
      <c r="Q7" s="16" t="s">
        <v>48</v>
      </c>
      <c r="R7" s="17"/>
      <c r="S7" s="17"/>
      <c r="T7" s="23" t="str">
        <f>TEXT(($E$3+T$3-1),"dddd
") &amp; TEXT(($E$3+T$3-1),"mmm.d")</f>
        <v>Tuesday
Dec.13</v>
      </c>
      <c r="U7" s="17"/>
      <c r="V7" s="17"/>
      <c r="W7" s="17"/>
      <c r="X7" s="17"/>
      <c r="Y7" s="23" t="str">
        <f>IF(WORKDAY($W$3,Y$3-1)&lt;$W$3,(TEXT(WORKDAY($W$3,Y$3-1),"dddd
") &amp; TEXT(WORKDAY($W$3,Y$3-1),"mmm.d")),(TEXT($W$3,"dddd
") &amp; TEXT($W$3,"mmm.d")))</f>
        <v>Tuesday
Dec.13</v>
      </c>
      <c r="Z7" s="12"/>
    </row>
    <row r="8" spans="1:26" s="15" customFormat="1" ht="409.6">
      <c r="A8" s="42" t="s">
        <v>49</v>
      </c>
      <c r="B8" s="15" t="s">
        <v>50</v>
      </c>
      <c r="C8" s="47" t="s">
        <v>51</v>
      </c>
      <c r="D8" s="12" t="s">
        <v>42</v>
      </c>
      <c r="E8" s="20" t="str">
        <f>TEXT(($E$3+3),"dddd
") &amp; TEXT(($E$3+3),"mmm.d")</f>
        <v>Monday
Jul.31</v>
      </c>
      <c r="F8" s="48" t="s">
        <v>22</v>
      </c>
      <c r="G8" s="16" t="s">
        <v>52</v>
      </c>
      <c r="H8" s="15" t="s">
        <v>53</v>
      </c>
      <c r="I8" s="12" t="s">
        <v>54</v>
      </c>
      <c r="J8" s="23" t="str">
        <f>TEXT(($E$3+J$3-1),"dddd
") &amp; TEXT(($E$3+J$3-1),"mmm.d")</f>
        <v>Saturday
Aug.5</v>
      </c>
      <c r="K8" s="12" t="s">
        <v>22</v>
      </c>
      <c r="L8" s="53" t="s">
        <v>55</v>
      </c>
      <c r="M8" s="54" t="s">
        <v>56</v>
      </c>
      <c r="N8" s="17" t="s">
        <v>47</v>
      </c>
      <c r="O8" s="23" t="str">
        <f>TEXT(($E$3+O$3-1),"dddd
") &amp; TEXT(($E$3+O$3-1),"mmm.d")</f>
        <v>Thursday
Aug.10</v>
      </c>
      <c r="P8" s="17" t="s">
        <v>22</v>
      </c>
      <c r="Q8" s="16" t="s">
        <v>48</v>
      </c>
      <c r="R8" s="17"/>
      <c r="S8" s="17"/>
      <c r="T8" s="23" t="str">
        <f>TEXT(($E$3+T$3-1),"dddd
") &amp; TEXT(($E$3+T$3-1),"mmm.d")</f>
        <v>Tuesday
Dec.13</v>
      </c>
      <c r="U8" s="17"/>
      <c r="V8" s="17"/>
      <c r="W8" s="17"/>
      <c r="X8" s="17"/>
      <c r="Y8" s="23" t="str">
        <f>IF(WORKDAY($W$3,Y$3-1)&lt;$W$3,(TEXT(WORKDAY($W$3,Y$3-1),"dddd
") &amp; TEXT(WORKDAY($W$3,Y$3-1),"mmm.d")),(TEXT($W$3,"dddd
") &amp; TEXT($W$3,"mmm.d")))</f>
        <v>Tuesday
Dec.13</v>
      </c>
      <c r="Z8" s="12"/>
    </row>
    <row r="9" spans="1:26" s="15" customFormat="1" ht="409.6">
      <c r="A9" s="44" t="s">
        <v>57</v>
      </c>
      <c r="B9" s="15" t="s">
        <v>58</v>
      </c>
      <c r="C9" s="47" t="s">
        <v>51</v>
      </c>
      <c r="D9" s="12" t="s">
        <v>42</v>
      </c>
      <c r="E9" s="20" t="str">
        <f>TEXT(($E$3+3),"dddd
") &amp; TEXT(($E$3+3),"mmm.d")</f>
        <v>Monday
Jul.31</v>
      </c>
      <c r="F9" s="48" t="s">
        <v>22</v>
      </c>
      <c r="G9" s="51" t="s">
        <v>59</v>
      </c>
      <c r="H9" s="15" t="s">
        <v>60</v>
      </c>
      <c r="I9" s="12" t="s">
        <v>47</v>
      </c>
      <c r="J9" s="23" t="str">
        <f>TEXT(($E$3+J$3-1),"dddd
") &amp; TEXT(($E$3+J$3-1),"mmm.d")</f>
        <v>Saturday
Aug.5</v>
      </c>
      <c r="K9" s="12" t="s">
        <v>22</v>
      </c>
      <c r="L9" s="52" t="s">
        <v>61</v>
      </c>
      <c r="M9" s="63" t="s">
        <v>62</v>
      </c>
      <c r="N9" s="17" t="s">
        <v>63</v>
      </c>
      <c r="O9" s="23" t="str">
        <f>TEXT(($E$3+O$3-1),"dddd
") &amp; TEXT(($E$3+O$3-1),"mmm.d")</f>
        <v>Thursday
Aug.10</v>
      </c>
      <c r="P9" s="17" t="s">
        <v>22</v>
      </c>
      <c r="Q9" s="16" t="s">
        <v>48</v>
      </c>
      <c r="R9" s="17"/>
      <c r="S9" s="17"/>
      <c r="T9" s="23" t="str">
        <f>TEXT(($E$3+T$3-1),"dddd
") &amp; TEXT(($E$3+T$3-1),"mmm.d")</f>
        <v>Tuesday
Dec.13</v>
      </c>
      <c r="U9" s="17"/>
      <c r="V9" s="17"/>
      <c r="W9" s="17"/>
      <c r="X9" s="17"/>
      <c r="Y9" s="23" t="str">
        <f>IF(WORKDAY($W$3,Y$3-1)&lt;$W$3,(TEXT(WORKDAY($W$3,Y$3-1),"dddd
") &amp; TEXT(WORKDAY($W$3,Y$3-1),"mmm.d")),(TEXT($W$3,"dddd
") &amp; TEXT($W$3,"mmm.d")))</f>
        <v>Tuesday
Dec.13</v>
      </c>
      <c r="Z9" s="12"/>
    </row>
    <row r="10" spans="1:26" s="15" customFormat="1" ht="409.6">
      <c r="A10" s="42" t="s">
        <v>64</v>
      </c>
      <c r="B10" s="15" t="s">
        <v>65</v>
      </c>
      <c r="C10" s="47" t="s">
        <v>51</v>
      </c>
      <c r="D10" s="47" t="s">
        <v>66</v>
      </c>
      <c r="E10" s="21" t="str">
        <f>TEXT(($E$3+4),"dddd
") &amp; TEXT(($E$3+4),"mmm.d")</f>
        <v>Tuesday
Aug.1</v>
      </c>
      <c r="F10" s="48" t="s">
        <v>22</v>
      </c>
      <c r="G10" s="52" t="s">
        <v>67</v>
      </c>
      <c r="H10" s="12" t="s">
        <v>68</v>
      </c>
      <c r="I10" s="12" t="s">
        <v>47</v>
      </c>
      <c r="J10" s="21" t="str">
        <f>TEXT(($E$3+J$3),"dddd
") &amp; TEXT(($E$3+J$3),"mmm.d")</f>
        <v>Sunday
Aug.6</v>
      </c>
      <c r="K10" s="12" t="s">
        <v>22</v>
      </c>
      <c r="L10" s="55" t="s">
        <v>69</v>
      </c>
      <c r="M10" s="12" t="s">
        <v>70</v>
      </c>
      <c r="N10" s="56">
        <v>6.25E-2</v>
      </c>
      <c r="O10" s="21" t="str">
        <f>TEXT(($E$3+O$3),"dddd
") &amp; TEXT(($E$3+O$3),"mmm.d")</f>
        <v>Friday
Aug.11</v>
      </c>
      <c r="P10" s="12"/>
      <c r="Q10" s="16" t="s">
        <v>48</v>
      </c>
      <c r="R10" s="12"/>
      <c r="S10" s="12"/>
      <c r="T10" s="24" t="str">
        <f>TEXT(($E$3+T$3),"dddd
") &amp; TEXT(($E$3+T$3),"mmm.d")</f>
        <v>Wednesday
Dec.14</v>
      </c>
      <c r="U10" s="17"/>
      <c r="V10" s="17"/>
      <c r="W10" s="17"/>
      <c r="X10" s="17"/>
      <c r="Y10" s="26" t="str">
        <f>IF(WORKDAY($W$3,Y$3)&lt;$W$3,(TEXT(WORKDAY($W$3,Y$3),"dddd
") &amp; TEXT(WORKDAY($W$3,Y$3),"mmm.d")),(TEXT($W$3,"dddd
") &amp; TEXT($W$3,"mmm.d")))</f>
        <v>Wednesday
Dec.14</v>
      </c>
      <c r="Z10" s="12"/>
    </row>
    <row r="11" spans="1:26" s="13" customFormat="1" ht="43.15">
      <c r="A11" s="43"/>
      <c r="B11" s="12"/>
      <c r="C11" s="12"/>
      <c r="D11" s="12"/>
      <c r="E11" s="22" t="s">
        <v>71</v>
      </c>
      <c r="F11" s="49"/>
      <c r="J11" s="22" t="s">
        <v>71</v>
      </c>
      <c r="O11" s="22" t="s">
        <v>71</v>
      </c>
      <c r="T11" s="25" t="s">
        <v>72</v>
      </c>
      <c r="Y11" s="27" t="s">
        <v>73</v>
      </c>
    </row>
    <row r="12" spans="1:26" s="14" customFormat="1" ht="216">
      <c r="C12" s="46"/>
      <c r="D12" s="18"/>
      <c r="E12" s="18"/>
      <c r="F12" s="18"/>
      <c r="G12" s="14" t="s">
        <v>74</v>
      </c>
      <c r="H12" s="14" t="s">
        <v>75</v>
      </c>
      <c r="I12" s="18"/>
      <c r="J12" s="18"/>
      <c r="K12" s="18"/>
      <c r="N12" s="18"/>
      <c r="O12" s="18"/>
      <c r="P12" s="18"/>
      <c r="S12" s="18"/>
      <c r="T12" s="25" t="s">
        <v>76</v>
      </c>
      <c r="U12" s="18"/>
      <c r="X12" s="18"/>
      <c r="Y12" s="25" t="s">
        <v>77</v>
      </c>
      <c r="Z12" s="18"/>
    </row>
  </sheetData>
  <sheetProtection sheet="1" objects="1" scenarios="1"/>
  <mergeCells count="5">
    <mergeCell ref="V1:Z1"/>
    <mergeCell ref="B1:F1"/>
    <mergeCell ref="G1:K1"/>
    <mergeCell ref="Q1:U1"/>
    <mergeCell ref="L1:P1"/>
  </mergeCells>
  <conditionalFormatting sqref="B12:U1048576">
    <cfRule type="containsText" dxfId="31" priority="36" operator="containsText" text="complete">
      <formula>NOT(ISERROR(SEARCH("complete",B12)))</formula>
    </cfRule>
  </conditionalFormatting>
  <conditionalFormatting sqref="B1:V1">
    <cfRule type="containsText" dxfId="30" priority="116" operator="containsText" text="complete">
      <formula>NOT(ISERROR(SEARCH("complete",B1)))</formula>
    </cfRule>
  </conditionalFormatting>
  <conditionalFormatting sqref="E10">
    <cfRule type="containsText" dxfId="29" priority="30" operator="containsText" text="complete">
      <formula>NOT(ISERROR(SEARCH("complete",E10)))</formula>
    </cfRule>
  </conditionalFormatting>
  <conditionalFormatting sqref="F1:F2 F7 K7 P7 U7 Z7 F11:F1048576 K11:K1048576 P11:P1048576 U11:U1048576 Z11:Z1048576 K1:K2 U1:U2">
    <cfRule type="containsText" dxfId="28" priority="210" operator="containsText" text="in progress">
      <formula>NOT(ISERROR(SEARCH("in progress",F1)))</formula>
    </cfRule>
  </conditionalFormatting>
  <conditionalFormatting sqref="F1:F2 K1:K2 U1:U2 F7 K7 P7 U7 Z7 F11:F1048576 K11:K1048576 P11:P1048576 U11:U1048576 Z11:Z1048576">
    <cfRule type="containsText" dxfId="27" priority="211" operator="containsText" text="not yet started">
      <formula>NOT(ISERROR(SEARCH("not yet started",F1)))</formula>
    </cfRule>
  </conditionalFormatting>
  <conditionalFormatting sqref="F7:F10 K7:K10 P7:P10 U7:X10 Z7:Z10 C2:F2 C3:D4 B7:D9 H7:I10 M7:N10 R7:S10 B10 J10:J11 O10:O11 B11:I11 K11:N11 P11:Z11">
    <cfRule type="containsText" dxfId="26" priority="208" operator="containsText" text="complete">
      <formula>NOT(ISERROR(SEARCH("complete",B2)))</formula>
    </cfRule>
  </conditionalFormatting>
  <conditionalFormatting sqref="F8:F10 K8:K10 P8:P10 U8:U10 Z8:Z10">
    <cfRule type="containsText" dxfId="25" priority="153" operator="containsText" text="in progress">
      <formula>NOT(ISERROR(SEARCH("in progress",F8)))</formula>
    </cfRule>
    <cfRule type="containsText" dxfId="24" priority="154" operator="containsText" text="not yet started">
      <formula>NOT(ISERROR(SEARCH("not yet started",F8)))</formula>
    </cfRule>
  </conditionalFormatting>
  <conditionalFormatting sqref="H2:K4">
    <cfRule type="containsText" dxfId="23" priority="29" operator="containsText" text="complete">
      <formula>NOT(ISERROR(SEARCH("complete",H2)))</formula>
    </cfRule>
  </conditionalFormatting>
  <conditionalFormatting sqref="K2">
    <cfRule type="containsText" dxfId="22" priority="9" operator="containsText" text="complete">
      <formula>NOT(ISERROR(SEARCH("complete",K2)))</formula>
    </cfRule>
  </conditionalFormatting>
  <conditionalFormatting sqref="K3:K4">
    <cfRule type="containsText" dxfId="21" priority="44" operator="containsText" text="in progress">
      <formula>NOT(ISERROR(SEARCH("in progress",K3)))</formula>
    </cfRule>
    <cfRule type="containsText" dxfId="20" priority="45" operator="containsText" text="not yet started">
      <formula>NOT(ISERROR(SEARCH("not yet started",K3)))</formula>
    </cfRule>
  </conditionalFormatting>
  <conditionalFormatting sqref="M2:P2">
    <cfRule type="containsText" dxfId="19" priority="8" operator="containsText" text="complete">
      <formula>NOT(ISERROR(SEARCH("complete",M2)))</formula>
    </cfRule>
  </conditionalFormatting>
  <conditionalFormatting sqref="M4:P4 R4:U4">
    <cfRule type="containsText" dxfId="18" priority="19" operator="containsText" text="complete">
      <formula>NOT(ISERROR(SEARCH("complete",M4)))</formula>
    </cfRule>
  </conditionalFormatting>
  <conditionalFormatting sqref="N3:P3">
    <cfRule type="containsText" dxfId="17" priority="46" operator="containsText" text="complete">
      <formula>NOT(ISERROR(SEARCH("complete",N3)))</formula>
    </cfRule>
  </conditionalFormatting>
  <conditionalFormatting sqref="P1:P2">
    <cfRule type="containsText" dxfId="16" priority="118" operator="containsText" text="not yet started">
      <formula>NOT(ISERROR(SEARCH("not yet started",P1)))</formula>
    </cfRule>
    <cfRule type="containsText" dxfId="15" priority="117" operator="containsText" text="in progress">
      <formula>NOT(ISERROR(SEARCH("in progress",P1)))</formula>
    </cfRule>
  </conditionalFormatting>
  <conditionalFormatting sqref="P3">
    <cfRule type="containsText" dxfId="14" priority="47" operator="containsText" text="in progress">
      <formula>NOT(ISERROR(SEARCH("in progress",P3)))</formula>
    </cfRule>
    <cfRule type="containsText" dxfId="13" priority="48" operator="containsText" text="not yet started">
      <formula>NOT(ISERROR(SEARCH("not yet started",P3)))</formula>
    </cfRule>
  </conditionalFormatting>
  <conditionalFormatting sqref="P4 U4">
    <cfRule type="containsText" dxfId="12" priority="20" operator="containsText" text="in progress">
      <formula>NOT(ISERROR(SEARCH("in progress",P4)))</formula>
    </cfRule>
    <cfRule type="containsText" dxfId="11" priority="21" operator="containsText" text="not yet started">
      <formula>NOT(ISERROR(SEARCH("not yet started",P4)))</formula>
    </cfRule>
  </conditionalFormatting>
  <conditionalFormatting sqref="R2:U2">
    <cfRule type="containsText" dxfId="10" priority="6" operator="containsText" text="complete">
      <formula>NOT(ISERROR(SEARCH("complete",R2)))</formula>
    </cfRule>
  </conditionalFormatting>
  <conditionalFormatting sqref="R3:V3">
    <cfRule type="containsText" dxfId="9" priority="49" operator="containsText" text="complete">
      <formula>NOT(ISERROR(SEARCH("complete",R3)))</formula>
    </cfRule>
  </conditionalFormatting>
  <conditionalFormatting sqref="T10">
    <cfRule type="containsText" dxfId="8" priority="34" operator="containsText" text="complete">
      <formula>NOT(ISERROR(SEARCH("complete",T10)))</formula>
    </cfRule>
  </conditionalFormatting>
  <conditionalFormatting sqref="U3">
    <cfRule type="containsText" dxfId="7" priority="101" operator="containsText" text="not yet started">
      <formula>NOT(ISERROR(SEARCH("not yet started",U3)))</formula>
    </cfRule>
    <cfRule type="containsText" dxfId="6" priority="100" operator="containsText" text="in progress">
      <formula>NOT(ISERROR(SEARCH("in progress",U3)))</formula>
    </cfRule>
  </conditionalFormatting>
  <conditionalFormatting sqref="W2">
    <cfRule type="containsText" dxfId="5" priority="38" operator="containsText" text="complete">
      <formula>NOT(ISERROR(SEARCH("complete",W2)))</formula>
    </cfRule>
  </conditionalFormatting>
  <conditionalFormatting sqref="W4 V12:V18 V19:Z1048576">
    <cfRule type="containsText" dxfId="4" priority="157" operator="containsText" text="complete">
      <formula>NOT(ISERROR(SEARCH("complete",V4)))</formula>
    </cfRule>
  </conditionalFormatting>
  <conditionalFormatting sqref="X2:Z4">
    <cfRule type="containsText" dxfId="3" priority="1" operator="containsText" text="complete">
      <formula>NOT(ISERROR(SEARCH("complete",X2)))</formula>
    </cfRule>
  </conditionalFormatting>
  <conditionalFormatting sqref="X12:Z18">
    <cfRule type="containsText" dxfId="2" priority="37" operator="containsText" text="complete">
      <formula>NOT(ISERROR(SEARCH("complete",X12)))</formula>
    </cfRule>
  </conditionalFormatting>
  <conditionalFormatting sqref="Z2:Z4">
    <cfRule type="containsText" dxfId="1" priority="5" operator="containsText" text="not yet started">
      <formula>NOT(ISERROR(SEARCH("not yet started",Z2)))</formula>
    </cfRule>
    <cfRule type="containsText" dxfId="0" priority="4" operator="containsText" text="in progress">
      <formula>NOT(ISERROR(SEARCH("in progress",Z2)))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630591381CBC64C91C842C3D6EF9634" ma:contentTypeVersion="3" ma:contentTypeDescription="Create a new document." ma:contentTypeScope="" ma:versionID="884d390ccd7f18c7e1a04830a637dbbe">
  <xsd:schema xmlns:xsd="http://www.w3.org/2001/XMLSchema" xmlns:xs="http://www.w3.org/2001/XMLSchema" xmlns:p="http://schemas.microsoft.com/office/2006/metadata/properties" xmlns:ns2="bc7d927b-a4a6-495f-b972-30d9a69ccb97" targetNamespace="http://schemas.microsoft.com/office/2006/metadata/properties" ma:root="true" ma:fieldsID="f78c8ef6c8698f7ae5a2bade14ee6d4c" ns2:_="">
    <xsd:import namespace="bc7d927b-a4a6-495f-b972-30d9a69ccb97"/>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7d927b-a4a6-495f-b972-30d9a69ccb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C75767-2CE7-46B6-950B-E7EC32E468B9}"/>
</file>

<file path=customXml/itemProps2.xml><?xml version="1.0" encoding="utf-8"?>
<ds:datastoreItem xmlns:ds="http://schemas.openxmlformats.org/officeDocument/2006/customXml" ds:itemID="{76FEA26C-2233-4295-8BE1-B265CEAD26C7}"/>
</file>

<file path=customXml/itemProps3.xml><?xml version="1.0" encoding="utf-8"?>
<ds:datastoreItem xmlns:ds="http://schemas.openxmlformats.org/officeDocument/2006/customXml" ds:itemID="{4A37522F-39F4-4439-AEEC-7D6E0C35C75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Vinicius Souza Da Silva</cp:lastModifiedBy>
  <cp:revision/>
  <dcterms:created xsi:type="dcterms:W3CDTF">2020-03-22T18:31:45Z</dcterms:created>
  <dcterms:modified xsi:type="dcterms:W3CDTF">2023-08-12T03:48:03Z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0x0101005630591381CBC64C91C842C3D6EF9634</vt:lpwstr>
  </property>
</Properties>
</file>