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ício 1" sheetId="1" r:id="rId4"/>
    <sheet state="visible" name="Exercício 2" sheetId="2" r:id="rId5"/>
    <sheet state="visible" name="Exercício 3" sheetId="3" r:id="rId6"/>
    <sheet state="visible" name="Exercício 4" sheetId="4" r:id="rId7"/>
  </sheets>
  <definedNames/>
  <calcPr/>
</workbook>
</file>

<file path=xl/sharedStrings.xml><?xml version="1.0" encoding="utf-8"?>
<sst xmlns="http://schemas.openxmlformats.org/spreadsheetml/2006/main" count="155" uniqueCount="141">
  <si>
    <t>O quilo da maçã num mercado em Taubaté é 20% mais barato que o quilo da maçã em São José dos Campos.</t>
  </si>
  <si>
    <t>O quilo da maçã em São Paulo é 20% mais caro que em São José dos Campos.</t>
  </si>
  <si>
    <t>Comprei maçã em Taubaté por R$6,00 o quilo.</t>
  </si>
  <si>
    <t>Quanto custa o quilo da maçã em São Paulo?</t>
  </si>
  <si>
    <t>Sabemos que o preço da maça em Taubaté é 6 reais:</t>
  </si>
  <si>
    <t>Taubaté</t>
  </si>
  <si>
    <t>SJC</t>
  </si>
  <si>
    <t>SP</t>
  </si>
  <si>
    <t>Preço do quilo da maçã</t>
  </si>
  <si>
    <t>Se o quilo da maçã da maça em SP é 20% mais caro que em SJC, precisamos encontrar a diferença de preço da maçã em SJC com o seguinte cálculo:</t>
  </si>
  <si>
    <t>Preço do quilo da maça em Taubaté / por 80% = diferença de preço em SJC</t>
  </si>
  <si>
    <t>Por que 80%?</t>
  </si>
  <si>
    <t>80% corresponde ao preço da maça em Taubaté em relação a SJC</t>
  </si>
  <si>
    <t>6 reais / 0,8 = 1,50 reais é a diferença de preço em SJC</t>
  </si>
  <si>
    <t>Agora podemos calcular o preço de SP, já que em SJC é R$7,50, iremos calcular 20% a mais:</t>
  </si>
  <si>
    <t>Preço do quilo da maçã em SJC + 20% = preço do quilo da maçã em SP</t>
  </si>
  <si>
    <t>R$7,50 * 1,2 = Preço do quilo da maçã em SP</t>
  </si>
  <si>
    <t>O campeonato brasileiro de futebol (série A) é disputado por 20 times em um sistema de pontos corridos, da seguinte forma:</t>
  </si>
  <si>
    <t>Cada time joga com cada um dos adversários duas vezes (uma vez em casa, e outra na casa do adversário)</t>
  </si>
  <si>
    <t>Em cada jogo, cada time faz um certo número de gols. Quem fizer mais gols vence a partida, e caso o número de gols dos dois times seja igual ocorre empate.</t>
  </si>
  <si>
    <t>Um time ganha 3 pontos para cada vitória, 1 ponto para cada empate, e nenhum ponto por uma derrota.</t>
  </si>
  <si>
    <t>No final do torneio, os times são classificados pelo número de pontos em ordem decrescente (o primeiro lugar sendo o time que fez mais pontos), e caso dois ou mais times tenham o mesmo número de pontos, são classificados de acordo com os seguintes critérios, nessa ordem:</t>
  </si>
  <si>
    <t>Número de vitórias;</t>
  </si>
  <si>
    <t>Saldo de gols: a diferença entre o número de gols que o time fez e o número de gols que o time sofreu no campeonato inteiro;</t>
  </si>
  <si>
    <t>Gols pró: o número de gols que o time fez no campeonato inteiro</t>
  </si>
  <si>
    <t>Se o empate persistir, sorteio.</t>
  </si>
  <si>
    <t>O primeiro lugar após a classificação dos times é o campeão do torneio.</t>
  </si>
  <si>
    <t>Além disso, os quatro últimos (ou seja, os que ocuparem as posições de 17 a 20) são rebaixados para a divisão inferior.</t>
  </si>
  <si>
    <t>Responda as perguntas abaixo:</t>
  </si>
  <si>
    <t>a) Quantas partidas são jogadas por um time no campeonato inteiro?</t>
  </si>
  <si>
    <t>R: Um time joga contra os outros 19 times 2x, então multiplicamos os 19 times por 2 duas partidas:</t>
  </si>
  <si>
    <t>Times</t>
  </si>
  <si>
    <t>Número de partidas com cada time</t>
  </si>
  <si>
    <t>Total de partidas de cada time</t>
  </si>
  <si>
    <t>b) Considerando todos os times e o campeonato inteiro, quantas partidas ocorrem no total?</t>
  </si>
  <si>
    <t>R: São 20 times com 38 partidas cada.</t>
  </si>
  <si>
    <t>Total de partidas do campeonato</t>
  </si>
  <si>
    <t>R: Porém, a cada partida, 2 times jogam, então devemos dividir por 2:</t>
  </si>
  <si>
    <t>Temos 2 times por partida</t>
  </si>
  <si>
    <t>c) Considerando as regras (inclusive critérios de desempate) descritos acima,</t>
  </si>
  <si>
    <t>e considerando todos os possíveis resultados que podem ocorrer nas partidas,</t>
  </si>
  <si>
    <t>qual é a menor pontuação possível com que um time pode ser campeão?</t>
  </si>
  <si>
    <t>R: Pior cenário do time campeão que vence o minímo possível e os outros times precisam empatar o máximo possível</t>
  </si>
  <si>
    <t>O time campeão precisa, no mínimo, vencer uma partida</t>
  </si>
  <si>
    <t>Então podemos dizer que todos empatam, mas o time campeão vence 1 partida só</t>
  </si>
  <si>
    <t>Totalizando 40 pontos</t>
  </si>
  <si>
    <t>d) Qual é a maior pontuação possível com a qual um time ainda pode ser rebaixado?</t>
  </si>
  <si>
    <t>R: Pior cenário do time rebaixado com a maior pontuação possível</t>
  </si>
  <si>
    <t>Máximo de pontos distribuídos:</t>
  </si>
  <si>
    <t>Distribuição Normal</t>
  </si>
  <si>
    <t>Pontuação arredondada</t>
  </si>
  <si>
    <t>Média de pontos para cada um dos times:</t>
  </si>
  <si>
    <t>Time 1</t>
  </si>
  <si>
    <t>Time 2</t>
  </si>
  <si>
    <t>Pontos do campeonato Brasileiro 2023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</si>
  <si>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</si>
  <si>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</si>
  <si>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</si>
  <si>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</si>
  <si>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</si>
  <si>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</si>
  <si>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</si>
  <si>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</si>
  <si>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</si>
  <si>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</si>
  <si>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</si>
  <si>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</si>
  <si>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Time 15</t>
  </si>
  <si>
    <t>Time 16</t>
  </si>
  <si>
    <t>Time 17</t>
  </si>
  <si>
    <t>Time 18</t>
  </si>
  <si>
    <t>Time 19</t>
  </si>
  <si>
    <t>Fórmula que pega o quarto menor número de pontos</t>
  </si>
  <si>
    <t>Time 20</t>
  </si>
  <si>
    <t>Soma dos pontos dessa distribuição normal =</t>
  </si>
  <si>
    <t>Obs: Em 2009, o Coritiba foi o que teve a maior pontuação dentro da zona de rebaixamento (45 pontos)</t>
  </si>
  <si>
    <t xml:space="preserve">desde a criação dos pontos corridos no campeonato brasileiro. </t>
  </si>
  <si>
    <t>Desvio padrão:</t>
  </si>
  <si>
    <t>Jogamos dois dados idênticos, não-viesados e independentes sobre uma mesa (de forma aleatória).</t>
  </si>
  <si>
    <t>Qual a probabilidade de a soma dos números na face de cima nos dois dados ser ímpar?</t>
  </si>
  <si>
    <t>R: Pela lógica, para a soma ser ímpar, um dado deve mostrar um número ímpar e o outro par.</t>
  </si>
  <si>
    <t xml:space="preserve">Como temos 18 combinações (pois são 3 números impares e 3 números pares em 2 dado) favoráveis entre as 36 combinações.  </t>
  </si>
  <si>
    <t>QTD ímpar</t>
  </si>
  <si>
    <t xml:space="preserve">QTD par </t>
  </si>
  <si>
    <t>Combinações</t>
  </si>
  <si>
    <t>Número de dados</t>
  </si>
  <si>
    <t>Combinações Favoráveis</t>
  </si>
  <si>
    <t>QTD Lados do dado 1</t>
  </si>
  <si>
    <t>QTD Lados do dado 2</t>
  </si>
  <si>
    <t>QTD Combinações Totais</t>
  </si>
  <si>
    <t>18 é metade de 36, então 1/2 ou 50%</t>
  </si>
  <si>
    <t>Qual a probabilidade de o produto dos números na face de cima dos dois dados ser ímpar?</t>
  </si>
  <si>
    <t>R: Pela lógica, o produto de dois números é ímpar apenas quando ambos os números são ímpares.</t>
  </si>
  <si>
    <t>Temos o 1, 3, 5 que são ímpares</t>
  </si>
  <si>
    <t>Como são dois dados: 3 * 3 = 9 combinações ou seja 1/4 ou 25%</t>
  </si>
  <si>
    <t>Qual a probabilidade da soma dos números dos dois dados ser menor ou igual a 5?</t>
  </si>
  <si>
    <t>R: Combinações possíveis:</t>
  </si>
  <si>
    <t>Soma = 2: (1, 1)</t>
  </si>
  <si>
    <t>Total de combinações: 10</t>
  </si>
  <si>
    <t>Soma = 3: (1, 2), (2, 1)</t>
  </si>
  <si>
    <t>Total de combinações possíveis: 36</t>
  </si>
  <si>
    <t>Soma = 4: (1, 3), (2, 2), (3, 1)</t>
  </si>
  <si>
    <t>Soma = 5: (1, 4), (2, 3), (3, 2), (4, 1)</t>
  </si>
  <si>
    <t>10/36</t>
  </si>
  <si>
    <t>Simplificando por 2:</t>
  </si>
  <si>
    <t>5/18</t>
  </si>
  <si>
    <t>Em uma urna, há 54 bolas vermelhas e 18 bolas azuis.</t>
  </si>
  <si>
    <t>Começo:</t>
  </si>
  <si>
    <t xml:space="preserve">Probabilidade de tirar uma bola vermelha: </t>
  </si>
  <si>
    <t>54/72</t>
  </si>
  <si>
    <t>Inicialmente, tiramos uma bola ao acaso da urna, olhamos a sua cor, e deixamos fora.</t>
  </si>
  <si>
    <t>54 bolas vermelhas</t>
  </si>
  <si>
    <t xml:space="preserve">Probabilidade de tirar uma bola azul: </t>
  </si>
  <si>
    <t>18/72</t>
  </si>
  <si>
    <t>18 bolas azuis</t>
  </si>
  <si>
    <t>Depois, continuamos tirando bolas ao acaso da urna até obter a</t>
  </si>
  <si>
    <t>72 no total</t>
  </si>
  <si>
    <t>primeira bola com cor diferente da primeira - quando isso ocorrer, devolvemos</t>
  </si>
  <si>
    <t>Se a primeira bola for vermelha, continuamos retirando bolas até obter uma azul.</t>
  </si>
  <si>
    <t>essa última bola (a primeira com cor diferente) a urna e recomeçamos o</t>
  </si>
  <si>
    <t>Se a primeira bola for azul, continuamos retirando bolas até obter uma vermelha.</t>
  </si>
  <si>
    <t>processo.</t>
  </si>
  <si>
    <t xml:space="preserve">Se a primeira bola for vermelha, a probabilidade de a última bola retirada ser azul é 1, </t>
  </si>
  <si>
    <t>Para exemplificar, suponha que a primeira bola que retiramos seja vermelha -</t>
  </si>
  <si>
    <t>pois paramos ao retirar a primeira bola azul.</t>
  </si>
  <si>
    <t>removemos a bola vermelha, de forma que temos 53 vermelhas e 18 azuis na</t>
  </si>
  <si>
    <t>urna. A segunda também é vermelha, logo retiramos e temos 52 vermelhas</t>
  </si>
  <si>
    <t>Se a primeira bola for azul, a probabilidade de a última bola retirada ser azul é 0,</t>
  </si>
  <si>
    <t>e 18 azuis. A terceira é azul, logo devolvemos essa bola a urna e o número</t>
  </si>
  <si>
    <t>pois paramos ao retirar a primeira bola vermelha.</t>
  </si>
  <si>
    <t>de bolas não se altera, e o jogo "zera", recomeçando, mas agora com 52 bolas</t>
  </si>
  <si>
    <t>vermelhas e 18 azuis.</t>
  </si>
  <si>
    <t>Probabilidade Condicional:</t>
  </si>
  <si>
    <t>A probabilidade da última bola ser a azul é a soma das probabilidades condicionais</t>
  </si>
  <si>
    <t>Qual a probabilidade de a última bola retirada ser azul?</t>
  </si>
  <si>
    <t>Possibilidade última bola azul =</t>
  </si>
  <si>
    <t>P (última bola azul | primeira vermelha) * P (primeira vermelha) + P (primeira vermelha) + P(última bola azul | Primeira azul) * P(primeira azul)</t>
  </si>
  <si>
    <t>P(última bola azul ∣ primeira vermelha) = 1</t>
  </si>
  <si>
    <t>1 * 3/4 + 0 * 1/4 =</t>
  </si>
  <si>
    <t>ou 0,75 ou</t>
  </si>
  <si>
    <t>P(última bola azul ∣ primeira azul) =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</si>
</sst>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/m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b/>
      <color rgb="FF274E13"/>
      <name val="Arial"/>
      <scheme val="minor"/>
    </font>
    <font>
      <sz val="11.0"/>
      <color rgb="FF000000"/>
      <name val="Calibri"/>
    </font>
    <font/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B15640"/>
        <bgColor rgb="FFB15640"/>
      </patternFill>
    </fill>
    <fill>
      <patternFill patternType="solid">
        <fgColor rgb="FF9A7153"/>
        <bgColor rgb="FF9A7153"/>
      </patternFill>
    </fill>
    <fill>
      <patternFill patternType="solid">
        <fgColor rgb="FFF90604"/>
        <bgColor rgb="FFF90604"/>
      </patternFill>
    </fill>
    <fill>
      <patternFill patternType="solid">
        <fgColor rgb="FFED140E"/>
        <bgColor rgb="FFED140E"/>
      </patternFill>
    </fill>
    <fill>
      <patternFill patternType="solid">
        <fgColor rgb="FFB7503B"/>
        <bgColor rgb="FFB7503B"/>
      </patternFill>
    </fill>
    <fill>
      <patternFill patternType="solid">
        <fgColor rgb="FF57BB8A"/>
        <bgColor rgb="FF57BB8A"/>
      </patternFill>
    </fill>
    <fill>
      <patternFill patternType="solid">
        <fgColor rgb="FFC93C2C"/>
        <bgColor rgb="FFC93C2C"/>
      </patternFill>
    </fill>
    <fill>
      <patternFill patternType="solid">
        <fgColor rgb="FFDB281D"/>
        <bgColor rgb="FFDB281D"/>
      </patternFill>
    </fill>
    <fill>
      <patternFill patternType="solid">
        <fgColor rgb="FF6FA076"/>
        <bgColor rgb="FF6FA076"/>
      </patternFill>
    </fill>
    <fill>
      <patternFill patternType="solid">
        <fgColor rgb="FFD52E22"/>
        <bgColor rgb="FFD52E22"/>
      </patternFill>
    </fill>
    <fill>
      <patternFill patternType="solid">
        <fgColor rgb="FFFF0000"/>
        <bgColor rgb="FFFF0000"/>
      </patternFill>
    </fill>
    <fill>
      <patternFill patternType="solid">
        <fgColor rgb="FFCF3527"/>
        <bgColor rgb="FFCF3527"/>
      </patternFill>
    </fill>
    <fill>
      <patternFill patternType="solid">
        <fgColor rgb="FFF30D09"/>
        <bgColor rgb="FFF30D09"/>
      </patternFill>
    </fill>
    <fill>
      <patternFill patternType="solid">
        <fgColor rgb="FFFFFFFF"/>
        <bgColor rgb="FFFFFFFF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/>
    </xf>
    <xf borderId="4" fillId="0" fontId="4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4" fillId="0" fontId="1" numFmtId="164" xfId="0" applyAlignment="1" applyBorder="1" applyFont="1" applyNumberFormat="1">
      <alignment horizontal="center"/>
    </xf>
    <xf borderId="4" fillId="0" fontId="5" numFmtId="164" xfId="0" applyAlignment="1" applyBorder="1" applyFont="1" applyNumberFormat="1">
      <alignment horizontal="center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4" fillId="0" fontId="1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4" fillId="0" fontId="3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horizontal="center" vertical="bottom"/>
    </xf>
    <xf borderId="4" fillId="2" fontId="2" numFmtId="0" xfId="0" applyAlignment="1" applyBorder="1" applyFill="1" applyFont="1">
      <alignment horizontal="center" vertical="bottom"/>
    </xf>
    <xf borderId="4" fillId="3" fontId="2" numFmtId="0" xfId="0" applyAlignment="1" applyBorder="1" applyFill="1" applyFont="1">
      <alignment horizontal="center" vertical="bottom"/>
    </xf>
    <xf borderId="4" fillId="0" fontId="3" numFmtId="0" xfId="0" applyAlignment="1" applyBorder="1" applyFont="1">
      <alignment vertical="bottom"/>
    </xf>
    <xf borderId="4" fillId="4" fontId="2" numFmtId="0" xfId="0" applyAlignment="1" applyBorder="1" applyFill="1" applyFont="1">
      <alignment horizontal="center" vertical="bottom"/>
    </xf>
    <xf borderId="4" fillId="0" fontId="2" numFmtId="0" xfId="0" applyAlignment="1" applyBorder="1" applyFont="1">
      <alignment horizontal="right" vertical="bottom"/>
    </xf>
    <xf borderId="4" fillId="5" fontId="2" numFmtId="0" xfId="0" applyAlignment="1" applyBorder="1" applyFill="1" applyFont="1">
      <alignment horizontal="center" vertical="bottom"/>
    </xf>
    <xf borderId="4" fillId="6" fontId="2" numFmtId="0" xfId="0" applyAlignment="1" applyBorder="1" applyFill="1" applyFont="1">
      <alignment horizontal="center" vertical="bottom"/>
    </xf>
    <xf borderId="4" fillId="7" fontId="2" numFmtId="0" xfId="0" applyAlignment="1" applyBorder="1" applyFill="1" applyFont="1">
      <alignment horizontal="center" vertical="bottom"/>
    </xf>
    <xf borderId="4" fillId="8" fontId="2" numFmtId="0" xfId="0" applyAlignment="1" applyBorder="1" applyFill="1" applyFont="1">
      <alignment horizontal="center" vertical="bottom"/>
    </xf>
    <xf borderId="4" fillId="9" fontId="2" numFmtId="0" xfId="0" applyAlignment="1" applyBorder="1" applyFill="1" applyFont="1">
      <alignment horizontal="center" vertical="bottom"/>
    </xf>
    <xf borderId="4" fillId="10" fontId="2" numFmtId="0" xfId="0" applyAlignment="1" applyBorder="1" applyFill="1" applyFont="1">
      <alignment horizontal="center" vertical="bottom"/>
    </xf>
    <xf borderId="4" fillId="11" fontId="2" numFmtId="0" xfId="0" applyAlignment="1" applyBorder="1" applyFill="1" applyFont="1">
      <alignment horizontal="center" vertical="bottom"/>
    </xf>
    <xf borderId="4" fillId="12" fontId="2" numFmtId="0" xfId="0" applyAlignment="1" applyBorder="1" applyFill="1" applyFont="1">
      <alignment horizontal="center" vertical="bottom"/>
    </xf>
    <xf borderId="4" fillId="13" fontId="2" numFmtId="0" xfId="0" applyAlignment="1" applyBorder="1" applyFill="1" applyFont="1">
      <alignment horizontal="center" vertical="bottom"/>
    </xf>
    <xf borderId="4" fillId="14" fontId="2" numFmtId="0" xfId="0" applyAlignment="1" applyBorder="1" applyFill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6" fillId="0" fontId="7" numFmtId="0" xfId="0" applyBorder="1" applyFont="1"/>
    <xf borderId="2" fillId="0" fontId="7" numFmtId="0" xfId="0" applyBorder="1" applyFont="1"/>
    <xf borderId="5" fillId="0" fontId="2" numFmtId="0" xfId="0" applyAlignment="1" applyBorder="1" applyFont="1">
      <alignment horizontal="center" vertical="bottom"/>
    </xf>
    <xf borderId="0" fillId="15" fontId="2" numFmtId="0" xfId="0" applyAlignment="1" applyFill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left" vertical="bottom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4" fillId="0" fontId="1" numFmtId="165" xfId="0" applyAlignment="1" applyBorder="1" applyFont="1" applyNumberFormat="1">
      <alignment readingOrder="0"/>
    </xf>
    <xf borderId="0" fillId="0" fontId="6" numFmtId="0" xfId="0" applyFont="1"/>
    <xf borderId="0" fillId="15" fontId="8" numFmtId="0" xfId="0" applyAlignment="1" applyFont="1">
      <alignment horizontal="left" readingOrder="0"/>
    </xf>
    <xf borderId="0" fillId="0" fontId="4" numFmtId="165" xfId="0" applyAlignment="1" applyFont="1" applyNumberFormat="1">
      <alignment horizontal="right" readingOrder="0"/>
    </xf>
    <xf borderId="0" fillId="0" fontId="4" numFmtId="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6">
      <c r="A6" s="1" t="s">
        <v>4</v>
      </c>
    </row>
    <row r="7">
      <c r="A7" s="1"/>
      <c r="B7" s="1"/>
      <c r="C7" s="1"/>
    </row>
    <row r="8">
      <c r="A8" s="2"/>
      <c r="B8" s="3" t="s">
        <v>5</v>
      </c>
      <c r="C8" s="3" t="s">
        <v>6</v>
      </c>
      <c r="D8" s="3" t="s">
        <v>7</v>
      </c>
    </row>
    <row r="9">
      <c r="A9" s="4" t="s">
        <v>8</v>
      </c>
      <c r="B9" s="5">
        <v>6.0</v>
      </c>
      <c r="C9" s="6"/>
      <c r="D9" s="6"/>
    </row>
    <row r="11">
      <c r="A11" s="1" t="s">
        <v>9</v>
      </c>
    </row>
    <row r="12">
      <c r="A12" s="1" t="s">
        <v>10</v>
      </c>
      <c r="E12" s="1" t="s">
        <v>11</v>
      </c>
      <c r="F12" s="1" t="s">
        <v>12</v>
      </c>
    </row>
    <row r="13">
      <c r="A13" s="1" t="s">
        <v>13</v>
      </c>
    </row>
    <row r="15">
      <c r="A15" s="2"/>
      <c r="B15" s="3" t="s">
        <v>5</v>
      </c>
      <c r="C15" s="3" t="s">
        <v>6</v>
      </c>
      <c r="D15" s="3" t="s">
        <v>7</v>
      </c>
    </row>
    <row r="16">
      <c r="A16" s="4" t="s">
        <v>8</v>
      </c>
      <c r="B16" s="5">
        <v>6.0</v>
      </c>
      <c r="C16" s="5">
        <f>B16/0.8</f>
        <v>7.5</v>
      </c>
      <c r="D16" s="6"/>
    </row>
    <row r="18">
      <c r="A18" s="1" t="s">
        <v>14</v>
      </c>
    </row>
    <row r="19">
      <c r="A19" s="1" t="s">
        <v>15</v>
      </c>
    </row>
    <row r="20">
      <c r="A20" s="1" t="s">
        <v>16</v>
      </c>
    </row>
    <row r="22">
      <c r="A22" s="7"/>
      <c r="B22" s="8" t="s">
        <v>5</v>
      </c>
      <c r="C22" s="8" t="s">
        <v>6</v>
      </c>
      <c r="D22" s="8" t="s">
        <v>7</v>
      </c>
    </row>
    <row r="23">
      <c r="A23" s="9" t="s">
        <v>8</v>
      </c>
      <c r="B23" s="10">
        <v>6.0</v>
      </c>
      <c r="C23" s="11">
        <f>B23/0.8</f>
        <v>7.5</v>
      </c>
      <c r="D23" s="12">
        <f>C23 * 1.2</f>
        <v>9</v>
      </c>
    </row>
  </sheetData>
  <mergeCells count="9">
    <mergeCell ref="A19:D19"/>
    <mergeCell ref="A20:C20"/>
    <mergeCell ref="A2:E2"/>
    <mergeCell ref="A3:C3"/>
    <mergeCell ref="A4:C4"/>
    <mergeCell ref="A6:C6"/>
    <mergeCell ref="A11:H11"/>
    <mergeCell ref="A12:D12"/>
    <mergeCell ref="A18:F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2" max="2" width="33.88"/>
    <col customWidth="1" min="3" max="3" width="28.63"/>
    <col customWidth="1" min="4" max="5" width="27.0"/>
    <col customWidth="1" min="6" max="6" width="20.13"/>
    <col customWidth="1" min="7" max="7" width="6.38"/>
    <col customWidth="1" min="10" max="10" width="10.75"/>
    <col customWidth="1" min="11" max="11" width="7.13"/>
  </cols>
  <sheetData>
    <row r="1">
      <c r="A1" s="13" t="s">
        <v>17</v>
      </c>
    </row>
    <row r="2">
      <c r="B2" s="13" t="s">
        <v>18</v>
      </c>
    </row>
    <row r="3">
      <c r="B3" s="13" t="s">
        <v>19</v>
      </c>
    </row>
    <row r="4">
      <c r="B4" s="13" t="s">
        <v>20</v>
      </c>
    </row>
    <row r="5">
      <c r="B5" s="13" t="s">
        <v>21</v>
      </c>
    </row>
    <row r="6">
      <c r="B6" s="13" t="s">
        <v>22</v>
      </c>
    </row>
    <row r="7">
      <c r="B7" s="13" t="s">
        <v>23</v>
      </c>
    </row>
    <row r="8">
      <c r="B8" s="13" t="s">
        <v>24</v>
      </c>
    </row>
    <row r="9">
      <c r="B9" s="13" t="s">
        <v>25</v>
      </c>
    </row>
    <row r="10">
      <c r="B10" s="13" t="s">
        <v>26</v>
      </c>
    </row>
    <row r="11">
      <c r="B11" s="13" t="s">
        <v>27</v>
      </c>
    </row>
    <row r="13">
      <c r="A13" s="14" t="s">
        <v>28</v>
      </c>
    </row>
    <row r="14">
      <c r="B14" s="1" t="s">
        <v>29</v>
      </c>
    </row>
    <row r="15">
      <c r="B15" s="1" t="s">
        <v>30</v>
      </c>
    </row>
    <row r="16">
      <c r="B16" s="1"/>
      <c r="C16" s="1"/>
      <c r="D16" s="1"/>
      <c r="E16" s="1"/>
    </row>
    <row r="17">
      <c r="B17" s="8" t="s">
        <v>31</v>
      </c>
      <c r="C17" s="8" t="s">
        <v>32</v>
      </c>
      <c r="D17" s="8" t="s">
        <v>33</v>
      </c>
    </row>
    <row r="18">
      <c r="B18" s="9">
        <v>19.0</v>
      </c>
      <c r="C18" s="9">
        <v>2.0</v>
      </c>
      <c r="D18" s="15">
        <f>B18*C18</f>
        <v>38</v>
      </c>
    </row>
    <row r="20">
      <c r="B20" s="1" t="s">
        <v>34</v>
      </c>
    </row>
    <row r="21">
      <c r="B21" s="1" t="s">
        <v>35</v>
      </c>
    </row>
    <row r="22">
      <c r="B22" s="1"/>
      <c r="C22" s="1"/>
      <c r="D22" s="1"/>
      <c r="E22" s="1"/>
      <c r="F22" s="1"/>
      <c r="G22" s="1"/>
    </row>
    <row r="23">
      <c r="B23" s="8" t="s">
        <v>31</v>
      </c>
      <c r="C23" s="8" t="s">
        <v>33</v>
      </c>
      <c r="D23" s="8" t="s">
        <v>36</v>
      </c>
    </row>
    <row r="24">
      <c r="B24" s="9">
        <v>20.0</v>
      </c>
      <c r="C24" s="15">
        <f>B18*C18</f>
        <v>38</v>
      </c>
      <c r="D24" s="15">
        <f>B24*C24</f>
        <v>760</v>
      </c>
    </row>
    <row r="26">
      <c r="B26" s="1" t="s">
        <v>37</v>
      </c>
    </row>
    <row r="27">
      <c r="B27" s="8" t="s">
        <v>31</v>
      </c>
      <c r="C27" s="8" t="s">
        <v>33</v>
      </c>
      <c r="D27" s="8" t="s">
        <v>38</v>
      </c>
      <c r="E27" s="8" t="s">
        <v>36</v>
      </c>
    </row>
    <row r="28">
      <c r="B28" s="9">
        <v>20.0</v>
      </c>
      <c r="C28" s="15">
        <f>B18*C18</f>
        <v>38</v>
      </c>
      <c r="D28" s="9">
        <v>2.0</v>
      </c>
      <c r="E28" s="16">
        <f>B28*C28/D28</f>
        <v>380</v>
      </c>
    </row>
    <row r="30">
      <c r="B30" s="1" t="s">
        <v>39</v>
      </c>
    </row>
    <row r="31">
      <c r="B31" s="1" t="s">
        <v>40</v>
      </c>
    </row>
    <row r="32">
      <c r="B32" s="1" t="s">
        <v>41</v>
      </c>
    </row>
    <row r="33">
      <c r="B33" s="1" t="s">
        <v>42</v>
      </c>
    </row>
    <row r="34">
      <c r="B34" s="1" t="s">
        <v>43</v>
      </c>
    </row>
    <row r="35">
      <c r="B35" s="1" t="s">
        <v>44</v>
      </c>
    </row>
    <row r="36">
      <c r="B36" s="14" t="s">
        <v>45</v>
      </c>
    </row>
    <row r="38">
      <c r="B38" s="1" t="s">
        <v>46</v>
      </c>
    </row>
    <row r="39">
      <c r="B39" s="1" t="s">
        <v>47</v>
      </c>
    </row>
    <row r="41">
      <c r="B41" s="17" t="s">
        <v>48</v>
      </c>
      <c r="C41" s="18">
        <v>1140.0</v>
      </c>
      <c r="D41" s="19" t="s">
        <v>31</v>
      </c>
      <c r="E41" s="19" t="s">
        <v>49</v>
      </c>
      <c r="F41" s="19" t="s">
        <v>50</v>
      </c>
      <c r="G41" s="20"/>
      <c r="H41" s="20"/>
      <c r="I41" s="20"/>
      <c r="J41" s="20"/>
      <c r="K41" s="20"/>
    </row>
    <row r="42">
      <c r="B42" s="17" t="s">
        <v>51</v>
      </c>
      <c r="C42" s="18">
        <v>57.0</v>
      </c>
      <c r="D42" s="21" t="s">
        <v>52</v>
      </c>
      <c r="E42" s="21">
        <f t="shared" ref="E42:E61" si="1"> $C$42 + $C$65 * SQRT(-2 * LOG(RAND())) * COS(2 * PI() * RAND())
</f>
        <v>55.55249055</v>
      </c>
      <c r="F42" s="22">
        <f t="shared" ref="F42:F61" si="2">ROUND(E42,0)
</f>
        <v>56</v>
      </c>
      <c r="G42" s="20"/>
      <c r="H42" s="20"/>
      <c r="I42" s="20"/>
      <c r="J42" s="20"/>
      <c r="K42" s="20"/>
    </row>
    <row r="43">
      <c r="B43" s="20"/>
      <c r="C43" s="20"/>
      <c r="D43" s="21" t="s">
        <v>53</v>
      </c>
      <c r="E43" s="21">
        <f t="shared" si="1"/>
        <v>65.90313873</v>
      </c>
      <c r="F43" s="23">
        <f t="shared" si="2"/>
        <v>66</v>
      </c>
      <c r="G43" s="20"/>
      <c r="H43" s="20"/>
      <c r="I43" s="20"/>
      <c r="J43" s="20"/>
      <c r="K43" s="20"/>
    </row>
    <row r="44">
      <c r="B44" s="24" t="s">
        <v>54</v>
      </c>
      <c r="C44" s="20"/>
      <c r="D44" s="21" t="s">
        <v>55</v>
      </c>
      <c r="E44" s="21">
        <f t="shared" si="1"/>
        <v>64.80854395</v>
      </c>
      <c r="F44" s="25">
        <f t="shared" si="2"/>
        <v>65</v>
      </c>
      <c r="G44" s="20"/>
      <c r="H44" s="20"/>
      <c r="I44" s="20"/>
      <c r="J44" s="20"/>
      <c r="K44" s="20"/>
    </row>
    <row r="45">
      <c r="B45" s="26">
        <v>70.0</v>
      </c>
      <c r="C45" s="20"/>
      <c r="D45" s="21" t="s">
        <v>56</v>
      </c>
      <c r="E45" s="21">
        <f t="shared" si="1"/>
        <v>51.43334444</v>
      </c>
      <c r="F45" s="27">
        <f t="shared" si="2"/>
        <v>51</v>
      </c>
      <c r="G45" s="20"/>
      <c r="H45" s="20"/>
      <c r="I45" s="20"/>
      <c r="J45" s="20"/>
      <c r="K45" s="20"/>
    </row>
    <row r="46">
      <c r="B46" s="26">
        <v>68.0</v>
      </c>
      <c r="C46" s="20"/>
      <c r="D46" s="21" t="s">
        <v>57</v>
      </c>
      <c r="E46" s="21">
        <f t="shared" si="1"/>
        <v>40.96223165</v>
      </c>
      <c r="F46" s="23">
        <f t="shared" si="2"/>
        <v>41</v>
      </c>
      <c r="G46" s="20"/>
      <c r="H46" s="20"/>
      <c r="I46" s="20"/>
      <c r="J46" s="20"/>
      <c r="K46" s="20"/>
    </row>
    <row r="47">
      <c r="B47" s="26">
        <v>66.0</v>
      </c>
      <c r="C47" s="20"/>
      <c r="D47" s="21" t="s">
        <v>58</v>
      </c>
      <c r="E47" s="21">
        <f t="shared" si="1"/>
        <v>48.54900895</v>
      </c>
      <c r="F47" s="28">
        <f t="shared" si="2"/>
        <v>49</v>
      </c>
      <c r="G47" s="20"/>
      <c r="H47" s="20"/>
      <c r="I47" s="20"/>
      <c r="J47" s="20"/>
      <c r="K47" s="20"/>
    </row>
    <row r="48">
      <c r="B48" s="26">
        <v>66.0</v>
      </c>
      <c r="C48" s="20"/>
      <c r="D48" s="21" t="s">
        <v>59</v>
      </c>
      <c r="E48" s="21">
        <f t="shared" si="1"/>
        <v>48.1208343</v>
      </c>
      <c r="F48" s="29">
        <f t="shared" si="2"/>
        <v>48</v>
      </c>
      <c r="G48" s="20"/>
      <c r="H48" s="20"/>
      <c r="I48" s="20"/>
      <c r="J48" s="20"/>
      <c r="K48" s="20"/>
    </row>
    <row r="49">
      <c r="B49" s="26">
        <v>64.0</v>
      </c>
      <c r="C49" s="20"/>
      <c r="D49" s="21" t="s">
        <v>60</v>
      </c>
      <c r="E49" s="21">
        <f t="shared" si="1"/>
        <v>61.19796178</v>
      </c>
      <c r="F49" s="30">
        <f t="shared" si="2"/>
        <v>61</v>
      </c>
      <c r="G49" s="20"/>
      <c r="H49" s="20"/>
      <c r="I49" s="20"/>
      <c r="J49" s="20"/>
      <c r="K49" s="20"/>
    </row>
    <row r="50">
      <c r="B50" s="26">
        <v>62.0</v>
      </c>
      <c r="C50" s="20"/>
      <c r="D50" s="21" t="s">
        <v>61</v>
      </c>
      <c r="E50" s="21">
        <f t="shared" si="1"/>
        <v>69.89057546</v>
      </c>
      <c r="F50" s="31">
        <f t="shared" si="2"/>
        <v>70</v>
      </c>
      <c r="G50" s="20"/>
      <c r="H50" s="20"/>
      <c r="I50" s="20"/>
      <c r="J50" s="20"/>
      <c r="K50" s="20"/>
    </row>
    <row r="51">
      <c r="B51" s="26">
        <v>56.0</v>
      </c>
      <c r="C51" s="20"/>
      <c r="D51" s="21" t="s">
        <v>62</v>
      </c>
      <c r="E51" s="21">
        <f t="shared" si="1"/>
        <v>60.14807543</v>
      </c>
      <c r="F51" s="28">
        <f t="shared" si="2"/>
        <v>60</v>
      </c>
      <c r="G51" s="20"/>
      <c r="H51" s="20"/>
      <c r="I51" s="20"/>
      <c r="J51" s="20"/>
      <c r="K51" s="20"/>
    </row>
    <row r="52">
      <c r="B52" s="26">
        <v>56.0</v>
      </c>
      <c r="C52" s="20"/>
      <c r="D52" s="21" t="s">
        <v>63</v>
      </c>
      <c r="E52" s="21">
        <f t="shared" si="1"/>
        <v>63.83152873</v>
      </c>
      <c r="F52" s="32">
        <f t="shared" si="2"/>
        <v>64</v>
      </c>
      <c r="G52" s="20"/>
      <c r="H52" s="20"/>
      <c r="I52" s="20"/>
      <c r="J52" s="20"/>
      <c r="K52" s="20"/>
    </row>
    <row r="53">
      <c r="B53" s="26">
        <v>55.0</v>
      </c>
      <c r="C53" s="20"/>
      <c r="D53" s="21" t="s">
        <v>64</v>
      </c>
      <c r="E53" s="21">
        <f t="shared" si="1"/>
        <v>48.56542026</v>
      </c>
      <c r="F53" s="28">
        <f t="shared" si="2"/>
        <v>49</v>
      </c>
      <c r="G53" s="20"/>
      <c r="H53" s="20"/>
      <c r="I53" s="20"/>
      <c r="J53" s="20"/>
      <c r="K53" s="20"/>
    </row>
    <row r="54">
      <c r="B54" s="26">
        <v>54.0</v>
      </c>
      <c r="C54" s="20"/>
      <c r="D54" s="21" t="s">
        <v>65</v>
      </c>
      <c r="E54" s="21">
        <f t="shared" si="1"/>
        <v>55.89983314</v>
      </c>
      <c r="F54" s="33">
        <f t="shared" si="2"/>
        <v>56</v>
      </c>
      <c r="G54" s="20"/>
      <c r="H54" s="20"/>
      <c r="I54" s="20"/>
      <c r="J54" s="20"/>
      <c r="K54" s="20"/>
    </row>
    <row r="55">
      <c r="B55" s="26">
        <v>53.0</v>
      </c>
      <c r="C55" s="20"/>
      <c r="D55" s="21" t="s">
        <v>66</v>
      </c>
      <c r="E55" s="21">
        <f t="shared" si="1"/>
        <v>46.89173185</v>
      </c>
      <c r="F55" s="22">
        <f t="shared" si="2"/>
        <v>47</v>
      </c>
      <c r="G55" s="20"/>
      <c r="H55" s="20"/>
      <c r="I55" s="20"/>
      <c r="J55" s="20"/>
      <c r="K55" s="20"/>
    </row>
    <row r="56">
      <c r="B56" s="26">
        <v>51.0</v>
      </c>
      <c r="C56" s="20"/>
      <c r="D56" s="21" t="s">
        <v>67</v>
      </c>
      <c r="E56" s="21">
        <f t="shared" si="1"/>
        <v>49.64394569</v>
      </c>
      <c r="F56" s="32">
        <f t="shared" si="2"/>
        <v>50</v>
      </c>
      <c r="G56" s="20"/>
      <c r="H56" s="20"/>
      <c r="I56" s="20"/>
      <c r="J56" s="20"/>
      <c r="K56" s="20"/>
    </row>
    <row r="57">
      <c r="B57" s="26">
        <v>50.0</v>
      </c>
      <c r="C57" s="20"/>
      <c r="D57" s="21" t="s">
        <v>68</v>
      </c>
      <c r="E57" s="21">
        <f t="shared" si="1"/>
        <v>51.25665618</v>
      </c>
      <c r="F57" s="34">
        <f t="shared" si="2"/>
        <v>51</v>
      </c>
      <c r="G57" s="20"/>
      <c r="H57" s="20"/>
      <c r="I57" s="20"/>
      <c r="J57" s="20"/>
      <c r="K57" s="20"/>
    </row>
    <row r="58">
      <c r="B58" s="26">
        <v>47.0</v>
      </c>
      <c r="C58" s="20"/>
      <c r="D58" s="21" t="s">
        <v>69</v>
      </c>
      <c r="E58" s="21">
        <f t="shared" si="1"/>
        <v>52.92686789</v>
      </c>
      <c r="F58" s="35">
        <f t="shared" si="2"/>
        <v>53</v>
      </c>
      <c r="G58" s="20"/>
      <c r="H58" s="20"/>
      <c r="I58" s="20"/>
      <c r="J58" s="20"/>
      <c r="K58" s="20"/>
    </row>
    <row r="59">
      <c r="B59" s="26">
        <v>45.0</v>
      </c>
      <c r="C59" s="20"/>
      <c r="D59" s="21" t="s">
        <v>70</v>
      </c>
      <c r="E59" s="21">
        <f t="shared" si="1"/>
        <v>57.91630398</v>
      </c>
      <c r="F59" s="30">
        <f t="shared" si="2"/>
        <v>58</v>
      </c>
      <c r="G59" s="20"/>
      <c r="H59" s="20"/>
      <c r="I59" s="20"/>
      <c r="J59" s="20"/>
      <c r="K59" s="20"/>
    </row>
    <row r="60">
      <c r="B60" s="26">
        <v>44.0</v>
      </c>
      <c r="C60" s="20"/>
      <c r="D60" s="21" t="s">
        <v>71</v>
      </c>
      <c r="E60" s="21">
        <f t="shared" si="1"/>
        <v>63.24161015</v>
      </c>
      <c r="F60" s="36">
        <f t="shared" si="2"/>
        <v>63</v>
      </c>
      <c r="G60" s="20"/>
      <c r="H60" s="37" t="s">
        <v>72</v>
      </c>
      <c r="I60" s="38"/>
      <c r="J60" s="38"/>
      <c r="K60" s="39"/>
    </row>
    <row r="61">
      <c r="B61" s="26">
        <v>43.0</v>
      </c>
      <c r="C61" s="20"/>
      <c r="D61" s="21" t="s">
        <v>73</v>
      </c>
      <c r="E61" s="21">
        <f t="shared" si="1"/>
        <v>46.8752932</v>
      </c>
      <c r="F61" s="30">
        <f t="shared" si="2"/>
        <v>47</v>
      </c>
      <c r="G61" s="20"/>
      <c r="H61" s="40">
        <f>SMALL(F42:F61, 4)
</f>
        <v>48</v>
      </c>
      <c r="I61" s="38"/>
      <c r="J61" s="38"/>
      <c r="K61" s="39"/>
    </row>
    <row r="62">
      <c r="B62" s="26">
        <v>38.0</v>
      </c>
      <c r="C62" s="20"/>
      <c r="D62" s="41" t="s">
        <v>74</v>
      </c>
      <c r="E62" s="20"/>
      <c r="F62" s="42">
        <f>SUM(F42:F61)
</f>
        <v>1105</v>
      </c>
      <c r="G62" s="20"/>
      <c r="H62" s="20"/>
      <c r="I62" s="20"/>
      <c r="J62" s="20"/>
      <c r="K62" s="20"/>
    </row>
    <row r="63">
      <c r="B63" s="26">
        <v>30.0</v>
      </c>
      <c r="C63" s="20"/>
      <c r="D63" s="20"/>
      <c r="E63" s="20"/>
      <c r="F63" s="20"/>
      <c r="G63" s="20"/>
      <c r="H63" s="43" t="s">
        <v>75</v>
      </c>
      <c r="I63" s="20"/>
      <c r="J63" s="20"/>
      <c r="K63" s="20"/>
    </row>
    <row r="64">
      <c r="B64" s="26">
        <v>24.0</v>
      </c>
      <c r="C64" s="20"/>
      <c r="D64" s="20"/>
      <c r="E64" s="20"/>
      <c r="F64" s="20"/>
      <c r="G64" s="20"/>
      <c r="H64" s="43" t="s">
        <v>76</v>
      </c>
      <c r="I64" s="20"/>
      <c r="J64" s="20"/>
      <c r="K64" s="20"/>
    </row>
    <row r="65">
      <c r="B65" s="44" t="s">
        <v>77</v>
      </c>
      <c r="C65" s="45">
        <f>STDEV(B45:B64)</f>
        <v>12.4600414</v>
      </c>
      <c r="D65" s="20"/>
      <c r="E65" s="20"/>
      <c r="F65" s="20"/>
      <c r="G65" s="20"/>
      <c r="H65" s="20"/>
      <c r="I65" s="20"/>
      <c r="J65" s="20"/>
      <c r="K65" s="20"/>
    </row>
  </sheetData>
  <mergeCells count="4">
    <mergeCell ref="B15:E15"/>
    <mergeCell ref="B21:G21"/>
    <mergeCell ref="H60:K60"/>
    <mergeCell ref="H61:K6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21.25"/>
    <col customWidth="1" min="5" max="5" width="14.25"/>
    <col customWidth="1" min="6" max="6" width="27.13"/>
    <col customWidth="1" min="7" max="7" width="1.13"/>
    <col customWidth="1" min="8" max="9" width="17.38"/>
    <col customWidth="1" min="10" max="10" width="19.63"/>
  </cols>
  <sheetData>
    <row r="1">
      <c r="A1" s="14" t="s">
        <v>78</v>
      </c>
    </row>
    <row r="2">
      <c r="B2" s="14" t="s">
        <v>79</v>
      </c>
    </row>
    <row r="3">
      <c r="B3" s="1" t="s">
        <v>80</v>
      </c>
    </row>
    <row r="4">
      <c r="B4" s="1" t="s">
        <v>81</v>
      </c>
    </row>
    <row r="5">
      <c r="B5" s="1"/>
    </row>
    <row r="6">
      <c r="B6" s="9" t="s">
        <v>82</v>
      </c>
      <c r="C6" s="9" t="s">
        <v>83</v>
      </c>
      <c r="D6" s="9" t="s">
        <v>84</v>
      </c>
      <c r="E6" s="46" t="s">
        <v>85</v>
      </c>
      <c r="F6" s="46" t="s">
        <v>86</v>
      </c>
      <c r="H6" s="9" t="s">
        <v>87</v>
      </c>
      <c r="I6" s="9" t="s">
        <v>88</v>
      </c>
      <c r="J6" s="9" t="s">
        <v>89</v>
      </c>
    </row>
    <row r="7">
      <c r="B7" s="9">
        <v>3.0</v>
      </c>
      <c r="C7" s="9">
        <v>3.0</v>
      </c>
      <c r="D7" s="15">
        <f>B7*C7</f>
        <v>9</v>
      </c>
      <c r="E7" s="9">
        <v>2.0</v>
      </c>
      <c r="F7" s="15">
        <f>D7*E7</f>
        <v>18</v>
      </c>
      <c r="H7" s="9">
        <v>6.0</v>
      </c>
      <c r="I7" s="9">
        <v>6.0</v>
      </c>
      <c r="J7" s="15">
        <f>H7*I7</f>
        <v>36</v>
      </c>
    </row>
    <row r="9">
      <c r="B9" s="14" t="s">
        <v>90</v>
      </c>
    </row>
    <row r="11">
      <c r="B11" s="14" t="s">
        <v>91</v>
      </c>
    </row>
    <row r="12">
      <c r="B12" s="1" t="s">
        <v>92</v>
      </c>
    </row>
    <row r="13">
      <c r="B13" s="1" t="s">
        <v>93</v>
      </c>
    </row>
    <row r="14">
      <c r="B14" s="1" t="s">
        <v>94</v>
      </c>
      <c r="C14" s="1"/>
      <c r="D14" s="1"/>
    </row>
    <row r="16">
      <c r="B16" s="14" t="s">
        <v>95</v>
      </c>
    </row>
    <row r="17">
      <c r="B17" s="1" t="s">
        <v>96</v>
      </c>
      <c r="C17" s="1" t="s">
        <v>97</v>
      </c>
      <c r="F17" s="47" t="s">
        <v>98</v>
      </c>
    </row>
    <row r="18">
      <c r="C18" s="1" t="s">
        <v>99</v>
      </c>
      <c r="F18" s="1" t="s">
        <v>100</v>
      </c>
    </row>
    <row r="19">
      <c r="C19" s="1" t="s">
        <v>101</v>
      </c>
    </row>
    <row r="20">
      <c r="C20" s="1" t="s">
        <v>102</v>
      </c>
      <c r="F20" s="1" t="s">
        <v>103</v>
      </c>
    </row>
    <row r="21">
      <c r="F21" s="1" t="s">
        <v>104</v>
      </c>
    </row>
    <row r="22">
      <c r="F22" s="14" t="s">
        <v>105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75"/>
    <col customWidth="1" min="2" max="2" width="0.38"/>
    <col customWidth="1" min="3" max="3" width="15.5"/>
    <col customWidth="1" min="4" max="4" width="0.38"/>
    <col customWidth="1" min="5" max="5" width="32.0"/>
    <col customWidth="1" min="7" max="7" width="14.0"/>
    <col customWidth="1" min="8" max="8" width="5.88"/>
    <col customWidth="1" min="9" max="9" width="9.0"/>
  </cols>
  <sheetData>
    <row r="1">
      <c r="A1" s="1" t="s">
        <v>106</v>
      </c>
      <c r="C1" s="46" t="s">
        <v>107</v>
      </c>
      <c r="E1" s="46" t="s">
        <v>108</v>
      </c>
      <c r="F1" s="46" t="s">
        <v>109</v>
      </c>
      <c r="G1" s="48">
        <v>45385.0</v>
      </c>
    </row>
    <row r="2">
      <c r="A2" s="13" t="s">
        <v>110</v>
      </c>
      <c r="C2" s="46" t="s">
        <v>111</v>
      </c>
      <c r="E2" s="46" t="s">
        <v>112</v>
      </c>
      <c r="F2" s="46" t="s">
        <v>113</v>
      </c>
      <c r="G2" s="48">
        <v>45383.0</v>
      </c>
    </row>
    <row r="3">
      <c r="A3" s="13"/>
      <c r="C3" s="46" t="s">
        <v>114</v>
      </c>
    </row>
    <row r="4">
      <c r="A4" s="13" t="s">
        <v>115</v>
      </c>
      <c r="C4" s="46" t="s">
        <v>116</v>
      </c>
    </row>
    <row r="5">
      <c r="A5" s="13" t="s">
        <v>117</v>
      </c>
      <c r="E5" s="1" t="s">
        <v>118</v>
      </c>
    </row>
    <row r="6">
      <c r="A6" s="13" t="s">
        <v>119</v>
      </c>
      <c r="C6" s="1"/>
      <c r="E6" s="1" t="s">
        <v>120</v>
      </c>
    </row>
    <row r="7">
      <c r="A7" s="13" t="s">
        <v>121</v>
      </c>
    </row>
    <row r="8">
      <c r="A8" s="49"/>
      <c r="E8" s="1" t="s">
        <v>122</v>
      </c>
    </row>
    <row r="9">
      <c r="A9" s="13" t="s">
        <v>123</v>
      </c>
      <c r="E9" s="50" t="s">
        <v>124</v>
      </c>
    </row>
    <row r="10">
      <c r="A10" s="13" t="s">
        <v>125</v>
      </c>
    </row>
    <row r="11">
      <c r="A11" s="13" t="s">
        <v>126</v>
      </c>
      <c r="E11" s="50" t="s">
        <v>127</v>
      </c>
    </row>
    <row r="12">
      <c r="A12" s="13" t="s">
        <v>128</v>
      </c>
      <c r="E12" s="1" t="s">
        <v>129</v>
      </c>
    </row>
    <row r="13">
      <c r="A13" s="13" t="s">
        <v>130</v>
      </c>
    </row>
    <row r="14">
      <c r="A14" s="13" t="s">
        <v>131</v>
      </c>
      <c r="E14" s="14" t="s">
        <v>132</v>
      </c>
    </row>
    <row r="15">
      <c r="A15" s="49"/>
      <c r="E15" s="1" t="s">
        <v>133</v>
      </c>
    </row>
    <row r="16">
      <c r="A16" s="13" t="s">
        <v>134</v>
      </c>
    </row>
    <row r="17">
      <c r="E17" s="47" t="s">
        <v>135</v>
      </c>
      <c r="F17" s="1" t="s">
        <v>136</v>
      </c>
    </row>
    <row r="19">
      <c r="E19" s="1" t="s">
        <v>137</v>
      </c>
      <c r="G19" s="1" t="s">
        <v>138</v>
      </c>
      <c r="H19" s="51">
        <v>45385.0</v>
      </c>
      <c r="I19" s="14" t="s">
        <v>139</v>
      </c>
      <c r="J19" s="52">
        <v>0.75</v>
      </c>
    </row>
    <row r="20">
      <c r="E20" s="50" t="s">
        <v>140</v>
      </c>
    </row>
  </sheetData>
  <drawing r:id="rId1"/>
</worksheet>
</file>