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Jokubauskas\Box Sync\UNICAMP\TCC\python Heuristicas\"/>
    </mc:Choice>
  </mc:AlternateContent>
  <bookViews>
    <workbookView xWindow="930" yWindow="0" windowWidth="20490" windowHeight="7380" activeTab="2"/>
  </bookViews>
  <sheets>
    <sheet name="Heuristicas" sheetId="4" r:id="rId1"/>
    <sheet name="Results_compared" sheetId="6" r:id="rId2"/>
    <sheet name="Processed 2" sheetId="13" r:id="rId3"/>
    <sheet name="Pivot" sheetId="7" r:id="rId4"/>
    <sheet name="Processed" sheetId="8" r:id="rId5"/>
    <sheet name="Sheet5" sheetId="12" r:id="rId6"/>
  </sheets>
  <definedNames>
    <definedName name="_xlnm._FilterDatabase" localSheetId="2" hidden="1">'Processed 2'!$A$1:$A$559</definedName>
  </definedNames>
  <calcPr calcId="171027"/>
  <pivotCaches>
    <pivotCache cacheId="6" r:id="rId7"/>
  </pivotCaches>
</workbook>
</file>

<file path=xl/calcChain.xml><?xml version="1.0" encoding="utf-8"?>
<calcChain xmlns="http://schemas.openxmlformats.org/spreadsheetml/2006/main">
  <c r="A2" i="13" l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A401" i="13"/>
  <c r="A402" i="13"/>
  <c r="A403" i="13"/>
  <c r="A404" i="13"/>
  <c r="A405" i="13"/>
  <c r="A406" i="13"/>
  <c r="A407" i="13"/>
  <c r="A408" i="13"/>
  <c r="A409" i="13"/>
  <c r="A410" i="13"/>
  <c r="A411" i="13"/>
  <c r="A412" i="13"/>
  <c r="A413" i="13"/>
  <c r="A414" i="13"/>
  <c r="A415" i="13"/>
  <c r="A416" i="13"/>
  <c r="A417" i="13"/>
  <c r="A418" i="13"/>
  <c r="A419" i="13"/>
  <c r="A420" i="13"/>
  <c r="A421" i="13"/>
  <c r="A422" i="13"/>
  <c r="A423" i="13"/>
  <c r="A424" i="13"/>
  <c r="A425" i="13"/>
  <c r="A426" i="13"/>
  <c r="A427" i="13"/>
  <c r="A428" i="13"/>
  <c r="A429" i="13"/>
  <c r="A430" i="13"/>
  <c r="A431" i="13"/>
  <c r="A432" i="13"/>
  <c r="A433" i="13"/>
  <c r="A434" i="13"/>
  <c r="A435" i="13"/>
  <c r="A436" i="13"/>
  <c r="A437" i="13"/>
  <c r="A438" i="13"/>
  <c r="A439" i="13"/>
  <c r="A440" i="13"/>
  <c r="A441" i="13"/>
  <c r="A442" i="13"/>
  <c r="A443" i="13"/>
  <c r="A444" i="13"/>
  <c r="A445" i="13"/>
  <c r="A446" i="13"/>
  <c r="A447" i="13"/>
  <c r="A448" i="13"/>
  <c r="A449" i="13"/>
  <c r="A450" i="13"/>
  <c r="A451" i="13"/>
  <c r="A452" i="13"/>
  <c r="A453" i="13"/>
  <c r="A454" i="13"/>
  <c r="A455" i="13"/>
  <c r="A456" i="13"/>
  <c r="A457" i="13"/>
  <c r="A458" i="13"/>
  <c r="A459" i="13"/>
  <c r="A460" i="13"/>
  <c r="A461" i="13"/>
  <c r="A462" i="13"/>
  <c r="A463" i="13"/>
  <c r="A464" i="13"/>
  <c r="A465" i="13"/>
  <c r="A466" i="13"/>
  <c r="A467" i="13"/>
  <c r="A468" i="13"/>
  <c r="A469" i="13"/>
  <c r="A470" i="13"/>
  <c r="A471" i="13"/>
  <c r="A472" i="13"/>
  <c r="A473" i="13"/>
  <c r="A474" i="13"/>
  <c r="A475" i="13"/>
  <c r="A476" i="13"/>
  <c r="A477" i="13"/>
  <c r="A478" i="13"/>
  <c r="A479" i="13"/>
  <c r="A480" i="13"/>
  <c r="A481" i="13"/>
  <c r="A482" i="13"/>
  <c r="A483" i="13"/>
  <c r="A484" i="13"/>
  <c r="A485" i="13"/>
  <c r="A486" i="13"/>
  <c r="A487" i="13"/>
  <c r="A488" i="13"/>
  <c r="A489" i="13"/>
  <c r="A490" i="13"/>
  <c r="A491" i="13"/>
  <c r="A492" i="13"/>
  <c r="A493" i="13"/>
  <c r="A494" i="13"/>
  <c r="A495" i="13"/>
  <c r="A496" i="13"/>
  <c r="A497" i="13"/>
  <c r="A498" i="13"/>
  <c r="A499" i="13"/>
  <c r="A500" i="13"/>
  <c r="A501" i="13"/>
  <c r="A502" i="13"/>
  <c r="A503" i="13"/>
  <c r="A504" i="13"/>
  <c r="A505" i="13"/>
  <c r="A506" i="13"/>
  <c r="A507" i="13"/>
  <c r="A508" i="13"/>
  <c r="A509" i="13"/>
  <c r="A510" i="13"/>
  <c r="A511" i="13"/>
  <c r="A512" i="13"/>
  <c r="A513" i="13"/>
  <c r="A514" i="13"/>
  <c r="A515" i="13"/>
  <c r="A516" i="13"/>
  <c r="A517" i="13"/>
  <c r="A518" i="13"/>
  <c r="A519" i="13"/>
  <c r="A520" i="13"/>
  <c r="A521" i="13"/>
  <c r="A522" i="13"/>
  <c r="A523" i="13"/>
  <c r="A524" i="13"/>
  <c r="A525" i="13"/>
  <c r="A526" i="13"/>
  <c r="A527" i="13"/>
  <c r="A528" i="13"/>
  <c r="A529" i="13"/>
  <c r="A530" i="13"/>
  <c r="A531" i="13"/>
  <c r="A532" i="13"/>
  <c r="A533" i="13"/>
  <c r="A534" i="13"/>
  <c r="A535" i="13"/>
  <c r="A536" i="13"/>
  <c r="A537" i="13"/>
  <c r="A538" i="13"/>
  <c r="A539" i="13"/>
  <c r="A540" i="13"/>
  <c r="A541" i="13"/>
  <c r="A542" i="13"/>
  <c r="A543" i="13"/>
  <c r="A544" i="13"/>
  <c r="A545" i="13"/>
  <c r="A546" i="13"/>
  <c r="A547" i="13"/>
  <c r="A548" i="13"/>
  <c r="A549" i="13"/>
  <c r="A550" i="13"/>
  <c r="A551" i="13"/>
  <c r="A552" i="13"/>
  <c r="A553" i="13"/>
  <c r="A554" i="13"/>
  <c r="A555" i="13"/>
  <c r="A556" i="13"/>
  <c r="A557" i="13"/>
  <c r="A558" i="13"/>
  <c r="A559" i="13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P113" i="13" l="1"/>
  <c r="P49" i="13"/>
  <c r="P554" i="13"/>
  <c r="P542" i="13"/>
  <c r="Q542" i="13" s="1"/>
  <c r="P530" i="13"/>
  <c r="P518" i="13"/>
  <c r="Q518" i="13" s="1"/>
  <c r="P500" i="13"/>
  <c r="P457" i="13"/>
  <c r="Q457" i="13" s="1"/>
  <c r="P409" i="13"/>
  <c r="P361" i="13"/>
  <c r="Q361" i="13" s="1"/>
  <c r="P304" i="13"/>
  <c r="P209" i="13"/>
  <c r="Q209" i="13" s="1"/>
  <c r="P65" i="13"/>
  <c r="P557" i="13"/>
  <c r="Q557" i="13" s="1"/>
  <c r="P553" i="13"/>
  <c r="P549" i="13"/>
  <c r="Q549" i="13" s="1"/>
  <c r="P545" i="13"/>
  <c r="P541" i="13"/>
  <c r="Q541" i="13" s="1"/>
  <c r="P537" i="13"/>
  <c r="P533" i="13"/>
  <c r="Q533" i="13" s="1"/>
  <c r="P529" i="13"/>
  <c r="P525" i="13"/>
  <c r="Q525" i="13" s="1"/>
  <c r="P521" i="13"/>
  <c r="P517" i="13"/>
  <c r="Q517" i="13" s="1"/>
  <c r="P512" i="13"/>
  <c r="P505" i="13"/>
  <c r="Q505" i="13" s="1"/>
  <c r="P497" i="13"/>
  <c r="P485" i="13"/>
  <c r="Q485" i="13" s="1"/>
  <c r="P469" i="13"/>
  <c r="P453" i="13"/>
  <c r="Q453" i="13" s="1"/>
  <c r="P437" i="13"/>
  <c r="P421" i="13"/>
  <c r="Q421" i="13" s="1"/>
  <c r="P405" i="13"/>
  <c r="P389" i="13"/>
  <c r="Q389" i="13" s="1"/>
  <c r="P373" i="13"/>
  <c r="P357" i="13"/>
  <c r="Q357" i="13" s="1"/>
  <c r="P341" i="13"/>
  <c r="P320" i="13"/>
  <c r="Q320" i="13" s="1"/>
  <c r="P299" i="13"/>
  <c r="P277" i="13"/>
  <c r="Q277" i="13" s="1"/>
  <c r="P256" i="13"/>
  <c r="P233" i="13"/>
  <c r="Q233" i="13" s="1"/>
  <c r="P201" i="13"/>
  <c r="P169" i="13"/>
  <c r="Q169" i="13" s="1"/>
  <c r="P137" i="13"/>
  <c r="P105" i="13"/>
  <c r="Q105" i="13" s="1"/>
  <c r="P558" i="13"/>
  <c r="P546" i="13"/>
  <c r="Q546" i="13" s="1"/>
  <c r="P534" i="13"/>
  <c r="P526" i="13"/>
  <c r="Q526" i="13" s="1"/>
  <c r="P513" i="13"/>
  <c r="P473" i="13"/>
  <c r="Q473" i="13" s="1"/>
  <c r="P425" i="13"/>
  <c r="P377" i="13"/>
  <c r="Q377" i="13" s="1"/>
  <c r="P325" i="13"/>
  <c r="P261" i="13"/>
  <c r="Q261" i="13" s="1"/>
  <c r="P177" i="13"/>
  <c r="P145" i="13"/>
  <c r="Q145" i="13" s="1"/>
  <c r="P2" i="13"/>
  <c r="P6" i="13"/>
  <c r="P10" i="13"/>
  <c r="P14" i="13"/>
  <c r="P18" i="13"/>
  <c r="P22" i="13"/>
  <c r="P26" i="13"/>
  <c r="P30" i="13"/>
  <c r="P34" i="13"/>
  <c r="P38" i="13"/>
  <c r="P42" i="13"/>
  <c r="P46" i="13"/>
  <c r="P50" i="13"/>
  <c r="P54" i="13"/>
  <c r="P58" i="13"/>
  <c r="P62" i="13"/>
  <c r="P66" i="13"/>
  <c r="P70" i="13"/>
  <c r="P74" i="13"/>
  <c r="P78" i="13"/>
  <c r="P82" i="13"/>
  <c r="P86" i="13"/>
  <c r="P90" i="13"/>
  <c r="P94" i="13"/>
  <c r="P98" i="13"/>
  <c r="P102" i="13"/>
  <c r="P106" i="13"/>
  <c r="P110" i="13"/>
  <c r="P114" i="13"/>
  <c r="P118" i="13"/>
  <c r="P122" i="13"/>
  <c r="P126" i="13"/>
  <c r="P130" i="13"/>
  <c r="P134" i="13"/>
  <c r="P138" i="13"/>
  <c r="P142" i="13"/>
  <c r="P146" i="13"/>
  <c r="P150" i="13"/>
  <c r="P154" i="13"/>
  <c r="P158" i="13"/>
  <c r="P162" i="13"/>
  <c r="P166" i="13"/>
  <c r="P170" i="13"/>
  <c r="P174" i="13"/>
  <c r="P178" i="13"/>
  <c r="P182" i="13"/>
  <c r="P186" i="13"/>
  <c r="P190" i="13"/>
  <c r="P194" i="13"/>
  <c r="P198" i="13"/>
  <c r="P202" i="13"/>
  <c r="P206" i="13"/>
  <c r="P210" i="13"/>
  <c r="P214" i="13"/>
  <c r="P218" i="13"/>
  <c r="P222" i="13"/>
  <c r="P226" i="13"/>
  <c r="P230" i="13"/>
  <c r="P234" i="13"/>
  <c r="P238" i="13"/>
  <c r="P242" i="13"/>
  <c r="P246" i="13"/>
  <c r="P250" i="13"/>
  <c r="P254" i="13"/>
  <c r="P258" i="13"/>
  <c r="P262" i="13"/>
  <c r="P266" i="13"/>
  <c r="P270" i="13"/>
  <c r="P274" i="13"/>
  <c r="P278" i="13"/>
  <c r="P282" i="13"/>
  <c r="P286" i="13"/>
  <c r="P290" i="13"/>
  <c r="P294" i="13"/>
  <c r="P298" i="13"/>
  <c r="P302" i="13"/>
  <c r="P306" i="13"/>
  <c r="P310" i="13"/>
  <c r="P314" i="13"/>
  <c r="P318" i="13"/>
  <c r="P322" i="13"/>
  <c r="P326" i="13"/>
  <c r="P330" i="13"/>
  <c r="P334" i="13"/>
  <c r="P338" i="13"/>
  <c r="P3" i="13"/>
  <c r="P7" i="13"/>
  <c r="P11" i="13"/>
  <c r="P15" i="13"/>
  <c r="P19" i="13"/>
  <c r="P23" i="13"/>
  <c r="P27" i="13"/>
  <c r="P31" i="13"/>
  <c r="P35" i="13"/>
  <c r="P39" i="13"/>
  <c r="P43" i="13"/>
  <c r="P47" i="13"/>
  <c r="P51" i="13"/>
  <c r="P55" i="13"/>
  <c r="P59" i="13"/>
  <c r="P63" i="13"/>
  <c r="P67" i="13"/>
  <c r="P71" i="13"/>
  <c r="P75" i="13"/>
  <c r="P79" i="13"/>
  <c r="P83" i="13"/>
  <c r="P87" i="13"/>
  <c r="P91" i="13"/>
  <c r="P95" i="13"/>
  <c r="P99" i="13"/>
  <c r="P103" i="13"/>
  <c r="P107" i="13"/>
  <c r="P111" i="13"/>
  <c r="P115" i="13"/>
  <c r="P119" i="13"/>
  <c r="P123" i="13"/>
  <c r="P127" i="13"/>
  <c r="P131" i="13"/>
  <c r="P135" i="13"/>
  <c r="P139" i="13"/>
  <c r="P143" i="13"/>
  <c r="P147" i="13"/>
  <c r="P151" i="13"/>
  <c r="P155" i="13"/>
  <c r="P159" i="13"/>
  <c r="P163" i="13"/>
  <c r="P167" i="13"/>
  <c r="P171" i="13"/>
  <c r="P175" i="13"/>
  <c r="P179" i="13"/>
  <c r="P183" i="13"/>
  <c r="P187" i="13"/>
  <c r="P191" i="13"/>
  <c r="P195" i="13"/>
  <c r="P199" i="13"/>
  <c r="P203" i="13"/>
  <c r="P207" i="13"/>
  <c r="P211" i="13"/>
  <c r="P215" i="13"/>
  <c r="P219" i="13"/>
  <c r="P223" i="13"/>
  <c r="P227" i="13"/>
  <c r="P231" i="13"/>
  <c r="P235" i="13"/>
  <c r="P4" i="13"/>
  <c r="P8" i="13"/>
  <c r="Q8" i="13" s="1"/>
  <c r="P12" i="13"/>
  <c r="P16" i="13"/>
  <c r="Q16" i="13" s="1"/>
  <c r="P20" i="13"/>
  <c r="P24" i="13"/>
  <c r="Q24" i="13" s="1"/>
  <c r="P28" i="13"/>
  <c r="P32" i="13"/>
  <c r="P36" i="13"/>
  <c r="P40" i="13"/>
  <c r="Q40" i="13" s="1"/>
  <c r="P44" i="13"/>
  <c r="P48" i="13"/>
  <c r="Q48" i="13" s="1"/>
  <c r="P52" i="13"/>
  <c r="P56" i="13"/>
  <c r="Q56" i="13" s="1"/>
  <c r="P60" i="13"/>
  <c r="P64" i="13"/>
  <c r="Q64" i="13" s="1"/>
  <c r="P68" i="13"/>
  <c r="P72" i="13"/>
  <c r="Q72" i="13" s="1"/>
  <c r="P76" i="13"/>
  <c r="P80" i="13"/>
  <c r="Q80" i="13" s="1"/>
  <c r="P84" i="13"/>
  <c r="P88" i="13"/>
  <c r="Q88" i="13" s="1"/>
  <c r="P92" i="13"/>
  <c r="P96" i="13"/>
  <c r="Q96" i="13" s="1"/>
  <c r="P5" i="13"/>
  <c r="P21" i="13"/>
  <c r="Q21" i="13" s="1"/>
  <c r="P37" i="13"/>
  <c r="P53" i="13"/>
  <c r="Q53" i="13" s="1"/>
  <c r="P69" i="13"/>
  <c r="P85" i="13"/>
  <c r="Q85" i="13" s="1"/>
  <c r="P100" i="13"/>
  <c r="P108" i="13"/>
  <c r="Q108" i="13" s="1"/>
  <c r="P116" i="13"/>
  <c r="P124" i="13"/>
  <c r="Q124" i="13" s="1"/>
  <c r="P132" i="13"/>
  <c r="P140" i="13"/>
  <c r="Q140" i="13" s="1"/>
  <c r="P148" i="13"/>
  <c r="P156" i="13"/>
  <c r="Q156" i="13" s="1"/>
  <c r="P164" i="13"/>
  <c r="P172" i="13"/>
  <c r="Q172" i="13" s="1"/>
  <c r="P180" i="13"/>
  <c r="P188" i="13"/>
  <c r="Q188" i="13" s="1"/>
  <c r="P196" i="13"/>
  <c r="P204" i="13"/>
  <c r="Q204" i="13" s="1"/>
  <c r="P212" i="13"/>
  <c r="P220" i="13"/>
  <c r="Q220" i="13" s="1"/>
  <c r="P228" i="13"/>
  <c r="P236" i="13"/>
  <c r="Q236" i="13" s="1"/>
  <c r="P241" i="13"/>
  <c r="P247" i="13"/>
  <c r="Q247" i="13" s="1"/>
  <c r="P252" i="13"/>
  <c r="P257" i="13"/>
  <c r="Q257" i="13" s="1"/>
  <c r="P263" i="13"/>
  <c r="P268" i="13"/>
  <c r="Q268" i="13" s="1"/>
  <c r="P273" i="13"/>
  <c r="P279" i="13"/>
  <c r="Q279" i="13" s="1"/>
  <c r="P284" i="13"/>
  <c r="P289" i="13"/>
  <c r="Q289" i="13" s="1"/>
  <c r="P295" i="13"/>
  <c r="P300" i="13"/>
  <c r="Q300" i="13" s="1"/>
  <c r="P305" i="13"/>
  <c r="P311" i="13"/>
  <c r="Q311" i="13" s="1"/>
  <c r="P316" i="13"/>
  <c r="P321" i="13"/>
  <c r="Q321" i="13" s="1"/>
  <c r="P327" i="13"/>
  <c r="P332" i="13"/>
  <c r="Q332" i="13" s="1"/>
  <c r="P337" i="13"/>
  <c r="P342" i="13"/>
  <c r="Q342" i="13" s="1"/>
  <c r="P346" i="13"/>
  <c r="P350" i="13"/>
  <c r="Q350" i="13" s="1"/>
  <c r="P354" i="13"/>
  <c r="P358" i="13"/>
  <c r="Q358" i="13" s="1"/>
  <c r="P362" i="13"/>
  <c r="P366" i="13"/>
  <c r="Q366" i="13" s="1"/>
  <c r="P370" i="13"/>
  <c r="P374" i="13"/>
  <c r="Q374" i="13" s="1"/>
  <c r="P378" i="13"/>
  <c r="P382" i="13"/>
  <c r="Q382" i="13" s="1"/>
  <c r="P386" i="13"/>
  <c r="P390" i="13"/>
  <c r="Q390" i="13" s="1"/>
  <c r="P394" i="13"/>
  <c r="P398" i="13"/>
  <c r="Q398" i="13" s="1"/>
  <c r="P402" i="13"/>
  <c r="P406" i="13"/>
  <c r="Q406" i="13" s="1"/>
  <c r="P410" i="13"/>
  <c r="P414" i="13"/>
  <c r="Q414" i="13" s="1"/>
  <c r="P418" i="13"/>
  <c r="P422" i="13"/>
  <c r="Q422" i="13" s="1"/>
  <c r="P426" i="13"/>
  <c r="P430" i="13"/>
  <c r="Q430" i="13" s="1"/>
  <c r="P434" i="13"/>
  <c r="P438" i="13"/>
  <c r="Q438" i="13" s="1"/>
  <c r="P442" i="13"/>
  <c r="P446" i="13"/>
  <c r="Q446" i="13" s="1"/>
  <c r="P450" i="13"/>
  <c r="P454" i="13"/>
  <c r="Q454" i="13" s="1"/>
  <c r="P458" i="13"/>
  <c r="P462" i="13"/>
  <c r="Q462" i="13" s="1"/>
  <c r="P466" i="13"/>
  <c r="P470" i="13"/>
  <c r="Q470" i="13" s="1"/>
  <c r="P474" i="13"/>
  <c r="P478" i="13"/>
  <c r="Q478" i="13" s="1"/>
  <c r="P482" i="13"/>
  <c r="P486" i="13"/>
  <c r="Q486" i="13" s="1"/>
  <c r="P490" i="13"/>
  <c r="Q490" i="13" s="1"/>
  <c r="P494" i="13"/>
  <c r="Q494" i="13" s="1"/>
  <c r="P498" i="13"/>
  <c r="P502" i="13"/>
  <c r="Q502" i="13" s="1"/>
  <c r="P506" i="13"/>
  <c r="P510" i="13"/>
  <c r="Q510" i="13" s="1"/>
  <c r="P514" i="13"/>
  <c r="P9" i="13"/>
  <c r="Q9" i="13" s="1"/>
  <c r="P25" i="13"/>
  <c r="Q25" i="13" s="1"/>
  <c r="P41" i="13"/>
  <c r="Q41" i="13" s="1"/>
  <c r="P57" i="13"/>
  <c r="P73" i="13"/>
  <c r="Q73" i="13" s="1"/>
  <c r="P89" i="13"/>
  <c r="P101" i="13"/>
  <c r="Q101" i="13" s="1"/>
  <c r="P109" i="13"/>
  <c r="P117" i="13"/>
  <c r="Q117" i="13" s="1"/>
  <c r="P125" i="13"/>
  <c r="P133" i="13"/>
  <c r="Q133" i="13" s="1"/>
  <c r="P141" i="13"/>
  <c r="P149" i="13"/>
  <c r="Q149" i="13" s="1"/>
  <c r="P157" i="13"/>
  <c r="P165" i="13"/>
  <c r="Q165" i="13" s="1"/>
  <c r="P173" i="13"/>
  <c r="P181" i="13"/>
  <c r="Q181" i="13" s="1"/>
  <c r="P189" i="13"/>
  <c r="Q189" i="13" s="1"/>
  <c r="P197" i="13"/>
  <c r="Q197" i="13" s="1"/>
  <c r="P205" i="13"/>
  <c r="P213" i="13"/>
  <c r="Q213" i="13" s="1"/>
  <c r="P221" i="13"/>
  <c r="P229" i="13"/>
  <c r="Q229" i="13" s="1"/>
  <c r="P237" i="13"/>
  <c r="P243" i="13"/>
  <c r="Q243" i="13" s="1"/>
  <c r="P248" i="13"/>
  <c r="P253" i="13"/>
  <c r="Q253" i="13" s="1"/>
  <c r="P259" i="13"/>
  <c r="P264" i="13"/>
  <c r="Q264" i="13" s="1"/>
  <c r="P269" i="13"/>
  <c r="P275" i="13"/>
  <c r="Q275" i="13" s="1"/>
  <c r="P280" i="13"/>
  <c r="P285" i="13"/>
  <c r="Q285" i="13" s="1"/>
  <c r="P291" i="13"/>
  <c r="Q291" i="13" s="1"/>
  <c r="P296" i="13"/>
  <c r="Q296" i="13" s="1"/>
  <c r="P301" i="13"/>
  <c r="P307" i="13"/>
  <c r="Q307" i="13" s="1"/>
  <c r="P312" i="13"/>
  <c r="Q312" i="13" s="1"/>
  <c r="P317" i="13"/>
  <c r="Q317" i="13" s="1"/>
  <c r="P323" i="13"/>
  <c r="P328" i="13"/>
  <c r="Q328" i="13" s="1"/>
  <c r="P333" i="13"/>
  <c r="Q333" i="13" s="1"/>
  <c r="P339" i="13"/>
  <c r="Q339" i="13" s="1"/>
  <c r="P343" i="13"/>
  <c r="P347" i="13"/>
  <c r="Q347" i="13" s="1"/>
  <c r="P351" i="13"/>
  <c r="P355" i="13"/>
  <c r="Q355" i="13" s="1"/>
  <c r="P359" i="13"/>
  <c r="P363" i="13"/>
  <c r="Q363" i="13" s="1"/>
  <c r="P367" i="13"/>
  <c r="Q367" i="13" s="1"/>
  <c r="P371" i="13"/>
  <c r="Q371" i="13" s="1"/>
  <c r="P375" i="13"/>
  <c r="P379" i="13"/>
  <c r="Q379" i="13" s="1"/>
  <c r="P383" i="13"/>
  <c r="Q383" i="13" s="1"/>
  <c r="P387" i="13"/>
  <c r="Q387" i="13" s="1"/>
  <c r="P391" i="13"/>
  <c r="P395" i="13"/>
  <c r="Q395" i="13" s="1"/>
  <c r="P399" i="13"/>
  <c r="P403" i="13"/>
  <c r="Q403" i="13" s="1"/>
  <c r="P407" i="13"/>
  <c r="P411" i="13"/>
  <c r="Q411" i="13" s="1"/>
  <c r="P415" i="13"/>
  <c r="P419" i="13"/>
  <c r="Q419" i="13" s="1"/>
  <c r="P423" i="13"/>
  <c r="P427" i="13"/>
  <c r="Q427" i="13" s="1"/>
  <c r="P431" i="13"/>
  <c r="Q431" i="13" s="1"/>
  <c r="P435" i="13"/>
  <c r="Q435" i="13" s="1"/>
  <c r="P439" i="13"/>
  <c r="P443" i="13"/>
  <c r="Q443" i="13" s="1"/>
  <c r="P447" i="13"/>
  <c r="Q447" i="13" s="1"/>
  <c r="P451" i="13"/>
  <c r="Q451" i="13" s="1"/>
  <c r="P455" i="13"/>
  <c r="P459" i="13"/>
  <c r="Q459" i="13" s="1"/>
  <c r="P463" i="13"/>
  <c r="P467" i="13"/>
  <c r="Q467" i="13" s="1"/>
  <c r="P471" i="13"/>
  <c r="P475" i="13"/>
  <c r="Q475" i="13" s="1"/>
  <c r="P479" i="13"/>
  <c r="P483" i="13"/>
  <c r="Q483" i="13" s="1"/>
  <c r="P487" i="13"/>
  <c r="P491" i="13"/>
  <c r="Q491" i="13" s="1"/>
  <c r="P495" i="13"/>
  <c r="Q495" i="13" s="1"/>
  <c r="P499" i="13"/>
  <c r="Q499" i="13" s="1"/>
  <c r="P503" i="13"/>
  <c r="P507" i="13"/>
  <c r="Q507" i="13" s="1"/>
  <c r="P13" i="13"/>
  <c r="Q13" i="13" s="1"/>
  <c r="P29" i="13"/>
  <c r="Q29" i="13" s="1"/>
  <c r="P45" i="13"/>
  <c r="P61" i="13"/>
  <c r="Q61" i="13" s="1"/>
  <c r="P77" i="13"/>
  <c r="P93" i="13"/>
  <c r="Q93" i="13" s="1"/>
  <c r="P104" i="13"/>
  <c r="P112" i="13"/>
  <c r="Q112" i="13" s="1"/>
  <c r="P120" i="13"/>
  <c r="Q120" i="13" s="1"/>
  <c r="P128" i="13"/>
  <c r="Q128" i="13" s="1"/>
  <c r="P136" i="13"/>
  <c r="P144" i="13"/>
  <c r="Q144" i="13" s="1"/>
  <c r="P152" i="13"/>
  <c r="P160" i="13"/>
  <c r="Q160" i="13" s="1"/>
  <c r="P168" i="13"/>
  <c r="P176" i="13"/>
  <c r="Q176" i="13" s="1"/>
  <c r="P184" i="13"/>
  <c r="P192" i="13"/>
  <c r="Q192" i="13" s="1"/>
  <c r="P200" i="13"/>
  <c r="P208" i="13"/>
  <c r="Q208" i="13" s="1"/>
  <c r="P216" i="13"/>
  <c r="Q216" i="13" s="1"/>
  <c r="P224" i="13"/>
  <c r="Q224" i="13" s="1"/>
  <c r="P232" i="13"/>
  <c r="P239" i="13"/>
  <c r="Q239" i="13" s="1"/>
  <c r="P244" i="13"/>
  <c r="Q244" i="13" s="1"/>
  <c r="P249" i="13"/>
  <c r="Q249" i="13" s="1"/>
  <c r="P255" i="13"/>
  <c r="P260" i="13"/>
  <c r="Q260" i="13" s="1"/>
  <c r="P265" i="13"/>
  <c r="Q265" i="13" s="1"/>
  <c r="P271" i="13"/>
  <c r="Q271" i="13" s="1"/>
  <c r="P276" i="13"/>
  <c r="P281" i="13"/>
  <c r="Q281" i="13" s="1"/>
  <c r="P287" i="13"/>
  <c r="Q287" i="13" s="1"/>
  <c r="P292" i="13"/>
  <c r="Q292" i="13" s="1"/>
  <c r="P297" i="13"/>
  <c r="P303" i="13"/>
  <c r="Q303" i="13" s="1"/>
  <c r="P308" i="13"/>
  <c r="P313" i="13"/>
  <c r="Q313" i="13" s="1"/>
  <c r="P319" i="13"/>
  <c r="P324" i="13"/>
  <c r="Q324" i="13" s="1"/>
  <c r="P329" i="13"/>
  <c r="P335" i="13"/>
  <c r="Q335" i="13" s="1"/>
  <c r="P340" i="13"/>
  <c r="P344" i="13"/>
  <c r="Q344" i="13" s="1"/>
  <c r="P348" i="13"/>
  <c r="P352" i="13"/>
  <c r="Q352" i="13" s="1"/>
  <c r="P356" i="13"/>
  <c r="P360" i="13"/>
  <c r="Q360" i="13" s="1"/>
  <c r="P364" i="13"/>
  <c r="P368" i="13"/>
  <c r="Q368" i="13" s="1"/>
  <c r="P372" i="13"/>
  <c r="P376" i="13"/>
  <c r="Q376" i="13" s="1"/>
  <c r="P380" i="13"/>
  <c r="Q380" i="13" s="1"/>
  <c r="P384" i="13"/>
  <c r="Q384" i="13" s="1"/>
  <c r="P388" i="13"/>
  <c r="P392" i="13"/>
  <c r="Q392" i="13" s="1"/>
  <c r="P396" i="13"/>
  <c r="Q396" i="13" s="1"/>
  <c r="P400" i="13"/>
  <c r="Q400" i="13" s="1"/>
  <c r="P404" i="13"/>
  <c r="P408" i="13"/>
  <c r="Q408" i="13" s="1"/>
  <c r="P412" i="13"/>
  <c r="P416" i="13"/>
  <c r="Q416" i="13" s="1"/>
  <c r="P420" i="13"/>
  <c r="P424" i="13"/>
  <c r="Q424" i="13" s="1"/>
  <c r="P428" i="13"/>
  <c r="P432" i="13"/>
  <c r="Q432" i="13" s="1"/>
  <c r="P436" i="13"/>
  <c r="P440" i="13"/>
  <c r="Q440" i="13" s="1"/>
  <c r="P444" i="13"/>
  <c r="Q444" i="13" s="1"/>
  <c r="P448" i="13"/>
  <c r="Q448" i="13" s="1"/>
  <c r="P452" i="13"/>
  <c r="P456" i="13"/>
  <c r="Q456" i="13" s="1"/>
  <c r="P460" i="13"/>
  <c r="Q460" i="13" s="1"/>
  <c r="P464" i="13"/>
  <c r="Q464" i="13" s="1"/>
  <c r="P468" i="13"/>
  <c r="P472" i="13"/>
  <c r="Q472" i="13" s="1"/>
  <c r="P476" i="13"/>
  <c r="P480" i="13"/>
  <c r="Q480" i="13" s="1"/>
  <c r="P484" i="13"/>
  <c r="P488" i="13"/>
  <c r="Q488" i="13" s="1"/>
  <c r="P492" i="13"/>
  <c r="P556" i="13"/>
  <c r="Q556" i="13" s="1"/>
  <c r="P552" i="13"/>
  <c r="P548" i="13"/>
  <c r="Q548" i="13" s="1"/>
  <c r="P544" i="13"/>
  <c r="P540" i="13"/>
  <c r="Q540" i="13" s="1"/>
  <c r="P536" i="13"/>
  <c r="P532" i="13"/>
  <c r="Q532" i="13" s="1"/>
  <c r="P528" i="13"/>
  <c r="Q528" i="13" s="1"/>
  <c r="P524" i="13"/>
  <c r="Q524" i="13" s="1"/>
  <c r="P520" i="13"/>
  <c r="P516" i="13"/>
  <c r="Q516" i="13" s="1"/>
  <c r="P511" i="13"/>
  <c r="Q511" i="13" s="1"/>
  <c r="P504" i="13"/>
  <c r="Q504" i="13" s="1"/>
  <c r="P496" i="13"/>
  <c r="P481" i="13"/>
  <c r="Q481" i="13" s="1"/>
  <c r="P465" i="13"/>
  <c r="Q465" i="13" s="1"/>
  <c r="P449" i="13"/>
  <c r="Q449" i="13" s="1"/>
  <c r="P433" i="13"/>
  <c r="P417" i="13"/>
  <c r="Q417" i="13" s="1"/>
  <c r="P401" i="13"/>
  <c r="P385" i="13"/>
  <c r="Q385" i="13" s="1"/>
  <c r="P369" i="13"/>
  <c r="P353" i="13"/>
  <c r="Q353" i="13" s="1"/>
  <c r="P336" i="13"/>
  <c r="Q336" i="13" s="1"/>
  <c r="P315" i="13"/>
  <c r="Q315" i="13" s="1"/>
  <c r="P293" i="13"/>
  <c r="Q293" i="13" s="1"/>
  <c r="P272" i="13"/>
  <c r="Q272" i="13" s="1"/>
  <c r="P251" i="13"/>
  <c r="Q251" i="13" s="1"/>
  <c r="P225" i="13"/>
  <c r="Q225" i="13" s="1"/>
  <c r="P193" i="13"/>
  <c r="Q193" i="13" s="1"/>
  <c r="P161" i="13"/>
  <c r="Q161" i="13" s="1"/>
  <c r="P129" i="13"/>
  <c r="Q129" i="13" s="1"/>
  <c r="P97" i="13"/>
  <c r="Q97" i="13" s="1"/>
  <c r="P33" i="13"/>
  <c r="Q33" i="13" s="1"/>
  <c r="P550" i="13"/>
  <c r="Q550" i="13" s="1"/>
  <c r="P538" i="13"/>
  <c r="Q538" i="13" s="1"/>
  <c r="P522" i="13"/>
  <c r="Q522" i="13" s="1"/>
  <c r="P508" i="13"/>
  <c r="Q508" i="13" s="1"/>
  <c r="P489" i="13"/>
  <c r="Q489" i="13" s="1"/>
  <c r="P441" i="13"/>
  <c r="Q441" i="13" s="1"/>
  <c r="P393" i="13"/>
  <c r="Q393" i="13" s="1"/>
  <c r="P345" i="13"/>
  <c r="Q345" i="13" s="1"/>
  <c r="P283" i="13"/>
  <c r="Q283" i="13" s="1"/>
  <c r="P240" i="13"/>
  <c r="Q240" i="13" s="1"/>
  <c r="P559" i="13"/>
  <c r="Q559" i="13" s="1"/>
  <c r="P555" i="13"/>
  <c r="Q555" i="13" s="1"/>
  <c r="P551" i="13"/>
  <c r="Q551" i="13" s="1"/>
  <c r="P547" i="13"/>
  <c r="Q547" i="13" s="1"/>
  <c r="P543" i="13"/>
  <c r="Q543" i="13" s="1"/>
  <c r="P539" i="13"/>
  <c r="Q539" i="13" s="1"/>
  <c r="P535" i="13"/>
  <c r="Q535" i="13" s="1"/>
  <c r="P531" i="13"/>
  <c r="Q531" i="13" s="1"/>
  <c r="P527" i="13"/>
  <c r="Q527" i="13" s="1"/>
  <c r="P523" i="13"/>
  <c r="Q523" i="13" s="1"/>
  <c r="P519" i="13"/>
  <c r="Q519" i="13" s="1"/>
  <c r="P515" i="13"/>
  <c r="Q515" i="13" s="1"/>
  <c r="P509" i="13"/>
  <c r="Q509" i="13" s="1"/>
  <c r="P501" i="13"/>
  <c r="Q501" i="13" s="1"/>
  <c r="P493" i="13"/>
  <c r="Q493" i="13" s="1"/>
  <c r="P477" i="13"/>
  <c r="Q477" i="13" s="1"/>
  <c r="P461" i="13"/>
  <c r="Q461" i="13" s="1"/>
  <c r="P445" i="13"/>
  <c r="P429" i="13"/>
  <c r="Q429" i="13" s="1"/>
  <c r="P413" i="13"/>
  <c r="Q413" i="13" s="1"/>
  <c r="P397" i="13"/>
  <c r="Q397" i="13" s="1"/>
  <c r="P381" i="13"/>
  <c r="P365" i="13"/>
  <c r="Q365" i="13" s="1"/>
  <c r="P349" i="13"/>
  <c r="Q349" i="13" s="1"/>
  <c r="P331" i="13"/>
  <c r="Q331" i="13" s="1"/>
  <c r="P309" i="13"/>
  <c r="Q309" i="13" s="1"/>
  <c r="P288" i="13"/>
  <c r="Q288" i="13" s="1"/>
  <c r="P267" i="13"/>
  <c r="Q267" i="13" s="1"/>
  <c r="P245" i="13"/>
  <c r="Q245" i="13" s="1"/>
  <c r="P217" i="13"/>
  <c r="Q217" i="13" s="1"/>
  <c r="P185" i="13"/>
  <c r="Q185" i="13" s="1"/>
  <c r="P153" i="13"/>
  <c r="Q153" i="13" s="1"/>
  <c r="P121" i="13"/>
  <c r="Q121" i="13" s="1"/>
  <c r="P81" i="13"/>
  <c r="Q81" i="13" s="1"/>
  <c r="P17" i="13"/>
  <c r="Q17" i="13" s="1"/>
  <c r="Q2" i="13"/>
  <c r="Q6" i="13"/>
  <c r="Q10" i="13"/>
  <c r="Q14" i="13"/>
  <c r="Q18" i="13"/>
  <c r="Q22" i="13"/>
  <c r="Q26" i="13"/>
  <c r="Q30" i="13"/>
  <c r="Q34" i="13"/>
  <c r="Q38" i="13"/>
  <c r="Q42" i="13"/>
  <c r="Q46" i="13"/>
  <c r="Q50" i="13"/>
  <c r="Q54" i="13"/>
  <c r="Q58" i="13"/>
  <c r="Q62" i="13"/>
  <c r="Q66" i="13"/>
  <c r="Q70" i="13"/>
  <c r="Q74" i="13"/>
  <c r="Q78" i="13"/>
  <c r="Q82" i="13"/>
  <c r="Q86" i="13"/>
  <c r="Q90" i="13"/>
  <c r="Q94" i="13"/>
  <c r="Q98" i="13"/>
  <c r="Q102" i="13"/>
  <c r="Q106" i="13"/>
  <c r="Q110" i="13"/>
  <c r="Q114" i="13"/>
  <c r="Q118" i="13"/>
  <c r="Q122" i="13"/>
  <c r="Q126" i="13"/>
  <c r="Q130" i="13"/>
  <c r="Q134" i="13"/>
  <c r="Q138" i="13"/>
  <c r="Q142" i="13"/>
  <c r="Q146" i="13"/>
  <c r="Q150" i="13"/>
  <c r="Q154" i="13"/>
  <c r="Q158" i="13"/>
  <c r="Q162" i="13"/>
  <c r="Q166" i="13"/>
  <c r="Q170" i="13"/>
  <c r="Q174" i="13"/>
  <c r="Q178" i="13"/>
  <c r="Q182" i="13"/>
  <c r="Q186" i="13"/>
  <c r="Q190" i="13"/>
  <c r="Q194" i="13"/>
  <c r="Q198" i="13"/>
  <c r="Q202" i="13"/>
  <c r="Q206" i="13"/>
  <c r="Q210" i="13"/>
  <c r="Q214" i="13"/>
  <c r="Q218" i="13"/>
  <c r="Q222" i="13"/>
  <c r="Q226" i="13"/>
  <c r="Q230" i="13"/>
  <c r="Q234" i="13"/>
  <c r="Q238" i="13"/>
  <c r="Q242" i="13"/>
  <c r="Q246" i="13"/>
  <c r="Q250" i="13"/>
  <c r="Q254" i="13"/>
  <c r="Q258" i="13"/>
  <c r="Q262" i="13"/>
  <c r="Q266" i="13"/>
  <c r="Q270" i="13"/>
  <c r="Q274" i="13"/>
  <c r="Q278" i="13"/>
  <c r="Q282" i="13"/>
  <c r="Q286" i="13"/>
  <c r="Q290" i="13"/>
  <c r="Q294" i="13"/>
  <c r="Q298" i="13"/>
  <c r="Q302" i="13"/>
  <c r="Q306" i="13"/>
  <c r="Q310" i="13"/>
  <c r="Q314" i="13"/>
  <c r="Q318" i="13"/>
  <c r="Q322" i="13"/>
  <c r="Q326" i="13"/>
  <c r="Q330" i="13"/>
  <c r="Q334" i="13"/>
  <c r="Q338" i="13"/>
  <c r="Q3" i="13"/>
  <c r="Q7" i="13"/>
  <c r="Q11" i="13"/>
  <c r="Q15" i="13"/>
  <c r="Q19" i="13"/>
  <c r="Q23" i="13"/>
  <c r="Q27" i="13"/>
  <c r="Q31" i="13"/>
  <c r="Q35" i="13"/>
  <c r="Q39" i="13"/>
  <c r="Q43" i="13"/>
  <c r="Q47" i="13"/>
  <c r="Q51" i="13"/>
  <c r="Q55" i="13"/>
  <c r="Q59" i="13"/>
  <c r="Q63" i="13"/>
  <c r="Q67" i="13"/>
  <c r="Q71" i="13"/>
  <c r="Q75" i="13"/>
  <c r="Q79" i="13"/>
  <c r="Q83" i="13"/>
  <c r="Q87" i="13"/>
  <c r="Q91" i="13"/>
  <c r="Q95" i="13"/>
  <c r="Q99" i="13"/>
  <c r="Q103" i="13"/>
  <c r="Q107" i="13"/>
  <c r="Q111" i="13"/>
  <c r="Q115" i="13"/>
  <c r="Q119" i="13"/>
  <c r="Q123" i="13"/>
  <c r="Q127" i="13"/>
  <c r="Q131" i="13"/>
  <c r="Q135" i="13"/>
  <c r="Q139" i="13"/>
  <c r="Q143" i="13"/>
  <c r="Q147" i="13"/>
  <c r="Q151" i="13"/>
  <c r="Q155" i="13"/>
  <c r="Q159" i="13"/>
  <c r="Q163" i="13"/>
  <c r="Q167" i="13"/>
  <c r="Q171" i="13"/>
  <c r="Q175" i="13"/>
  <c r="Q179" i="13"/>
  <c r="Q183" i="13"/>
  <c r="Q187" i="13"/>
  <c r="Q191" i="13"/>
  <c r="Q195" i="13"/>
  <c r="Q199" i="13"/>
  <c r="Q203" i="13"/>
  <c r="Q207" i="13"/>
  <c r="Q211" i="13"/>
  <c r="Q215" i="13"/>
  <c r="Q219" i="13"/>
  <c r="Q223" i="13"/>
  <c r="Q227" i="13"/>
  <c r="Q231" i="13"/>
  <c r="Q235" i="13"/>
  <c r="Q255" i="13"/>
  <c r="Q259" i="13"/>
  <c r="Q263" i="13"/>
  <c r="Q295" i="13"/>
  <c r="Q299" i="13"/>
  <c r="Q319" i="13"/>
  <c r="Q323" i="13"/>
  <c r="Q327" i="13"/>
  <c r="Q4" i="13"/>
  <c r="Q12" i="13"/>
  <c r="Q20" i="13"/>
  <c r="Q28" i="13"/>
  <c r="Q36" i="13"/>
  <c r="Q44" i="13"/>
  <c r="Q52" i="13"/>
  <c r="Q60" i="13"/>
  <c r="Q68" i="13"/>
  <c r="Q76" i="13"/>
  <c r="Q84" i="13"/>
  <c r="Q92" i="13"/>
  <c r="Q100" i="13"/>
  <c r="Q116" i="13"/>
  <c r="Q132" i="13"/>
  <c r="Q148" i="13"/>
  <c r="Q164" i="13"/>
  <c r="Q180" i="13"/>
  <c r="Q196" i="13"/>
  <c r="Q212" i="13"/>
  <c r="Q228" i="13"/>
  <c r="Q252" i="13"/>
  <c r="Q276" i="13"/>
  <c r="Q284" i="13"/>
  <c r="Q308" i="13"/>
  <c r="Q316" i="13"/>
  <c r="Q340" i="13"/>
  <c r="Q348" i="13"/>
  <c r="Q356" i="13"/>
  <c r="Q364" i="13"/>
  <c r="Q372" i="13"/>
  <c r="Q388" i="13"/>
  <c r="Q404" i="13"/>
  <c r="Q412" i="13"/>
  <c r="Q420" i="13"/>
  <c r="Q428" i="13"/>
  <c r="Q436" i="13"/>
  <c r="Q452" i="13"/>
  <c r="Q468" i="13"/>
  <c r="Q476" i="13"/>
  <c r="Q484" i="13"/>
  <c r="Q492" i="13"/>
  <c r="Q496" i="13"/>
  <c r="Q500" i="13"/>
  <c r="Q5" i="13"/>
  <c r="Q37" i="13"/>
  <c r="Q45" i="13"/>
  <c r="Q69" i="13"/>
  <c r="Q77" i="13"/>
  <c r="Q109" i="13"/>
  <c r="Q125" i="13"/>
  <c r="Q141" i="13"/>
  <c r="Q157" i="13"/>
  <c r="Q173" i="13"/>
  <c r="Q205" i="13"/>
  <c r="Q221" i="13"/>
  <c r="Q237" i="13"/>
  <c r="Q269" i="13"/>
  <c r="Q301" i="13"/>
  <c r="Q325" i="13"/>
  <c r="Q341" i="13"/>
  <c r="Q369" i="13"/>
  <c r="Q373" i="13"/>
  <c r="Q381" i="13"/>
  <c r="Q401" i="13"/>
  <c r="Q405" i="13"/>
  <c r="Q409" i="13"/>
  <c r="Q425" i="13"/>
  <c r="Q433" i="13"/>
  <c r="Q437" i="13"/>
  <c r="Q445" i="13"/>
  <c r="Q469" i="13"/>
  <c r="Q497" i="13"/>
  <c r="Q32" i="13"/>
  <c r="Q104" i="13"/>
  <c r="Q136" i="13"/>
  <c r="Q152" i="13"/>
  <c r="Q168" i="13"/>
  <c r="Q184" i="13"/>
  <c r="Q200" i="13"/>
  <c r="Q232" i="13"/>
  <c r="Q248" i="13"/>
  <c r="Q256" i="13"/>
  <c r="Q280" i="13"/>
  <c r="Q304" i="13"/>
  <c r="Q346" i="13"/>
  <c r="Q354" i="13"/>
  <c r="Q362" i="13"/>
  <c r="Q370" i="13"/>
  <c r="Q378" i="13"/>
  <c r="Q386" i="13"/>
  <c r="Q394" i="13"/>
  <c r="Q402" i="13"/>
  <c r="Q410" i="13"/>
  <c r="Q418" i="13"/>
  <c r="Q426" i="13"/>
  <c r="Q434" i="13"/>
  <c r="Q442" i="13"/>
  <c r="Q450" i="13"/>
  <c r="Q458" i="13"/>
  <c r="Q466" i="13"/>
  <c r="Q474" i="13"/>
  <c r="Q482" i="13"/>
  <c r="Q498" i="13"/>
  <c r="Q506" i="13"/>
  <c r="Q558" i="13"/>
  <c r="Q534" i="13"/>
  <c r="Q553" i="13"/>
  <c r="Q545" i="13"/>
  <c r="Q537" i="13"/>
  <c r="Q529" i="13"/>
  <c r="Q521" i="13"/>
  <c r="Q513" i="13"/>
  <c r="Q503" i="13"/>
  <c r="Q487" i="13"/>
  <c r="Q471" i="13"/>
  <c r="Q455" i="13"/>
  <c r="Q439" i="13"/>
  <c r="Q423" i="13"/>
  <c r="Q407" i="13"/>
  <c r="Q391" i="13"/>
  <c r="Q375" i="13"/>
  <c r="Q359" i="13"/>
  <c r="Q343" i="13"/>
  <c r="Q89" i="13"/>
  <c r="Q57" i="13"/>
  <c r="Q554" i="13"/>
  <c r="Q530" i="13"/>
  <c r="Q514" i="13"/>
  <c r="Q65" i="13"/>
  <c r="Q552" i="13"/>
  <c r="Q544" i="13"/>
  <c r="Q536" i="13"/>
  <c r="Q520" i="13"/>
  <c r="Q512" i="13"/>
  <c r="Q337" i="13"/>
  <c r="Q305" i="13"/>
  <c r="Q273" i="13"/>
  <c r="Q241" i="13"/>
  <c r="Q177" i="13"/>
  <c r="Q113" i="13"/>
  <c r="Q49" i="13"/>
  <c r="Q479" i="13"/>
  <c r="Q463" i="13"/>
  <c r="Q415" i="13"/>
  <c r="Q399" i="13"/>
  <c r="Q351" i="13"/>
  <c r="Q329" i="13"/>
  <c r="Q297" i="13"/>
  <c r="Q201" i="13"/>
  <c r="Q137" i="13"/>
  <c r="R439" i="13"/>
  <c r="S557" i="13"/>
  <c r="S545" i="13"/>
  <c r="S537" i="13"/>
  <c r="S525" i="13"/>
  <c r="S513" i="13"/>
  <c r="S501" i="13"/>
  <c r="S489" i="13"/>
  <c r="S477" i="13"/>
  <c r="S465" i="13"/>
  <c r="S453" i="13"/>
  <c r="S441" i="13"/>
  <c r="S429" i="13"/>
  <c r="S413" i="13"/>
  <c r="S397" i="13"/>
  <c r="S385" i="13"/>
  <c r="S373" i="13"/>
  <c r="S365" i="13"/>
  <c r="S353" i="13"/>
  <c r="S341" i="13"/>
  <c r="S329" i="13"/>
  <c r="S315" i="13"/>
  <c r="S294" i="13"/>
  <c r="S265" i="13"/>
  <c r="S217" i="13"/>
  <c r="S185" i="13"/>
  <c r="S121" i="13"/>
  <c r="S89" i="13"/>
  <c r="S25" i="13"/>
  <c r="R503" i="13"/>
  <c r="S2" i="13"/>
  <c r="S556" i="13"/>
  <c r="S552" i="13"/>
  <c r="S548" i="13"/>
  <c r="S544" i="13"/>
  <c r="S540" i="13"/>
  <c r="S536" i="13"/>
  <c r="S532" i="13"/>
  <c r="S528" i="13"/>
  <c r="S524" i="13"/>
  <c r="S520" i="13"/>
  <c r="S516" i="13"/>
  <c r="S512" i="13"/>
  <c r="S508" i="13"/>
  <c r="S504" i="13"/>
  <c r="S500" i="13"/>
  <c r="S496" i="13"/>
  <c r="S492" i="13"/>
  <c r="S488" i="13"/>
  <c r="S484" i="13"/>
  <c r="S480" i="13"/>
  <c r="S476" i="13"/>
  <c r="S472" i="13"/>
  <c r="S468" i="13"/>
  <c r="S464" i="13"/>
  <c r="S460" i="13"/>
  <c r="S456" i="13"/>
  <c r="S452" i="13"/>
  <c r="S448" i="13"/>
  <c r="S444" i="13"/>
  <c r="S440" i="13"/>
  <c r="S436" i="13"/>
  <c r="S432" i="13"/>
  <c r="S428" i="13"/>
  <c r="S424" i="13"/>
  <c r="S420" i="13"/>
  <c r="S416" i="13"/>
  <c r="S412" i="13"/>
  <c r="S408" i="13"/>
  <c r="S404" i="13"/>
  <c r="S400" i="13"/>
  <c r="S396" i="13"/>
  <c r="S392" i="13"/>
  <c r="S388" i="13"/>
  <c r="S384" i="13"/>
  <c r="S380" i="13"/>
  <c r="S376" i="13"/>
  <c r="S372" i="13"/>
  <c r="S368" i="13"/>
  <c r="S364" i="13"/>
  <c r="S360" i="13"/>
  <c r="S356" i="13"/>
  <c r="S352" i="13"/>
  <c r="S348" i="13"/>
  <c r="S344" i="13"/>
  <c r="S340" i="13"/>
  <c r="S336" i="13"/>
  <c r="S332" i="13"/>
  <c r="S328" i="13"/>
  <c r="S324" i="13"/>
  <c r="S319" i="13"/>
  <c r="S314" i="13"/>
  <c r="S309" i="13"/>
  <c r="S303" i="13"/>
  <c r="S298" i="13"/>
  <c r="S293" i="13"/>
  <c r="S287" i="13"/>
  <c r="S281" i="13"/>
  <c r="S273" i="13"/>
  <c r="S261" i="13"/>
  <c r="S245" i="13"/>
  <c r="S229" i="13"/>
  <c r="S213" i="13"/>
  <c r="S197" i="13"/>
  <c r="S181" i="13"/>
  <c r="S165" i="13"/>
  <c r="S149" i="13"/>
  <c r="S133" i="13"/>
  <c r="S117" i="13"/>
  <c r="S101" i="13"/>
  <c r="S85" i="13"/>
  <c r="S69" i="13"/>
  <c r="S53" i="13"/>
  <c r="S37" i="13"/>
  <c r="S21" i="13"/>
  <c r="S5" i="13"/>
  <c r="S549" i="13"/>
  <c r="S533" i="13"/>
  <c r="S521" i="13"/>
  <c r="S509" i="13"/>
  <c r="S497" i="13"/>
  <c r="S485" i="13"/>
  <c r="S469" i="13"/>
  <c r="S457" i="13"/>
  <c r="S445" i="13"/>
  <c r="S433" i="13"/>
  <c r="S421" i="13"/>
  <c r="S409" i="13"/>
  <c r="S401" i="13"/>
  <c r="S389" i="13"/>
  <c r="S377" i="13"/>
  <c r="S361" i="13"/>
  <c r="S349" i="13"/>
  <c r="S337" i="13"/>
  <c r="S325" i="13"/>
  <c r="S310" i="13"/>
  <c r="S299" i="13"/>
  <c r="S283" i="13"/>
  <c r="S249" i="13"/>
  <c r="S169" i="13"/>
  <c r="S137" i="13"/>
  <c r="S73" i="13"/>
  <c r="S41" i="13"/>
  <c r="R3" i="13"/>
  <c r="R7" i="13"/>
  <c r="R11" i="13"/>
  <c r="R15" i="13"/>
  <c r="R19" i="13"/>
  <c r="R23" i="13"/>
  <c r="R27" i="13"/>
  <c r="R31" i="13"/>
  <c r="R35" i="13"/>
  <c r="R39" i="13"/>
  <c r="R43" i="13"/>
  <c r="R47" i="13"/>
  <c r="R51" i="13"/>
  <c r="R55" i="13"/>
  <c r="R59" i="13"/>
  <c r="R63" i="13"/>
  <c r="R67" i="13"/>
  <c r="R71" i="13"/>
  <c r="R75" i="13"/>
  <c r="R79" i="13"/>
  <c r="R83" i="13"/>
  <c r="R87" i="13"/>
  <c r="R91" i="13"/>
  <c r="R95" i="13"/>
  <c r="R99" i="13"/>
  <c r="R103" i="13"/>
  <c r="R107" i="13"/>
  <c r="R111" i="13"/>
  <c r="R115" i="13"/>
  <c r="R119" i="13"/>
  <c r="R123" i="13"/>
  <c r="R127" i="13"/>
  <c r="R131" i="13"/>
  <c r="R135" i="13"/>
  <c r="R139" i="13"/>
  <c r="R143" i="13"/>
  <c r="R147" i="13"/>
  <c r="R151" i="13"/>
  <c r="R155" i="13"/>
  <c r="R159" i="13"/>
  <c r="R163" i="13"/>
  <c r="R167" i="13"/>
  <c r="R171" i="13"/>
  <c r="R175" i="13"/>
  <c r="R179" i="13"/>
  <c r="R183" i="13"/>
  <c r="R187" i="13"/>
  <c r="R191" i="13"/>
  <c r="R195" i="13"/>
  <c r="R199" i="13"/>
  <c r="R203" i="13"/>
  <c r="R207" i="13"/>
  <c r="R211" i="13"/>
  <c r="R215" i="13"/>
  <c r="R219" i="13"/>
  <c r="R223" i="13"/>
  <c r="R227" i="13"/>
  <c r="R231" i="13"/>
  <c r="R235" i="13"/>
  <c r="R239" i="13"/>
  <c r="R243" i="13"/>
  <c r="R247" i="13"/>
  <c r="R251" i="13"/>
  <c r="R255" i="13"/>
  <c r="R259" i="13"/>
  <c r="R263" i="13"/>
  <c r="R267" i="13"/>
  <c r="R271" i="13"/>
  <c r="R275" i="13"/>
  <c r="R279" i="13"/>
  <c r="R283" i="13"/>
  <c r="R287" i="13"/>
  <c r="R291" i="13"/>
  <c r="R295" i="13"/>
  <c r="R299" i="13"/>
  <c r="R303" i="13"/>
  <c r="R307" i="13"/>
  <c r="R311" i="13"/>
  <c r="R315" i="13"/>
  <c r="R319" i="13"/>
  <c r="R4" i="13"/>
  <c r="R8" i="13"/>
  <c r="R12" i="13"/>
  <c r="R16" i="13"/>
  <c r="R20" i="13"/>
  <c r="R24" i="13"/>
  <c r="R28" i="13"/>
  <c r="R32" i="13"/>
  <c r="R36" i="13"/>
  <c r="R40" i="13"/>
  <c r="R44" i="13"/>
  <c r="R48" i="13"/>
  <c r="R52" i="13"/>
  <c r="R56" i="13"/>
  <c r="R60" i="13"/>
  <c r="R64" i="13"/>
  <c r="R68" i="13"/>
  <c r="R72" i="13"/>
  <c r="R76" i="13"/>
  <c r="R80" i="13"/>
  <c r="R84" i="13"/>
  <c r="R88" i="13"/>
  <c r="R92" i="13"/>
  <c r="R96" i="13"/>
  <c r="R100" i="13"/>
  <c r="R104" i="13"/>
  <c r="R108" i="13"/>
  <c r="R112" i="13"/>
  <c r="R116" i="13"/>
  <c r="R120" i="13"/>
  <c r="R124" i="13"/>
  <c r="R128" i="13"/>
  <c r="R132" i="13"/>
  <c r="R136" i="13"/>
  <c r="R140" i="13"/>
  <c r="R144" i="13"/>
  <c r="R148" i="13"/>
  <c r="R152" i="13"/>
  <c r="R156" i="13"/>
  <c r="R160" i="13"/>
  <c r="R164" i="13"/>
  <c r="R168" i="13"/>
  <c r="R172" i="13"/>
  <c r="R176" i="13"/>
  <c r="R180" i="13"/>
  <c r="R184" i="13"/>
  <c r="R188" i="13"/>
  <c r="R192" i="13"/>
  <c r="R196" i="13"/>
  <c r="R200" i="13"/>
  <c r="R204" i="13"/>
  <c r="R208" i="13"/>
  <c r="R212" i="13"/>
  <c r="R216" i="13"/>
  <c r="R220" i="13"/>
  <c r="R224" i="13"/>
  <c r="R228" i="13"/>
  <c r="R232" i="13"/>
  <c r="R236" i="13"/>
  <c r="R240" i="13"/>
  <c r="R244" i="13"/>
  <c r="R248" i="13"/>
  <c r="R252" i="13"/>
  <c r="R256" i="13"/>
  <c r="R260" i="13"/>
  <c r="R264" i="13"/>
  <c r="R268" i="13"/>
  <c r="R272" i="13"/>
  <c r="R276" i="13"/>
  <c r="R280" i="13"/>
  <c r="R284" i="13"/>
  <c r="R288" i="13"/>
  <c r="R292" i="13"/>
  <c r="R296" i="13"/>
  <c r="R300" i="13"/>
  <c r="R304" i="13"/>
  <c r="R308" i="13"/>
  <c r="R312" i="13"/>
  <c r="R316" i="13"/>
  <c r="R320" i="13"/>
  <c r="R5" i="13"/>
  <c r="R9" i="13"/>
  <c r="R13" i="13"/>
  <c r="R17" i="13"/>
  <c r="R21" i="13"/>
  <c r="R25" i="13"/>
  <c r="R29" i="13"/>
  <c r="R33" i="13"/>
  <c r="R37" i="13"/>
  <c r="R41" i="13"/>
  <c r="R45" i="13"/>
  <c r="R49" i="13"/>
  <c r="R53" i="13"/>
  <c r="R57" i="13"/>
  <c r="R61" i="13"/>
  <c r="R65" i="13"/>
  <c r="R69" i="13"/>
  <c r="R73" i="13"/>
  <c r="R77" i="13"/>
  <c r="R81" i="13"/>
  <c r="R85" i="13"/>
  <c r="R89" i="13"/>
  <c r="R93" i="13"/>
  <c r="R97" i="13"/>
  <c r="R101" i="13"/>
  <c r="R105" i="13"/>
  <c r="R109" i="13"/>
  <c r="R113" i="13"/>
  <c r="R117" i="13"/>
  <c r="R121" i="13"/>
  <c r="R125" i="13"/>
  <c r="R129" i="13"/>
  <c r="R133" i="13"/>
  <c r="R137" i="13"/>
  <c r="R141" i="13"/>
  <c r="R145" i="13"/>
  <c r="R149" i="13"/>
  <c r="R153" i="13"/>
  <c r="R157" i="13"/>
  <c r="R161" i="13"/>
  <c r="R165" i="13"/>
  <c r="R169" i="13"/>
  <c r="R173" i="13"/>
  <c r="R177" i="13"/>
  <c r="R181" i="13"/>
  <c r="R185" i="13"/>
  <c r="R189" i="13"/>
  <c r="R193" i="13"/>
  <c r="R197" i="13"/>
  <c r="R201" i="13"/>
  <c r="R205" i="13"/>
  <c r="R209" i="13"/>
  <c r="R213" i="13"/>
  <c r="R217" i="13"/>
  <c r="R221" i="13"/>
  <c r="R225" i="13"/>
  <c r="R229" i="13"/>
  <c r="R233" i="13"/>
  <c r="R237" i="13"/>
  <c r="R241" i="13"/>
  <c r="R245" i="13"/>
  <c r="R249" i="13"/>
  <c r="R253" i="13"/>
  <c r="R257" i="13"/>
  <c r="R261" i="13"/>
  <c r="R265" i="13"/>
  <c r="R269" i="13"/>
  <c r="R273" i="13"/>
  <c r="R277" i="13"/>
  <c r="R281" i="13"/>
  <c r="R285" i="13"/>
  <c r="R289" i="13"/>
  <c r="R293" i="13"/>
  <c r="R297" i="13"/>
  <c r="R301" i="13"/>
  <c r="R305" i="13"/>
  <c r="R309" i="13"/>
  <c r="R313" i="13"/>
  <c r="R317" i="13"/>
  <c r="R321" i="13"/>
  <c r="R325" i="13"/>
  <c r="R329" i="13"/>
  <c r="R333" i="13"/>
  <c r="R337" i="13"/>
  <c r="R341" i="13"/>
  <c r="R6" i="13"/>
  <c r="R22" i="13"/>
  <c r="R38" i="13"/>
  <c r="R54" i="13"/>
  <c r="R70" i="13"/>
  <c r="R86" i="13"/>
  <c r="R102" i="13"/>
  <c r="R118" i="13"/>
  <c r="R134" i="13"/>
  <c r="R150" i="13"/>
  <c r="R166" i="13"/>
  <c r="R182" i="13"/>
  <c r="R198" i="13"/>
  <c r="R214" i="13"/>
  <c r="R230" i="13"/>
  <c r="R246" i="13"/>
  <c r="R262" i="13"/>
  <c r="R278" i="13"/>
  <c r="R294" i="13"/>
  <c r="R310" i="13"/>
  <c r="R323" i="13"/>
  <c r="R328" i="13"/>
  <c r="R334" i="13"/>
  <c r="R339" i="13"/>
  <c r="R344" i="13"/>
  <c r="R348" i="13"/>
  <c r="R352" i="13"/>
  <c r="R356" i="13"/>
  <c r="R360" i="13"/>
  <c r="R364" i="13"/>
  <c r="R368" i="13"/>
  <c r="R372" i="13"/>
  <c r="R376" i="13"/>
  <c r="R380" i="13"/>
  <c r="R384" i="13"/>
  <c r="R388" i="13"/>
  <c r="R392" i="13"/>
  <c r="R396" i="13"/>
  <c r="R400" i="13"/>
  <c r="R404" i="13"/>
  <c r="R408" i="13"/>
  <c r="R412" i="13"/>
  <c r="R416" i="13"/>
  <c r="R420" i="13"/>
  <c r="R424" i="13"/>
  <c r="R428" i="13"/>
  <c r="R432" i="13"/>
  <c r="R436" i="13"/>
  <c r="R440" i="13"/>
  <c r="R444" i="13"/>
  <c r="R448" i="13"/>
  <c r="R452" i="13"/>
  <c r="R456" i="13"/>
  <c r="R460" i="13"/>
  <c r="R464" i="13"/>
  <c r="R468" i="13"/>
  <c r="R472" i="13"/>
  <c r="R476" i="13"/>
  <c r="R480" i="13"/>
  <c r="R484" i="13"/>
  <c r="R488" i="13"/>
  <c r="R492" i="13"/>
  <c r="R496" i="13"/>
  <c r="R500" i="13"/>
  <c r="R504" i="13"/>
  <c r="R508" i="13"/>
  <c r="R512" i="13"/>
  <c r="R516" i="13"/>
  <c r="R520" i="13"/>
  <c r="R524" i="13"/>
  <c r="R528" i="13"/>
  <c r="R532" i="13"/>
  <c r="R536" i="13"/>
  <c r="R540" i="13"/>
  <c r="R544" i="13"/>
  <c r="R548" i="13"/>
  <c r="R552" i="13"/>
  <c r="R556" i="13"/>
  <c r="R10" i="13"/>
  <c r="R26" i="13"/>
  <c r="R42" i="13"/>
  <c r="R58" i="13"/>
  <c r="R74" i="13"/>
  <c r="R90" i="13"/>
  <c r="R106" i="13"/>
  <c r="R122" i="13"/>
  <c r="R138" i="13"/>
  <c r="R154" i="13"/>
  <c r="R170" i="13"/>
  <c r="R186" i="13"/>
  <c r="R202" i="13"/>
  <c r="R218" i="13"/>
  <c r="R234" i="13"/>
  <c r="R250" i="13"/>
  <c r="R266" i="13"/>
  <c r="R282" i="13"/>
  <c r="R298" i="13"/>
  <c r="R314" i="13"/>
  <c r="R324" i="13"/>
  <c r="R330" i="13"/>
  <c r="R335" i="13"/>
  <c r="R340" i="13"/>
  <c r="R345" i="13"/>
  <c r="R349" i="13"/>
  <c r="R353" i="13"/>
  <c r="R357" i="13"/>
  <c r="R361" i="13"/>
  <c r="R365" i="13"/>
  <c r="R369" i="13"/>
  <c r="R373" i="13"/>
  <c r="R377" i="13"/>
  <c r="R381" i="13"/>
  <c r="R385" i="13"/>
  <c r="R389" i="13"/>
  <c r="R393" i="13"/>
  <c r="R397" i="13"/>
  <c r="R401" i="13"/>
  <c r="R405" i="13"/>
  <c r="R409" i="13"/>
  <c r="R413" i="13"/>
  <c r="R417" i="13"/>
  <c r="R421" i="13"/>
  <c r="R425" i="13"/>
  <c r="R429" i="13"/>
  <c r="R433" i="13"/>
  <c r="R437" i="13"/>
  <c r="R441" i="13"/>
  <c r="R445" i="13"/>
  <c r="R449" i="13"/>
  <c r="R453" i="13"/>
  <c r="R457" i="13"/>
  <c r="R461" i="13"/>
  <c r="R465" i="13"/>
  <c r="R469" i="13"/>
  <c r="R473" i="13"/>
  <c r="R477" i="13"/>
  <c r="R481" i="13"/>
  <c r="R485" i="13"/>
  <c r="R489" i="13"/>
  <c r="R493" i="13"/>
  <c r="R497" i="13"/>
  <c r="R501" i="13"/>
  <c r="R505" i="13"/>
  <c r="R509" i="13"/>
  <c r="R513" i="13"/>
  <c r="R517" i="13"/>
  <c r="R521" i="13"/>
  <c r="R525" i="13"/>
  <c r="R529" i="13"/>
  <c r="R533" i="13"/>
  <c r="R537" i="13"/>
  <c r="R541" i="13"/>
  <c r="R545" i="13"/>
  <c r="R549" i="13"/>
  <c r="R553" i="13"/>
  <c r="R557" i="13"/>
  <c r="R14" i="13"/>
  <c r="R30" i="13"/>
  <c r="R46" i="13"/>
  <c r="R62" i="13"/>
  <c r="R78" i="13"/>
  <c r="R94" i="13"/>
  <c r="R110" i="13"/>
  <c r="R126" i="13"/>
  <c r="R142" i="13"/>
  <c r="R158" i="13"/>
  <c r="R174" i="13"/>
  <c r="R190" i="13"/>
  <c r="R206" i="13"/>
  <c r="R222" i="13"/>
  <c r="R238" i="13"/>
  <c r="R254" i="13"/>
  <c r="R270" i="13"/>
  <c r="R286" i="13"/>
  <c r="R302" i="13"/>
  <c r="R318" i="13"/>
  <c r="R326" i="13"/>
  <c r="R331" i="13"/>
  <c r="R336" i="13"/>
  <c r="R342" i="13"/>
  <c r="R346" i="13"/>
  <c r="R350" i="13"/>
  <c r="R354" i="13"/>
  <c r="R358" i="13"/>
  <c r="R362" i="13"/>
  <c r="R366" i="13"/>
  <c r="R370" i="13"/>
  <c r="R374" i="13"/>
  <c r="R378" i="13"/>
  <c r="R382" i="13"/>
  <c r="R386" i="13"/>
  <c r="R390" i="13"/>
  <c r="R394" i="13"/>
  <c r="R398" i="13"/>
  <c r="R402" i="13"/>
  <c r="R406" i="13"/>
  <c r="R410" i="13"/>
  <c r="R414" i="13"/>
  <c r="R418" i="13"/>
  <c r="R422" i="13"/>
  <c r="R426" i="13"/>
  <c r="R430" i="13"/>
  <c r="R434" i="13"/>
  <c r="R438" i="13"/>
  <c r="R442" i="13"/>
  <c r="R446" i="13"/>
  <c r="R450" i="13"/>
  <c r="R454" i="13"/>
  <c r="R458" i="13"/>
  <c r="R462" i="13"/>
  <c r="R466" i="13"/>
  <c r="R470" i="13"/>
  <c r="R474" i="13"/>
  <c r="R478" i="13"/>
  <c r="R482" i="13"/>
  <c r="R486" i="13"/>
  <c r="R490" i="13"/>
  <c r="R494" i="13"/>
  <c r="R498" i="13"/>
  <c r="R502" i="13"/>
  <c r="R506" i="13"/>
  <c r="R510" i="13"/>
  <c r="R514" i="13"/>
  <c r="R518" i="13"/>
  <c r="R522" i="13"/>
  <c r="R526" i="13"/>
  <c r="R530" i="13"/>
  <c r="R534" i="13"/>
  <c r="R538" i="13"/>
  <c r="R542" i="13"/>
  <c r="R546" i="13"/>
  <c r="R550" i="13"/>
  <c r="R554" i="13"/>
  <c r="R558" i="13"/>
  <c r="R18" i="13"/>
  <c r="R82" i="13"/>
  <c r="R146" i="13"/>
  <c r="R210" i="13"/>
  <c r="R274" i="13"/>
  <c r="R327" i="13"/>
  <c r="R347" i="13"/>
  <c r="R363" i="13"/>
  <c r="R379" i="13"/>
  <c r="R395" i="13"/>
  <c r="R411" i="13"/>
  <c r="R427" i="13"/>
  <c r="R443" i="13"/>
  <c r="R459" i="13"/>
  <c r="R475" i="13"/>
  <c r="R491" i="13"/>
  <c r="R507" i="13"/>
  <c r="R523" i="13"/>
  <c r="R539" i="13"/>
  <c r="R555" i="13"/>
  <c r="R34" i="13"/>
  <c r="R98" i="13"/>
  <c r="R162" i="13"/>
  <c r="R226" i="13"/>
  <c r="R290" i="13"/>
  <c r="R332" i="13"/>
  <c r="R351" i="13"/>
  <c r="R367" i="13"/>
  <c r="R383" i="13"/>
  <c r="R399" i="13"/>
  <c r="R415" i="13"/>
  <c r="R431" i="13"/>
  <c r="R447" i="13"/>
  <c r="R463" i="13"/>
  <c r="R479" i="13"/>
  <c r="R495" i="13"/>
  <c r="R511" i="13"/>
  <c r="R527" i="13"/>
  <c r="R543" i="13"/>
  <c r="R559" i="13"/>
  <c r="R50" i="13"/>
  <c r="R114" i="13"/>
  <c r="R178" i="13"/>
  <c r="R242" i="13"/>
  <c r="R306" i="13"/>
  <c r="R338" i="13"/>
  <c r="R355" i="13"/>
  <c r="R371" i="13"/>
  <c r="R387" i="13"/>
  <c r="R403" i="13"/>
  <c r="R419" i="13"/>
  <c r="R435" i="13"/>
  <c r="R451" i="13"/>
  <c r="R467" i="13"/>
  <c r="R483" i="13"/>
  <c r="R499" i="13"/>
  <c r="R515" i="13"/>
  <c r="R531" i="13"/>
  <c r="R547" i="13"/>
  <c r="R66" i="13"/>
  <c r="R322" i="13"/>
  <c r="R391" i="13"/>
  <c r="R455" i="13"/>
  <c r="R519" i="13"/>
  <c r="S6" i="13"/>
  <c r="S10" i="13"/>
  <c r="S14" i="13"/>
  <c r="S18" i="13"/>
  <c r="S22" i="13"/>
  <c r="S26" i="13"/>
  <c r="S30" i="13"/>
  <c r="S34" i="13"/>
  <c r="S38" i="13"/>
  <c r="S42" i="13"/>
  <c r="S46" i="13"/>
  <c r="S50" i="13"/>
  <c r="S54" i="13"/>
  <c r="S58" i="13"/>
  <c r="S62" i="13"/>
  <c r="S66" i="13"/>
  <c r="S70" i="13"/>
  <c r="S74" i="13"/>
  <c r="S78" i="13"/>
  <c r="S82" i="13"/>
  <c r="S86" i="13"/>
  <c r="S90" i="13"/>
  <c r="S94" i="13"/>
  <c r="S98" i="13"/>
  <c r="S102" i="13"/>
  <c r="S106" i="13"/>
  <c r="S110" i="13"/>
  <c r="S114" i="13"/>
  <c r="S118" i="13"/>
  <c r="S122" i="13"/>
  <c r="S126" i="13"/>
  <c r="S130" i="13"/>
  <c r="S134" i="13"/>
  <c r="S138" i="13"/>
  <c r="S142" i="13"/>
  <c r="S146" i="13"/>
  <c r="S150" i="13"/>
  <c r="S154" i="13"/>
  <c r="S158" i="13"/>
  <c r="S162" i="13"/>
  <c r="S166" i="13"/>
  <c r="S170" i="13"/>
  <c r="S174" i="13"/>
  <c r="S178" i="13"/>
  <c r="S182" i="13"/>
  <c r="S186" i="13"/>
  <c r="S190" i="13"/>
  <c r="S194" i="13"/>
  <c r="S198" i="13"/>
  <c r="S202" i="13"/>
  <c r="S206" i="13"/>
  <c r="S210" i="13"/>
  <c r="S214" i="13"/>
  <c r="S218" i="13"/>
  <c r="S222" i="13"/>
  <c r="S226" i="13"/>
  <c r="S230" i="13"/>
  <c r="S234" i="13"/>
  <c r="S238" i="13"/>
  <c r="S242" i="13"/>
  <c r="S246" i="13"/>
  <c r="S250" i="13"/>
  <c r="S254" i="13"/>
  <c r="S258" i="13"/>
  <c r="S262" i="13"/>
  <c r="S266" i="13"/>
  <c r="S270" i="13"/>
  <c r="S274" i="13"/>
  <c r="S278" i="13"/>
  <c r="S282" i="13"/>
  <c r="R130" i="13"/>
  <c r="R343" i="13"/>
  <c r="R407" i="13"/>
  <c r="R471" i="13"/>
  <c r="R535" i="13"/>
  <c r="S3" i="13"/>
  <c r="S7" i="13"/>
  <c r="S11" i="13"/>
  <c r="S15" i="13"/>
  <c r="S19" i="13"/>
  <c r="S23" i="13"/>
  <c r="S27" i="13"/>
  <c r="S31" i="13"/>
  <c r="S35" i="13"/>
  <c r="S39" i="13"/>
  <c r="S43" i="13"/>
  <c r="S47" i="13"/>
  <c r="S51" i="13"/>
  <c r="S55" i="13"/>
  <c r="S59" i="13"/>
  <c r="S63" i="13"/>
  <c r="S67" i="13"/>
  <c r="S71" i="13"/>
  <c r="S75" i="13"/>
  <c r="S79" i="13"/>
  <c r="S83" i="13"/>
  <c r="S87" i="13"/>
  <c r="S91" i="13"/>
  <c r="S95" i="13"/>
  <c r="S99" i="13"/>
  <c r="S103" i="13"/>
  <c r="S107" i="13"/>
  <c r="S111" i="13"/>
  <c r="S115" i="13"/>
  <c r="S119" i="13"/>
  <c r="S123" i="13"/>
  <c r="S127" i="13"/>
  <c r="S131" i="13"/>
  <c r="S135" i="13"/>
  <c r="S139" i="13"/>
  <c r="S143" i="13"/>
  <c r="S147" i="13"/>
  <c r="S151" i="13"/>
  <c r="S155" i="13"/>
  <c r="S159" i="13"/>
  <c r="S163" i="13"/>
  <c r="S167" i="13"/>
  <c r="S171" i="13"/>
  <c r="S175" i="13"/>
  <c r="S179" i="13"/>
  <c r="S183" i="13"/>
  <c r="S187" i="13"/>
  <c r="S191" i="13"/>
  <c r="S195" i="13"/>
  <c r="S199" i="13"/>
  <c r="S203" i="13"/>
  <c r="S207" i="13"/>
  <c r="S211" i="13"/>
  <c r="S215" i="13"/>
  <c r="S219" i="13"/>
  <c r="S223" i="13"/>
  <c r="S227" i="13"/>
  <c r="S231" i="13"/>
  <c r="S235" i="13"/>
  <c r="S239" i="13"/>
  <c r="S243" i="13"/>
  <c r="S247" i="13"/>
  <c r="S251" i="13"/>
  <c r="S255" i="13"/>
  <c r="S259" i="13"/>
  <c r="S263" i="13"/>
  <c r="S267" i="13"/>
  <c r="R194" i="13"/>
  <c r="R359" i="13"/>
  <c r="R423" i="13"/>
  <c r="R487" i="13"/>
  <c r="R551" i="13"/>
  <c r="S4" i="13"/>
  <c r="S8" i="13"/>
  <c r="S12" i="13"/>
  <c r="S16" i="13"/>
  <c r="S20" i="13"/>
  <c r="S24" i="13"/>
  <c r="S28" i="13"/>
  <c r="S32" i="13"/>
  <c r="S36" i="13"/>
  <c r="S40" i="13"/>
  <c r="S44" i="13"/>
  <c r="S48" i="13"/>
  <c r="S52" i="13"/>
  <c r="S56" i="13"/>
  <c r="S60" i="13"/>
  <c r="S64" i="13"/>
  <c r="S68" i="13"/>
  <c r="S72" i="13"/>
  <c r="S76" i="13"/>
  <c r="S80" i="13"/>
  <c r="S84" i="13"/>
  <c r="S88" i="13"/>
  <c r="S92" i="13"/>
  <c r="S96" i="13"/>
  <c r="S100" i="13"/>
  <c r="S104" i="13"/>
  <c r="S108" i="13"/>
  <c r="S112" i="13"/>
  <c r="S116" i="13"/>
  <c r="S120" i="13"/>
  <c r="S124" i="13"/>
  <c r="S128" i="13"/>
  <c r="S132" i="13"/>
  <c r="S136" i="13"/>
  <c r="S140" i="13"/>
  <c r="S144" i="13"/>
  <c r="S148" i="13"/>
  <c r="S152" i="13"/>
  <c r="S156" i="13"/>
  <c r="S160" i="13"/>
  <c r="S164" i="13"/>
  <c r="S168" i="13"/>
  <c r="S172" i="13"/>
  <c r="S176" i="13"/>
  <c r="S180" i="13"/>
  <c r="S184" i="13"/>
  <c r="S188" i="13"/>
  <c r="S192" i="13"/>
  <c r="S196" i="13"/>
  <c r="S200" i="13"/>
  <c r="S204" i="13"/>
  <c r="S208" i="13"/>
  <c r="S212" i="13"/>
  <c r="S216" i="13"/>
  <c r="S220" i="13"/>
  <c r="S224" i="13"/>
  <c r="S228" i="13"/>
  <c r="S232" i="13"/>
  <c r="S236" i="13"/>
  <c r="S240" i="13"/>
  <c r="S244" i="13"/>
  <c r="S248" i="13"/>
  <c r="S252" i="13"/>
  <c r="S256" i="13"/>
  <c r="S260" i="13"/>
  <c r="S264" i="13"/>
  <c r="S268" i="13"/>
  <c r="S272" i="13"/>
  <c r="S276" i="13"/>
  <c r="S280" i="13"/>
  <c r="S284" i="13"/>
  <c r="S288" i="13"/>
  <c r="S292" i="13"/>
  <c r="S296" i="13"/>
  <c r="S300" i="13"/>
  <c r="S304" i="13"/>
  <c r="S308" i="13"/>
  <c r="S312" i="13"/>
  <c r="S316" i="13"/>
  <c r="S320" i="13"/>
  <c r="S559" i="13"/>
  <c r="S555" i="13"/>
  <c r="S551" i="13"/>
  <c r="S547" i="13"/>
  <c r="S543" i="13"/>
  <c r="S539" i="13"/>
  <c r="S535" i="13"/>
  <c r="S531" i="13"/>
  <c r="S527" i="13"/>
  <c r="S523" i="13"/>
  <c r="S519" i="13"/>
  <c r="S515" i="13"/>
  <c r="S511" i="13"/>
  <c r="S507" i="13"/>
  <c r="S503" i="13"/>
  <c r="S499" i="13"/>
  <c r="S495" i="13"/>
  <c r="S491" i="13"/>
  <c r="S487" i="13"/>
  <c r="S483" i="13"/>
  <c r="S479" i="13"/>
  <c r="S475" i="13"/>
  <c r="S471" i="13"/>
  <c r="S467" i="13"/>
  <c r="S463" i="13"/>
  <c r="S459" i="13"/>
  <c r="S455" i="13"/>
  <c r="S451" i="13"/>
  <c r="S447" i="13"/>
  <c r="S443" i="13"/>
  <c r="S439" i="13"/>
  <c r="S435" i="13"/>
  <c r="S431" i="13"/>
  <c r="S427" i="13"/>
  <c r="S423" i="13"/>
  <c r="S419" i="13"/>
  <c r="S415" i="13"/>
  <c r="S411" i="13"/>
  <c r="S407" i="13"/>
  <c r="S403" i="13"/>
  <c r="S399" i="13"/>
  <c r="S395" i="13"/>
  <c r="S391" i="13"/>
  <c r="S387" i="13"/>
  <c r="S383" i="13"/>
  <c r="S379" i="13"/>
  <c r="S375" i="13"/>
  <c r="S371" i="13"/>
  <c r="S367" i="13"/>
  <c r="S363" i="13"/>
  <c r="S359" i="13"/>
  <c r="S355" i="13"/>
  <c r="S351" i="13"/>
  <c r="S347" i="13"/>
  <c r="S343" i="13"/>
  <c r="S339" i="13"/>
  <c r="S335" i="13"/>
  <c r="S331" i="13"/>
  <c r="S327" i="13"/>
  <c r="S323" i="13"/>
  <c r="S318" i="13"/>
  <c r="S313" i="13"/>
  <c r="S307" i="13"/>
  <c r="S302" i="13"/>
  <c r="S297" i="13"/>
  <c r="S291" i="13"/>
  <c r="S286" i="13"/>
  <c r="S279" i="13"/>
  <c r="S271" i="13"/>
  <c r="S257" i="13"/>
  <c r="S241" i="13"/>
  <c r="S225" i="13"/>
  <c r="S209" i="13"/>
  <c r="S193" i="13"/>
  <c r="S177" i="13"/>
  <c r="S161" i="13"/>
  <c r="S145" i="13"/>
  <c r="S129" i="13"/>
  <c r="S113" i="13"/>
  <c r="S97" i="13"/>
  <c r="S81" i="13"/>
  <c r="S65" i="13"/>
  <c r="S49" i="13"/>
  <c r="S33" i="13"/>
  <c r="S17" i="13"/>
  <c r="R2" i="13"/>
  <c r="R375" i="13"/>
  <c r="S553" i="13"/>
  <c r="S541" i="13"/>
  <c r="S529" i="13"/>
  <c r="S517" i="13"/>
  <c r="S505" i="13"/>
  <c r="S493" i="13"/>
  <c r="S481" i="13"/>
  <c r="S473" i="13"/>
  <c r="S461" i="13"/>
  <c r="S449" i="13"/>
  <c r="S437" i="13"/>
  <c r="S425" i="13"/>
  <c r="S417" i="13"/>
  <c r="S405" i="13"/>
  <c r="S393" i="13"/>
  <c r="S381" i="13"/>
  <c r="S369" i="13"/>
  <c r="S357" i="13"/>
  <c r="S345" i="13"/>
  <c r="S333" i="13"/>
  <c r="S321" i="13"/>
  <c r="S305" i="13"/>
  <c r="S289" i="13"/>
  <c r="S275" i="13"/>
  <c r="S233" i="13"/>
  <c r="S201" i="13"/>
  <c r="S153" i="13"/>
  <c r="S105" i="13"/>
  <c r="S57" i="13"/>
  <c r="S9" i="13"/>
  <c r="S558" i="13"/>
  <c r="S554" i="13"/>
  <c r="S550" i="13"/>
  <c r="S546" i="13"/>
  <c r="S542" i="13"/>
  <c r="S538" i="13"/>
  <c r="S534" i="13"/>
  <c r="S530" i="13"/>
  <c r="S526" i="13"/>
  <c r="S522" i="13"/>
  <c r="S518" i="13"/>
  <c r="S514" i="13"/>
  <c r="S510" i="13"/>
  <c r="S506" i="13"/>
  <c r="S502" i="13"/>
  <c r="S498" i="13"/>
  <c r="S494" i="13"/>
  <c r="S490" i="13"/>
  <c r="S486" i="13"/>
  <c r="S482" i="13"/>
  <c r="S478" i="13"/>
  <c r="S474" i="13"/>
  <c r="S470" i="13"/>
  <c r="S466" i="13"/>
  <c r="S462" i="13"/>
  <c r="S458" i="13"/>
  <c r="S454" i="13"/>
  <c r="S450" i="13"/>
  <c r="S446" i="13"/>
  <c r="S442" i="13"/>
  <c r="S438" i="13"/>
  <c r="S434" i="13"/>
  <c r="S430" i="13"/>
  <c r="S426" i="13"/>
  <c r="S422" i="13"/>
  <c r="S418" i="13"/>
  <c r="S414" i="13"/>
  <c r="S410" i="13"/>
  <c r="S406" i="13"/>
  <c r="S402" i="13"/>
  <c r="S398" i="13"/>
  <c r="S394" i="13"/>
  <c r="S390" i="13"/>
  <c r="S386" i="13"/>
  <c r="S382" i="13"/>
  <c r="S378" i="13"/>
  <c r="S374" i="13"/>
  <c r="S370" i="13"/>
  <c r="S366" i="13"/>
  <c r="S362" i="13"/>
  <c r="S358" i="13"/>
  <c r="S354" i="13"/>
  <c r="S350" i="13"/>
  <c r="S346" i="13"/>
  <c r="S342" i="13"/>
  <c r="S338" i="13"/>
  <c r="S334" i="13"/>
  <c r="S330" i="13"/>
  <c r="S326" i="13"/>
  <c r="S322" i="13"/>
  <c r="S317" i="13"/>
  <c r="S311" i="13"/>
  <c r="S306" i="13"/>
  <c r="S301" i="13"/>
  <c r="S295" i="13"/>
  <c r="S290" i="13"/>
  <c r="S285" i="13"/>
  <c r="S277" i="13"/>
  <c r="S269" i="13"/>
  <c r="S253" i="13"/>
  <c r="S237" i="13"/>
  <c r="S221" i="13"/>
  <c r="S205" i="13"/>
  <c r="S189" i="13"/>
  <c r="S173" i="13"/>
  <c r="S157" i="13"/>
  <c r="S141" i="13"/>
  <c r="S125" i="13"/>
  <c r="S109" i="13"/>
  <c r="S93" i="13"/>
  <c r="S77" i="13"/>
  <c r="S61" i="13"/>
  <c r="S45" i="13"/>
  <c r="S29" i="13"/>
  <c r="S13" i="13"/>
  <c r="R258" i="13"/>
  <c r="G530" i="6"/>
  <c r="G531" i="6"/>
  <c r="G532" i="6"/>
  <c r="G533" i="6"/>
  <c r="G534" i="6"/>
  <c r="G535" i="6"/>
  <c r="G536" i="6"/>
  <c r="G537" i="6"/>
  <c r="G538" i="6"/>
  <c r="G539" i="6"/>
  <c r="G540" i="6"/>
  <c r="G541" i="6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G518" i="6"/>
  <c r="G519" i="6"/>
  <c r="G520" i="6"/>
  <c r="G521" i="6"/>
  <c r="G522" i="6"/>
  <c r="G523" i="6"/>
  <c r="G524" i="6"/>
  <c r="G525" i="6"/>
  <c r="G526" i="6"/>
  <c r="G527" i="6"/>
  <c r="G528" i="6"/>
  <c r="G529" i="6"/>
  <c r="G512" i="6" l="1"/>
  <c r="G513" i="6"/>
  <c r="G514" i="6"/>
  <c r="G515" i="6"/>
  <c r="G516" i="6"/>
  <c r="G517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M34" i="8" l="1"/>
  <c r="M35" i="8"/>
  <c r="I34" i="8"/>
  <c r="I35" i="8"/>
  <c r="M3" i="8" l="1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</calcChain>
</file>

<file path=xl/sharedStrings.xml><?xml version="1.0" encoding="utf-8"?>
<sst xmlns="http://schemas.openxmlformats.org/spreadsheetml/2006/main" count="2395" uniqueCount="588">
  <si>
    <t>Tamanho amostra</t>
  </si>
  <si>
    <t>Heuristica</t>
  </si>
  <si>
    <t>Tempo</t>
  </si>
  <si>
    <t>Fáctivel</t>
  </si>
  <si>
    <t>Resultado</t>
  </si>
  <si>
    <t>Solver method</t>
  </si>
  <si>
    <t>Next Product2Buy</t>
  </si>
  <si>
    <t>Next Product Improved V2,1</t>
  </si>
  <si>
    <t>Row Labels</t>
  </si>
  <si>
    <t>Column Labels</t>
  </si>
  <si>
    <t>Product of Tempo</t>
  </si>
  <si>
    <t>Next Product Improved</t>
  </si>
  <si>
    <t>Produto</t>
  </si>
  <si>
    <t>Tamanho</t>
  </si>
  <si>
    <t>Média Geométrica</t>
  </si>
  <si>
    <t>Média</t>
  </si>
  <si>
    <t>Tamanho Amostra</t>
  </si>
  <si>
    <t>Next Product Improved V2,2</t>
  </si>
  <si>
    <t>Número Amostras</t>
  </si>
  <si>
    <t>Next Product Improved V2.1</t>
  </si>
  <si>
    <t>Teste</t>
  </si>
  <si>
    <t>ID CHECKER</t>
  </si>
  <si>
    <t>Count of Tempo</t>
  </si>
  <si>
    <t>Average of Tempo</t>
  </si>
  <si>
    <t>800.0917106187312923685.12</t>
  </si>
  <si>
    <t>800.0911972030335732674.41</t>
  </si>
  <si>
    <t>800.0187847896864989616.5</t>
  </si>
  <si>
    <t>800.0525176574069212716.57</t>
  </si>
  <si>
    <t>800.0418999318153283686.11</t>
  </si>
  <si>
    <t>800.0505406350102397703.53</t>
  </si>
  <si>
    <t>800.0656864563094048706.33</t>
  </si>
  <si>
    <t>800.0312394102477355757.6</t>
  </si>
  <si>
    <t>800.00941495890878529656.38</t>
  </si>
  <si>
    <t>800.00792573058341661861.62</t>
  </si>
  <si>
    <t>800.00765539089673072813.83</t>
  </si>
  <si>
    <t>800.00710644987659536755.53</t>
  </si>
  <si>
    <t>801.11506319579373707.07</t>
  </si>
  <si>
    <t>801.5922421269679681.7</t>
  </si>
  <si>
    <t>800.806347394711967631.65</t>
  </si>
  <si>
    <t>800.870995493750984722.38</t>
  </si>
  <si>
    <t>800.744767790578699701.22</t>
  </si>
  <si>
    <t>800.823119059496928714.04</t>
  </si>
  <si>
    <t>1000128.8697794957468915.66</t>
  </si>
  <si>
    <t>10000.1412789476447929095.58</t>
  </si>
  <si>
    <t>10001.948974032452898698.83</t>
  </si>
  <si>
    <t>200.1283829688075109.58</t>
  </si>
  <si>
    <t>200.00279507233631193166.99</t>
  </si>
  <si>
    <t>200.00923977970910527109.58</t>
  </si>
  <si>
    <t>2500627.5505156094122459.34</t>
  </si>
  <si>
    <t>25000.21389749514253225161.39</t>
  </si>
  <si>
    <t>250018.48559181851622459.34</t>
  </si>
  <si>
    <t>3000879.81797978587926948.24</t>
  </si>
  <si>
    <t>30000.29721428149446130737.66</t>
  </si>
  <si>
    <t>300024.003237738276526948.24</t>
  </si>
  <si>
    <t>35001125.7922813665127089.12</t>
  </si>
  <si>
    <t>35000.22039758703976928632.71</t>
  </si>
  <si>
    <t>350010.842988565352226535.02</t>
  </si>
  <si>
    <t>35001276.598330505330107.46</t>
  </si>
  <si>
    <t>35000.24290093472677629509.54</t>
  </si>
  <si>
    <t>35006.9963027752980928739.01</t>
  </si>
  <si>
    <t>100.091109183820826578.71</t>
  </si>
  <si>
    <t>100.0053370168828440893.68</t>
  </si>
  <si>
    <t>100.0062613230583416578.71</t>
  </si>
  <si>
    <t>200.107875515281205174.87</t>
  </si>
  <si>
    <t>200.00417640340282518214.04</t>
  </si>
  <si>
    <t>200.0154617182166675168.84</t>
  </si>
  <si>
    <t>300.200144492070577261.59</t>
  </si>
  <si>
    <t>300.00615834886835053256.56</t>
  </si>
  <si>
    <t>300.0125829537100247248.86</t>
  </si>
  <si>
    <t>400.28170497361235356.02</t>
  </si>
  <si>
    <t>400.00588183650160167404.62</t>
  </si>
  <si>
    <t>400.0244930880113427353.76</t>
  </si>
  <si>
    <t>500.412869886572493450.07</t>
  </si>
  <si>
    <t>500.00816901223546717454.54</t>
  </si>
  <si>
    <t>500.0122305440319279438.29</t>
  </si>
  <si>
    <t>600.535684864517145457.17</t>
  </si>
  <si>
    <t>600.00721270611248225510.31</t>
  </si>
  <si>
    <t>600.0507584808065955456.64</t>
  </si>
  <si>
    <t>700.678172015307462623.39</t>
  </si>
  <si>
    <t>700.0084943450349213648.47</t>
  </si>
  <si>
    <t>700.0285981069159273613.37</t>
  </si>
  <si>
    <t>901.07671741256629461.44</t>
  </si>
  <si>
    <t>900.0105620339494825972.08</t>
  </si>
  <si>
    <t>900.0595506715065905459.27</t>
  </si>
  <si>
    <t>1001.31490779092054883.04</t>
  </si>
  <si>
    <t>1000.0111819303681137875.42</t>
  </si>
  <si>
    <t>1000.0167166905161995847</t>
  </si>
  <si>
    <t>1502.804794987003091344.59</t>
  </si>
  <si>
    <t>1500.01798930381242591566.38</t>
  </si>
  <si>
    <t>1500.1148494525547431327.78</t>
  </si>
  <si>
    <t>2004.827172386178641725.61</t>
  </si>
  <si>
    <t>2000.0215851953473721944.81</t>
  </si>
  <si>
    <t>2000.1684124415795811698.39</t>
  </si>
  <si>
    <t>2507.560038875833641944.65</t>
  </si>
  <si>
    <t>2500.01941904505592612173.62</t>
  </si>
  <si>
    <t>2500.0637209210733581925.98</t>
  </si>
  <si>
    <t>30010.87315466969482689.15</t>
  </si>
  <si>
    <t>3000.02563236819303683089.47</t>
  </si>
  <si>
    <t>3000.3137525107651122651.66</t>
  </si>
  <si>
    <t>35018.5233640642233103.42</t>
  </si>
  <si>
    <t>3500.04098003531480993210.19</t>
  </si>
  <si>
    <t>3500.3178427604631653036.87</t>
  </si>
  <si>
    <t>40025.03020836068373258.11</t>
  </si>
  <si>
    <t>4000.02254027070314633166.51</t>
  </si>
  <si>
    <t>4000.114494991597953048.46</t>
  </si>
  <si>
    <t>45028.16055481344853958.23</t>
  </si>
  <si>
    <t>4500.03509368600010983972.88</t>
  </si>
  <si>
    <t>4500.233122078979153824.33</t>
  </si>
  <si>
    <t>50038.33246714672054072.18</t>
  </si>
  <si>
    <t>5000.03009307882163624939.61</t>
  </si>
  <si>
    <t>5000.8182608110591613952.86</t>
  </si>
  <si>
    <t>60048.71063267998735402.96</t>
  </si>
  <si>
    <t>6000.04187808512315885603.41</t>
  </si>
  <si>
    <t>6000.4843889486950555345.24</t>
  </si>
  <si>
    <t>70056.14495648007145936.59</t>
  </si>
  <si>
    <t>7000.04576854027726545786.15</t>
  </si>
  <si>
    <t>7000.3248244925957025623.69</t>
  </si>
  <si>
    <t>80065.43455641508697258.2</t>
  </si>
  <si>
    <t>8000.04825058748620848721.73</t>
  </si>
  <si>
    <t>8001.858904026413917258.2</t>
  </si>
  <si>
    <t>90085.06819475988558108.4</t>
  </si>
  <si>
    <t>9000.03232856233259448478.22</t>
  </si>
  <si>
    <t>9001.276572674342278064.41</t>
  </si>
  <si>
    <t>1000111.1325351671217435.31</t>
  </si>
  <si>
    <t>10000.07670305361551759979.52</t>
  </si>
  <si>
    <t>10003.255815785327967363.88</t>
  </si>
  <si>
    <t>1200151.2577329103879879.83</t>
  </si>
  <si>
    <t>12000.04736689662865959578.96</t>
  </si>
  <si>
    <t>12000.8669126286561669379.91</t>
  </si>
  <si>
    <t>1400203.04731725568412632.41</t>
  </si>
  <si>
    <t>14000.075446030037255713635.99</t>
  </si>
  <si>
    <t>14005.2810559490363812489.59</t>
  </si>
  <si>
    <t>1600251.13516531665113970.16</t>
  </si>
  <si>
    <t>16000.080896277503484213897.12</t>
  </si>
  <si>
    <t>16001.7581973198813313414.86</t>
  </si>
  <si>
    <t>1800309.29881427886816097.07</t>
  </si>
  <si>
    <t>18000.14560263285716216374.45</t>
  </si>
  <si>
    <t>18002.796746589954415700.83</t>
  </si>
  <si>
    <t>2000406.1938766049216674.22</t>
  </si>
  <si>
    <t>20000.086085192065411316172.2</t>
  </si>
  <si>
    <t>20003.7635614136427116234.35</t>
  </si>
  <si>
    <t>2200441.29094352255419842.6</t>
  </si>
  <si>
    <t>22000.14663934910464623293.2</t>
  </si>
  <si>
    <t>220012.4964430827619706.82</t>
  </si>
  <si>
    <t>2400543.34588168880921277.29</t>
  </si>
  <si>
    <t>24000.17362761250853921262.66</t>
  </si>
  <si>
    <t>24004.2986600227118220574.44</t>
  </si>
  <si>
    <t>1400427.93179293244211980.11</t>
  </si>
  <si>
    <t>14000.15528712978522211918.42</t>
  </si>
  <si>
    <t>14004.9410807120726711899.1</t>
  </si>
  <si>
    <t>1600492.4949821620814054.64</t>
  </si>
  <si>
    <t>16000.12767938021852316477.54</t>
  </si>
  <si>
    <t>160013.383770447145913884.51</t>
  </si>
  <si>
    <t>1800537.44632788294916200.16</t>
  </si>
  <si>
    <t>18000.24453703460585519628.73</t>
  </si>
  <si>
    <t>180017.0907830305116199.05</t>
  </si>
  <si>
    <t>25001040.6479213982822464.66</t>
  </si>
  <si>
    <t>25000.28663214501375426763.67</t>
  </si>
  <si>
    <t>250029.32325936695922464.66</t>
  </si>
  <si>
    <t>30001837.7969307947826697.26</t>
  </si>
  <si>
    <t>30000.52177022068462926712.71</t>
  </si>
  <si>
    <t>300015.403309697132525846.25</t>
  </si>
  <si>
    <t>1400431.14485883920612538.21</t>
  </si>
  <si>
    <t>14000.093096462610901612765.54</t>
  </si>
  <si>
    <t>14001.9380645118941412263.62</t>
  </si>
  <si>
    <t>1600307.30168237672613782.14</t>
  </si>
  <si>
    <t>16000.13119240009450513557.43</t>
  </si>
  <si>
    <t>16002.7194769731660213259.15</t>
  </si>
  <si>
    <t>1800350.76884878958116166.5</t>
  </si>
  <si>
    <t>18000.14720755330040418316.06</t>
  </si>
  <si>
    <t>18009.5377882456809816122.97</t>
  </si>
  <si>
    <t>2500691.19038861064414205.74</t>
  </si>
  <si>
    <t>25000.20965093800873526453.77</t>
  </si>
  <si>
    <t>250018.244726572756414197.47</t>
  </si>
  <si>
    <t>30001074.5968531743925368.23</t>
  </si>
  <si>
    <t>30000.26452920692645424780.98</t>
  </si>
  <si>
    <t>30007.7943884399783224573.77</t>
  </si>
  <si>
    <t>35001345.9497161850831337</t>
  </si>
  <si>
    <t>35000.2844130717321632051.25</t>
  </si>
  <si>
    <t>350011.371319595782530761.12</t>
  </si>
  <si>
    <t>100.059246407586795991.07</t>
  </si>
  <si>
    <t>100.0027433868663687285.39</t>
  </si>
  <si>
    <t>100.0065161079106526484.83</t>
  </si>
  <si>
    <t>200.127893438271539181.51</t>
  </si>
  <si>
    <t>200.0051885170777576188.66</t>
  </si>
  <si>
    <t>200.00852677622709846181.51</t>
  </si>
  <si>
    <t>300.164631929954404262.26</t>
  </si>
  <si>
    <t>300.00654523613968094249.69</t>
  </si>
  <si>
    <t>300.00761887804625893250.2</t>
  </si>
  <si>
    <t>400.25514933755843343.89</t>
  </si>
  <si>
    <t>400.00764595499155285323.68</t>
  </si>
  <si>
    <t>400.0107470857411985319.16</t>
  </si>
  <si>
    <t>500.346928694915852435.71</t>
  </si>
  <si>
    <t>500.00754216003459284524.74</t>
  </si>
  <si>
    <t>500.0244098661824543426.65</t>
  </si>
  <si>
    <t>600.482829934629689529.4</t>
  </si>
  <si>
    <t>600.0072964162432132516.48</t>
  </si>
  <si>
    <t>600.0198843240076505516.83</t>
  </si>
  <si>
    <t>700.627433540458289620.31</t>
  </si>
  <si>
    <t>700.00477456802015829666.48</t>
  </si>
  <si>
    <t>700.0360369526457047620.31</t>
  </si>
  <si>
    <t>901.03493582353708810.88</t>
  </si>
  <si>
    <t>900.0081017502373335911.46</t>
  </si>
  <si>
    <t>900.0570913288954493810.88</t>
  </si>
  <si>
    <t>1001.20513986062757717</t>
  </si>
  <si>
    <t>1000.0122953947039139958.96</t>
  </si>
  <si>
    <t>1000.0504582978119367711.56</t>
  </si>
  <si>
    <t>1502.409640951500261310.74</t>
  </si>
  <si>
    <t>1500.01209600992493161357.25</t>
  </si>
  <si>
    <t>1500.09714428483633591291.62</t>
  </si>
  <si>
    <t>2003.907353359879671797.34</t>
  </si>
  <si>
    <t>2000.01336370327278222066.87</t>
  </si>
  <si>
    <t>2000.1384497546254391797.34</t>
  </si>
  <si>
    <t>2506.198631957851862199.84</t>
  </si>
  <si>
    <t>2500.01948432367944612713.13</t>
  </si>
  <si>
    <t>2500.2181306405174472172.56</t>
  </si>
  <si>
    <t>3009.549420348242332624.5</t>
  </si>
  <si>
    <t>3000.01570750006769112632.07</t>
  </si>
  <si>
    <t>3000.1983460088992892566.96</t>
  </si>
  <si>
    <t>35013.50443938825791028.61</t>
  </si>
  <si>
    <t>3500.01871386150880732790.53</t>
  </si>
  <si>
    <t>3500.4759433648766061027.39</t>
  </si>
  <si>
    <t>40016.69492405737353586.45</t>
  </si>
  <si>
    <t>4000.0261415599110254300.98</t>
  </si>
  <si>
    <t>4000.9856500395077243586.45</t>
  </si>
  <si>
    <t>45021.36442532465663543.26</t>
  </si>
  <si>
    <t>4500.02083858120089133716</t>
  </si>
  <si>
    <t>4500.2024818071645593477.09</t>
  </si>
  <si>
    <t>50024.52884515187294278.75</t>
  </si>
  <si>
    <t>5000.01999345230231594238.29</t>
  </si>
  <si>
    <t>5000.1512764318165554157.33</t>
  </si>
  <si>
    <t>60072.3693373286874539.3</t>
  </si>
  <si>
    <t>6000.03032864026965854944.31</t>
  </si>
  <si>
    <t>6000.2524580532989094441.96</t>
  </si>
  <si>
    <t>70046.80941522823815122.2</t>
  </si>
  <si>
    <t>7000.03372843793101765728.75</t>
  </si>
  <si>
    <t>7001.285901362790835071.45</t>
  </si>
  <si>
    <t>80060.12740359171576958.44</t>
  </si>
  <si>
    <t>8000.03959182735741256876.48</t>
  </si>
  <si>
    <t>8000.3923035013772276652.53</t>
  </si>
  <si>
    <t>90077.30077193909497247.82</t>
  </si>
  <si>
    <t>9000.05675820041699357329.23</t>
  </si>
  <si>
    <t>9000.4633119698970067151.73</t>
  </si>
  <si>
    <t>100093.30425994195688690.23</t>
  </si>
  <si>
    <t>10000.04954916886083538610.56</t>
  </si>
  <si>
    <t>10000.6042487009220288346.21</t>
  </si>
  <si>
    <t>100.054893448379982190.74</t>
  </si>
  <si>
    <t>100.00272204681510265102.65</t>
  </si>
  <si>
    <t>100.0062334256682245489.92</t>
  </si>
  <si>
    <t>200.101559217954103181.13</t>
  </si>
  <si>
    <t>200.00258420088746519187.99</t>
  </si>
  <si>
    <t>200.00897106220133384176.09</t>
  </si>
  <si>
    <t>300.226639628078559256.25</t>
  </si>
  <si>
    <t>300.00662521989707504271.92</t>
  </si>
  <si>
    <t>300.0178100220553484248.29</t>
  </si>
  <si>
    <t>400.304192321325421337.73</t>
  </si>
  <si>
    <t>400.00646070734653159364.07</t>
  </si>
  <si>
    <t>400.0223445787165887329.62</t>
  </si>
  <si>
    <t>500.352757985217665442.28</t>
  </si>
  <si>
    <t>500.0106900337394317432.84</t>
  </si>
  <si>
    <t>500.0127191586147139421.29</t>
  </si>
  <si>
    <t>600.518820481935619511.72</t>
  </si>
  <si>
    <t>600.00666665572651359508.86</t>
  </si>
  <si>
    <t>600.0124775179856115493.24</t>
  </si>
  <si>
    <t>700.621575595363125574.8</t>
  </si>
  <si>
    <t>700.00657886099879245710.61</t>
  </si>
  <si>
    <t>700.0392327561308616559.41</t>
  </si>
  <si>
    <t>901.06044051620017714.15</t>
  </si>
  <si>
    <t>900.00841352465472855759.25</t>
  </si>
  <si>
    <t>900.0196319677834377709.98</t>
  </si>
  <si>
    <t>1001.34697830239458905.44</t>
  </si>
  <si>
    <t>1000.008034858609462951055.47</t>
  </si>
  <si>
    <t>1000.0581992891088587905.44</t>
  </si>
  <si>
    <t>1502.43861056228011335.7</t>
  </si>
  <si>
    <t>1500.0099035734915721409.35</t>
  </si>
  <si>
    <t>1500.04607130901118591321.31</t>
  </si>
  <si>
    <t>2004.323665520138631782.55</t>
  </si>
  <si>
    <t>2000.01482336028987062005.35</t>
  </si>
  <si>
    <t>2000.1402787441579581714.31</t>
  </si>
  <si>
    <t>2506.720481689465942135.52</t>
  </si>
  <si>
    <t>2500.0130075683978392127.08</t>
  </si>
  <si>
    <t>2500.06961219345691562061.75</t>
  </si>
  <si>
    <t>3009.421134078138942693.09</t>
  </si>
  <si>
    <t>3000.01585802525862682799.13</t>
  </si>
  <si>
    <t>3000.1680370575802142668.48</t>
  </si>
  <si>
    <t>35012.65281862101552910.65</t>
  </si>
  <si>
    <t>3500.01360572126240812852.48</t>
  </si>
  <si>
    <t>3500.08672724229376172761.17</t>
  </si>
  <si>
    <t>40015.99871425852013625.62</t>
  </si>
  <si>
    <t>4000.01825720080869784287.22</t>
  </si>
  <si>
    <t>4000.4462487035918693625.62</t>
  </si>
  <si>
    <t>45019.49655467232054056.75</t>
  </si>
  <si>
    <t>4500.02685000722048864832.49</t>
  </si>
  <si>
    <t>4500.5830886841621634056.75</t>
  </si>
  <si>
    <t>50024.42172730793464128.1</t>
  </si>
  <si>
    <t>5000.01802704734024014017.3</t>
  </si>
  <si>
    <t>5000.1685831079661853900.91</t>
  </si>
  <si>
    <t>60033.7109982178495400.42</t>
  </si>
  <si>
    <t>6000.02922251614765516111.83</t>
  </si>
  <si>
    <t>6001.027739851914075335.33</t>
  </si>
  <si>
    <t>70044.4925977557376314.52</t>
  </si>
  <si>
    <t>7000.03528527542928826810.29</t>
  </si>
  <si>
    <t>7001.356193466759436314.52</t>
  </si>
  <si>
    <t>80056.55852544241986997.74</t>
  </si>
  <si>
    <t>8000.04140834230426547267.72</t>
  </si>
  <si>
    <t>8000.8891685921336146754.79</t>
  </si>
  <si>
    <t>100.036516863151814391.7</t>
  </si>
  <si>
    <t>100.0021099452554744485.48</t>
  </si>
  <si>
    <t>100.0065919891823767284.92</t>
  </si>
  <si>
    <t>200.100435527490416171.1</t>
  </si>
  <si>
    <t>200.00360737869558366204.3</t>
  </si>
  <si>
    <t>200.00837167856955312165.57</t>
  </si>
  <si>
    <t>300.175853660137583266.69</t>
  </si>
  <si>
    <t>300.00274420062490154330.26</t>
  </si>
  <si>
    <t>300.00945926652838313262.65</t>
  </si>
  <si>
    <t>400.247356722286404341.91</t>
  </si>
  <si>
    <t>400.00762091057081337376.64</t>
  </si>
  <si>
    <t>400.0141148486320432338.07</t>
  </si>
  <si>
    <t>500.416014496796723433.37</t>
  </si>
  <si>
    <t>500.00461578729716949448.74</t>
  </si>
  <si>
    <t>500.0251232408233996420.63</t>
  </si>
  <si>
    <t>600.469073691776505301.4</t>
  </si>
  <si>
    <t>600.00626296408128967494.98</t>
  </si>
  <si>
    <t>600.0328992280628051299.91</t>
  </si>
  <si>
    <t>700.681061856719004603.4</t>
  </si>
  <si>
    <t>700.00634747676311509737.84</t>
  </si>
  <si>
    <t>700.0315736917765057588.29</t>
  </si>
  <si>
    <t>900.983863821351677819.73</t>
  </si>
  <si>
    <t>900.00958111248227666827.26</t>
  </si>
  <si>
    <t>900.0268865199810948806.35</t>
  </si>
  <si>
    <t>1001.19506962860368870.24</t>
  </si>
  <si>
    <t>1000.00669127107073475860.19</t>
  </si>
  <si>
    <t>1000.0200664286089375843.17</t>
  </si>
  <si>
    <t>1502.754781940870661338.36</t>
  </si>
  <si>
    <t>1500.0130830554534481578.02</t>
  </si>
  <si>
    <t>1500.08228089061597461319.34</t>
  </si>
  <si>
    <t>2004.231876132305831798.21</t>
  </si>
  <si>
    <t>2000.01334069605629472062.7</t>
  </si>
  <si>
    <t>2000.1713162316861841798.21</t>
  </si>
  <si>
    <t>2506.498594874100712127.17</t>
  </si>
  <si>
    <t>2500.01142357099721632116.4</t>
  </si>
  <si>
    <t>2500.06893445097936282020.63</t>
  </si>
  <si>
    <t>3009.564573842750612733.09</t>
  </si>
  <si>
    <t>3000.03100876962663432978.7</t>
  </si>
  <si>
    <t>3000.3038838090111852730.28</t>
  </si>
  <si>
    <t>35012.72468845179333041.58</t>
  </si>
  <si>
    <t>3500.02930292627211623334.16</t>
  </si>
  <si>
    <t>3500.3568707989812483000.84</t>
  </si>
  <si>
    <t>40015.8823132187683480.46</t>
  </si>
  <si>
    <t>4000.01901535341070113739.94</t>
  </si>
  <si>
    <t>4000.4394745608622583439.4</t>
  </si>
  <si>
    <t>45019.44085466116153425.7</t>
  </si>
  <si>
    <t>4500.0225095015228763912.26</t>
  </si>
  <si>
    <t>4500.5979157367536623393.99</t>
  </si>
  <si>
    <t>50024.82513177414274113.22</t>
  </si>
  <si>
    <t>5000.0398087551856324294.13</t>
  </si>
  <si>
    <t>5000.2628032610408014037.2</t>
  </si>
  <si>
    <t>100.063173795424652660.68</t>
  </si>
  <si>
    <t>100.0024533353463264493.42</t>
  </si>
  <si>
    <t>100.01282913873160160.28</t>
  </si>
  <si>
    <t>200.197683033996335165.7</t>
  </si>
  <si>
    <t>200.0106432907842385178.09</t>
  </si>
  <si>
    <t>200.019684939228668150.4</t>
  </si>
  <si>
    <t>300.328042115316607257.58</t>
  </si>
  <si>
    <t>300.00411241363069836268.89</t>
  </si>
  <si>
    <t>300.0288956134528109256.77</t>
  </si>
  <si>
    <t>400.487458451247959359.85</t>
  </si>
  <si>
    <t>400.0107581626733641411.94</t>
  </si>
  <si>
    <t>400.0368176712350123359.85</t>
  </si>
  <si>
    <t>50374.825107548806417.96</t>
  </si>
  <si>
    <t>500.0108151883612208401.5</t>
  </si>
  <si>
    <t>500.0308947945803765405.27</t>
  </si>
  <si>
    <t>601.08006447595033529.37</t>
  </si>
  <si>
    <t>600.015901551508989561.84</t>
  </si>
  <si>
    <t>600.0771914479519182529.37</t>
  </si>
  <si>
    <t>701.28593049101988630.45</t>
  </si>
  <si>
    <t>700.00822031443721016734.22</t>
  </si>
  <si>
    <t>700.0541021982377287622.33</t>
  </si>
  <si>
    <t>902.29781685974717790.2</t>
  </si>
  <si>
    <t>900.0161050388554144779.59</t>
  </si>
  <si>
    <t>900.0307717175562629751.78</t>
  </si>
  <si>
    <t>1003.02866094659356874.97</t>
  </si>
  <si>
    <t>1000.028743408199773870.42</t>
  </si>
  <si>
    <t>1000.0630761543188782843.02</t>
  </si>
  <si>
    <t>1505.04618711482021913.73</t>
  </si>
  <si>
    <t>1500.02210299249475151312.19</t>
  </si>
  <si>
    <t>1500.23354357624089912.64</t>
  </si>
  <si>
    <t>2007.321408673976351787.15</t>
  </si>
  <si>
    <t>2000.01823673291221431879.77</t>
  </si>
  <si>
    <t>2000.1506257646159951748.36</t>
  </si>
  <si>
    <t>25012.54402752330461909.69</t>
  </si>
  <si>
    <t>2500.02708022734788072036.52</t>
  </si>
  <si>
    <t>2500.1223623568101851884.69</t>
  </si>
  <si>
    <t>30015.93469286949152685.53</t>
  </si>
  <si>
    <t>3000.03423018193245753070.11</t>
  </si>
  <si>
    <t>3000.487680810404812685.53</t>
  </si>
  <si>
    <t>35025.13224257004513007.23</t>
  </si>
  <si>
    <t>3500.04463429303325483647.53</t>
  </si>
  <si>
    <t>3500.7478722033823142904.87</t>
  </si>
  <si>
    <t>40029.35551865068193616.46</t>
  </si>
  <si>
    <t>4000.03635120931380694068.7</t>
  </si>
  <si>
    <t>4000.9025685354408213616.46</t>
  </si>
  <si>
    <t>45042.18750743590353454.63</t>
  </si>
  <si>
    <t>4500.03861295475928724835.18</t>
  </si>
  <si>
    <t>4501.132715596074373377.29</t>
  </si>
  <si>
    <t>50058.03780926179214385.75</t>
  </si>
  <si>
    <t>5000.07194221287568325105.14</t>
  </si>
  <si>
    <t>5002.939094103872094338.36</t>
  </si>
  <si>
    <t>60084.03389418165685151.15</t>
  </si>
  <si>
    <t>6000.08032211718739295863.1</t>
  </si>
  <si>
    <t>6002.302175427426054949.53</t>
  </si>
  <si>
    <t>700111.8994243277326260.3</t>
  </si>
  <si>
    <t>7000.1030183409382066290.53</t>
  </si>
  <si>
    <t>7001.006642877245446074.47</t>
  </si>
  <si>
    <t>800149.9162452646117102.45</t>
  </si>
  <si>
    <t>8000.1322692367336917187.09</t>
  </si>
  <si>
    <t>8001.200995446970636922.78</t>
  </si>
  <si>
    <t>900176.2296764961448121.29</t>
  </si>
  <si>
    <t>9000.1057264457242588365.48</t>
  </si>
  <si>
    <t>9004.878093438435598024.5</t>
  </si>
  <si>
    <t>1000207.4355047675937832.66</t>
  </si>
  <si>
    <t>10000.1330491348094258634.38</t>
  </si>
  <si>
    <t>10004.6007557749797648.75</t>
  </si>
  <si>
    <t>1200469.45976324903610634.36</t>
  </si>
  <si>
    <t>12000.1441576567447112161.12</t>
  </si>
  <si>
    <t>12006.9159900849149310485.17</t>
  </si>
  <si>
    <t>1400345.50461908071212522.97</t>
  </si>
  <si>
    <t>14000.14286986081651714097.84</t>
  </si>
  <si>
    <t>14008.6376608309014912352.91</t>
  </si>
  <si>
    <t>1600537.96379320106114310.37</t>
  </si>
  <si>
    <t>16000.21116160915835215904.94</t>
  </si>
  <si>
    <t>160011.027467099459914035.8</t>
  </si>
  <si>
    <t>1800737.28276412944713562.9</t>
  </si>
  <si>
    <t>18000.23162398492240714570.37</t>
  </si>
  <si>
    <t>18005.064983027678413334.14</t>
  </si>
  <si>
    <t>2000886.76402442176318091.13</t>
  </si>
  <si>
    <t>20000.37137753548995519060.59</t>
  </si>
  <si>
    <t>200022.808685791742318091.13</t>
  </si>
  <si>
    <t>60049.26966724977685391.72</t>
  </si>
  <si>
    <t>6000.05770575145722745572.4</t>
  </si>
  <si>
    <t>6000.5021534323635995346.46</t>
  </si>
  <si>
    <t>60056.44082758428295170.12</t>
  </si>
  <si>
    <t>6000.08064273945805665413.39</t>
  </si>
  <si>
    <t>6000.7273067039069475086.98</t>
  </si>
  <si>
    <t>70096.41632588090114524.68</t>
  </si>
  <si>
    <t>7000.07468295436643755604.61</t>
  </si>
  <si>
    <t>7003.182733238591594499.26</t>
  </si>
  <si>
    <t>70097.04298249356726309.89</t>
  </si>
  <si>
    <t>7000.07781033384969766455.62</t>
  </si>
  <si>
    <t>7001.483562693640696255.57</t>
  </si>
  <si>
    <t>800118.7927433144727129.78</t>
  </si>
  <si>
    <t>8000.1005216811951758362.62</t>
  </si>
  <si>
    <t>8002.280194822244366831.11</t>
  </si>
  <si>
    <t>800110.0006026656777183.42</t>
  </si>
  <si>
    <t>8000.05747231594284587799.11</t>
  </si>
  <si>
    <t>8003.689305125242867149.98</t>
  </si>
  <si>
    <t>900123.7870731699317401.54</t>
  </si>
  <si>
    <t>9000.09974547734077537113.58</t>
  </si>
  <si>
    <t>9000.975377271175837013.38</t>
  </si>
  <si>
    <t>900137.5336401499237410.46</t>
  </si>
  <si>
    <t>9000.09188579793101329484.77</t>
  </si>
  <si>
    <t>9002.854878597122257165.88</t>
  </si>
  <si>
    <t>900140.4308637031988128.89</t>
  </si>
  <si>
    <t>9000.06118923292024199221.92</t>
  </si>
  <si>
    <t>9004.773359551409958128.89</t>
  </si>
  <si>
    <t>1000180.2155175950488937.14</t>
  </si>
  <si>
    <t>10000.091025491650498210443.45</t>
  </si>
  <si>
    <t>10006.171076232079948753.99</t>
  </si>
  <si>
    <t>1000172.8661072966446764.79</t>
  </si>
  <si>
    <t>10000.1081643353199979762.46</t>
  </si>
  <si>
    <t>10005.67012320800296725.14</t>
  </si>
  <si>
    <t>100.070806037651630589.58</t>
  </si>
  <si>
    <t>100.001995073649109995.98</t>
  </si>
  <si>
    <t>100.0041677880323478589.58</t>
  </si>
  <si>
    <t>300.258011063776715265.03</t>
  </si>
  <si>
    <t>300.00402419852439217293.27</t>
  </si>
  <si>
    <t>300.0464819750039384254.79</t>
  </si>
  <si>
    <t>400.404336156986819340.54</t>
  </si>
  <si>
    <t>400.00955116381347476395.28</t>
  </si>
  <si>
    <t>400.034131636296802340.54</t>
  </si>
  <si>
    <t>500.513867874678359431.37</t>
  </si>
  <si>
    <t>500.00767588483957348474.15</t>
  </si>
  <si>
    <t>500.0365935809746365421.09</t>
  </si>
  <si>
    <t>600.759944188809536524.98</t>
  </si>
  <si>
    <t>600.00657352767421093626.57</t>
  </si>
  <si>
    <t>600.032927945964396516.05</t>
  </si>
  <si>
    <t>901.77304611602688797.35</t>
  </si>
  <si>
    <t>900.0140196693010556833.02</t>
  </si>
  <si>
    <t>900.0379728607624851792.32</t>
  </si>
  <si>
    <t>1001.78733368232421879.39</t>
  </si>
  <si>
    <t>1000.0165505369427085902.67</t>
  </si>
  <si>
    <t>1000.055029653284671852.53</t>
  </si>
  <si>
    <t>1503.486776637084491255.86</t>
  </si>
  <si>
    <t>1500.01926725043323071496.6</t>
  </si>
  <si>
    <t>1500.1379997735388331208.6</t>
  </si>
  <si>
    <t>2005.95952334847451644.43</t>
  </si>
  <si>
    <t>2000.01306951701412721763.24</t>
  </si>
  <si>
    <t>2000.2114441658352141585.53</t>
  </si>
  <si>
    <t>2509.775670111720842237.39</t>
  </si>
  <si>
    <t>2500.02625267486740762518.82</t>
  </si>
  <si>
    <t>2500.2640081821404182196.85</t>
  </si>
  <si>
    <t>30013.120797340232661</t>
  </si>
  <si>
    <t>3000.0342842514309683136.14</t>
  </si>
  <si>
    <t>3000.4485682895289642551.73</t>
  </si>
  <si>
    <t>35020.75534686302053139.68</t>
  </si>
  <si>
    <t>3500.03474948143674793417.59</t>
  </si>
  <si>
    <t>3500.4493748523079333139.68</t>
  </si>
  <si>
    <t>40023.66155460667961972.71</t>
  </si>
  <si>
    <t>4000.03165451215669173540.09</t>
  </si>
  <si>
    <t>4001.057532213280481957.85</t>
  </si>
  <si>
    <t>45031.89335196988393753.84</t>
  </si>
  <si>
    <t>4500.03741573347161873605.15</t>
  </si>
  <si>
    <t>4500.2196488703198013557.11</t>
  </si>
  <si>
    <t>50039.18719148768574096.91</t>
  </si>
  <si>
    <t>5000.07163967730923564655.85</t>
  </si>
  <si>
    <t>5000.4045892847765624020.22</t>
  </si>
  <si>
    <t>1200257.76327382437110781.22</t>
  </si>
  <si>
    <t>12000.17503273840782111776.12</t>
  </si>
  <si>
    <t>12009.0085160885889710719.56</t>
  </si>
  <si>
    <t>2000855.70872991387917375.65</t>
  </si>
  <si>
    <t>20000.138964695032218200.84</t>
  </si>
  <si>
    <t>200010.00792778186217059.79</t>
  </si>
  <si>
    <t>1200294.0723030608368889.83</t>
  </si>
  <si>
    <t>12000.1837129292914599708.99</t>
  </si>
  <si>
    <t>12002.767604894186888724.97</t>
  </si>
  <si>
    <t>2000799.80673508638317955.94</t>
  </si>
  <si>
    <t>20000.36447529932229320086.54</t>
  </si>
  <si>
    <t>200027.231311210155517794.82</t>
  </si>
  <si>
    <t>1200303.26413289988410578.25</t>
  </si>
  <si>
    <t>12000.20081074738709512778.78</t>
  </si>
  <si>
    <t>12008.46000293743110379.99</t>
  </si>
  <si>
    <t>2000807.42092977078216920.6</t>
  </si>
  <si>
    <t>20000.28957696069392119289.56</t>
  </si>
  <si>
    <t>200021.028345799637416553.33</t>
  </si>
  <si>
    <t>22001032.8560199285819683.07</t>
  </si>
  <si>
    <t>22000.34276538623112122030.91</t>
  </si>
  <si>
    <t>220027.870451084388119268.51</t>
  </si>
  <si>
    <t>24001169.8164126089620911.27</t>
  </si>
  <si>
    <t>24000.41019912172441720664.69</t>
  </si>
  <si>
    <t>24008.2236935816308620048.07</t>
  </si>
  <si>
    <t>1200199.76788140655310426.8</t>
  </si>
  <si>
    <t>12000.10140167975109112226.52</t>
  </si>
  <si>
    <t>12007.0422095717586310365.31</t>
  </si>
  <si>
    <t>2200632.36723714094418746.25</t>
  </si>
  <si>
    <t>22000.18620851493994923815.47</t>
  </si>
  <si>
    <t>220016.664105576852418728.91</t>
  </si>
  <si>
    <t>2400722.62089046828221547.37</t>
  </si>
  <si>
    <t>24000.1889646129811824025.19</t>
  </si>
  <si>
    <t>240021.706476379115621547.37</t>
  </si>
  <si>
    <t>2200727.906963024479634.46</t>
  </si>
  <si>
    <t>22000.34485563921134619721.22</t>
  </si>
  <si>
    <t>220018.25843978102199593</t>
  </si>
  <si>
    <t>1400272.11868944625312463.87</t>
  </si>
  <si>
    <t>14000.10986566586149113123.91</t>
  </si>
  <si>
    <t>14003.2092357592028412300.54</t>
  </si>
  <si>
    <t>1600337.3205578329313603.67</t>
  </si>
  <si>
    <t>16000.1432699187364513298.02</t>
  </si>
  <si>
    <t>16005.12709189400313287.45</t>
  </si>
  <si>
    <t>1800423.06568317426315248.29</t>
  </si>
  <si>
    <t>18000.20003700506754216802.32</t>
  </si>
  <si>
    <t>18005.8182296316231214971.13</t>
  </si>
  <si>
    <t>1400222.4876065844412557.41</t>
  </si>
  <si>
    <t>14000.11451181208303713691.9</t>
  </si>
  <si>
    <t>14007.1068227990599512445.39</t>
  </si>
  <si>
    <t>700.664813267998739627.74</t>
  </si>
  <si>
    <t>700.00459363348737063689.15</t>
  </si>
  <si>
    <t>700.0528126312818358619.01</t>
  </si>
  <si>
    <t>1600257.22394014532914294.54</t>
  </si>
  <si>
    <t>16000.12810973848661416229.79</t>
  </si>
  <si>
    <t>160010.908286509478514128.16</t>
  </si>
  <si>
    <t>1800356.45070449115115237.63</t>
  </si>
  <si>
    <t>18000.11091920259411816580.99</t>
  </si>
  <si>
    <t>18003.260252701123714924.61</t>
  </si>
  <si>
    <t>2000437.80415498805317784.28</t>
  </si>
  <si>
    <t>20000.13949925825750118953</t>
  </si>
  <si>
    <t>200012.320211166832917518</t>
  </si>
  <si>
    <t>2200489.28010784802819806.16</t>
  </si>
  <si>
    <t>22000.11875303589249523324.86</t>
  </si>
  <si>
    <t>220011.952683564826819806.16</t>
  </si>
  <si>
    <t>2200521.76421495103119899.05</t>
  </si>
  <si>
    <t>22000.13195916806671421872.95</t>
  </si>
  <si>
    <t>220012.241579911253619899.05</t>
  </si>
  <si>
    <t>Checker ID</t>
  </si>
  <si>
    <t>Time</t>
  </si>
  <si>
    <t>Result</t>
  </si>
  <si>
    <t>Feasible</t>
  </si>
  <si>
    <t>Teste #</t>
  </si>
  <si>
    <t>Result Compared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</si>
</sst>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/>
    <xf numFmtId="0" fontId="0" fillId="0" borderId="10" xfId="0" applyBorder="1" applyAlignment="1"/>
    <xf numFmtId="0" fontId="16" fillId="0" borderId="0" xfId="0" applyFont="1" applyFill="1" applyAlignment="1">
      <alignment horizontal="center" vertical="center" wrapText="1"/>
    </xf>
    <xf numFmtId="0" fontId="0" fillId="0" borderId="0" xfId="0" applyBorder="1"/>
    <xf numFmtId="0" fontId="18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3" fillId="34" borderId="12" xfId="0" applyFont="1" applyFill="1" applyBorder="1"/>
    <xf numFmtId="0" fontId="0" fillId="35" borderId="13" xfId="0" applyFont="1" applyFill="1" applyBorder="1"/>
    <xf numFmtId="0" fontId="0" fillId="33" borderId="11" xfId="0" applyFont="1" applyFill="1" applyBorder="1"/>
    <xf numFmtId="9" fontId="0" fillId="0" borderId="0" xfId="42" applyFont="1"/>
    <xf numFmtId="164" fontId="0" fillId="0" borderId="0" xfId="42" applyNumberFormat="1" applyFont="1"/>
    <xf numFmtId="2" fontId="0" fillId="0" borderId="0" xfId="42" applyNumberFormat="1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Heuristicas!$H$1</c:f>
              <c:strCache>
                <c:ptCount val="1"/>
                <c:pt idx="0">
                  <c:v>Next Product Improved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Heuristicas!$G$2:$G$34</c:f>
              <c:numCache>
                <c:formatCode>General</c:formatCode>
                <c:ptCount val="3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350</c:v>
                </c:pt>
                <c:pt idx="15">
                  <c:v>400</c:v>
                </c:pt>
                <c:pt idx="16">
                  <c:v>450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1200</c:v>
                </c:pt>
                <c:pt idx="24">
                  <c:v>1400</c:v>
                </c:pt>
                <c:pt idx="25">
                  <c:v>1600</c:v>
                </c:pt>
                <c:pt idx="26">
                  <c:v>1800</c:v>
                </c:pt>
                <c:pt idx="27">
                  <c:v>2000</c:v>
                </c:pt>
                <c:pt idx="28">
                  <c:v>2200</c:v>
                </c:pt>
                <c:pt idx="29">
                  <c:v>2400</c:v>
                </c:pt>
                <c:pt idx="30">
                  <c:v>2600</c:v>
                </c:pt>
                <c:pt idx="31">
                  <c:v>2800</c:v>
                </c:pt>
                <c:pt idx="32">
                  <c:v>3000</c:v>
                </c:pt>
              </c:numCache>
            </c:numRef>
          </c:xVal>
          <c:yVal>
            <c:numRef>
              <c:f>Heuristicas!$H$2:$H$34</c:f>
              <c:numCache>
                <c:formatCode>General</c:formatCode>
                <c:ptCount val="33"/>
                <c:pt idx="0">
                  <c:v>1.3030542719109301E-2</c:v>
                </c:pt>
                <c:pt idx="1">
                  <c:v>1.55408975739116E-2</c:v>
                </c:pt>
                <c:pt idx="2">
                  <c:v>4.00220881688809E-2</c:v>
                </c:pt>
                <c:pt idx="3">
                  <c:v>4.6751513023158102E-2</c:v>
                </c:pt>
                <c:pt idx="4">
                  <c:v>5.3170374284514002E-2</c:v>
                </c:pt>
                <c:pt idx="5">
                  <c:v>0.18135436905949601</c:v>
                </c:pt>
                <c:pt idx="6">
                  <c:v>0.170915001575382</c:v>
                </c:pt>
                <c:pt idx="7">
                  <c:v>0.30730985467100702</c:v>
                </c:pt>
                <c:pt idx="8">
                  <c:v>0.36314853226907501</c:v>
                </c:pt>
                <c:pt idx="9">
                  <c:v>0.44685629233839202</c:v>
                </c:pt>
                <c:pt idx="10">
                  <c:v>0.90010026650212605</c:v>
                </c:pt>
                <c:pt idx="11">
                  <c:v>0.32838182009137201</c:v>
                </c:pt>
                <c:pt idx="12">
                  <c:v>2.43924768943968</c:v>
                </c:pt>
                <c:pt idx="13">
                  <c:v>0.92843580974636297</c:v>
                </c:pt>
                <c:pt idx="14">
                  <c:v>4.7559704517407901</c:v>
                </c:pt>
                <c:pt idx="15">
                  <c:v>1.4392013305414</c:v>
                </c:pt>
                <c:pt idx="16">
                  <c:v>1.3905015130231499</c:v>
                </c:pt>
                <c:pt idx="17">
                  <c:v>9.7412553989654906</c:v>
                </c:pt>
                <c:pt idx="18">
                  <c:v>13.4276653494722</c:v>
                </c:pt>
                <c:pt idx="19">
                  <c:v>19.5691994761854</c:v>
                </c:pt>
                <c:pt idx="20">
                  <c:v>25.647676475607799</c:v>
                </c:pt>
                <c:pt idx="21">
                  <c:v>19.4335697500393</c:v>
                </c:pt>
                <c:pt idx="22">
                  <c:v>11.2188661023735</c:v>
                </c:pt>
                <c:pt idx="23">
                  <c:v>49.194101835319998</c:v>
                </c:pt>
                <c:pt idx="24">
                  <c:v>65.431100831014007</c:v>
                </c:pt>
                <c:pt idx="25">
                  <c:v>86.099795528540596</c:v>
                </c:pt>
                <c:pt idx="26">
                  <c:v>101.63213803956801</c:v>
                </c:pt>
                <c:pt idx="27">
                  <c:v>56.012275261907199</c:v>
                </c:pt>
                <c:pt idx="28">
                  <c:v>184.89480550595999</c:v>
                </c:pt>
                <c:pt idx="29">
                  <c:v>207.17425284225101</c:v>
                </c:pt>
                <c:pt idx="30">
                  <c:v>72.993874881846295</c:v>
                </c:pt>
                <c:pt idx="31">
                  <c:v>74.084402323032094</c:v>
                </c:pt>
                <c:pt idx="32">
                  <c:v>350.69637260082402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A2-4228-80E4-E22EE2FD7EDD}"/>
            </c:ext>
          </c:extLst>
        </c:ser>
        <c:ser>
          <c:idx val="1"/>
          <c:order val="1"/>
          <c:tx>
            <c:strRef>
              <c:f>Heuristicas!$I$1</c:f>
              <c:strCache>
                <c:ptCount val="1"/>
                <c:pt idx="0">
                  <c:v>Next Product Improved V2,1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Heuristicas!$G$2:$G$34</c:f>
              <c:numCache>
                <c:formatCode>General</c:formatCode>
                <c:ptCount val="3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350</c:v>
                </c:pt>
                <c:pt idx="15">
                  <c:v>400</c:v>
                </c:pt>
                <c:pt idx="16">
                  <c:v>450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1200</c:v>
                </c:pt>
                <c:pt idx="24">
                  <c:v>1400</c:v>
                </c:pt>
                <c:pt idx="25">
                  <c:v>1600</c:v>
                </c:pt>
                <c:pt idx="26">
                  <c:v>1800</c:v>
                </c:pt>
                <c:pt idx="27">
                  <c:v>2000</c:v>
                </c:pt>
                <c:pt idx="28">
                  <c:v>2200</c:v>
                </c:pt>
                <c:pt idx="29">
                  <c:v>2400</c:v>
                </c:pt>
                <c:pt idx="30">
                  <c:v>2600</c:v>
                </c:pt>
                <c:pt idx="31">
                  <c:v>2800</c:v>
                </c:pt>
                <c:pt idx="32">
                  <c:v>3000</c:v>
                </c:pt>
              </c:numCache>
            </c:numRef>
          </c:xVal>
          <c:yVal>
            <c:numRef>
              <c:f>Heuristicas!$I$2:$I$34</c:f>
              <c:numCache>
                <c:formatCode>General</c:formatCode>
                <c:ptCount val="33"/>
                <c:pt idx="0">
                  <c:v>3.2262511158955998E-3</c:v>
                </c:pt>
                <c:pt idx="1">
                  <c:v>9.4026512366748999E-3</c:v>
                </c:pt>
                <c:pt idx="2">
                  <c:v>2.1176990889040501E-2</c:v>
                </c:pt>
                <c:pt idx="3">
                  <c:v>2.9891643254739201E-2</c:v>
                </c:pt>
                <c:pt idx="4">
                  <c:v>1.6210024680985102E-2</c:v>
                </c:pt>
                <c:pt idx="5">
                  <c:v>3.26026131649425E-2</c:v>
                </c:pt>
                <c:pt idx="6">
                  <c:v>3.2220254818043401E-2</c:v>
                </c:pt>
                <c:pt idx="7">
                  <c:v>5.1706171559103099E-2</c:v>
                </c:pt>
                <c:pt idx="8">
                  <c:v>6.0705951662028003E-2</c:v>
                </c:pt>
                <c:pt idx="9">
                  <c:v>5.85906730819723E-2</c:v>
                </c:pt>
                <c:pt idx="10">
                  <c:v>0.116387501312818</c:v>
                </c:pt>
                <c:pt idx="11">
                  <c:v>4.3277467442104797E-2</c:v>
                </c:pt>
                <c:pt idx="12">
                  <c:v>0.218827128078558</c:v>
                </c:pt>
                <c:pt idx="13">
                  <c:v>0.106737055610985</c:v>
                </c:pt>
                <c:pt idx="14">
                  <c:v>0.35790341267132197</c:v>
                </c:pt>
                <c:pt idx="15">
                  <c:v>0.11501068305939199</c:v>
                </c:pt>
                <c:pt idx="16">
                  <c:v>0.121095596150818</c:v>
                </c:pt>
                <c:pt idx="17">
                  <c:v>0.77181575907157496</c:v>
                </c:pt>
                <c:pt idx="18">
                  <c:v>1.00138625413537</c:v>
                </c:pt>
                <c:pt idx="19">
                  <c:v>1.38238788531219</c:v>
                </c:pt>
                <c:pt idx="20">
                  <c:v>2.1886922031717599</c:v>
                </c:pt>
                <c:pt idx="21">
                  <c:v>1.2787876450664299</c:v>
                </c:pt>
                <c:pt idx="22">
                  <c:v>0.83878631583785002</c:v>
                </c:pt>
                <c:pt idx="23">
                  <c:v>3.70028274825395</c:v>
                </c:pt>
                <c:pt idx="24">
                  <c:v>5.1060285439531503</c:v>
                </c:pt>
                <c:pt idx="25">
                  <c:v>6.7589521904374399</c:v>
                </c:pt>
                <c:pt idx="26">
                  <c:v>7.9932992930473503</c:v>
                </c:pt>
                <c:pt idx="27">
                  <c:v>4.2708766836895498</c:v>
                </c:pt>
                <c:pt idx="28">
                  <c:v>15.453403153389701</c:v>
                </c:pt>
                <c:pt idx="29">
                  <c:v>15.970949381006101</c:v>
                </c:pt>
                <c:pt idx="30">
                  <c:v>4.7526535341070204</c:v>
                </c:pt>
                <c:pt idx="31">
                  <c:v>5.6856444133014703</c:v>
                </c:pt>
                <c:pt idx="32">
                  <c:v>26.425688327075399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A2-4228-80E4-E22EE2FD7EDD}"/>
            </c:ext>
          </c:extLst>
        </c:ser>
        <c:ser>
          <c:idx val="2"/>
          <c:order val="2"/>
          <c:tx>
            <c:strRef>
              <c:f>Heuristicas!$J$1</c:f>
              <c:strCache>
                <c:ptCount val="1"/>
                <c:pt idx="0">
                  <c:v>Next Product Improved V2,2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Heuristicas!$G$2:$G$34</c:f>
              <c:numCache>
                <c:formatCode>General</c:formatCode>
                <c:ptCount val="3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350</c:v>
                </c:pt>
                <c:pt idx="15">
                  <c:v>400</c:v>
                </c:pt>
                <c:pt idx="16">
                  <c:v>450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1200</c:v>
                </c:pt>
                <c:pt idx="24">
                  <c:v>1400</c:v>
                </c:pt>
                <c:pt idx="25">
                  <c:v>1600</c:v>
                </c:pt>
                <c:pt idx="26">
                  <c:v>1800</c:v>
                </c:pt>
                <c:pt idx="27">
                  <c:v>2000</c:v>
                </c:pt>
                <c:pt idx="28">
                  <c:v>2200</c:v>
                </c:pt>
                <c:pt idx="29">
                  <c:v>2400</c:v>
                </c:pt>
                <c:pt idx="30">
                  <c:v>2600</c:v>
                </c:pt>
                <c:pt idx="31">
                  <c:v>2800</c:v>
                </c:pt>
                <c:pt idx="32">
                  <c:v>3000</c:v>
                </c:pt>
              </c:numCache>
            </c:numRef>
          </c:xVal>
          <c:yVal>
            <c:numRef>
              <c:f>Heuristicas!$J$2:$J$34</c:f>
              <c:numCache>
                <c:formatCode>General</c:formatCode>
                <c:ptCount val="33"/>
                <c:pt idx="0">
                  <c:v>9.8042916032137009E-3</c:v>
                </c:pt>
                <c:pt idx="1">
                  <c:v>6.1382463372367004E-3</c:v>
                </c:pt>
                <c:pt idx="2">
                  <c:v>1.8845097279840399E-2</c:v>
                </c:pt>
                <c:pt idx="3">
                  <c:v>1.6859869768418901E-2</c:v>
                </c:pt>
                <c:pt idx="4">
                  <c:v>3.6960349603528897E-2</c:v>
                </c:pt>
                <c:pt idx="5">
                  <c:v>0.1487517558945535</c:v>
                </c:pt>
                <c:pt idx="6">
                  <c:v>0.13869474675733862</c:v>
                </c:pt>
                <c:pt idx="7">
                  <c:v>0.2556036831119039</c:v>
                </c:pt>
                <c:pt idx="8">
                  <c:v>0.30244258060704698</c:v>
                </c:pt>
                <c:pt idx="9">
                  <c:v>0.38826561925641973</c:v>
                </c:pt>
                <c:pt idx="10">
                  <c:v>0.7837127651893081</c:v>
                </c:pt>
                <c:pt idx="11">
                  <c:v>0.2851043526492672</c:v>
                </c:pt>
                <c:pt idx="12">
                  <c:v>2.2204205613611219</c:v>
                </c:pt>
                <c:pt idx="13">
                  <c:v>0.82169875413537796</c:v>
                </c:pt>
                <c:pt idx="14">
                  <c:v>4.3980670390694678</c:v>
                </c:pt>
                <c:pt idx="15">
                  <c:v>1.324190647482008</c:v>
                </c:pt>
                <c:pt idx="16">
                  <c:v>1.269405916872332</c:v>
                </c:pt>
                <c:pt idx="17">
                  <c:v>8.9694396398939151</c:v>
                </c:pt>
                <c:pt idx="18">
                  <c:v>12.426279095336829</c:v>
                </c:pt>
                <c:pt idx="19">
                  <c:v>18.186811590873209</c:v>
                </c:pt>
                <c:pt idx="20">
                  <c:v>23.458984272436041</c:v>
                </c:pt>
                <c:pt idx="21">
                  <c:v>18.15478210497287</c:v>
                </c:pt>
                <c:pt idx="22">
                  <c:v>10.380079786535649</c:v>
                </c:pt>
                <c:pt idx="23">
                  <c:v>45.493819087066051</c:v>
                </c:pt>
                <c:pt idx="24">
                  <c:v>60.325072287060856</c:v>
                </c:pt>
                <c:pt idx="25">
                  <c:v>79.340843338103156</c:v>
                </c:pt>
                <c:pt idx="26">
                  <c:v>93.638838746520662</c:v>
                </c:pt>
                <c:pt idx="27">
                  <c:v>51.741398578217648</c:v>
                </c:pt>
                <c:pt idx="28">
                  <c:v>169.44140235257029</c:v>
                </c:pt>
                <c:pt idx="29">
                  <c:v>191.2033034612449</c:v>
                </c:pt>
                <c:pt idx="30">
                  <c:v>68.24122134773927</c:v>
                </c:pt>
                <c:pt idx="31">
                  <c:v>68.39875790973062</c:v>
                </c:pt>
                <c:pt idx="32">
                  <c:v>324.2706842737486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A2-4228-80E4-E22EE2FD7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279968"/>
        <c:axId val="1302332096"/>
      </c:scatterChart>
      <c:valAx>
        <c:axId val="138327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2332096"/>
        <c:crosses val="autoZero"/>
        <c:crossBetween val="midCat"/>
      </c:valAx>
      <c:valAx>
        <c:axId val="13023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327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Next Product to Buy Improved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Processed!$E$2</c:f>
              <c:strCache>
                <c:ptCount val="1"/>
                <c:pt idx="0">
                  <c:v>Média Geométrica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Processed!$A$3:$A$35</c:f>
              <c:numCache>
                <c:formatCode>General</c:formatCode>
                <c:ptCount val="3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350</c:v>
                </c:pt>
                <c:pt idx="15">
                  <c:v>400</c:v>
                </c:pt>
                <c:pt idx="16">
                  <c:v>450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1200</c:v>
                </c:pt>
                <c:pt idx="24">
                  <c:v>1400</c:v>
                </c:pt>
                <c:pt idx="25">
                  <c:v>1600</c:v>
                </c:pt>
                <c:pt idx="26">
                  <c:v>1800</c:v>
                </c:pt>
                <c:pt idx="27">
                  <c:v>2000</c:v>
                </c:pt>
                <c:pt idx="28">
                  <c:v>2200</c:v>
                </c:pt>
                <c:pt idx="29">
                  <c:v>2400</c:v>
                </c:pt>
                <c:pt idx="30">
                  <c:v>2500</c:v>
                </c:pt>
                <c:pt idx="31">
                  <c:v>3000</c:v>
                </c:pt>
                <c:pt idx="32">
                  <c:v>3500</c:v>
                </c:pt>
              </c:numCache>
            </c:numRef>
          </c:xVal>
          <c:yVal>
            <c:numRef>
              <c:f>Processed!$E$3:$E$35</c:f>
              <c:numCache>
                <c:formatCode>General</c:formatCode>
                <c:ptCount val="33"/>
                <c:pt idx="0">
                  <c:v>6.6898564058742267E-3</c:v>
                </c:pt>
                <c:pt idx="1">
                  <c:v>1.1030176318717111E-2</c:v>
                </c:pt>
                <c:pt idx="2">
                  <c:v>1.6700084632858773E-2</c:v>
                </c:pt>
                <c:pt idx="3">
                  <c:v>2.1696982876040667E-2</c:v>
                </c:pt>
                <c:pt idx="4">
                  <c:v>2.1817546331202139E-2</c:v>
                </c:pt>
                <c:pt idx="5">
                  <c:v>3.1896610207303222E-2</c:v>
                </c:pt>
                <c:pt idx="6">
                  <c:v>3.9234552868537456E-2</c:v>
                </c:pt>
                <c:pt idx="7">
                  <c:v>5.0940257890476882E-2</c:v>
                </c:pt>
                <c:pt idx="8">
                  <c:v>3.5776406458658171E-2</c:v>
                </c:pt>
                <c:pt idx="9">
                  <c:v>3.8814033314473938E-2</c:v>
                </c:pt>
                <c:pt idx="10">
                  <c:v>0.10529805197466312</c:v>
                </c:pt>
                <c:pt idx="11">
                  <c:v>0.1616560462243764</c:v>
                </c:pt>
                <c:pt idx="12">
                  <c:v>0.11364864527158411</c:v>
                </c:pt>
                <c:pt idx="13">
                  <c:v>0.29763311997015579</c:v>
                </c:pt>
                <c:pt idx="14">
                  <c:v>0.34104502447118223</c:v>
                </c:pt>
                <c:pt idx="15">
                  <c:v>0.525773818382961</c:v>
                </c:pt>
                <c:pt idx="16">
                  <c:v>0.39997450646695365</c:v>
                </c:pt>
                <c:pt idx="17">
                  <c:v>0.43223767294606757</c:v>
                </c:pt>
                <c:pt idx="18">
                  <c:v>0.68758519265484497</c:v>
                </c:pt>
                <c:pt idx="19">
                  <c:v>1.1794873124230933</c:v>
                </c:pt>
                <c:pt idx="20">
                  <c:v>1.3678974068784682</c:v>
                </c:pt>
                <c:pt idx="21">
                  <c:v>1.8363646921575287</c:v>
                </c:pt>
                <c:pt idx="22">
                  <c:v>2.9179467690253147</c:v>
                </c:pt>
                <c:pt idx="23">
                  <c:v>4.552791374836862</c:v>
                </c:pt>
                <c:pt idx="24">
                  <c:v>4.6387115450639804</c:v>
                </c:pt>
                <c:pt idx="25">
                  <c:v>5.8349769914232601</c:v>
                </c:pt>
                <c:pt idx="26">
                  <c:v>5.9371835884066479</c:v>
                </c:pt>
                <c:pt idx="27">
                  <c:v>13.502759775537136</c:v>
                </c:pt>
                <c:pt idx="28">
                  <c:v>15.791128340227145</c:v>
                </c:pt>
                <c:pt idx="29">
                  <c:v>9.1551005004052151</c:v>
                </c:pt>
                <c:pt idx="30">
                  <c:v>21.464839889610136</c:v>
                </c:pt>
                <c:pt idx="31">
                  <c:v>14.230559422847987</c:v>
                </c:pt>
                <c:pt idx="32">
                  <c:v>9.5193980521135888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47-411B-A95D-DECB2FF24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637952"/>
        <c:axId val="1397930816"/>
      </c:scatterChart>
      <c:valAx>
        <c:axId val="118363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7930816"/>
        <c:crosses val="autoZero"/>
        <c:crossBetween val="midCat"/>
      </c:valAx>
      <c:valAx>
        <c:axId val="139793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363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Solver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Processed!$M$2</c:f>
              <c:strCache>
                <c:ptCount val="1"/>
                <c:pt idx="0">
                  <c:v>Média Geométrica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Processed!$A$3:$A$35</c:f>
              <c:numCache>
                <c:formatCode>General</c:formatCode>
                <c:ptCount val="3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350</c:v>
                </c:pt>
                <c:pt idx="15">
                  <c:v>400</c:v>
                </c:pt>
                <c:pt idx="16">
                  <c:v>450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1200</c:v>
                </c:pt>
                <c:pt idx="24">
                  <c:v>1400</c:v>
                </c:pt>
                <c:pt idx="25">
                  <c:v>1600</c:v>
                </c:pt>
                <c:pt idx="26">
                  <c:v>1800</c:v>
                </c:pt>
                <c:pt idx="27">
                  <c:v>2000</c:v>
                </c:pt>
                <c:pt idx="28">
                  <c:v>2200</c:v>
                </c:pt>
                <c:pt idx="29">
                  <c:v>2400</c:v>
                </c:pt>
                <c:pt idx="30">
                  <c:v>2500</c:v>
                </c:pt>
                <c:pt idx="31">
                  <c:v>3000</c:v>
                </c:pt>
                <c:pt idx="32">
                  <c:v>3500</c:v>
                </c:pt>
              </c:numCache>
            </c:numRef>
          </c:xVal>
          <c:yVal>
            <c:numRef>
              <c:f>Processed!$M$3:$M$35</c:f>
              <c:numCache>
                <c:formatCode>General</c:formatCode>
                <c:ptCount val="33"/>
                <c:pt idx="0">
                  <c:v>6.036810865710291E-2</c:v>
                </c:pt>
                <c:pt idx="1">
                  <c:v>0.12363528810963749</c:v>
                </c:pt>
                <c:pt idx="2">
                  <c:v>0.21927316453454943</c:v>
                </c:pt>
                <c:pt idx="3">
                  <c:v>0.31961232467811856</c:v>
                </c:pt>
                <c:pt idx="4">
                  <c:v>1.2624663614046139</c:v>
                </c:pt>
                <c:pt idx="5">
                  <c:v>0.61028428768243337</c:v>
                </c:pt>
                <c:pt idx="6">
                  <c:v>0.73212327444399516</c:v>
                </c:pt>
                <c:pt idx="7">
                  <c:v>0.9562138691477976</c:v>
                </c:pt>
                <c:pt idx="8">
                  <c:v>1.295921366978062</c:v>
                </c:pt>
                <c:pt idx="9">
                  <c:v>1.5489015323316997</c:v>
                </c:pt>
                <c:pt idx="10">
                  <c:v>3.0461066323456598</c:v>
                </c:pt>
                <c:pt idx="11">
                  <c:v>4.9692912493751367</c:v>
                </c:pt>
                <c:pt idx="12">
                  <c:v>7.942134060946735</c:v>
                </c:pt>
                <c:pt idx="13">
                  <c:v>11.183237591046597</c:v>
                </c:pt>
                <c:pt idx="14">
                  <c:v>16.611111124504998</c:v>
                </c:pt>
                <c:pt idx="15">
                  <c:v>20.478436573935575</c:v>
                </c:pt>
                <c:pt idx="16">
                  <c:v>25.970577879422525</c:v>
                </c:pt>
                <c:pt idx="17">
                  <c:v>33.021324875076111</c:v>
                </c:pt>
                <c:pt idx="18">
                  <c:v>55.029585950047789</c:v>
                </c:pt>
                <c:pt idx="19">
                  <c:v>70.465907443444337</c:v>
                </c:pt>
                <c:pt idx="20">
                  <c:v>87.076686388970757</c:v>
                </c:pt>
                <c:pt idx="21">
                  <c:v>118.51213312162257</c:v>
                </c:pt>
                <c:pt idx="22">
                  <c:v>143.2341201560279</c:v>
                </c:pt>
                <c:pt idx="23">
                  <c:v>262.35517764029771</c:v>
                </c:pt>
                <c:pt idx="24">
                  <c:v>303.63524309127962</c:v>
                </c:pt>
                <c:pt idx="25">
                  <c:v>347.93404018464747</c:v>
                </c:pt>
                <c:pt idx="26">
                  <c:v>431.81324075018483</c:v>
                </c:pt>
                <c:pt idx="27">
                  <c:v>665.8433344893225</c:v>
                </c:pt>
                <c:pt idx="28">
                  <c:v>613.96033443652914</c:v>
                </c:pt>
                <c:pt idx="29">
                  <c:v>771.55732874755506</c:v>
                </c:pt>
                <c:pt idx="30">
                  <c:v>767.09661693152498</c:v>
                </c:pt>
                <c:pt idx="31">
                  <c:v>1202.2053041395523</c:v>
                </c:pt>
                <c:pt idx="32">
                  <c:v>1245.9878039762136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05-4DD6-A2CB-34E9FC2CB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634640"/>
        <c:axId val="1424896704"/>
      </c:scatterChart>
      <c:valAx>
        <c:axId val="130663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4896704"/>
        <c:crosses val="autoZero"/>
        <c:crossBetween val="midCat"/>
      </c:valAx>
      <c:valAx>
        <c:axId val="142489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663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baseline="0">
                <a:effectLst/>
              </a:rPr>
              <a:t>Next Product2Buy</a:t>
            </a:r>
            <a:r>
              <a:rPr lang="pt-BR" sz="1400" b="0" i="0" u="none" strike="noStrike" baseline="0"/>
              <a:t> 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Processed!$I$2</c:f>
              <c:strCache>
                <c:ptCount val="1"/>
                <c:pt idx="0">
                  <c:v>Média Geométrica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Processed!$A$3:$A$35</c:f>
              <c:numCache>
                <c:formatCode>General</c:formatCode>
                <c:ptCount val="3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350</c:v>
                </c:pt>
                <c:pt idx="15">
                  <c:v>400</c:v>
                </c:pt>
                <c:pt idx="16">
                  <c:v>450</c:v>
                </c:pt>
                <c:pt idx="17">
                  <c:v>500</c:v>
                </c:pt>
                <c:pt idx="18">
                  <c:v>600</c:v>
                </c:pt>
                <c:pt idx="19">
                  <c:v>700</c:v>
                </c:pt>
                <c:pt idx="20">
                  <c:v>800</c:v>
                </c:pt>
                <c:pt idx="21">
                  <c:v>900</c:v>
                </c:pt>
                <c:pt idx="22">
                  <c:v>1000</c:v>
                </c:pt>
                <c:pt idx="23">
                  <c:v>1200</c:v>
                </c:pt>
                <c:pt idx="24">
                  <c:v>1400</c:v>
                </c:pt>
                <c:pt idx="25">
                  <c:v>1600</c:v>
                </c:pt>
                <c:pt idx="26">
                  <c:v>1800</c:v>
                </c:pt>
                <c:pt idx="27">
                  <c:v>2000</c:v>
                </c:pt>
                <c:pt idx="28">
                  <c:v>2200</c:v>
                </c:pt>
                <c:pt idx="29">
                  <c:v>2400</c:v>
                </c:pt>
                <c:pt idx="30">
                  <c:v>2500</c:v>
                </c:pt>
                <c:pt idx="31">
                  <c:v>3000</c:v>
                </c:pt>
                <c:pt idx="32">
                  <c:v>3500</c:v>
                </c:pt>
              </c:numCache>
            </c:numRef>
          </c:xVal>
          <c:yVal>
            <c:numRef>
              <c:f>Processed!$I$3:$I$35</c:f>
              <c:numCache>
                <c:formatCode>General</c:formatCode>
                <c:ptCount val="33"/>
                <c:pt idx="0">
                  <c:v>2.7273740850923323E-3</c:v>
                </c:pt>
                <c:pt idx="1">
                  <c:v>4.2638846411504694E-3</c:v>
                </c:pt>
                <c:pt idx="2">
                  <c:v>4.7932526962181652E-3</c:v>
                </c:pt>
                <c:pt idx="3">
                  <c:v>7.8133570354793017E-3</c:v>
                </c:pt>
                <c:pt idx="4">
                  <c:v>7.9495421290228831E-3</c:v>
                </c:pt>
                <c:pt idx="5">
                  <c:v>7.8256838215396453E-3</c:v>
                </c:pt>
                <c:pt idx="6">
                  <c:v>6.3237801646359578E-3</c:v>
                </c:pt>
                <c:pt idx="7">
                  <c:v>1.4237795267973148E-2</c:v>
                </c:pt>
                <c:pt idx="8">
                  <c:v>1.0766386781957838E-2</c:v>
                </c:pt>
                <c:pt idx="9">
                  <c:v>1.2331504865931878E-2</c:v>
                </c:pt>
                <c:pt idx="10">
                  <c:v>1.513229282476017E-2</c:v>
                </c:pt>
                <c:pt idx="11">
                  <c:v>1.5449072916008942E-2</c:v>
                </c:pt>
                <c:pt idx="12">
                  <c:v>1.849082034563812E-2</c:v>
                </c:pt>
                <c:pt idx="13">
                  <c:v>2.4794511348852952E-2</c:v>
                </c:pt>
                <c:pt idx="14">
                  <c:v>2.7925280765319738E-2</c:v>
                </c:pt>
                <c:pt idx="15">
                  <c:v>2.4848334499756253E-2</c:v>
                </c:pt>
                <c:pt idx="16">
                  <c:v>2.9344887759245163E-2</c:v>
                </c:pt>
                <c:pt idx="17">
                  <c:v>3.613259644524474E-2</c:v>
                </c:pt>
                <c:pt idx="18">
                  <c:v>4.9018815636911732E-2</c:v>
                </c:pt>
                <c:pt idx="19">
                  <c:v>5.6522542215263198E-2</c:v>
                </c:pt>
                <c:pt idx="20">
                  <c:v>6.2646317573839289E-2</c:v>
                </c:pt>
                <c:pt idx="21">
                  <c:v>6.909329045302405E-2</c:v>
                </c:pt>
                <c:pt idx="22">
                  <c:v>9.4304179800730775E-2</c:v>
                </c:pt>
                <c:pt idx="23">
                  <c:v>0.12835140475367454</c:v>
                </c:pt>
                <c:pt idx="24">
                  <c:v>0.11187326744785547</c:v>
                </c:pt>
                <c:pt idx="25">
                  <c:v>0.1318413628911112</c:v>
                </c:pt>
                <c:pt idx="26">
                  <c:v>0.17313734863286154</c:v>
                </c:pt>
                <c:pt idx="27">
                  <c:v>0.20072837145007077</c:v>
                </c:pt>
                <c:pt idx="28">
                  <c:v>0.19230685860960375</c:v>
                </c:pt>
                <c:pt idx="29">
                  <c:v>0.2378654328700629</c:v>
                </c:pt>
                <c:pt idx="30">
                  <c:v>0.23424795102263324</c:v>
                </c:pt>
                <c:pt idx="31">
                  <c:v>0.34488491376210201</c:v>
                </c:pt>
                <c:pt idx="32">
                  <c:v>0.24785357726825463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E4-48D0-9446-3B84C0EF7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986336"/>
        <c:axId val="1424850912"/>
      </c:scatterChart>
      <c:valAx>
        <c:axId val="139598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4850912"/>
        <c:crosses val="autoZero"/>
        <c:crossBetween val="midCat"/>
      </c:valAx>
      <c:valAx>
        <c:axId val="142485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598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826666174082232E-2"/>
          <c:y val="3.195352214960058E-2"/>
          <c:w val="0.85420029734013059"/>
          <c:h val="0.88462660026055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Processed!$B$1:$E$1</c:f>
              <c:strCache>
                <c:ptCount val="1"/>
                <c:pt idx="0">
                  <c:v>Next Product Improved V2,1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Processed!$A$1:$A$35</c:f>
              <c:strCache>
                <c:ptCount val="35"/>
                <c:pt idx="0">
                  <c:v>Tamanho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600</c:v>
                </c:pt>
                <c:pt idx="21">
                  <c:v>700</c:v>
                </c:pt>
                <c:pt idx="22">
                  <c:v>800</c:v>
                </c:pt>
                <c:pt idx="23">
                  <c:v>900</c:v>
                </c:pt>
                <c:pt idx="24">
                  <c:v>1000</c:v>
                </c:pt>
                <c:pt idx="25">
                  <c:v>1200</c:v>
                </c:pt>
                <c:pt idx="26">
                  <c:v>1400</c:v>
                </c:pt>
                <c:pt idx="27">
                  <c:v>1600</c:v>
                </c:pt>
                <c:pt idx="28">
                  <c:v>1800</c:v>
                </c:pt>
                <c:pt idx="29">
                  <c:v>2000</c:v>
                </c:pt>
                <c:pt idx="30">
                  <c:v>2200</c:v>
                </c:pt>
                <c:pt idx="31">
                  <c:v>2400</c:v>
                </c:pt>
                <c:pt idx="32">
                  <c:v>2500</c:v>
                </c:pt>
                <c:pt idx="33">
                  <c:v>3000</c:v>
                </c:pt>
                <c:pt idx="34">
                  <c:v>3500</c:v>
                </c:pt>
              </c:strCache>
            </c:strRef>
          </c:xVal>
          <c:yVal>
            <c:numRef>
              <c:f>Processed!$E$2:$E$35</c:f>
              <c:numCache>
                <c:formatCode>General</c:formatCode>
                <c:ptCount val="34"/>
                <c:pt idx="0">
                  <c:v>0</c:v>
                </c:pt>
                <c:pt idx="1">
                  <c:v>6.6898564058742267E-3</c:v>
                </c:pt>
                <c:pt idx="2">
                  <c:v>1.1030176318717111E-2</c:v>
                </c:pt>
                <c:pt idx="3">
                  <c:v>1.6700084632858773E-2</c:v>
                </c:pt>
                <c:pt idx="4">
                  <c:v>2.1696982876040667E-2</c:v>
                </c:pt>
                <c:pt idx="5">
                  <c:v>2.1817546331202139E-2</c:v>
                </c:pt>
                <c:pt idx="6">
                  <c:v>3.1896610207303222E-2</c:v>
                </c:pt>
                <c:pt idx="7">
                  <c:v>3.9234552868537456E-2</c:v>
                </c:pt>
                <c:pt idx="8">
                  <c:v>5.0940257890476882E-2</c:v>
                </c:pt>
                <c:pt idx="9">
                  <c:v>3.5776406458658171E-2</c:v>
                </c:pt>
                <c:pt idx="10">
                  <c:v>3.8814033314473938E-2</c:v>
                </c:pt>
                <c:pt idx="11">
                  <c:v>0.10529805197466312</c:v>
                </c:pt>
                <c:pt idx="12">
                  <c:v>0.1616560462243764</c:v>
                </c:pt>
                <c:pt idx="13">
                  <c:v>0.11364864527158411</c:v>
                </c:pt>
                <c:pt idx="14">
                  <c:v>0.29763311997015579</c:v>
                </c:pt>
                <c:pt idx="15">
                  <c:v>0.34104502447118223</c:v>
                </c:pt>
                <c:pt idx="16">
                  <c:v>0.525773818382961</c:v>
                </c:pt>
                <c:pt idx="17">
                  <c:v>0.39997450646695365</c:v>
                </c:pt>
                <c:pt idx="18">
                  <c:v>0.43223767294606757</c:v>
                </c:pt>
                <c:pt idx="19">
                  <c:v>0.68758519265484497</c:v>
                </c:pt>
                <c:pt idx="20">
                  <c:v>1.1794873124230933</c:v>
                </c:pt>
                <c:pt idx="21">
                  <c:v>1.3678974068784682</c:v>
                </c:pt>
                <c:pt idx="22">
                  <c:v>1.8363646921575287</c:v>
                </c:pt>
                <c:pt idx="23">
                  <c:v>2.9179467690253147</c:v>
                </c:pt>
                <c:pt idx="24">
                  <c:v>4.552791374836862</c:v>
                </c:pt>
                <c:pt idx="25">
                  <c:v>4.6387115450639804</c:v>
                </c:pt>
                <c:pt idx="26">
                  <c:v>5.8349769914232601</c:v>
                </c:pt>
                <c:pt idx="27">
                  <c:v>5.9371835884066479</c:v>
                </c:pt>
                <c:pt idx="28">
                  <c:v>13.502759775537136</c:v>
                </c:pt>
                <c:pt idx="29">
                  <c:v>15.791128340227145</c:v>
                </c:pt>
                <c:pt idx="30">
                  <c:v>9.1551005004052151</c:v>
                </c:pt>
                <c:pt idx="31">
                  <c:v>21.464839889610136</c:v>
                </c:pt>
                <c:pt idx="32">
                  <c:v>14.230559422847987</c:v>
                </c:pt>
                <c:pt idx="33">
                  <c:v>9.5193980521135888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3-4A78-BFFE-D4A7AE976666}"/>
            </c:ext>
          </c:extLst>
        </c:ser>
        <c:ser>
          <c:idx val="1"/>
          <c:order val="1"/>
          <c:tx>
            <c:strRef>
              <c:f>Processed!$F$1:$I$1</c:f>
              <c:strCache>
                <c:ptCount val="1"/>
                <c:pt idx="0">
                  <c:v>Next Product2Buy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Processed!$A$1:$A$35</c:f>
              <c:strCache>
                <c:ptCount val="35"/>
                <c:pt idx="0">
                  <c:v>Tamanho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600</c:v>
                </c:pt>
                <c:pt idx="21">
                  <c:v>700</c:v>
                </c:pt>
                <c:pt idx="22">
                  <c:v>800</c:v>
                </c:pt>
                <c:pt idx="23">
                  <c:v>900</c:v>
                </c:pt>
                <c:pt idx="24">
                  <c:v>1000</c:v>
                </c:pt>
                <c:pt idx="25">
                  <c:v>1200</c:v>
                </c:pt>
                <c:pt idx="26">
                  <c:v>1400</c:v>
                </c:pt>
                <c:pt idx="27">
                  <c:v>1600</c:v>
                </c:pt>
                <c:pt idx="28">
                  <c:v>1800</c:v>
                </c:pt>
                <c:pt idx="29">
                  <c:v>2000</c:v>
                </c:pt>
                <c:pt idx="30">
                  <c:v>2200</c:v>
                </c:pt>
                <c:pt idx="31">
                  <c:v>2400</c:v>
                </c:pt>
                <c:pt idx="32">
                  <c:v>2500</c:v>
                </c:pt>
                <c:pt idx="33">
                  <c:v>3000</c:v>
                </c:pt>
                <c:pt idx="34">
                  <c:v>3500</c:v>
                </c:pt>
              </c:strCache>
            </c:strRef>
          </c:xVal>
          <c:yVal>
            <c:numRef>
              <c:f>Processed!$I$2:$I$35</c:f>
              <c:numCache>
                <c:formatCode>General</c:formatCode>
                <c:ptCount val="34"/>
                <c:pt idx="0">
                  <c:v>0</c:v>
                </c:pt>
                <c:pt idx="1">
                  <c:v>2.7273740850923323E-3</c:v>
                </c:pt>
                <c:pt idx="2">
                  <c:v>4.2638846411504694E-3</c:v>
                </c:pt>
                <c:pt idx="3">
                  <c:v>4.7932526962181652E-3</c:v>
                </c:pt>
                <c:pt idx="4">
                  <c:v>7.8133570354793017E-3</c:v>
                </c:pt>
                <c:pt idx="5">
                  <c:v>7.9495421290228831E-3</c:v>
                </c:pt>
                <c:pt idx="6">
                  <c:v>7.8256838215396453E-3</c:v>
                </c:pt>
                <c:pt idx="7">
                  <c:v>6.3237801646359578E-3</c:v>
                </c:pt>
                <c:pt idx="8">
                  <c:v>1.4237795267973148E-2</c:v>
                </c:pt>
                <c:pt idx="9">
                  <c:v>1.0766386781957838E-2</c:v>
                </c:pt>
                <c:pt idx="10">
                  <c:v>1.2331504865931878E-2</c:v>
                </c:pt>
                <c:pt idx="11">
                  <c:v>1.513229282476017E-2</c:v>
                </c:pt>
                <c:pt idx="12">
                  <c:v>1.5449072916008942E-2</c:v>
                </c:pt>
                <c:pt idx="13">
                  <c:v>1.849082034563812E-2</c:v>
                </c:pt>
                <c:pt idx="14">
                  <c:v>2.4794511348852952E-2</c:v>
                </c:pt>
                <c:pt idx="15">
                  <c:v>2.7925280765319738E-2</c:v>
                </c:pt>
                <c:pt idx="16">
                  <c:v>2.4848334499756253E-2</c:v>
                </c:pt>
                <c:pt idx="17">
                  <c:v>2.9344887759245163E-2</c:v>
                </c:pt>
                <c:pt idx="18">
                  <c:v>3.613259644524474E-2</c:v>
                </c:pt>
                <c:pt idx="19">
                  <c:v>4.9018815636911732E-2</c:v>
                </c:pt>
                <c:pt idx="20">
                  <c:v>5.6522542215263198E-2</c:v>
                </c:pt>
                <c:pt idx="21">
                  <c:v>6.2646317573839289E-2</c:v>
                </c:pt>
                <c:pt idx="22">
                  <c:v>6.909329045302405E-2</c:v>
                </c:pt>
                <c:pt idx="23">
                  <c:v>9.4304179800730775E-2</c:v>
                </c:pt>
                <c:pt idx="24">
                  <c:v>0.12835140475367454</c:v>
                </c:pt>
                <c:pt idx="25">
                  <c:v>0.11187326744785547</c:v>
                </c:pt>
                <c:pt idx="26">
                  <c:v>0.1318413628911112</c:v>
                </c:pt>
                <c:pt idx="27">
                  <c:v>0.17313734863286154</c:v>
                </c:pt>
                <c:pt idx="28">
                  <c:v>0.20072837145007077</c:v>
                </c:pt>
                <c:pt idx="29">
                  <c:v>0.19230685860960375</c:v>
                </c:pt>
                <c:pt idx="30">
                  <c:v>0.2378654328700629</c:v>
                </c:pt>
                <c:pt idx="31">
                  <c:v>0.23424795102263324</c:v>
                </c:pt>
                <c:pt idx="32">
                  <c:v>0.34488491376210201</c:v>
                </c:pt>
                <c:pt idx="33">
                  <c:v>0.24785357726825463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B3-4A78-BFFE-D4A7AE976666}"/>
            </c:ext>
          </c:extLst>
        </c:ser>
        <c:ser>
          <c:idx val="2"/>
          <c:order val="2"/>
          <c:tx>
            <c:strRef>
              <c:f>Processed!$J$1:$M$1</c:f>
              <c:strCache>
                <c:ptCount val="1"/>
                <c:pt idx="0">
                  <c:v>Solver method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Processed!$A$1:$A$35</c:f>
              <c:strCache>
                <c:ptCount val="35"/>
                <c:pt idx="0">
                  <c:v>Tamanho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600</c:v>
                </c:pt>
                <c:pt idx="21">
                  <c:v>700</c:v>
                </c:pt>
                <c:pt idx="22">
                  <c:v>800</c:v>
                </c:pt>
                <c:pt idx="23">
                  <c:v>900</c:v>
                </c:pt>
                <c:pt idx="24">
                  <c:v>1000</c:v>
                </c:pt>
                <c:pt idx="25">
                  <c:v>1200</c:v>
                </c:pt>
                <c:pt idx="26">
                  <c:v>1400</c:v>
                </c:pt>
                <c:pt idx="27">
                  <c:v>1600</c:v>
                </c:pt>
                <c:pt idx="28">
                  <c:v>1800</c:v>
                </c:pt>
                <c:pt idx="29">
                  <c:v>2000</c:v>
                </c:pt>
                <c:pt idx="30">
                  <c:v>2200</c:v>
                </c:pt>
                <c:pt idx="31">
                  <c:v>2400</c:v>
                </c:pt>
                <c:pt idx="32">
                  <c:v>2500</c:v>
                </c:pt>
                <c:pt idx="33">
                  <c:v>3000</c:v>
                </c:pt>
                <c:pt idx="34">
                  <c:v>3500</c:v>
                </c:pt>
              </c:strCache>
            </c:strRef>
          </c:xVal>
          <c:yVal>
            <c:numRef>
              <c:f>Processed!$M$2:$M$35</c:f>
              <c:numCache>
                <c:formatCode>General</c:formatCode>
                <c:ptCount val="34"/>
                <c:pt idx="0">
                  <c:v>0</c:v>
                </c:pt>
                <c:pt idx="1">
                  <c:v>6.036810865710291E-2</c:v>
                </c:pt>
                <c:pt idx="2">
                  <c:v>0.12363528810963749</c:v>
                </c:pt>
                <c:pt idx="3">
                  <c:v>0.21927316453454943</c:v>
                </c:pt>
                <c:pt idx="4">
                  <c:v>0.31961232467811856</c:v>
                </c:pt>
                <c:pt idx="5">
                  <c:v>1.2624663614046139</c:v>
                </c:pt>
                <c:pt idx="6">
                  <c:v>0.61028428768243337</c:v>
                </c:pt>
                <c:pt idx="7">
                  <c:v>0.73212327444399516</c:v>
                </c:pt>
                <c:pt idx="8">
                  <c:v>0.9562138691477976</c:v>
                </c:pt>
                <c:pt idx="9">
                  <c:v>1.295921366978062</c:v>
                </c:pt>
                <c:pt idx="10">
                  <c:v>1.5489015323316997</c:v>
                </c:pt>
                <c:pt idx="11">
                  <c:v>3.0461066323456598</c:v>
                </c:pt>
                <c:pt idx="12">
                  <c:v>4.9692912493751367</c:v>
                </c:pt>
                <c:pt idx="13">
                  <c:v>7.942134060946735</c:v>
                </c:pt>
                <c:pt idx="14">
                  <c:v>11.183237591046597</c:v>
                </c:pt>
                <c:pt idx="15">
                  <c:v>16.611111124504998</c:v>
                </c:pt>
                <c:pt idx="16">
                  <c:v>20.478436573935575</c:v>
                </c:pt>
                <c:pt idx="17">
                  <c:v>25.970577879422525</c:v>
                </c:pt>
                <c:pt idx="18">
                  <c:v>33.021324875076111</c:v>
                </c:pt>
                <c:pt idx="19">
                  <c:v>55.029585950047789</c:v>
                </c:pt>
                <c:pt idx="20">
                  <c:v>70.465907443444337</c:v>
                </c:pt>
                <c:pt idx="21">
                  <c:v>87.076686388970757</c:v>
                </c:pt>
                <c:pt idx="22">
                  <c:v>118.51213312162257</c:v>
                </c:pt>
                <c:pt idx="23">
                  <c:v>143.2341201560279</c:v>
                </c:pt>
                <c:pt idx="24">
                  <c:v>262.35517764029771</c:v>
                </c:pt>
                <c:pt idx="25">
                  <c:v>303.63524309127962</c:v>
                </c:pt>
                <c:pt idx="26">
                  <c:v>347.93404018464747</c:v>
                </c:pt>
                <c:pt idx="27">
                  <c:v>431.81324075018483</c:v>
                </c:pt>
                <c:pt idx="28">
                  <c:v>665.8433344893225</c:v>
                </c:pt>
                <c:pt idx="29">
                  <c:v>613.96033443652914</c:v>
                </c:pt>
                <c:pt idx="30">
                  <c:v>771.55732874755506</c:v>
                </c:pt>
                <c:pt idx="31">
                  <c:v>767.09661693152498</c:v>
                </c:pt>
                <c:pt idx="32">
                  <c:v>1202.2053041395523</c:v>
                </c:pt>
                <c:pt idx="33">
                  <c:v>1245.9878039762136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B3-4A78-BFFE-D4A7AE976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431984"/>
        <c:axId val="385622624"/>
      </c:scatterChart>
      <c:valAx>
        <c:axId val="28043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AMOSTRA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622624"/>
        <c:crosses val="autoZero"/>
        <c:crossBetween val="midCat"/>
      </c:valAx>
      <c:valAx>
        <c:axId val="38562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043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247889711244975"/>
          <c:y val="0.13017366293265625"/>
          <c:w val="0.24257238319576782"/>
          <c:h val="0.13527145939722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1</xdr:row>
      <xdr:rowOff>180975</xdr:rowOff>
    </xdr:from>
    <xdr:to>
      <xdr:col>18</xdr:col>
      <xdr:colOff>95250</xdr:colOff>
      <xdr:row>16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FA6091-DCE7-4EC3-BB1B-C88AD2583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9C33A5-FE42-404A-9966-67CF2E097D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14</xdr:col>
      <xdr:colOff>155863</xdr:colOff>
      <xdr:row>0</xdr:row>
      <xdr:rowOff>0</xdr:rowOff>
    </xdr:from>
    <xdr:to>
      <xdr:col>28</xdr:col>
      <xdr:colOff>311727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F94D8A-AD06-4EC6-B5BD-6B055EB17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173182</xdr:rowOff>
    </xdr:from>
    <xdr:to>
      <xdr:col>14</xdr:col>
      <xdr:colOff>190500</xdr:colOff>
      <xdr:row>65</xdr:row>
      <xdr:rowOff>155864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9E0D1B-23F4-4DA7-9D74-E63689CA5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173183</xdr:colOff>
      <xdr:row>32</xdr:row>
      <xdr:rowOff>173182</xdr:rowOff>
    </xdr:from>
    <xdr:to>
      <xdr:col>28</xdr:col>
      <xdr:colOff>381001</xdr:colOff>
      <xdr:row>65</xdr:row>
      <xdr:rowOff>155864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BACA37-1EBD-4ED9-B012-334980A7F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nicius Jokubauskas" refreshedDate="43230.873165393517" createdVersion="6" refreshedVersion="6" minRefreshableVersion="3" recordCount="558">
  <cacheSource type="worksheet">
    <worksheetSource name="Table4"/>
  </cacheSource>
  <cacheFields count="7">
    <cacheField name="Tamanho amostra" numFmtId="0">
      <sharedItems containsSemiMixedTypes="0" containsString="0" containsNumber="1" containsInteger="1" minValue="10" maxValue="3500" count="33">
        <n v="1000"/>
        <n v="20"/>
        <n v="2500"/>
        <n v="3000"/>
        <n v="3500"/>
        <n v="10"/>
        <n v="30"/>
        <n v="40"/>
        <n v="50"/>
        <n v="60"/>
        <n v="70"/>
        <n v="80"/>
        <n v="90"/>
        <n v="100"/>
        <n v="150"/>
        <n v="200"/>
        <n v="250"/>
        <n v="300"/>
        <n v="350"/>
        <n v="400"/>
        <n v="450"/>
        <n v="500"/>
        <n v="600"/>
        <n v="700"/>
        <n v="800"/>
        <n v="900"/>
        <n v="1200"/>
        <n v="1400"/>
        <n v="1600"/>
        <n v="1800"/>
        <n v="2000"/>
        <n v="2200"/>
        <n v="2400"/>
      </sharedItems>
    </cacheField>
    <cacheField name="Heuristica" numFmtId="0">
      <sharedItems count="3">
        <s v="Solver method"/>
        <s v="Next Product2Buy"/>
        <s v="Next Product Improved V2.1"/>
      </sharedItems>
    </cacheField>
    <cacheField name="Tempo" numFmtId="0">
      <sharedItems containsSemiMixedTypes="0" containsString="0" containsNumber="1" minValue="1.9950736491098999E-3" maxValue="1837.7969307947801"/>
    </cacheField>
    <cacheField name="Fáctivel" numFmtId="0">
      <sharedItems/>
    </cacheField>
    <cacheField name="Resultado" numFmtId="0">
      <sharedItems containsSemiMixedTypes="0" containsString="0" containsNumber="1" minValue="60.28" maxValue="32051.25"/>
    </cacheField>
    <cacheField name="Teste" numFmtId="0">
      <sharedItems containsSemiMixedTypes="0" containsString="0" containsNumber="1" containsInteger="1" minValue="1" maxValue="16"/>
    </cacheField>
    <cacheField name="ID CHECK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8">
  <r>
    <x v="0"/>
    <x v="0"/>
    <n v="128.869779495746"/>
    <b v="1"/>
    <n v="8915.66"/>
    <n v="1"/>
    <s v="1000128.8697794957468915.66"/>
  </r>
  <r>
    <x v="0"/>
    <x v="1"/>
    <n v="0.14127894764479201"/>
    <b v="0"/>
    <n v="9095.58"/>
    <n v="1"/>
    <s v="10000.1412789476447929095.58"/>
  </r>
  <r>
    <x v="0"/>
    <x v="2"/>
    <n v="1.9489740324528899"/>
    <b v="1"/>
    <n v="8698.83"/>
    <n v="1"/>
    <s v="10001.948974032452898698.83"/>
  </r>
  <r>
    <x v="1"/>
    <x v="0"/>
    <n v="0.1283829688075"/>
    <b v="1"/>
    <n v="109.58"/>
    <n v="1"/>
    <s v="200.1283829688075109.58"/>
  </r>
  <r>
    <x v="1"/>
    <x v="1"/>
    <n v="2.7950723363119301E-3"/>
    <b v="0"/>
    <n v="166.99"/>
    <n v="1"/>
    <s v="200.00279507233631193166.99"/>
  </r>
  <r>
    <x v="1"/>
    <x v="2"/>
    <n v="9.2397797091052693E-3"/>
    <b v="1"/>
    <n v="109.58"/>
    <n v="1"/>
    <s v="200.00923977970910527109.58"/>
  </r>
  <r>
    <x v="2"/>
    <x v="0"/>
    <n v="627.55051560941001"/>
    <b v="1"/>
    <n v="22459.34"/>
    <n v="1"/>
    <s v="2500627.5505156094122459.34"/>
  </r>
  <r>
    <x v="2"/>
    <x v="1"/>
    <n v="0.21389749514253201"/>
    <b v="0"/>
    <n v="25161.39"/>
    <n v="1"/>
    <s v="25000.21389749514253225161.39"/>
  </r>
  <r>
    <x v="2"/>
    <x v="2"/>
    <n v="18.485591818515999"/>
    <b v="1"/>
    <n v="22459.34"/>
    <n v="1"/>
    <s v="250018.48559181851622459.34"/>
  </r>
  <r>
    <x v="3"/>
    <x v="0"/>
    <n v="879.81797978587895"/>
    <b v="1"/>
    <n v="26948.240000000002"/>
    <n v="1"/>
    <s v="3000879.81797978587926948.24"/>
  </r>
  <r>
    <x v="3"/>
    <x v="1"/>
    <n v="0.297214281494461"/>
    <b v="0"/>
    <n v="30737.66"/>
    <n v="1"/>
    <s v="30000.29721428149446130737.66"/>
  </r>
  <r>
    <x v="3"/>
    <x v="2"/>
    <n v="24.0032377382765"/>
    <b v="1"/>
    <n v="26948.240000000002"/>
    <n v="1"/>
    <s v="300024.003237738276526948.24"/>
  </r>
  <r>
    <x v="4"/>
    <x v="0"/>
    <n v="1125.79228136651"/>
    <b v="1"/>
    <n v="27089.119999999999"/>
    <n v="1"/>
    <s v="35001125.7922813665127089.12"/>
  </r>
  <r>
    <x v="4"/>
    <x v="1"/>
    <n v="0.220397587039769"/>
    <b v="0"/>
    <n v="28632.71"/>
    <n v="1"/>
    <s v="35000.22039758703976928632.71"/>
  </r>
  <r>
    <x v="4"/>
    <x v="2"/>
    <n v="10.842988565352201"/>
    <b v="1"/>
    <n v="26535.02"/>
    <n v="1"/>
    <s v="350010.842988565352226535.02"/>
  </r>
  <r>
    <x v="4"/>
    <x v="0"/>
    <n v="1276.5983305053001"/>
    <b v="1"/>
    <n v="30107.46"/>
    <n v="2"/>
    <s v="35001276.598330505330107.46"/>
  </r>
  <r>
    <x v="4"/>
    <x v="1"/>
    <n v="0.24290093472677601"/>
    <b v="0"/>
    <n v="29509.54"/>
    <n v="2"/>
    <s v="35000.24290093472677629509.54"/>
  </r>
  <r>
    <x v="4"/>
    <x v="2"/>
    <n v="6.9963027752980897"/>
    <b v="1"/>
    <n v="28739.01"/>
    <n v="2"/>
    <s v="35006.9963027752980928739.01"/>
  </r>
  <r>
    <x v="5"/>
    <x v="0"/>
    <n v="9.11091838208265E-2"/>
    <b v="1"/>
    <n v="78.709999999999994"/>
    <n v="3"/>
    <s v="100.091109183820826578.71"/>
  </r>
  <r>
    <x v="5"/>
    <x v="1"/>
    <n v="5.3370168828440799E-3"/>
    <b v="0"/>
    <n v="93.68"/>
    <n v="3"/>
    <s v="100.0053370168828440893.68"/>
  </r>
  <r>
    <x v="5"/>
    <x v="2"/>
    <n v="6.2613230583416501E-3"/>
    <b v="1"/>
    <n v="78.709999999999994"/>
    <n v="3"/>
    <s v="100.0062613230583416578.71"/>
  </r>
  <r>
    <x v="1"/>
    <x v="0"/>
    <n v="0.10787551528120499"/>
    <b v="1"/>
    <n v="174.87"/>
    <n v="3"/>
    <s v="200.107875515281205174.87"/>
  </r>
  <r>
    <x v="1"/>
    <x v="1"/>
    <n v="4.1764034028251799E-3"/>
    <b v="0"/>
    <n v="214.04"/>
    <n v="3"/>
    <s v="200.00417640340282518214.04"/>
  </r>
  <r>
    <x v="1"/>
    <x v="2"/>
    <n v="1.5461718216667499E-2"/>
    <b v="1"/>
    <n v="168.84"/>
    <n v="3"/>
    <s v="200.0154617182166675168.84"/>
  </r>
  <r>
    <x v="6"/>
    <x v="0"/>
    <n v="0.200144492070577"/>
    <b v="1"/>
    <n v="261.58999999999997"/>
    <n v="3"/>
    <s v="300.200144492070577261.59"/>
  </r>
  <r>
    <x v="6"/>
    <x v="1"/>
    <n v="6.1583488683505296E-3"/>
    <b v="0"/>
    <n v="256.56"/>
    <n v="3"/>
    <s v="300.00615834886835053256.56"/>
  </r>
  <r>
    <x v="6"/>
    <x v="2"/>
    <n v="1.25829537100247E-2"/>
    <b v="1"/>
    <n v="248.86"/>
    <n v="3"/>
    <s v="300.0125829537100247248.86"/>
  </r>
  <r>
    <x v="7"/>
    <x v="0"/>
    <n v="0.28170497361234997"/>
    <b v="1"/>
    <n v="356.02"/>
    <n v="3"/>
    <s v="400.28170497361235356.02"/>
  </r>
  <r>
    <x v="7"/>
    <x v="1"/>
    <n v="5.8818365016016696E-3"/>
    <b v="0"/>
    <n v="404.62"/>
    <n v="3"/>
    <s v="400.00588183650160167404.62"/>
  </r>
  <r>
    <x v="7"/>
    <x v="2"/>
    <n v="2.4493088011342701E-2"/>
    <b v="1"/>
    <n v="353.76"/>
    <n v="3"/>
    <s v="400.0244930880113427353.76"/>
  </r>
  <r>
    <x v="8"/>
    <x v="0"/>
    <n v="0.41286988657249302"/>
    <b v="1"/>
    <n v="450.07"/>
    <n v="3"/>
    <s v="500.412869886572493450.07"/>
  </r>
  <r>
    <x v="8"/>
    <x v="1"/>
    <n v="8.1690122354671699E-3"/>
    <b v="0"/>
    <n v="454.54"/>
    <n v="3"/>
    <s v="500.00816901223546717454.54"/>
  </r>
  <r>
    <x v="8"/>
    <x v="2"/>
    <n v="1.2230544031927901E-2"/>
    <b v="1"/>
    <n v="438.29"/>
    <n v="3"/>
    <s v="500.0122305440319279438.29"/>
  </r>
  <r>
    <x v="9"/>
    <x v="0"/>
    <n v="0.53568486451714503"/>
    <b v="1"/>
    <n v="457.17"/>
    <n v="3"/>
    <s v="600.535684864517145457.17"/>
  </r>
  <r>
    <x v="9"/>
    <x v="1"/>
    <n v="7.2127061124822502E-3"/>
    <b v="0"/>
    <n v="510.31"/>
    <n v="3"/>
    <s v="600.00721270611248225510.31"/>
  </r>
  <r>
    <x v="9"/>
    <x v="2"/>
    <n v="5.07584808065955E-2"/>
    <b v="1"/>
    <n v="456.64"/>
    <n v="3"/>
    <s v="600.0507584808065955456.64"/>
  </r>
  <r>
    <x v="10"/>
    <x v="0"/>
    <n v="0.67817201530746196"/>
    <b v="1"/>
    <n v="623.39"/>
    <n v="3"/>
    <s v="700.678172015307462623.39"/>
  </r>
  <r>
    <x v="10"/>
    <x v="1"/>
    <n v="8.4943450349213006E-3"/>
    <b v="0"/>
    <n v="648.47"/>
    <n v="3"/>
    <s v="700.0084943450349213648.47"/>
  </r>
  <r>
    <x v="10"/>
    <x v="2"/>
    <n v="2.8598106915927301E-2"/>
    <b v="1"/>
    <n v="613.37"/>
    <n v="3"/>
    <s v="700.0285981069159273613.37"/>
  </r>
  <r>
    <x v="11"/>
    <x v="0"/>
    <n v="0.82311905949692799"/>
    <b v="1"/>
    <n v="714.04"/>
    <n v="3"/>
    <s v="800.823119059496928714.04"/>
  </r>
  <r>
    <x v="11"/>
    <x v="1"/>
    <n v="7.1064498765953596E-3"/>
    <b v="0"/>
    <n v="755.53"/>
    <n v="3"/>
    <s v="800.00710644987659536755.53"/>
  </r>
  <r>
    <x v="11"/>
    <x v="2"/>
    <n v="5.0540635010239698E-2"/>
    <b v="1"/>
    <n v="703.53"/>
    <n v="3"/>
    <s v="800.0505406350102397703.53"/>
  </r>
  <r>
    <x v="12"/>
    <x v="0"/>
    <n v="1.0767174125662899"/>
    <b v="1"/>
    <n v="461.44"/>
    <n v="3"/>
    <s v="901.07671741256629461.44"/>
  </r>
  <r>
    <x v="12"/>
    <x v="1"/>
    <n v="1.05620339494825E-2"/>
    <b v="0"/>
    <n v="972.08"/>
    <n v="3"/>
    <s v="900.0105620339494825972.08"/>
  </r>
  <r>
    <x v="12"/>
    <x v="2"/>
    <n v="5.9550671506590498E-2"/>
    <b v="1"/>
    <n v="459.27"/>
    <n v="3"/>
    <s v="900.0595506715065905459.27"/>
  </r>
  <r>
    <x v="13"/>
    <x v="0"/>
    <n v="1.31490779092054"/>
    <b v="1"/>
    <n v="883.04"/>
    <n v="3"/>
    <s v="1001.31490779092054883.04"/>
  </r>
  <r>
    <x v="13"/>
    <x v="1"/>
    <n v="1.1181930368113701E-2"/>
    <b v="0"/>
    <n v="875.42"/>
    <n v="3"/>
    <s v="1000.0111819303681137875.42"/>
  </r>
  <r>
    <x v="13"/>
    <x v="2"/>
    <n v="1.6716690516199499E-2"/>
    <b v="1"/>
    <n v="847"/>
    <n v="3"/>
    <s v="1000.0167166905161995847"/>
  </r>
  <r>
    <x v="14"/>
    <x v="0"/>
    <n v="2.8047949870030902"/>
    <b v="1"/>
    <n v="1344.59"/>
    <n v="3"/>
    <s v="1502.804794987003091344.59"/>
  </r>
  <r>
    <x v="14"/>
    <x v="1"/>
    <n v="1.7989303812425899E-2"/>
    <b v="0"/>
    <n v="1566.38"/>
    <n v="3"/>
    <s v="1500.01798930381242591566.38"/>
  </r>
  <r>
    <x v="14"/>
    <x v="2"/>
    <n v="0.11484945255474301"/>
    <b v="1"/>
    <n v="1327.78"/>
    <n v="3"/>
    <s v="1500.1148494525547431327.78"/>
  </r>
  <r>
    <x v="15"/>
    <x v="0"/>
    <n v="4.8271723861786402"/>
    <b v="1"/>
    <n v="1725.61"/>
    <n v="3"/>
    <s v="2004.827172386178641725.61"/>
  </r>
  <r>
    <x v="15"/>
    <x v="1"/>
    <n v="2.1585195347372001E-2"/>
    <b v="0"/>
    <n v="1944.81"/>
    <n v="3"/>
    <s v="2000.0215851953473721944.81"/>
  </r>
  <r>
    <x v="15"/>
    <x v="2"/>
    <n v="0.16841244157958099"/>
    <b v="1"/>
    <n v="1698.39"/>
    <n v="3"/>
    <s v="2000.1684124415795811698.39"/>
  </r>
  <r>
    <x v="16"/>
    <x v="0"/>
    <n v="7.5600388758336399"/>
    <b v="1"/>
    <n v="1944.65"/>
    <n v="3"/>
    <s v="2507.560038875833641944.65"/>
  </r>
  <r>
    <x v="16"/>
    <x v="1"/>
    <n v="1.94190450559261E-2"/>
    <b v="0"/>
    <n v="2173.62"/>
    <n v="3"/>
    <s v="2500.01941904505592612173.62"/>
  </r>
  <r>
    <x v="16"/>
    <x v="2"/>
    <n v="6.3720921073358E-2"/>
    <b v="1"/>
    <n v="1925.98"/>
    <n v="3"/>
    <s v="2500.0637209210733581925.98"/>
  </r>
  <r>
    <x v="17"/>
    <x v="0"/>
    <n v="10.8731546696948"/>
    <b v="1"/>
    <n v="2689.15"/>
    <n v="3"/>
    <s v="30010.87315466969482689.15"/>
  </r>
  <r>
    <x v="17"/>
    <x v="1"/>
    <n v="2.5632368193036801E-2"/>
    <b v="0"/>
    <n v="3089.47"/>
    <n v="3"/>
    <s v="3000.02563236819303683089.47"/>
  </r>
  <r>
    <x v="17"/>
    <x v="2"/>
    <n v="0.31375251076511201"/>
    <b v="1"/>
    <n v="2651.66"/>
    <n v="3"/>
    <s v="3000.3137525107651122651.66"/>
  </r>
  <r>
    <x v="18"/>
    <x v="0"/>
    <n v="18.523364064222999"/>
    <b v="1"/>
    <n v="3103.42"/>
    <n v="3"/>
    <s v="35018.5233640642233103.42"/>
  </r>
  <r>
    <x v="18"/>
    <x v="1"/>
    <n v="4.0980035314809898E-2"/>
    <b v="0"/>
    <n v="3210.19"/>
    <n v="3"/>
    <s v="3500.04098003531480993210.19"/>
  </r>
  <r>
    <x v="18"/>
    <x v="2"/>
    <n v="0.31784276046316501"/>
    <b v="1"/>
    <n v="3036.87"/>
    <n v="3"/>
    <s v="3500.3178427604631653036.87"/>
  </r>
  <r>
    <x v="19"/>
    <x v="0"/>
    <n v="25.030208360683702"/>
    <b v="1"/>
    <n v="3258.11"/>
    <n v="3"/>
    <s v="40025.03020836068373258.11"/>
  </r>
  <r>
    <x v="19"/>
    <x v="1"/>
    <n v="2.2540270703146299E-2"/>
    <b v="0"/>
    <n v="3166.51"/>
    <n v="3"/>
    <s v="4000.02254027070314633166.51"/>
  </r>
  <r>
    <x v="19"/>
    <x v="2"/>
    <n v="0.11449499159795"/>
    <b v="1"/>
    <n v="3048.46"/>
    <n v="3"/>
    <s v="4000.114494991597953048.46"/>
  </r>
  <r>
    <x v="20"/>
    <x v="0"/>
    <n v="28.160554813448499"/>
    <b v="1"/>
    <n v="3958.23"/>
    <n v="3"/>
    <s v="45028.16055481344853958.23"/>
  </r>
  <r>
    <x v="20"/>
    <x v="1"/>
    <n v="3.50936860001098E-2"/>
    <b v="0"/>
    <n v="3972.88"/>
    <n v="3"/>
    <s v="4500.03509368600010983972.88"/>
  </r>
  <r>
    <x v="20"/>
    <x v="2"/>
    <n v="0.23312207897914999"/>
    <b v="1"/>
    <n v="3824.33"/>
    <n v="3"/>
    <s v="4500.233122078979153824.33"/>
  </r>
  <r>
    <x v="21"/>
    <x v="0"/>
    <n v="38.332467146720496"/>
    <b v="1"/>
    <n v="4072.18"/>
    <n v="3"/>
    <s v="50038.33246714672054072.18"/>
  </r>
  <r>
    <x v="21"/>
    <x v="1"/>
    <n v="3.0093078821636199E-2"/>
    <b v="0"/>
    <n v="4939.6099999999997"/>
    <n v="3"/>
    <s v="5000.03009307882163624939.61"/>
  </r>
  <r>
    <x v="21"/>
    <x v="2"/>
    <n v="0.81826081105916104"/>
    <b v="1"/>
    <n v="3952.86"/>
    <n v="3"/>
    <s v="5000.8182608110591613952.86"/>
  </r>
  <r>
    <x v="22"/>
    <x v="0"/>
    <n v="48.710632679987299"/>
    <b v="1"/>
    <n v="5402.96"/>
    <n v="3"/>
    <s v="60048.71063267998735402.96"/>
  </r>
  <r>
    <x v="22"/>
    <x v="1"/>
    <n v="4.1878085123158798E-2"/>
    <b v="0"/>
    <n v="5603.41"/>
    <n v="3"/>
    <s v="6000.04187808512315885603.41"/>
  </r>
  <r>
    <x v="22"/>
    <x v="2"/>
    <n v="0.484388948695055"/>
    <b v="1"/>
    <n v="5345.24"/>
    <n v="3"/>
    <s v="6000.4843889486950555345.24"/>
  </r>
  <r>
    <x v="23"/>
    <x v="0"/>
    <n v="56.1449564800714"/>
    <b v="1"/>
    <n v="5936.59"/>
    <n v="3"/>
    <s v="70056.14495648007145936.59"/>
  </r>
  <r>
    <x v="23"/>
    <x v="1"/>
    <n v="4.5768540277265402E-2"/>
    <b v="0"/>
    <n v="5786.15"/>
    <n v="3"/>
    <s v="7000.04576854027726545786.15"/>
  </r>
  <r>
    <x v="23"/>
    <x v="2"/>
    <n v="0.32482449259570201"/>
    <b v="1"/>
    <n v="5623.69"/>
    <n v="3"/>
    <s v="7000.3248244925957025623.69"/>
  </r>
  <r>
    <x v="24"/>
    <x v="0"/>
    <n v="65.434556415086902"/>
    <b v="1"/>
    <n v="7258.2"/>
    <n v="3"/>
    <s v="80065.43455641508697258.2"/>
  </r>
  <r>
    <x v="24"/>
    <x v="1"/>
    <n v="4.8250587486208397E-2"/>
    <b v="0"/>
    <n v="8721.73"/>
    <n v="3"/>
    <s v="8000.04825058748620848721.73"/>
  </r>
  <r>
    <x v="24"/>
    <x v="2"/>
    <n v="1.8589040264139101"/>
    <b v="1"/>
    <n v="7258.2"/>
    <n v="3"/>
    <s v="8001.858904026413917258.2"/>
  </r>
  <r>
    <x v="25"/>
    <x v="0"/>
    <n v="85.0681947598855"/>
    <b v="1"/>
    <n v="8108.4"/>
    <n v="3"/>
    <s v="90085.06819475988558108.4"/>
  </r>
  <r>
    <x v="25"/>
    <x v="1"/>
    <n v="3.2328562332594402E-2"/>
    <b v="0"/>
    <n v="8478.2199999999993"/>
    <n v="3"/>
    <s v="9000.03232856233259448478.22"/>
  </r>
  <r>
    <x v="25"/>
    <x v="2"/>
    <n v="1.2765726743422701"/>
    <b v="1"/>
    <n v="8064.41"/>
    <n v="3"/>
    <s v="9001.276572674342278064.41"/>
  </r>
  <r>
    <x v="0"/>
    <x v="0"/>
    <n v="111.13253516712101"/>
    <b v="1"/>
    <n v="7435.31"/>
    <n v="3"/>
    <s v="1000111.1325351671217435.31"/>
  </r>
  <r>
    <x v="0"/>
    <x v="1"/>
    <n v="7.6703053615517505E-2"/>
    <b v="0"/>
    <n v="9979.52"/>
    <n v="3"/>
    <s v="10000.07670305361551759979.52"/>
  </r>
  <r>
    <x v="0"/>
    <x v="2"/>
    <n v="3.2558157853279601"/>
    <b v="1"/>
    <n v="7363.88"/>
    <n v="3"/>
    <s v="10003.255815785327967363.88"/>
  </r>
  <r>
    <x v="26"/>
    <x v="0"/>
    <n v="151.25773291038701"/>
    <b v="1"/>
    <n v="9879.83"/>
    <n v="3"/>
    <s v="1200151.2577329103879879.83"/>
  </r>
  <r>
    <x v="26"/>
    <x v="1"/>
    <n v="4.7366896628659498E-2"/>
    <b v="0"/>
    <n v="9578.9599999999991"/>
    <n v="3"/>
    <s v="12000.04736689662865959578.96"/>
  </r>
  <r>
    <x v="26"/>
    <x v="2"/>
    <n v="0.86691262865616603"/>
    <b v="1"/>
    <n v="9379.91"/>
    <n v="3"/>
    <s v="12000.8669126286561669379.91"/>
  </r>
  <r>
    <x v="27"/>
    <x v="0"/>
    <n v="203.04731725568399"/>
    <b v="1"/>
    <n v="12632.41"/>
    <n v="3"/>
    <s v="1400203.04731725568412632.41"/>
  </r>
  <r>
    <x v="27"/>
    <x v="1"/>
    <n v="7.5446030037255696E-2"/>
    <b v="0"/>
    <n v="13635.99"/>
    <n v="3"/>
    <s v="14000.075446030037255713635.99"/>
  </r>
  <r>
    <x v="27"/>
    <x v="2"/>
    <n v="5.2810559490363804"/>
    <b v="1"/>
    <n v="12489.59"/>
    <n v="3"/>
    <s v="14005.2810559490363812489.59"/>
  </r>
  <r>
    <x v="28"/>
    <x v="0"/>
    <n v="251.13516531665101"/>
    <b v="1"/>
    <n v="13970.16"/>
    <n v="3"/>
    <s v="1600251.13516531665113970.16"/>
  </r>
  <r>
    <x v="28"/>
    <x v="1"/>
    <n v="8.0896277503484201E-2"/>
    <b v="0"/>
    <n v="13897.12"/>
    <n v="3"/>
    <s v="16000.080896277503484213897.12"/>
  </r>
  <r>
    <x v="28"/>
    <x v="2"/>
    <n v="1.7581973198813301"/>
    <b v="1"/>
    <n v="13414.86"/>
    <n v="3"/>
    <s v="16001.7581973198813313414.86"/>
  </r>
  <r>
    <x v="29"/>
    <x v="0"/>
    <n v="309.29881427886801"/>
    <b v="1"/>
    <n v="16097.07"/>
    <n v="3"/>
    <s v="1800309.29881427886816097.07"/>
  </r>
  <r>
    <x v="29"/>
    <x v="1"/>
    <n v="0.14560263285716199"/>
    <b v="0"/>
    <n v="16374.45"/>
    <n v="3"/>
    <s v="18000.14560263285716216374.45"/>
  </r>
  <r>
    <x v="29"/>
    <x v="2"/>
    <n v="2.7967465899544002"/>
    <b v="1"/>
    <n v="15700.83"/>
    <n v="3"/>
    <s v="18002.796746589954415700.83"/>
  </r>
  <r>
    <x v="30"/>
    <x v="0"/>
    <n v="406.19387660491998"/>
    <b v="1"/>
    <n v="16674.22"/>
    <n v="3"/>
    <s v="2000406.1938766049216674.22"/>
  </r>
  <r>
    <x v="30"/>
    <x v="1"/>
    <n v="8.6085192065411306E-2"/>
    <b v="0"/>
    <n v="16172.2"/>
    <n v="3"/>
    <s v="20000.086085192065411316172.2"/>
  </r>
  <r>
    <x v="30"/>
    <x v="2"/>
    <n v="3.76356141364271"/>
    <b v="1"/>
    <n v="16234.35"/>
    <n v="3"/>
    <s v="20003.7635614136427116234.35"/>
  </r>
  <r>
    <x v="31"/>
    <x v="0"/>
    <n v="441.29094352255402"/>
    <b v="1"/>
    <n v="19842.599999999999"/>
    <n v="3"/>
    <s v="2200441.29094352255419842.6"/>
  </r>
  <r>
    <x v="31"/>
    <x v="1"/>
    <n v="0.14663934910464599"/>
    <b v="0"/>
    <n v="23293.200000000001"/>
    <n v="3"/>
    <s v="22000.14663934910464623293.2"/>
  </r>
  <r>
    <x v="31"/>
    <x v="2"/>
    <n v="12.496443082760001"/>
    <b v="1"/>
    <n v="19706.82"/>
    <n v="3"/>
    <s v="220012.4964430827619706.82"/>
  </r>
  <r>
    <x v="32"/>
    <x v="0"/>
    <n v="543.34588168880896"/>
    <b v="1"/>
    <n v="21277.29"/>
    <n v="3"/>
    <s v="2400543.34588168880921277.29"/>
  </r>
  <r>
    <x v="32"/>
    <x v="1"/>
    <n v="0.173627612508539"/>
    <b v="0"/>
    <n v="21262.66"/>
    <n v="3"/>
    <s v="24000.17362761250853921262.66"/>
  </r>
  <r>
    <x v="32"/>
    <x v="2"/>
    <n v="4.2986600227118199"/>
    <b v="1"/>
    <n v="20574.439999999999"/>
    <n v="3"/>
    <s v="24004.2986600227118220574.44"/>
  </r>
  <r>
    <x v="27"/>
    <x v="0"/>
    <n v="427.93179293244202"/>
    <b v="1"/>
    <n v="11980.11"/>
    <n v="4"/>
    <s v="1400427.93179293244211980.11"/>
  </r>
  <r>
    <x v="27"/>
    <x v="1"/>
    <n v="0.15528712978522199"/>
    <b v="0"/>
    <n v="11918.42"/>
    <n v="4"/>
    <s v="14000.15528712978522211918.42"/>
  </r>
  <r>
    <x v="27"/>
    <x v="2"/>
    <n v="4.9410807120726696"/>
    <b v="1"/>
    <n v="11899.1"/>
    <n v="4"/>
    <s v="14004.9410807120726711899.1"/>
  </r>
  <r>
    <x v="28"/>
    <x v="0"/>
    <n v="492.49498216208002"/>
    <b v="1"/>
    <n v="14054.64"/>
    <n v="4"/>
    <s v="1600492.4949821620814054.64"/>
  </r>
  <r>
    <x v="28"/>
    <x v="1"/>
    <n v="0.12767938021852299"/>
    <b v="0"/>
    <n v="16477.54"/>
    <n v="4"/>
    <s v="16000.12767938021852316477.54"/>
  </r>
  <r>
    <x v="28"/>
    <x v="2"/>
    <n v="13.383770447145899"/>
    <b v="1"/>
    <n v="13884.51"/>
    <n v="4"/>
    <s v="160013.383770447145913884.51"/>
  </r>
  <r>
    <x v="29"/>
    <x v="0"/>
    <n v="537.44632788294905"/>
    <b v="1"/>
    <n v="16200.16"/>
    <n v="4"/>
    <s v="1800537.44632788294916200.16"/>
  </r>
  <r>
    <x v="29"/>
    <x v="1"/>
    <n v="0.24453703460585499"/>
    <b v="0"/>
    <n v="19628.73"/>
    <n v="4"/>
    <s v="18000.24453703460585519628.73"/>
  </r>
  <r>
    <x v="29"/>
    <x v="2"/>
    <n v="17.09078303051"/>
    <b v="1"/>
    <n v="16199.05"/>
    <n v="4"/>
    <s v="180017.0907830305116199.05"/>
  </r>
  <r>
    <x v="2"/>
    <x v="0"/>
    <n v="1040.64792139828"/>
    <b v="1"/>
    <n v="22464.66"/>
    <n v="4"/>
    <s v="25001040.6479213982822464.66"/>
  </r>
  <r>
    <x v="2"/>
    <x v="1"/>
    <n v="0.286632145013754"/>
    <b v="0"/>
    <n v="26763.67"/>
    <n v="4"/>
    <s v="25000.28663214501375426763.67"/>
  </r>
  <r>
    <x v="2"/>
    <x v="2"/>
    <n v="29.323259366959"/>
    <b v="1"/>
    <n v="22464.66"/>
    <n v="4"/>
    <s v="250029.32325936695922464.66"/>
  </r>
  <r>
    <x v="3"/>
    <x v="0"/>
    <n v="1837.7969307947801"/>
    <b v="1"/>
    <n v="26697.26"/>
    <n v="4"/>
    <s v="30001837.7969307947826697.26"/>
  </r>
  <r>
    <x v="3"/>
    <x v="1"/>
    <n v="0.52177022068462897"/>
    <b v="0"/>
    <n v="26712.71"/>
    <n v="4"/>
    <s v="30000.52177022068462926712.71"/>
  </r>
  <r>
    <x v="3"/>
    <x v="2"/>
    <n v="15.403309697132499"/>
    <b v="1"/>
    <n v="25846.25"/>
    <n v="4"/>
    <s v="300015.403309697132525846.25"/>
  </r>
  <r>
    <x v="27"/>
    <x v="0"/>
    <n v="431.14485883920599"/>
    <b v="1"/>
    <n v="12538.21"/>
    <n v="5"/>
    <s v="1400431.14485883920612538.21"/>
  </r>
  <r>
    <x v="27"/>
    <x v="1"/>
    <n v="9.3096462610901598E-2"/>
    <b v="0"/>
    <n v="12765.54"/>
    <n v="5"/>
    <s v="14000.093096462610901612765.54"/>
  </r>
  <r>
    <x v="27"/>
    <x v="2"/>
    <n v="1.93806451189414"/>
    <b v="1"/>
    <n v="12263.62"/>
    <n v="5"/>
    <s v="14001.9380645118941412263.62"/>
  </r>
  <r>
    <x v="28"/>
    <x v="0"/>
    <n v="307.30168237672598"/>
    <b v="1"/>
    <n v="13782.14"/>
    <n v="5"/>
    <s v="1600307.30168237672613782.14"/>
  </r>
  <r>
    <x v="28"/>
    <x v="1"/>
    <n v="0.131192400094505"/>
    <b v="0"/>
    <n v="13557.43"/>
    <n v="5"/>
    <s v="16000.13119240009450513557.43"/>
  </r>
  <r>
    <x v="28"/>
    <x v="2"/>
    <n v="2.71947697316602"/>
    <b v="1"/>
    <n v="13259.15"/>
    <n v="5"/>
    <s v="16002.7194769731660213259.15"/>
  </r>
  <r>
    <x v="29"/>
    <x v="0"/>
    <n v="350.768848789581"/>
    <b v="1"/>
    <n v="16166.5"/>
    <n v="5"/>
    <s v="1800350.76884878958116166.5"/>
  </r>
  <r>
    <x v="29"/>
    <x v="1"/>
    <n v="0.147207553300404"/>
    <b v="0"/>
    <n v="18316.060000000001"/>
    <n v="5"/>
    <s v="18000.14720755330040418316.06"/>
  </r>
  <r>
    <x v="29"/>
    <x v="2"/>
    <n v="9.5377882456809804"/>
    <b v="1"/>
    <n v="16122.97"/>
    <n v="5"/>
    <s v="18009.5377882456809816122.97"/>
  </r>
  <r>
    <x v="2"/>
    <x v="0"/>
    <n v="691.19038861064405"/>
    <b v="1"/>
    <n v="14205.74"/>
    <n v="5"/>
    <s v="2500691.19038861064414205.74"/>
  </r>
  <r>
    <x v="2"/>
    <x v="1"/>
    <n v="0.20965093800873499"/>
    <b v="0"/>
    <n v="26453.77"/>
    <n v="5"/>
    <s v="25000.20965093800873526453.77"/>
  </r>
  <r>
    <x v="2"/>
    <x v="2"/>
    <n v="18.244726572756399"/>
    <b v="1"/>
    <n v="14197.47"/>
    <n v="5"/>
    <s v="250018.244726572756414197.47"/>
  </r>
  <r>
    <x v="3"/>
    <x v="0"/>
    <n v="1074.5968531743899"/>
    <b v="1"/>
    <n v="25368.23"/>
    <n v="5"/>
    <s v="30001074.5968531743925368.23"/>
  </r>
  <r>
    <x v="3"/>
    <x v="1"/>
    <n v="0.26452920692645399"/>
    <b v="0"/>
    <n v="24780.98"/>
    <n v="5"/>
    <s v="30000.26452920692645424780.98"/>
  </r>
  <r>
    <x v="3"/>
    <x v="2"/>
    <n v="7.7943884399783201"/>
    <b v="1"/>
    <n v="24573.77"/>
    <n v="5"/>
    <s v="30007.7943884399783224573.77"/>
  </r>
  <r>
    <x v="4"/>
    <x v="0"/>
    <n v="1345.94971618508"/>
    <b v="1"/>
    <n v="31337"/>
    <n v="5"/>
    <s v="35001345.9497161850831337"/>
  </r>
  <r>
    <x v="4"/>
    <x v="1"/>
    <n v="0.28441307173216002"/>
    <b v="0"/>
    <n v="32051.25"/>
    <n v="5"/>
    <s v="35000.2844130717321632051.25"/>
  </r>
  <r>
    <x v="4"/>
    <x v="2"/>
    <n v="11.3713195957825"/>
    <b v="1"/>
    <n v="30761.119999999999"/>
    <n v="5"/>
    <s v="350011.371319595782530761.12"/>
  </r>
  <r>
    <x v="5"/>
    <x v="0"/>
    <n v="5.9246407586795898E-2"/>
    <b v="1"/>
    <n v="91.07"/>
    <n v="6"/>
    <s v="100.059246407586795991.07"/>
  </r>
  <r>
    <x v="5"/>
    <x v="1"/>
    <n v="2.7433868663687198E-3"/>
    <b v="0"/>
    <n v="85.39"/>
    <n v="6"/>
    <s v="100.0027433868663687285.39"/>
  </r>
  <r>
    <x v="5"/>
    <x v="2"/>
    <n v="6.5161079106526403E-3"/>
    <b v="1"/>
    <n v="84.83"/>
    <n v="6"/>
    <s v="100.0065161079106526484.83"/>
  </r>
  <r>
    <x v="1"/>
    <x v="0"/>
    <n v="0.12789343827153901"/>
    <b v="1"/>
    <n v="181.51"/>
    <n v="6"/>
    <s v="200.127893438271539181.51"/>
  </r>
  <r>
    <x v="1"/>
    <x v="1"/>
    <n v="5.1885170777576E-3"/>
    <b v="0"/>
    <n v="188.66"/>
    <n v="6"/>
    <s v="200.0051885170777576188.66"/>
  </r>
  <r>
    <x v="1"/>
    <x v="2"/>
    <n v="8.5267762270984596E-3"/>
    <b v="1"/>
    <n v="181.51"/>
    <n v="6"/>
    <s v="200.00852677622709846181.51"/>
  </r>
  <r>
    <x v="6"/>
    <x v="0"/>
    <n v="0.16463192995440401"/>
    <b v="1"/>
    <n v="262.26"/>
    <n v="6"/>
    <s v="300.164631929954404262.26"/>
  </r>
  <r>
    <x v="6"/>
    <x v="1"/>
    <n v="6.5452361396809398E-3"/>
    <b v="0"/>
    <n v="249.69"/>
    <n v="6"/>
    <s v="300.00654523613968094249.69"/>
  </r>
  <r>
    <x v="6"/>
    <x v="2"/>
    <n v="7.6188780462589298E-3"/>
    <b v="1"/>
    <n v="250.2"/>
    <n v="6"/>
    <s v="300.00761887804625893250.2"/>
  </r>
  <r>
    <x v="7"/>
    <x v="0"/>
    <n v="0.25514933755843"/>
    <b v="1"/>
    <n v="343.89"/>
    <n v="6"/>
    <s v="400.25514933755843343.89"/>
  </r>
  <r>
    <x v="7"/>
    <x v="1"/>
    <n v="7.6459549915528502E-3"/>
    <b v="0"/>
    <n v="323.68"/>
    <n v="6"/>
    <s v="400.00764595499155285323.68"/>
  </r>
  <r>
    <x v="7"/>
    <x v="2"/>
    <n v="1.07470857411985E-2"/>
    <b v="1"/>
    <n v="319.16000000000003"/>
    <n v="6"/>
    <s v="400.0107470857411985319.16"/>
  </r>
  <r>
    <x v="8"/>
    <x v="0"/>
    <n v="0.34692869491585199"/>
    <b v="1"/>
    <n v="435.71"/>
    <n v="6"/>
    <s v="500.346928694915852435.71"/>
  </r>
  <r>
    <x v="8"/>
    <x v="1"/>
    <n v="7.5421600345928399E-3"/>
    <b v="0"/>
    <n v="524.74"/>
    <n v="6"/>
    <s v="500.00754216003459284524.74"/>
  </r>
  <r>
    <x v="8"/>
    <x v="2"/>
    <n v="2.44098661824543E-2"/>
    <b v="1"/>
    <n v="426.65"/>
    <n v="6"/>
    <s v="500.0244098661824543426.65"/>
  </r>
  <r>
    <x v="9"/>
    <x v="0"/>
    <n v="0.48282993462968898"/>
    <b v="1"/>
    <n v="529.4"/>
    <n v="6"/>
    <s v="600.482829934629689529.4"/>
  </r>
  <r>
    <x v="9"/>
    <x v="1"/>
    <n v="7.2964162432131996E-3"/>
    <b v="0"/>
    <n v="516.48"/>
    <n v="6"/>
    <s v="600.0072964162432132516.48"/>
  </r>
  <r>
    <x v="9"/>
    <x v="2"/>
    <n v="1.98843240076505E-2"/>
    <b v="1"/>
    <n v="516.83000000000004"/>
    <n v="6"/>
    <s v="600.0198843240076505516.83"/>
  </r>
  <r>
    <x v="10"/>
    <x v="0"/>
    <n v="0.62743354045828903"/>
    <b v="1"/>
    <n v="620.30999999999995"/>
    <n v="6"/>
    <s v="700.627433540458289620.31"/>
  </r>
  <r>
    <x v="10"/>
    <x v="1"/>
    <n v="4.7745680201582898E-3"/>
    <b v="0"/>
    <n v="666.48"/>
    <n v="6"/>
    <s v="700.00477456802015829666.48"/>
  </r>
  <r>
    <x v="10"/>
    <x v="2"/>
    <n v="3.6036952645704702E-2"/>
    <b v="1"/>
    <n v="620.30999999999995"/>
    <n v="6"/>
    <s v="700.0360369526457047620.31"/>
  </r>
  <r>
    <x v="11"/>
    <x v="0"/>
    <n v="0.74476779057869902"/>
    <b v="1"/>
    <n v="701.22"/>
    <n v="6"/>
    <s v="800.744767790578699701.22"/>
  </r>
  <r>
    <x v="11"/>
    <x v="1"/>
    <n v="7.6553908967307198E-3"/>
    <b v="0"/>
    <n v="813.83"/>
    <n v="6"/>
    <s v="800.00765539089673072813.83"/>
  </r>
  <r>
    <x v="11"/>
    <x v="2"/>
    <n v="4.1899931815328299E-2"/>
    <b v="1"/>
    <n v="686.11"/>
    <n v="6"/>
    <s v="800.0418999318153283686.11"/>
  </r>
  <r>
    <x v="12"/>
    <x v="0"/>
    <n v="1.03493582353708"/>
    <b v="1"/>
    <n v="810.88"/>
    <n v="6"/>
    <s v="901.03493582353708810.88"/>
  </r>
  <r>
    <x v="12"/>
    <x v="1"/>
    <n v="8.1017502373334997E-3"/>
    <b v="0"/>
    <n v="911.46"/>
    <n v="6"/>
    <s v="900.0081017502373335911.46"/>
  </r>
  <r>
    <x v="12"/>
    <x v="2"/>
    <n v="5.7091328895449302E-2"/>
    <b v="1"/>
    <n v="810.88"/>
    <n v="6"/>
    <s v="900.0570913288954493810.88"/>
  </r>
  <r>
    <x v="13"/>
    <x v="0"/>
    <n v="1.2051398606275701"/>
    <b v="1"/>
    <n v="717"/>
    <n v="6"/>
    <s v="1001.20513986062757717"/>
  </r>
  <r>
    <x v="13"/>
    <x v="1"/>
    <n v="1.2295394703913901E-2"/>
    <b v="0"/>
    <n v="958.96"/>
    <n v="6"/>
    <s v="1000.0122953947039139958.96"/>
  </r>
  <r>
    <x v="13"/>
    <x v="2"/>
    <n v="5.0458297811936698E-2"/>
    <b v="1"/>
    <n v="711.56"/>
    <n v="6"/>
    <s v="1000.0504582978119367711.56"/>
  </r>
  <r>
    <x v="14"/>
    <x v="0"/>
    <n v="2.4096409515002599"/>
    <b v="1"/>
    <n v="1310.74"/>
    <n v="6"/>
    <s v="1502.409640951500261310.74"/>
  </r>
  <r>
    <x v="14"/>
    <x v="1"/>
    <n v="1.20960099249316E-2"/>
    <b v="0"/>
    <n v="1357.25"/>
    <n v="6"/>
    <s v="1500.01209600992493161357.25"/>
  </r>
  <r>
    <x v="14"/>
    <x v="2"/>
    <n v="9.7144284836335901E-2"/>
    <b v="1"/>
    <n v="1291.6199999999999"/>
    <n v="6"/>
    <s v="1500.09714428483633591291.62"/>
  </r>
  <r>
    <x v="15"/>
    <x v="0"/>
    <n v="3.9073533598796701"/>
    <b v="1"/>
    <n v="1797.34"/>
    <n v="6"/>
    <s v="2003.907353359879671797.34"/>
  </r>
  <r>
    <x v="15"/>
    <x v="1"/>
    <n v="1.3363703272782201E-2"/>
    <b v="0"/>
    <n v="2066.87"/>
    <n v="6"/>
    <s v="2000.01336370327278222066.87"/>
  </r>
  <r>
    <x v="15"/>
    <x v="2"/>
    <n v="0.13844975462543899"/>
    <b v="1"/>
    <n v="1797.34"/>
    <n v="6"/>
    <s v="2000.1384497546254391797.34"/>
  </r>
  <r>
    <x v="16"/>
    <x v="0"/>
    <n v="6.1986319578518598"/>
    <b v="1"/>
    <n v="2199.84"/>
    <n v="6"/>
    <s v="2506.198631957851862199.84"/>
  </r>
  <r>
    <x v="16"/>
    <x v="1"/>
    <n v="1.9484323679446101E-2"/>
    <b v="0"/>
    <n v="2713.13"/>
    <n v="6"/>
    <s v="2500.01948432367944612713.13"/>
  </r>
  <r>
    <x v="16"/>
    <x v="2"/>
    <n v="0.21813064051744699"/>
    <b v="1"/>
    <n v="2172.56"/>
    <n v="6"/>
    <s v="2500.2181306405174472172.56"/>
  </r>
  <r>
    <x v="17"/>
    <x v="0"/>
    <n v="9.5494203482423305"/>
    <b v="1"/>
    <n v="2624.5"/>
    <n v="6"/>
    <s v="3009.549420348242332624.5"/>
  </r>
  <r>
    <x v="17"/>
    <x v="1"/>
    <n v="1.5707500067691098E-2"/>
    <b v="0"/>
    <n v="2632.07"/>
    <n v="6"/>
    <s v="3000.01570750006769112632.07"/>
  </r>
  <r>
    <x v="17"/>
    <x v="2"/>
    <n v="0.19834600889928899"/>
    <b v="1"/>
    <n v="2566.96"/>
    <n v="6"/>
    <s v="3000.1983460088992892566.96"/>
  </r>
  <r>
    <x v="18"/>
    <x v="0"/>
    <n v="13.5044393882579"/>
    <b v="1"/>
    <n v="1028.6099999999999"/>
    <n v="6"/>
    <s v="35013.50443938825791028.61"/>
  </r>
  <r>
    <x v="18"/>
    <x v="1"/>
    <n v="1.87138615088073E-2"/>
    <b v="0"/>
    <n v="2790.53"/>
    <n v="6"/>
    <s v="3500.01871386150880732790.53"/>
  </r>
  <r>
    <x v="18"/>
    <x v="2"/>
    <n v="0.47594336487660599"/>
    <b v="1"/>
    <n v="1027.3900000000001"/>
    <n v="6"/>
    <s v="3500.4759433648766061027.39"/>
  </r>
  <r>
    <x v="19"/>
    <x v="0"/>
    <n v="16.694924057373498"/>
    <b v="1"/>
    <n v="3586.45"/>
    <n v="6"/>
    <s v="40016.69492405737353586.45"/>
  </r>
  <r>
    <x v="19"/>
    <x v="1"/>
    <n v="2.6141559911025E-2"/>
    <b v="0"/>
    <n v="4300.9799999999996"/>
    <n v="6"/>
    <s v="4000.0261415599110254300.98"/>
  </r>
  <r>
    <x v="19"/>
    <x v="2"/>
    <n v="0.98565003950772401"/>
    <b v="1"/>
    <n v="3586.45"/>
    <n v="6"/>
    <s v="4000.9856500395077243586.45"/>
  </r>
  <r>
    <x v="20"/>
    <x v="0"/>
    <n v="21.364425324656601"/>
    <b v="1"/>
    <n v="3543.26"/>
    <n v="6"/>
    <s v="45021.36442532465663543.26"/>
  </r>
  <r>
    <x v="20"/>
    <x v="1"/>
    <n v="2.0838581200891299E-2"/>
    <b v="0"/>
    <n v="3716"/>
    <n v="6"/>
    <s v="4500.02083858120089133716"/>
  </r>
  <r>
    <x v="20"/>
    <x v="2"/>
    <n v="0.20248180716455899"/>
    <b v="1"/>
    <n v="3477.09"/>
    <n v="6"/>
    <s v="4500.2024818071645593477.09"/>
  </r>
  <r>
    <x v="21"/>
    <x v="0"/>
    <n v="24.5288451518729"/>
    <b v="1"/>
    <n v="4278.75"/>
    <n v="6"/>
    <s v="50024.52884515187294278.75"/>
  </r>
  <r>
    <x v="21"/>
    <x v="1"/>
    <n v="1.99934523023159E-2"/>
    <b v="0"/>
    <n v="4238.29"/>
    <n v="6"/>
    <s v="5000.01999345230231594238.29"/>
  </r>
  <r>
    <x v="21"/>
    <x v="2"/>
    <n v="0.15127643181655501"/>
    <b v="1"/>
    <n v="4157.33"/>
    <n v="6"/>
    <s v="5000.1512764318165554157.33"/>
  </r>
  <r>
    <x v="22"/>
    <x v="0"/>
    <n v="72.369337328686996"/>
    <b v="1"/>
    <n v="4539.3"/>
    <n v="6"/>
    <s v="60072.3693373286874539.3"/>
  </r>
  <r>
    <x v="22"/>
    <x v="1"/>
    <n v="3.0328640269658501E-2"/>
    <b v="0"/>
    <n v="4944.3100000000004"/>
    <n v="6"/>
    <s v="6000.03032864026965854944.31"/>
  </r>
  <r>
    <x v="22"/>
    <x v="2"/>
    <n v="0.25245805329890902"/>
    <b v="1"/>
    <n v="4441.96"/>
    <n v="6"/>
    <s v="6000.2524580532989094441.96"/>
  </r>
  <r>
    <x v="23"/>
    <x v="0"/>
    <n v="46.809415228238102"/>
    <b v="1"/>
    <n v="5122.2"/>
    <n v="6"/>
    <s v="70046.80941522823815122.2"/>
  </r>
  <r>
    <x v="23"/>
    <x v="1"/>
    <n v="3.3728437931017603E-2"/>
    <b v="0"/>
    <n v="5728.75"/>
    <n v="6"/>
    <s v="7000.03372843793101765728.75"/>
  </r>
  <r>
    <x v="23"/>
    <x v="2"/>
    <n v="1.28590136279083"/>
    <b v="1"/>
    <n v="5071.45"/>
    <n v="6"/>
    <s v="7001.285901362790835071.45"/>
  </r>
  <r>
    <x v="24"/>
    <x v="0"/>
    <n v="60.127403591715698"/>
    <b v="1"/>
    <n v="6958.44"/>
    <n v="6"/>
    <s v="80060.12740359171576958.44"/>
  </r>
  <r>
    <x v="24"/>
    <x v="1"/>
    <n v="3.9591827357412498E-2"/>
    <b v="0"/>
    <n v="6876.48"/>
    <n v="6"/>
    <s v="8000.03959182735741256876.48"/>
  </r>
  <r>
    <x v="24"/>
    <x v="2"/>
    <n v="0.39230350137722703"/>
    <b v="1"/>
    <n v="6652.53"/>
    <n v="6"/>
    <s v="8000.3923035013772276652.53"/>
  </r>
  <r>
    <x v="25"/>
    <x v="0"/>
    <n v="77.300771939094901"/>
    <b v="1"/>
    <n v="7247.82"/>
    <n v="6"/>
    <s v="90077.30077193909497247.82"/>
  </r>
  <r>
    <x v="25"/>
    <x v="1"/>
    <n v="5.6758200416993497E-2"/>
    <b v="0"/>
    <n v="7329.23"/>
    <n v="6"/>
    <s v="9000.05675820041699357329.23"/>
  </r>
  <r>
    <x v="25"/>
    <x v="2"/>
    <n v="0.46331196989700602"/>
    <b v="1"/>
    <n v="7151.73"/>
    <n v="6"/>
    <s v="9000.4633119698970067151.73"/>
  </r>
  <r>
    <x v="0"/>
    <x v="0"/>
    <n v="93.304259941956801"/>
    <b v="1"/>
    <n v="8690.23"/>
    <n v="6"/>
    <s v="100093.30425994195688690.23"/>
  </r>
  <r>
    <x v="0"/>
    <x v="1"/>
    <n v="4.9549168860835303E-2"/>
    <b v="0"/>
    <n v="8610.56"/>
    <n v="6"/>
    <s v="10000.04954916886083538610.56"/>
  </r>
  <r>
    <x v="0"/>
    <x v="2"/>
    <n v="0.60424870092202798"/>
    <b v="1"/>
    <n v="8346.2099999999991"/>
    <n v="6"/>
    <s v="10000.6042487009220288346.21"/>
  </r>
  <r>
    <x v="5"/>
    <x v="0"/>
    <n v="5.4893448379982099E-2"/>
    <b v="1"/>
    <n v="90.74"/>
    <n v="7"/>
    <s v="100.054893448379982190.74"/>
  </r>
  <r>
    <x v="5"/>
    <x v="1"/>
    <n v="2.72204681510265E-3"/>
    <b v="0"/>
    <n v="102.65"/>
    <n v="7"/>
    <s v="100.00272204681510265102.65"/>
  </r>
  <r>
    <x v="5"/>
    <x v="2"/>
    <n v="6.2334256682245398E-3"/>
    <b v="1"/>
    <n v="89.92"/>
    <n v="7"/>
    <s v="100.0062334256682245489.92"/>
  </r>
  <r>
    <x v="1"/>
    <x v="0"/>
    <n v="0.101559217954103"/>
    <b v="1"/>
    <n v="181.13"/>
    <n v="7"/>
    <s v="200.101559217954103181.13"/>
  </r>
  <r>
    <x v="1"/>
    <x v="1"/>
    <n v="2.5842008874651899E-3"/>
    <b v="0"/>
    <n v="187.99"/>
    <n v="7"/>
    <s v="200.00258420088746519187.99"/>
  </r>
  <r>
    <x v="1"/>
    <x v="2"/>
    <n v="8.9710622013338404E-3"/>
    <b v="1"/>
    <n v="176.09"/>
    <n v="7"/>
    <s v="200.00897106220133384176.09"/>
  </r>
  <r>
    <x v="6"/>
    <x v="0"/>
    <n v="0.226639628078559"/>
    <b v="1"/>
    <n v="256.25"/>
    <n v="7"/>
    <s v="300.226639628078559256.25"/>
  </r>
  <r>
    <x v="6"/>
    <x v="1"/>
    <n v="6.62521989707504E-3"/>
    <b v="0"/>
    <n v="271.92"/>
    <n v="7"/>
    <s v="300.00662521989707504271.92"/>
  </r>
  <r>
    <x v="6"/>
    <x v="2"/>
    <n v="1.7810022055348401E-2"/>
    <b v="1"/>
    <n v="248.29"/>
    <n v="7"/>
    <s v="300.0178100220553484248.29"/>
  </r>
  <r>
    <x v="7"/>
    <x v="0"/>
    <n v="0.30419232132542101"/>
    <b v="1"/>
    <n v="337.73"/>
    <n v="7"/>
    <s v="400.304192321325421337.73"/>
  </r>
  <r>
    <x v="7"/>
    <x v="1"/>
    <n v="6.4607073465315903E-3"/>
    <b v="0"/>
    <n v="364.07"/>
    <n v="7"/>
    <s v="400.00646070734653159364.07"/>
  </r>
  <r>
    <x v="7"/>
    <x v="2"/>
    <n v="2.2344578716588698E-2"/>
    <b v="1"/>
    <n v="329.62"/>
    <n v="7"/>
    <s v="400.0223445787165887329.62"/>
  </r>
  <r>
    <x v="8"/>
    <x v="0"/>
    <n v="0.35275798521766499"/>
    <b v="1"/>
    <n v="442.28"/>
    <n v="7"/>
    <s v="500.352757985217665442.28"/>
  </r>
  <r>
    <x v="8"/>
    <x v="1"/>
    <n v="1.06900337394317E-2"/>
    <b v="0"/>
    <n v="432.84"/>
    <n v="7"/>
    <s v="500.0106900337394317432.84"/>
  </r>
  <r>
    <x v="8"/>
    <x v="2"/>
    <n v="1.2719158614713901E-2"/>
    <b v="1"/>
    <n v="421.29"/>
    <n v="7"/>
    <s v="500.0127191586147139421.29"/>
  </r>
  <r>
    <x v="9"/>
    <x v="0"/>
    <n v="0.51882048193561903"/>
    <b v="1"/>
    <n v="511.72"/>
    <n v="7"/>
    <s v="600.518820481935619511.72"/>
  </r>
  <r>
    <x v="9"/>
    <x v="1"/>
    <n v="6.6666557265135902E-3"/>
    <b v="0"/>
    <n v="508.86"/>
    <n v="7"/>
    <s v="600.00666665572651359508.86"/>
  </r>
  <r>
    <x v="9"/>
    <x v="2"/>
    <n v="1.2477517985611499E-2"/>
    <b v="1"/>
    <n v="493.24"/>
    <n v="7"/>
    <s v="600.0124775179856115493.24"/>
  </r>
  <r>
    <x v="10"/>
    <x v="0"/>
    <n v="0.62157559536312501"/>
    <b v="1"/>
    <n v="574.79999999999995"/>
    <n v="7"/>
    <s v="700.621575595363125574.8"/>
  </r>
  <r>
    <x v="10"/>
    <x v="1"/>
    <n v="6.5788609987924504E-3"/>
    <b v="0"/>
    <n v="710.61"/>
    <n v="7"/>
    <s v="700.00657886099879245710.61"/>
  </r>
  <r>
    <x v="10"/>
    <x v="2"/>
    <n v="3.92327561308616E-2"/>
    <b v="1"/>
    <n v="559.41"/>
    <n v="7"/>
    <s v="700.0392327561308616559.41"/>
  </r>
  <r>
    <x v="11"/>
    <x v="0"/>
    <n v="0.87099549375098395"/>
    <b v="1"/>
    <n v="722.38"/>
    <n v="7"/>
    <s v="800.870995493750984722.38"/>
  </r>
  <r>
    <x v="11"/>
    <x v="1"/>
    <n v="7.9257305834166108E-3"/>
    <b v="0"/>
    <n v="861.62"/>
    <n v="7"/>
    <s v="800.00792573058341661861.62"/>
  </r>
  <r>
    <x v="11"/>
    <x v="2"/>
    <n v="5.25176574069212E-2"/>
    <b v="1"/>
    <n v="716.57"/>
    <n v="7"/>
    <s v="800.0525176574069212716.57"/>
  </r>
  <r>
    <x v="12"/>
    <x v="0"/>
    <n v="1.06044051620017"/>
    <b v="1"/>
    <n v="714.15"/>
    <n v="7"/>
    <s v="901.06044051620017714.15"/>
  </r>
  <r>
    <x v="12"/>
    <x v="1"/>
    <n v="8.4135246547285495E-3"/>
    <b v="0"/>
    <n v="759.25"/>
    <n v="7"/>
    <s v="900.00841352465472855759.25"/>
  </r>
  <r>
    <x v="12"/>
    <x v="2"/>
    <n v="1.96319677834377E-2"/>
    <b v="1"/>
    <n v="709.98"/>
    <n v="7"/>
    <s v="900.0196319677834377709.98"/>
  </r>
  <r>
    <x v="13"/>
    <x v="0"/>
    <n v="1.3469783023945801"/>
    <b v="1"/>
    <n v="905.44"/>
    <n v="7"/>
    <s v="1001.34697830239458905.44"/>
  </r>
  <r>
    <x v="13"/>
    <x v="1"/>
    <n v="8.0348586094629495E-3"/>
    <b v="0"/>
    <n v="1055.47"/>
    <n v="7"/>
    <s v="1000.008034858609462951055.47"/>
  </r>
  <r>
    <x v="13"/>
    <x v="2"/>
    <n v="5.8199289108858701E-2"/>
    <b v="1"/>
    <n v="905.44"/>
    <n v="7"/>
    <s v="1000.0581992891088587905.44"/>
  </r>
  <r>
    <x v="14"/>
    <x v="0"/>
    <n v="2.4386105622801"/>
    <b v="1"/>
    <n v="1335.7"/>
    <n v="7"/>
    <s v="1502.43861056228011335.7"/>
  </r>
  <r>
    <x v="14"/>
    <x v="1"/>
    <n v="9.9035734915720007E-3"/>
    <b v="0"/>
    <n v="1409.35"/>
    <n v="7"/>
    <s v="1500.0099035734915721409.35"/>
  </r>
  <r>
    <x v="14"/>
    <x v="2"/>
    <n v="4.6071309011185897E-2"/>
    <b v="1"/>
    <n v="1321.31"/>
    <n v="7"/>
    <s v="1500.04607130901118591321.31"/>
  </r>
  <r>
    <x v="15"/>
    <x v="0"/>
    <n v="4.32366552013863"/>
    <b v="1"/>
    <n v="1782.55"/>
    <n v="7"/>
    <s v="2004.323665520138631782.55"/>
  </r>
  <r>
    <x v="15"/>
    <x v="1"/>
    <n v="1.48233602898706E-2"/>
    <b v="0"/>
    <n v="2005.35"/>
    <n v="7"/>
    <s v="2000.01482336028987062005.35"/>
  </r>
  <r>
    <x v="15"/>
    <x v="2"/>
    <n v="0.14027874415795799"/>
    <b v="1"/>
    <n v="1714.31"/>
    <n v="7"/>
    <s v="2000.1402787441579581714.31"/>
  </r>
  <r>
    <x v="16"/>
    <x v="0"/>
    <n v="6.7204816894659398"/>
    <b v="1"/>
    <n v="2135.52"/>
    <n v="7"/>
    <s v="2506.720481689465942135.52"/>
  </r>
  <r>
    <x v="16"/>
    <x v="1"/>
    <n v="1.3007568397839E-2"/>
    <b v="0"/>
    <n v="2127.08"/>
    <n v="7"/>
    <s v="2500.0130075683978392127.08"/>
  </r>
  <r>
    <x v="16"/>
    <x v="2"/>
    <n v="6.9612193456915605E-2"/>
    <b v="1"/>
    <n v="2061.75"/>
    <n v="7"/>
    <s v="2500.06961219345691562061.75"/>
  </r>
  <r>
    <x v="17"/>
    <x v="0"/>
    <n v="9.4211340781389392"/>
    <b v="1"/>
    <n v="2693.09"/>
    <n v="7"/>
    <s v="3009.421134078138942693.09"/>
  </r>
  <r>
    <x v="17"/>
    <x v="1"/>
    <n v="1.5858025258626798E-2"/>
    <b v="0"/>
    <n v="2799.13"/>
    <n v="7"/>
    <s v="3000.01585802525862682799.13"/>
  </r>
  <r>
    <x v="17"/>
    <x v="2"/>
    <n v="0.16803705758021401"/>
    <b v="1"/>
    <n v="2668.48"/>
    <n v="7"/>
    <s v="3000.1680370575802142668.48"/>
  </r>
  <r>
    <x v="18"/>
    <x v="0"/>
    <n v="12.6528186210155"/>
    <b v="1"/>
    <n v="2910.65"/>
    <n v="7"/>
    <s v="35012.65281862101552910.65"/>
  </r>
  <r>
    <x v="18"/>
    <x v="1"/>
    <n v="1.36057212624081E-2"/>
    <b v="0"/>
    <n v="2852.48"/>
    <n v="7"/>
    <s v="3500.01360572126240812852.48"/>
  </r>
  <r>
    <x v="18"/>
    <x v="2"/>
    <n v="8.6727242293761705E-2"/>
    <b v="1"/>
    <n v="2761.17"/>
    <n v="7"/>
    <s v="3500.08672724229376172761.17"/>
  </r>
  <r>
    <x v="19"/>
    <x v="0"/>
    <n v="15.998714258520099"/>
    <b v="1"/>
    <n v="3625.62"/>
    <n v="7"/>
    <s v="40015.99871425852013625.62"/>
  </r>
  <r>
    <x v="19"/>
    <x v="1"/>
    <n v="1.8257200808697801E-2"/>
    <b v="0"/>
    <n v="4287.22"/>
    <n v="7"/>
    <s v="4000.01825720080869784287.22"/>
  </r>
  <r>
    <x v="19"/>
    <x v="2"/>
    <n v="0.44624870359186902"/>
    <b v="1"/>
    <n v="3625.62"/>
    <n v="7"/>
    <s v="4000.4462487035918693625.62"/>
  </r>
  <r>
    <x v="20"/>
    <x v="0"/>
    <n v="19.496554672320499"/>
    <b v="1"/>
    <n v="4056.75"/>
    <n v="7"/>
    <s v="45019.49655467232054056.75"/>
  </r>
  <r>
    <x v="20"/>
    <x v="1"/>
    <n v="2.6850007220488602E-2"/>
    <b v="0"/>
    <n v="4832.49"/>
    <n v="7"/>
    <s v="4500.02685000722048864832.49"/>
  </r>
  <r>
    <x v="20"/>
    <x v="2"/>
    <n v="0.58308868416216297"/>
    <b v="1"/>
    <n v="4056.75"/>
    <n v="7"/>
    <s v="4500.5830886841621634056.75"/>
  </r>
  <r>
    <x v="21"/>
    <x v="0"/>
    <n v="24.421727307934599"/>
    <b v="1"/>
    <n v="4128.1000000000004"/>
    <n v="7"/>
    <s v="50024.42172730793464128.1"/>
  </r>
  <r>
    <x v="21"/>
    <x v="1"/>
    <n v="1.8027047340240101E-2"/>
    <b v="0"/>
    <n v="4017.3"/>
    <n v="7"/>
    <s v="5000.01802704734024014017.3"/>
  </r>
  <r>
    <x v="21"/>
    <x v="2"/>
    <n v="0.168583107966185"/>
    <b v="1"/>
    <n v="3900.91"/>
    <n v="7"/>
    <s v="5000.1685831079661853900.91"/>
  </r>
  <r>
    <x v="22"/>
    <x v="0"/>
    <n v="33.710998217849003"/>
    <b v="1"/>
    <n v="5400.42"/>
    <n v="7"/>
    <s v="60033.7109982178495400.42"/>
  </r>
  <r>
    <x v="22"/>
    <x v="1"/>
    <n v="2.92225161476551E-2"/>
    <b v="0"/>
    <n v="6111.83"/>
    <n v="7"/>
    <s v="6000.02922251614765516111.83"/>
  </r>
  <r>
    <x v="22"/>
    <x v="2"/>
    <n v="1.0277398519140699"/>
    <b v="1"/>
    <n v="5335.33"/>
    <n v="7"/>
    <s v="6001.027739851914075335.33"/>
  </r>
  <r>
    <x v="23"/>
    <x v="0"/>
    <n v="44.492597755737002"/>
    <b v="1"/>
    <n v="6314.52"/>
    <n v="7"/>
    <s v="70044.4925977557376314.52"/>
  </r>
  <r>
    <x v="23"/>
    <x v="1"/>
    <n v="3.52852754292882E-2"/>
    <b v="0"/>
    <n v="6810.29"/>
    <n v="7"/>
    <s v="7000.03528527542928826810.29"/>
  </r>
  <r>
    <x v="23"/>
    <x v="2"/>
    <n v="1.35619346675943"/>
    <b v="1"/>
    <n v="6314.52"/>
    <n v="7"/>
    <s v="7001.356193466759436314.52"/>
  </r>
  <r>
    <x v="24"/>
    <x v="0"/>
    <n v="56.5585254424198"/>
    <b v="1"/>
    <n v="6997.74"/>
    <n v="7"/>
    <s v="80056.55852544241986997.74"/>
  </r>
  <r>
    <x v="24"/>
    <x v="1"/>
    <n v="4.1408342304265398E-2"/>
    <b v="0"/>
    <n v="7267.72"/>
    <n v="7"/>
    <s v="8000.04140834230426547267.72"/>
  </r>
  <r>
    <x v="24"/>
    <x v="2"/>
    <n v="0.88916859213361399"/>
    <b v="1"/>
    <n v="6754.79"/>
    <n v="7"/>
    <s v="8000.8891685921336146754.79"/>
  </r>
  <r>
    <x v="5"/>
    <x v="0"/>
    <n v="3.6516863151814301E-2"/>
    <b v="1"/>
    <n v="91.7"/>
    <n v="8"/>
    <s v="100.036516863151814391.7"/>
  </r>
  <r>
    <x v="5"/>
    <x v="1"/>
    <n v="2.10994525547444E-3"/>
    <b v="0"/>
    <n v="85.48"/>
    <n v="8"/>
    <s v="100.0021099452554744485.48"/>
  </r>
  <r>
    <x v="5"/>
    <x v="2"/>
    <n v="6.59198918237672E-3"/>
    <b v="1"/>
    <n v="84.92"/>
    <n v="8"/>
    <s v="100.0065919891823767284.92"/>
  </r>
  <r>
    <x v="1"/>
    <x v="0"/>
    <n v="0.100435527490416"/>
    <b v="1"/>
    <n v="171.1"/>
    <n v="8"/>
    <s v="200.100435527490416171.1"/>
  </r>
  <r>
    <x v="1"/>
    <x v="1"/>
    <n v="3.6073786955836602E-3"/>
    <b v="0"/>
    <n v="204.3"/>
    <n v="8"/>
    <s v="200.00360737869558366204.3"/>
  </r>
  <r>
    <x v="1"/>
    <x v="2"/>
    <n v="8.3716785695531204E-3"/>
    <b v="1"/>
    <n v="165.57"/>
    <n v="8"/>
    <s v="200.00837167856955312165.57"/>
  </r>
  <r>
    <x v="6"/>
    <x v="0"/>
    <n v="0.175853660137583"/>
    <b v="1"/>
    <n v="266.69"/>
    <n v="8"/>
    <s v="300.175853660137583266.69"/>
  </r>
  <r>
    <x v="6"/>
    <x v="1"/>
    <n v="2.7442006249015398E-3"/>
    <b v="0"/>
    <n v="330.26"/>
    <n v="8"/>
    <s v="300.00274420062490154330.26"/>
  </r>
  <r>
    <x v="6"/>
    <x v="2"/>
    <n v="9.4592665283831298E-3"/>
    <b v="1"/>
    <n v="262.64999999999998"/>
    <n v="8"/>
    <s v="300.00945926652838313262.65"/>
  </r>
  <r>
    <x v="7"/>
    <x v="0"/>
    <n v="0.24735672228640401"/>
    <b v="1"/>
    <n v="341.91"/>
    <n v="8"/>
    <s v="400.247356722286404341.91"/>
  </r>
  <r>
    <x v="7"/>
    <x v="1"/>
    <n v="7.6209105708133704E-3"/>
    <b v="0"/>
    <n v="376.64"/>
    <n v="8"/>
    <s v="400.00762091057081337376.64"/>
  </r>
  <r>
    <x v="7"/>
    <x v="2"/>
    <n v="1.41148486320432E-2"/>
    <b v="1"/>
    <n v="338.07"/>
    <n v="8"/>
    <s v="400.0141148486320432338.07"/>
  </r>
  <r>
    <x v="8"/>
    <x v="0"/>
    <n v="0.41601449679672298"/>
    <b v="1"/>
    <n v="433.37"/>
    <n v="8"/>
    <s v="500.416014496796723433.37"/>
  </r>
  <r>
    <x v="8"/>
    <x v="1"/>
    <n v="4.6157872971694901E-3"/>
    <b v="0"/>
    <n v="448.74"/>
    <n v="8"/>
    <s v="500.00461578729716949448.74"/>
  </r>
  <r>
    <x v="8"/>
    <x v="2"/>
    <n v="2.51232408233996E-2"/>
    <b v="1"/>
    <n v="420.63"/>
    <n v="8"/>
    <s v="500.0251232408233996420.63"/>
  </r>
  <r>
    <x v="9"/>
    <x v="0"/>
    <n v="0.46907369177650499"/>
    <b v="1"/>
    <n v="301.39999999999998"/>
    <n v="8"/>
    <s v="600.469073691776505301.4"/>
  </r>
  <r>
    <x v="9"/>
    <x v="1"/>
    <n v="6.2629640812896696E-3"/>
    <b v="0"/>
    <n v="494.98"/>
    <n v="8"/>
    <s v="600.00626296408128967494.98"/>
  </r>
  <r>
    <x v="9"/>
    <x v="2"/>
    <n v="3.2899228062805097E-2"/>
    <b v="1"/>
    <n v="299.91000000000003"/>
    <n v="8"/>
    <s v="600.0328992280628051299.91"/>
  </r>
  <r>
    <x v="10"/>
    <x v="0"/>
    <n v="0.68106185671900399"/>
    <b v="1"/>
    <n v="603.4"/>
    <n v="8"/>
    <s v="700.681061856719004603.4"/>
  </r>
  <r>
    <x v="10"/>
    <x v="1"/>
    <n v="6.3474767631150897E-3"/>
    <b v="0"/>
    <n v="737.84"/>
    <n v="8"/>
    <s v="700.00634747676311509737.84"/>
  </r>
  <r>
    <x v="10"/>
    <x v="2"/>
    <n v="3.1573691776505701E-2"/>
    <b v="1"/>
    <n v="588.29"/>
    <n v="8"/>
    <s v="700.0315736917765057588.29"/>
  </r>
  <r>
    <x v="11"/>
    <x v="0"/>
    <n v="0.80634739471196704"/>
    <b v="1"/>
    <n v="631.65"/>
    <n v="8"/>
    <s v="800.806347394711967631.65"/>
  </r>
  <r>
    <x v="11"/>
    <x v="1"/>
    <n v="9.4149589087852894E-3"/>
    <b v="0"/>
    <n v="656.38"/>
    <n v="8"/>
    <s v="800.00941495890878529656.38"/>
  </r>
  <r>
    <x v="11"/>
    <x v="2"/>
    <n v="1.8784789686498899E-2"/>
    <b v="1"/>
    <n v="616.5"/>
    <n v="8"/>
    <s v="800.0187847896864989616.5"/>
  </r>
  <r>
    <x v="12"/>
    <x v="0"/>
    <n v="0.98386382135167705"/>
    <b v="1"/>
    <n v="819.73"/>
    <n v="8"/>
    <s v="900.983863821351677819.73"/>
  </r>
  <r>
    <x v="12"/>
    <x v="1"/>
    <n v="9.5811124822766606E-3"/>
    <b v="0"/>
    <n v="827.26"/>
    <n v="8"/>
    <s v="900.00958111248227666827.26"/>
  </r>
  <r>
    <x v="12"/>
    <x v="2"/>
    <n v="2.68865199810948E-2"/>
    <b v="1"/>
    <n v="806.35"/>
    <n v="8"/>
    <s v="900.0268865199810948806.35"/>
  </r>
  <r>
    <x v="13"/>
    <x v="0"/>
    <n v="1.1950696286036799"/>
    <b v="1"/>
    <n v="870.24"/>
    <n v="8"/>
    <s v="1001.19506962860368870.24"/>
  </r>
  <r>
    <x v="13"/>
    <x v="1"/>
    <n v="6.69127107073475E-3"/>
    <b v="0"/>
    <n v="860.19"/>
    <n v="8"/>
    <s v="1000.00669127107073475860.19"/>
  </r>
  <r>
    <x v="13"/>
    <x v="2"/>
    <n v="2.0066428608937498E-2"/>
    <b v="1"/>
    <n v="843.17"/>
    <n v="8"/>
    <s v="1000.0200664286089375843.17"/>
  </r>
  <r>
    <x v="14"/>
    <x v="0"/>
    <n v="2.75478194087066"/>
    <b v="1"/>
    <n v="1338.36"/>
    <n v="8"/>
    <s v="1502.754781940870661338.36"/>
  </r>
  <r>
    <x v="14"/>
    <x v="1"/>
    <n v="1.3083055453447999E-2"/>
    <b v="0"/>
    <n v="1578.02"/>
    <n v="8"/>
    <s v="1500.0130830554534481578.02"/>
  </r>
  <r>
    <x v="14"/>
    <x v="2"/>
    <n v="8.22808906159746E-2"/>
    <b v="1"/>
    <n v="1319.34"/>
    <n v="8"/>
    <s v="1500.08228089061597461319.34"/>
  </r>
  <r>
    <x v="15"/>
    <x v="0"/>
    <n v="4.23187613230583"/>
    <b v="1"/>
    <n v="1798.21"/>
    <n v="8"/>
    <s v="2004.231876132305831798.21"/>
  </r>
  <r>
    <x v="15"/>
    <x v="1"/>
    <n v="1.3340696056294701E-2"/>
    <b v="0"/>
    <n v="2062.6999999999998"/>
    <n v="8"/>
    <s v="2000.01334069605629472062.7"/>
  </r>
  <r>
    <x v="15"/>
    <x v="2"/>
    <n v="0.17131623168618401"/>
    <b v="1"/>
    <n v="1798.21"/>
    <n v="8"/>
    <s v="2000.1713162316861841798.21"/>
  </r>
  <r>
    <x v="16"/>
    <x v="0"/>
    <n v="6.4985948741007098"/>
    <b v="1"/>
    <n v="2127.17"/>
    <n v="8"/>
    <s v="2506.498594874100712127.17"/>
  </r>
  <r>
    <x v="16"/>
    <x v="1"/>
    <n v="1.14235709972163E-2"/>
    <b v="0"/>
    <n v="2116.4"/>
    <n v="8"/>
    <s v="2500.01142357099721632116.4"/>
  </r>
  <r>
    <x v="16"/>
    <x v="2"/>
    <n v="6.8934450979362794E-2"/>
    <b v="1"/>
    <n v="2020.63"/>
    <n v="8"/>
    <s v="2500.06893445097936282020.63"/>
  </r>
  <r>
    <x v="17"/>
    <x v="0"/>
    <n v="9.56457384275061"/>
    <b v="1"/>
    <n v="2733.09"/>
    <n v="8"/>
    <s v="3009.564573842750612733.09"/>
  </r>
  <r>
    <x v="17"/>
    <x v="1"/>
    <n v="3.1008769626634299E-2"/>
    <b v="0"/>
    <n v="2978.7"/>
    <n v="8"/>
    <s v="3000.03100876962663432978.7"/>
  </r>
  <r>
    <x v="17"/>
    <x v="2"/>
    <n v="0.303883809011185"/>
    <b v="1"/>
    <n v="2730.28"/>
    <n v="8"/>
    <s v="3000.3038838090111852730.28"/>
  </r>
  <r>
    <x v="18"/>
    <x v="0"/>
    <n v="12.7246884517933"/>
    <b v="1"/>
    <n v="3041.58"/>
    <n v="8"/>
    <s v="35012.72468845179333041.58"/>
  </r>
  <r>
    <x v="18"/>
    <x v="1"/>
    <n v="2.9302926272116201E-2"/>
    <b v="0"/>
    <n v="3334.16"/>
    <n v="8"/>
    <s v="3500.02930292627211623334.16"/>
  </r>
  <r>
    <x v="18"/>
    <x v="2"/>
    <n v="0.35687079898124802"/>
    <b v="1"/>
    <n v="3000.84"/>
    <n v="8"/>
    <s v="3500.3568707989812483000.84"/>
  </r>
  <r>
    <x v="19"/>
    <x v="0"/>
    <n v="15.882313218767999"/>
    <b v="1"/>
    <n v="3480.46"/>
    <n v="8"/>
    <s v="40015.8823132187683480.46"/>
  </r>
  <r>
    <x v="19"/>
    <x v="1"/>
    <n v="1.90153534107011E-2"/>
    <b v="0"/>
    <n v="3739.94"/>
    <n v="8"/>
    <s v="4000.01901535341070113739.94"/>
  </r>
  <r>
    <x v="19"/>
    <x v="2"/>
    <n v="0.439474560862258"/>
    <b v="1"/>
    <n v="3439.4"/>
    <n v="8"/>
    <s v="4000.4394745608622583439.4"/>
  </r>
  <r>
    <x v="20"/>
    <x v="0"/>
    <n v="19.440854661161499"/>
    <b v="1"/>
    <n v="3425.7"/>
    <n v="8"/>
    <s v="45019.44085466116153425.7"/>
  </r>
  <r>
    <x v="20"/>
    <x v="1"/>
    <n v="2.2509501522876001E-2"/>
    <b v="0"/>
    <n v="3912.26"/>
    <n v="8"/>
    <s v="4500.0225095015228763912.26"/>
  </r>
  <r>
    <x v="20"/>
    <x v="2"/>
    <n v="0.59791573675366205"/>
    <b v="1"/>
    <n v="3393.99"/>
    <n v="8"/>
    <s v="4500.5979157367536623393.99"/>
  </r>
  <r>
    <x v="21"/>
    <x v="0"/>
    <n v="24.825131774142701"/>
    <b v="1"/>
    <n v="4113.22"/>
    <n v="8"/>
    <s v="50024.82513177414274113.22"/>
  </r>
  <r>
    <x v="21"/>
    <x v="1"/>
    <n v="3.9808755185631997E-2"/>
    <b v="0"/>
    <n v="4294.13"/>
    <n v="8"/>
    <s v="5000.0398087551856324294.13"/>
  </r>
  <r>
    <x v="21"/>
    <x v="2"/>
    <n v="0.26280326104080098"/>
    <b v="1"/>
    <n v="4037.2"/>
    <n v="8"/>
    <s v="5000.2628032610408014037.2"/>
  </r>
  <r>
    <x v="5"/>
    <x v="0"/>
    <n v="6.3173795424652596E-2"/>
    <b v="1"/>
    <n v="60.68"/>
    <n v="9"/>
    <s v="100.063173795424652660.68"/>
  </r>
  <r>
    <x v="5"/>
    <x v="1"/>
    <n v="2.4533353463264398E-3"/>
    <b v="0"/>
    <n v="93.42"/>
    <n v="9"/>
    <s v="100.0024533353463264493.42"/>
  </r>
  <r>
    <x v="5"/>
    <x v="2"/>
    <n v="1.2829138731601001E-2"/>
    <b v="1"/>
    <n v="60.28"/>
    <n v="9"/>
    <s v="100.01282913873160160.28"/>
  </r>
  <r>
    <x v="1"/>
    <x v="0"/>
    <n v="0.19768303399633499"/>
    <b v="1"/>
    <n v="165.7"/>
    <n v="9"/>
    <s v="200.197683033996335165.7"/>
  </r>
  <r>
    <x v="1"/>
    <x v="1"/>
    <n v="1.06432907842385E-2"/>
    <b v="0"/>
    <n v="178.09"/>
    <n v="9"/>
    <s v="200.0106432907842385178.09"/>
  </r>
  <r>
    <x v="1"/>
    <x v="2"/>
    <n v="1.9684939228668E-2"/>
    <b v="1"/>
    <n v="150.4"/>
    <n v="9"/>
    <s v="200.019684939228668150.4"/>
  </r>
  <r>
    <x v="6"/>
    <x v="0"/>
    <n v="0.32804211531660699"/>
    <b v="1"/>
    <n v="257.58"/>
    <n v="9"/>
    <s v="300.328042115316607257.58"/>
  </r>
  <r>
    <x v="6"/>
    <x v="1"/>
    <n v="4.1124136306983604E-3"/>
    <b v="0"/>
    <n v="268.89"/>
    <n v="9"/>
    <s v="300.00411241363069836268.89"/>
  </r>
  <r>
    <x v="6"/>
    <x v="2"/>
    <n v="2.88956134528109E-2"/>
    <b v="1"/>
    <n v="256.77"/>
    <n v="9"/>
    <s v="300.0288956134528109256.77"/>
  </r>
  <r>
    <x v="7"/>
    <x v="0"/>
    <n v="0.487458451247959"/>
    <b v="1"/>
    <n v="359.85"/>
    <n v="9"/>
    <s v="400.487458451247959359.85"/>
  </r>
  <r>
    <x v="7"/>
    <x v="1"/>
    <n v="1.0758162673364101E-2"/>
    <b v="0"/>
    <n v="411.94"/>
    <n v="9"/>
    <s v="400.0107581626733641411.94"/>
  </r>
  <r>
    <x v="7"/>
    <x v="2"/>
    <n v="3.6817671235012298E-2"/>
    <b v="1"/>
    <n v="359.85"/>
    <n v="9"/>
    <s v="400.0368176712350123359.85"/>
  </r>
  <r>
    <x v="8"/>
    <x v="0"/>
    <n v="374.82510754880599"/>
    <b v="1"/>
    <n v="417.96"/>
    <n v="9"/>
    <s v="50374.825107548806417.96"/>
  </r>
  <r>
    <x v="8"/>
    <x v="1"/>
    <n v="1.08151883612208E-2"/>
    <b v="0"/>
    <n v="401.5"/>
    <n v="9"/>
    <s v="500.0108151883612208401.5"/>
  </r>
  <r>
    <x v="8"/>
    <x v="2"/>
    <n v="3.08947945803765E-2"/>
    <b v="1"/>
    <n v="405.27"/>
    <n v="9"/>
    <s v="500.0308947945803765405.27"/>
  </r>
  <r>
    <x v="9"/>
    <x v="0"/>
    <n v="1.0800644759503299"/>
    <b v="1"/>
    <n v="529.37"/>
    <n v="9"/>
    <s v="601.08006447595033529.37"/>
  </r>
  <r>
    <x v="9"/>
    <x v="1"/>
    <n v="1.5901551508989E-2"/>
    <b v="0"/>
    <n v="561.84"/>
    <n v="9"/>
    <s v="600.015901551508989561.84"/>
  </r>
  <r>
    <x v="9"/>
    <x v="2"/>
    <n v="7.7191447951918193E-2"/>
    <b v="1"/>
    <n v="529.37"/>
    <n v="9"/>
    <s v="600.0771914479519182529.37"/>
  </r>
  <r>
    <x v="10"/>
    <x v="0"/>
    <n v="1.2859304910198801"/>
    <b v="1"/>
    <n v="630.45000000000005"/>
    <n v="9"/>
    <s v="701.28593049101988630.45"/>
  </r>
  <r>
    <x v="10"/>
    <x v="1"/>
    <n v="8.2203144372101598E-3"/>
    <b v="0"/>
    <n v="734.22"/>
    <n v="9"/>
    <s v="700.00822031443721016734.22"/>
  </r>
  <r>
    <x v="10"/>
    <x v="2"/>
    <n v="5.4102198237728702E-2"/>
    <b v="1"/>
    <n v="622.33000000000004"/>
    <n v="9"/>
    <s v="700.0541021982377287622.33"/>
  </r>
  <r>
    <x v="11"/>
    <x v="0"/>
    <n v="1.5922421269678999"/>
    <b v="1"/>
    <n v="681.7"/>
    <n v="9"/>
    <s v="801.5922421269679681.7"/>
  </r>
  <r>
    <x v="11"/>
    <x v="1"/>
    <n v="3.1239410247735501E-2"/>
    <b v="0"/>
    <n v="757.6"/>
    <n v="9"/>
    <s v="800.0312394102477355757.6"/>
  </r>
  <r>
    <x v="11"/>
    <x v="2"/>
    <n v="9.1197203033573204E-2"/>
    <b v="1"/>
    <n v="674.41"/>
    <n v="9"/>
    <s v="800.0911972030335732674.41"/>
  </r>
  <r>
    <x v="12"/>
    <x v="0"/>
    <n v="2.29781685974717"/>
    <b v="1"/>
    <n v="790.2"/>
    <n v="9"/>
    <s v="902.29781685974717790.2"/>
  </r>
  <r>
    <x v="12"/>
    <x v="1"/>
    <n v="1.6105038855414401E-2"/>
    <b v="0"/>
    <n v="779.59"/>
    <n v="9"/>
    <s v="900.0161050388554144779.59"/>
  </r>
  <r>
    <x v="12"/>
    <x v="2"/>
    <n v="3.0771717556262901E-2"/>
    <b v="1"/>
    <n v="751.78"/>
    <n v="9"/>
    <s v="900.0307717175562629751.78"/>
  </r>
  <r>
    <x v="13"/>
    <x v="0"/>
    <n v="3.0286609465935599"/>
    <b v="1"/>
    <n v="874.97"/>
    <n v="9"/>
    <s v="1003.02866094659356874.97"/>
  </r>
  <r>
    <x v="13"/>
    <x v="1"/>
    <n v="2.8743408199772998E-2"/>
    <b v="0"/>
    <n v="870.42"/>
    <n v="9"/>
    <s v="1000.028743408199773870.42"/>
  </r>
  <r>
    <x v="13"/>
    <x v="2"/>
    <n v="6.3076154318878197E-2"/>
    <b v="1"/>
    <n v="843.02"/>
    <n v="9"/>
    <s v="1000.0630761543188782843.02"/>
  </r>
  <r>
    <x v="14"/>
    <x v="0"/>
    <n v="5.04618711482021"/>
    <b v="1"/>
    <n v="913.73"/>
    <n v="9"/>
    <s v="1505.04618711482021913.73"/>
  </r>
  <r>
    <x v="14"/>
    <x v="1"/>
    <n v="2.2102992494751499E-2"/>
    <b v="0"/>
    <n v="1312.19"/>
    <n v="9"/>
    <s v="1500.02210299249475151312.19"/>
  </r>
  <r>
    <x v="14"/>
    <x v="2"/>
    <n v="0.23354357624089001"/>
    <b v="1"/>
    <n v="912.64"/>
    <n v="9"/>
    <s v="1500.23354357624089912.64"/>
  </r>
  <r>
    <x v="15"/>
    <x v="0"/>
    <n v="7.3214086739763502"/>
    <b v="1"/>
    <n v="1787.15"/>
    <n v="9"/>
    <s v="2007.321408673976351787.15"/>
  </r>
  <r>
    <x v="15"/>
    <x v="1"/>
    <n v="1.8236732912214299E-2"/>
    <b v="0"/>
    <n v="1879.77"/>
    <n v="9"/>
    <s v="2000.01823673291221431879.77"/>
  </r>
  <r>
    <x v="15"/>
    <x v="2"/>
    <n v="0.150625764615995"/>
    <b v="1"/>
    <n v="1748.36"/>
    <n v="9"/>
    <s v="2000.1506257646159951748.36"/>
  </r>
  <r>
    <x v="16"/>
    <x v="0"/>
    <n v="12.544027523304599"/>
    <b v="1"/>
    <n v="1909.69"/>
    <n v="9"/>
    <s v="25012.54402752330461909.69"/>
  </r>
  <r>
    <x v="16"/>
    <x v="1"/>
    <n v="2.7080227347880698E-2"/>
    <b v="0"/>
    <n v="2036.52"/>
    <n v="9"/>
    <s v="2500.02708022734788072036.52"/>
  </r>
  <r>
    <x v="16"/>
    <x v="2"/>
    <n v="0.12236235681018499"/>
    <b v="1"/>
    <n v="1884.69"/>
    <n v="9"/>
    <s v="2500.1223623568101851884.69"/>
  </r>
  <r>
    <x v="17"/>
    <x v="0"/>
    <n v="15.934692869491499"/>
    <b v="1"/>
    <n v="2685.53"/>
    <n v="9"/>
    <s v="30015.93469286949152685.53"/>
  </r>
  <r>
    <x v="17"/>
    <x v="1"/>
    <n v="3.4230181932457499E-2"/>
    <b v="0"/>
    <n v="3070.11"/>
    <n v="9"/>
    <s v="3000.03423018193245753070.11"/>
  </r>
  <r>
    <x v="17"/>
    <x v="2"/>
    <n v="0.48768081040480998"/>
    <b v="1"/>
    <n v="2685.53"/>
    <n v="9"/>
    <s v="3000.487680810404812685.53"/>
  </r>
  <r>
    <x v="18"/>
    <x v="0"/>
    <n v="25.132242570045101"/>
    <b v="1"/>
    <n v="3007.23"/>
    <n v="9"/>
    <s v="35025.13224257004513007.23"/>
  </r>
  <r>
    <x v="18"/>
    <x v="1"/>
    <n v="4.46342930332548E-2"/>
    <b v="0"/>
    <n v="3647.53"/>
    <n v="9"/>
    <s v="3500.04463429303325483647.53"/>
  </r>
  <r>
    <x v="18"/>
    <x v="2"/>
    <n v="0.74787220338231397"/>
    <b v="1"/>
    <n v="2904.87"/>
    <n v="9"/>
    <s v="3500.7478722033823142904.87"/>
  </r>
  <r>
    <x v="19"/>
    <x v="0"/>
    <n v="29.355518650681901"/>
    <b v="1"/>
    <n v="3616.46"/>
    <n v="9"/>
    <s v="40029.35551865068193616.46"/>
  </r>
  <r>
    <x v="19"/>
    <x v="1"/>
    <n v="3.63512093138069E-2"/>
    <b v="0"/>
    <n v="4068.7"/>
    <n v="9"/>
    <s v="4000.03635120931380694068.7"/>
  </r>
  <r>
    <x v="19"/>
    <x v="2"/>
    <n v="0.90256853544082105"/>
    <b v="1"/>
    <n v="3616.46"/>
    <n v="9"/>
    <s v="4000.9025685354408213616.46"/>
  </r>
  <r>
    <x v="20"/>
    <x v="0"/>
    <n v="42.187507435903498"/>
    <b v="1"/>
    <n v="3454.63"/>
    <n v="9"/>
    <s v="45042.18750743590353454.63"/>
  </r>
  <r>
    <x v="20"/>
    <x v="1"/>
    <n v="3.8612954759287201E-2"/>
    <b v="0"/>
    <n v="4835.18"/>
    <n v="9"/>
    <s v="4500.03861295475928724835.18"/>
  </r>
  <r>
    <x v="20"/>
    <x v="2"/>
    <n v="1.13271559607437"/>
    <b v="1"/>
    <n v="3377.29"/>
    <n v="9"/>
    <s v="4501.132715596074373377.29"/>
  </r>
  <r>
    <x v="21"/>
    <x v="0"/>
    <n v="58.037809261792098"/>
    <b v="1"/>
    <n v="4385.75"/>
    <n v="9"/>
    <s v="50058.03780926179214385.75"/>
  </r>
  <r>
    <x v="21"/>
    <x v="1"/>
    <n v="7.1942212875683198E-2"/>
    <b v="0"/>
    <n v="5105.1400000000003"/>
    <n v="9"/>
    <s v="5000.07194221287568325105.14"/>
  </r>
  <r>
    <x v="21"/>
    <x v="2"/>
    <n v="2.9390941038720899"/>
    <b v="1"/>
    <n v="4338.3599999999997"/>
    <n v="9"/>
    <s v="5002.939094103872094338.36"/>
  </r>
  <r>
    <x v="22"/>
    <x v="0"/>
    <n v="84.033894181656805"/>
    <b v="1"/>
    <n v="5151.1499999999996"/>
    <n v="9"/>
    <s v="60084.03389418165685151.15"/>
  </r>
  <r>
    <x v="22"/>
    <x v="1"/>
    <n v="8.0322117187392905E-2"/>
    <b v="0"/>
    <n v="5863.1"/>
    <n v="9"/>
    <s v="6000.08032211718739295863.1"/>
  </r>
  <r>
    <x v="22"/>
    <x v="2"/>
    <n v="2.3021754274260502"/>
    <b v="1"/>
    <n v="4949.53"/>
    <n v="9"/>
    <s v="6002.302175427426054949.53"/>
  </r>
  <r>
    <x v="23"/>
    <x v="0"/>
    <n v="111.89942432773201"/>
    <b v="1"/>
    <n v="6260.3"/>
    <n v="9"/>
    <s v="700111.8994243277326260.3"/>
  </r>
  <r>
    <x v="23"/>
    <x v="1"/>
    <n v="0.103018340938206"/>
    <b v="0"/>
    <n v="6290.53"/>
    <n v="9"/>
    <s v="7000.1030183409382066290.53"/>
  </r>
  <r>
    <x v="23"/>
    <x v="2"/>
    <n v="1.0066428772454401"/>
    <b v="1"/>
    <n v="6074.47"/>
    <n v="9"/>
    <s v="7001.006642877245446074.47"/>
  </r>
  <r>
    <x v="24"/>
    <x v="0"/>
    <n v="149.91624526461101"/>
    <b v="1"/>
    <n v="7102.45"/>
    <n v="9"/>
    <s v="800149.9162452646117102.45"/>
  </r>
  <r>
    <x v="24"/>
    <x v="1"/>
    <n v="0.13226923673369101"/>
    <b v="0"/>
    <n v="7187.09"/>
    <n v="9"/>
    <s v="8000.1322692367336917187.09"/>
  </r>
  <r>
    <x v="24"/>
    <x v="2"/>
    <n v="1.2009954469706301"/>
    <b v="1"/>
    <n v="6922.78"/>
    <n v="9"/>
    <s v="8001.200995446970636922.78"/>
  </r>
  <r>
    <x v="25"/>
    <x v="0"/>
    <n v="176.22967649614401"/>
    <b v="1"/>
    <n v="8121.29"/>
    <n v="9"/>
    <s v="900176.2296764961448121.29"/>
  </r>
  <r>
    <x v="25"/>
    <x v="1"/>
    <n v="0.105726445724258"/>
    <b v="0"/>
    <n v="8365.48"/>
    <n v="9"/>
    <s v="9000.1057264457242588365.48"/>
  </r>
  <r>
    <x v="25"/>
    <x v="2"/>
    <n v="4.8780934384355898"/>
    <b v="1"/>
    <n v="8024.5"/>
    <n v="9"/>
    <s v="9004.878093438435598024.5"/>
  </r>
  <r>
    <x v="0"/>
    <x v="0"/>
    <n v="207.43550476759299"/>
    <b v="1"/>
    <n v="7832.66"/>
    <n v="9"/>
    <s v="1000207.4355047675937832.66"/>
  </r>
  <r>
    <x v="0"/>
    <x v="1"/>
    <n v="0.13304913480942501"/>
    <b v="0"/>
    <n v="8634.3799999999992"/>
    <n v="9"/>
    <s v="10000.1330491348094258634.38"/>
  </r>
  <r>
    <x v="0"/>
    <x v="2"/>
    <n v="4.6007557749789996"/>
    <b v="1"/>
    <n v="7648.75"/>
    <n v="9"/>
    <s v="10004.6007557749797648.75"/>
  </r>
  <r>
    <x v="26"/>
    <x v="0"/>
    <n v="469.45976324903597"/>
    <b v="1"/>
    <n v="10634.36"/>
    <n v="9"/>
    <s v="1200469.45976324903610634.36"/>
  </r>
  <r>
    <x v="26"/>
    <x v="1"/>
    <n v="0.14415765674471001"/>
    <b v="0"/>
    <n v="12161.12"/>
    <n v="9"/>
    <s v="12000.1441576567447112161.12"/>
  </r>
  <r>
    <x v="26"/>
    <x v="2"/>
    <n v="6.9159900849149301"/>
    <b v="1"/>
    <n v="10485.17"/>
    <n v="9"/>
    <s v="12006.9159900849149310485.17"/>
  </r>
  <r>
    <x v="27"/>
    <x v="0"/>
    <n v="345.50461908071202"/>
    <b v="1"/>
    <n v="12522.97"/>
    <n v="9"/>
    <s v="1400345.50461908071212522.97"/>
  </r>
  <r>
    <x v="27"/>
    <x v="1"/>
    <n v="0.14286986081651701"/>
    <b v="0"/>
    <n v="14097.84"/>
    <n v="9"/>
    <s v="14000.14286986081651714097.84"/>
  </r>
  <r>
    <x v="27"/>
    <x v="2"/>
    <n v="8.6376608309014902"/>
    <b v="1"/>
    <n v="12352.91"/>
    <n v="9"/>
    <s v="14008.6376608309014912352.91"/>
  </r>
  <r>
    <x v="28"/>
    <x v="0"/>
    <n v="537.96379320106098"/>
    <b v="1"/>
    <n v="14310.37"/>
    <n v="9"/>
    <s v="1600537.96379320106114310.37"/>
  </r>
  <r>
    <x v="28"/>
    <x v="1"/>
    <n v="0.211161609158352"/>
    <b v="0"/>
    <n v="15904.94"/>
    <n v="9"/>
    <s v="16000.21116160915835215904.94"/>
  </r>
  <r>
    <x v="28"/>
    <x v="2"/>
    <n v="11.0274670994599"/>
    <b v="1"/>
    <n v="14035.8"/>
    <n v="9"/>
    <s v="160011.027467099459914035.8"/>
  </r>
  <r>
    <x v="29"/>
    <x v="0"/>
    <n v="737.28276412944695"/>
    <b v="1"/>
    <n v="13562.9"/>
    <n v="9"/>
    <s v="1800737.28276412944713562.9"/>
  </r>
  <r>
    <x v="29"/>
    <x v="1"/>
    <n v="0.23162398492240699"/>
    <b v="0"/>
    <n v="14570.37"/>
    <n v="9"/>
    <s v="18000.23162398492240714570.37"/>
  </r>
  <r>
    <x v="29"/>
    <x v="2"/>
    <n v="5.0649830276783998"/>
    <b v="1"/>
    <n v="13334.14"/>
    <n v="9"/>
    <s v="18005.064983027678413334.14"/>
  </r>
  <r>
    <x v="30"/>
    <x v="0"/>
    <n v="886.764024421763"/>
    <b v="1"/>
    <n v="18091.13"/>
    <n v="9"/>
    <s v="2000886.76402442176318091.13"/>
  </r>
  <r>
    <x v="30"/>
    <x v="1"/>
    <n v="0.371377535489955"/>
    <b v="0"/>
    <n v="19060.59"/>
    <n v="9"/>
    <s v="20000.37137753548995519060.59"/>
  </r>
  <r>
    <x v="30"/>
    <x v="2"/>
    <n v="22.808685791742299"/>
    <b v="1"/>
    <n v="18091.13"/>
    <n v="9"/>
    <s v="200022.808685791742318091.13"/>
  </r>
  <r>
    <x v="22"/>
    <x v="0"/>
    <n v="49.269667249776802"/>
    <b v="1"/>
    <n v="5391.72"/>
    <n v="10"/>
    <s v="60049.26966724977685391.72"/>
  </r>
  <r>
    <x v="22"/>
    <x v="1"/>
    <n v="5.7705751457227401E-2"/>
    <b v="0"/>
    <n v="5572.4"/>
    <n v="10"/>
    <s v="6000.05770575145722745572.4"/>
  </r>
  <r>
    <x v="22"/>
    <x v="2"/>
    <n v="0.50215343236359899"/>
    <b v="1"/>
    <n v="5346.46"/>
    <n v="10"/>
    <s v="6000.5021534323635995346.46"/>
  </r>
  <r>
    <x v="22"/>
    <x v="0"/>
    <n v="56.4408275842829"/>
    <b v="1"/>
    <n v="5170.12"/>
    <n v="11"/>
    <s v="60056.44082758428295170.12"/>
  </r>
  <r>
    <x v="22"/>
    <x v="1"/>
    <n v="8.0642739458056598E-2"/>
    <b v="0"/>
    <n v="5413.39"/>
    <n v="11"/>
    <s v="6000.08064273945805665413.39"/>
  </r>
  <r>
    <x v="22"/>
    <x v="2"/>
    <n v="0.72730670390694696"/>
    <b v="1"/>
    <n v="5086.9799999999996"/>
    <n v="11"/>
    <s v="6000.7273067039069475086.98"/>
  </r>
  <r>
    <x v="23"/>
    <x v="0"/>
    <n v="96.416325880901098"/>
    <b v="1"/>
    <n v="4524.68"/>
    <n v="10"/>
    <s v="70096.41632588090114524.68"/>
  </r>
  <r>
    <x v="23"/>
    <x v="1"/>
    <n v="7.4682954366437501E-2"/>
    <b v="0"/>
    <n v="5604.61"/>
    <n v="10"/>
    <s v="7000.07468295436643755604.61"/>
  </r>
  <r>
    <x v="23"/>
    <x v="2"/>
    <n v="3.1827332385915899"/>
    <b v="1"/>
    <n v="4499.26"/>
    <n v="10"/>
    <s v="7003.182733238591594499.26"/>
  </r>
  <r>
    <x v="23"/>
    <x v="0"/>
    <n v="97.042982493567195"/>
    <b v="1"/>
    <n v="6309.89"/>
    <n v="11"/>
    <s v="70097.04298249356726309.89"/>
  </r>
  <r>
    <x v="23"/>
    <x v="1"/>
    <n v="7.7810333849697599E-2"/>
    <b v="0"/>
    <n v="6455.62"/>
    <n v="11"/>
    <s v="7000.07781033384969766455.62"/>
  </r>
  <r>
    <x v="23"/>
    <x v="2"/>
    <n v="1.48356269364069"/>
    <b v="1"/>
    <n v="6255.57"/>
    <n v="11"/>
    <s v="7001.483562693640696255.57"/>
  </r>
  <r>
    <x v="24"/>
    <x v="0"/>
    <n v="118.79274331447201"/>
    <b v="1"/>
    <n v="7129.78"/>
    <n v="10"/>
    <s v="800118.7927433144727129.78"/>
  </r>
  <r>
    <x v="24"/>
    <x v="1"/>
    <n v="0.100521681195175"/>
    <b v="0"/>
    <n v="8362.6200000000008"/>
    <n v="10"/>
    <s v="8000.1005216811951758362.62"/>
  </r>
  <r>
    <x v="24"/>
    <x v="2"/>
    <n v="2.28019482224436"/>
    <b v="1"/>
    <n v="6831.11"/>
    <n v="10"/>
    <s v="8002.280194822244366831.11"/>
  </r>
  <r>
    <x v="24"/>
    <x v="0"/>
    <n v="110.00060266567699"/>
    <b v="1"/>
    <n v="7183.42"/>
    <n v="11"/>
    <s v="800110.0006026656777183.42"/>
  </r>
  <r>
    <x v="24"/>
    <x v="1"/>
    <n v="5.7472315942845797E-2"/>
    <b v="0"/>
    <n v="7799.11"/>
    <n v="11"/>
    <s v="8000.05747231594284587799.11"/>
  </r>
  <r>
    <x v="24"/>
    <x v="2"/>
    <n v="3.6893051252428601"/>
    <b v="1"/>
    <n v="7149.98"/>
    <n v="11"/>
    <s v="8003.689305125242867149.98"/>
  </r>
  <r>
    <x v="25"/>
    <x v="0"/>
    <n v="123.78707316993101"/>
    <b v="1"/>
    <n v="7401.54"/>
    <n v="10"/>
    <s v="900123.7870731699317401.54"/>
  </r>
  <r>
    <x v="25"/>
    <x v="1"/>
    <n v="9.9745477340775296E-2"/>
    <b v="0"/>
    <n v="7113.58"/>
    <n v="10"/>
    <s v="9000.09974547734077537113.58"/>
  </r>
  <r>
    <x v="25"/>
    <x v="2"/>
    <n v="0.97537727117582995"/>
    <b v="1"/>
    <n v="7013.38"/>
    <n v="10"/>
    <s v="9000.975377271175837013.38"/>
  </r>
  <r>
    <x v="25"/>
    <x v="0"/>
    <n v="137.533640149923"/>
    <b v="1"/>
    <n v="7410.46"/>
    <n v="11"/>
    <s v="900137.5336401499237410.46"/>
  </r>
  <r>
    <x v="25"/>
    <x v="1"/>
    <n v="9.1885797931013202E-2"/>
    <b v="0"/>
    <n v="9484.77"/>
    <n v="11"/>
    <s v="9000.09188579793101329484.77"/>
  </r>
  <r>
    <x v="25"/>
    <x v="2"/>
    <n v="2.8548785971222501"/>
    <b v="1"/>
    <n v="7165.88"/>
    <n v="11"/>
    <s v="9002.854878597122257165.88"/>
  </r>
  <r>
    <x v="25"/>
    <x v="0"/>
    <n v="140.43086370319801"/>
    <b v="1"/>
    <n v="8128.89"/>
    <n v="12"/>
    <s v="900140.4308637031988128.89"/>
  </r>
  <r>
    <x v="25"/>
    <x v="1"/>
    <n v="6.11892329202419E-2"/>
    <b v="0"/>
    <n v="9221.92"/>
    <n v="12"/>
    <s v="9000.06118923292024199221.92"/>
  </r>
  <r>
    <x v="25"/>
    <x v="2"/>
    <n v="4.7733595514099498"/>
    <b v="1"/>
    <n v="8128.89"/>
    <n v="12"/>
    <s v="9004.773359551409958128.89"/>
  </r>
  <r>
    <x v="0"/>
    <x v="0"/>
    <n v="180.215517595048"/>
    <b v="1"/>
    <n v="8937.14"/>
    <n v="10"/>
    <s v="1000180.2155175950488937.14"/>
  </r>
  <r>
    <x v="0"/>
    <x v="1"/>
    <n v="9.1025491650498197E-2"/>
    <b v="0"/>
    <n v="10443.450000000001"/>
    <n v="10"/>
    <s v="10000.091025491650498210443.45"/>
  </r>
  <r>
    <x v="0"/>
    <x v="2"/>
    <n v="6.1710762320799404"/>
    <b v="1"/>
    <n v="8753.99"/>
    <n v="10"/>
    <s v="10006.171076232079948753.99"/>
  </r>
  <r>
    <x v="0"/>
    <x v="0"/>
    <n v="172.866107296644"/>
    <b v="1"/>
    <n v="6764.79"/>
    <n v="11"/>
    <s v="1000172.8661072966446764.79"/>
  </r>
  <r>
    <x v="0"/>
    <x v="1"/>
    <n v="0.108164335319997"/>
    <b v="0"/>
    <n v="9762.4599999999991"/>
    <n v="11"/>
    <s v="10000.1081643353199979762.46"/>
  </r>
  <r>
    <x v="0"/>
    <x v="2"/>
    <n v="5.6701232080028996"/>
    <b v="1"/>
    <n v="6725.14"/>
    <n v="11"/>
    <s v="10005.67012320800296725.14"/>
  </r>
  <r>
    <x v="5"/>
    <x v="0"/>
    <n v="7.0806037651630502E-2"/>
    <b v="1"/>
    <n v="89.58"/>
    <n v="12"/>
    <s v="100.070806037651630589.58"/>
  </r>
  <r>
    <x v="5"/>
    <x v="1"/>
    <n v="1.9950736491098999E-3"/>
    <b v="0"/>
    <n v="95.98"/>
    <n v="12"/>
    <s v="100.001995073649109995.98"/>
  </r>
  <r>
    <x v="5"/>
    <x v="2"/>
    <n v="4.1677880323478496E-3"/>
    <b v="1"/>
    <n v="89.58"/>
    <n v="12"/>
    <s v="100.0041677880323478589.58"/>
  </r>
  <r>
    <x v="6"/>
    <x v="0"/>
    <n v="0.25801106377671501"/>
    <b v="1"/>
    <n v="265.02999999999997"/>
    <n v="12"/>
    <s v="300.258011063776715265.03"/>
  </r>
  <r>
    <x v="6"/>
    <x v="1"/>
    <n v="4.02419852439217E-3"/>
    <b v="0"/>
    <n v="293.27"/>
    <n v="12"/>
    <s v="300.00402419852439217293.27"/>
  </r>
  <r>
    <x v="6"/>
    <x v="2"/>
    <n v="4.64819750039384E-2"/>
    <b v="1"/>
    <n v="254.79"/>
    <n v="12"/>
    <s v="300.0464819750039384254.79"/>
  </r>
  <r>
    <x v="7"/>
    <x v="0"/>
    <n v="0.40433615698681902"/>
    <b v="1"/>
    <n v="340.54"/>
    <n v="12"/>
    <s v="400.404336156986819340.54"/>
  </r>
  <r>
    <x v="7"/>
    <x v="1"/>
    <n v="9.5511638134747594E-3"/>
    <b v="0"/>
    <n v="395.28"/>
    <n v="12"/>
    <s v="400.00955116381347476395.28"/>
  </r>
  <r>
    <x v="7"/>
    <x v="2"/>
    <n v="3.4131636296802E-2"/>
    <b v="1"/>
    <n v="340.54"/>
    <n v="12"/>
    <s v="400.034131636296802340.54"/>
  </r>
  <r>
    <x v="8"/>
    <x v="0"/>
    <n v="0.51386787467835904"/>
    <b v="1"/>
    <n v="431.37"/>
    <n v="12"/>
    <s v="500.513867874678359431.37"/>
  </r>
  <r>
    <x v="8"/>
    <x v="1"/>
    <n v="7.6758848395734802E-3"/>
    <b v="0"/>
    <n v="474.15"/>
    <n v="12"/>
    <s v="500.00767588483957348474.15"/>
  </r>
  <r>
    <x v="8"/>
    <x v="2"/>
    <n v="3.6593580974636497E-2"/>
    <b v="1"/>
    <n v="421.09"/>
    <n v="12"/>
    <s v="500.0365935809746365421.09"/>
  </r>
  <r>
    <x v="9"/>
    <x v="0"/>
    <n v="0.75994418880953596"/>
    <b v="1"/>
    <n v="524.98"/>
    <n v="12"/>
    <s v="600.759944188809536524.98"/>
  </r>
  <r>
    <x v="9"/>
    <x v="1"/>
    <n v="6.5735276742109302E-3"/>
    <b v="0"/>
    <n v="626.57000000000005"/>
    <n v="12"/>
    <s v="600.00657352767421093626.57"/>
  </r>
  <r>
    <x v="9"/>
    <x v="2"/>
    <n v="3.2927945964396001E-2"/>
    <b v="1"/>
    <n v="516.04999999999995"/>
    <n v="12"/>
    <s v="600.032927945964396516.05"/>
  </r>
  <r>
    <x v="11"/>
    <x v="0"/>
    <n v="1.11506319579373"/>
    <b v="1"/>
    <n v="707.07"/>
    <n v="12"/>
    <s v="801.11506319579373707.07"/>
  </r>
  <r>
    <x v="11"/>
    <x v="1"/>
    <n v="6.5686456309404798E-2"/>
    <b v="0"/>
    <n v="706.33"/>
    <n v="12"/>
    <s v="800.0656864563094048706.33"/>
  </r>
  <r>
    <x v="11"/>
    <x v="2"/>
    <n v="9.1710618731292298E-2"/>
    <b v="1"/>
    <n v="685.12"/>
    <n v="12"/>
    <s v="800.0917106187312923685.12"/>
  </r>
  <r>
    <x v="12"/>
    <x v="0"/>
    <n v="1.77304611602688"/>
    <b v="1"/>
    <n v="797.35"/>
    <n v="12"/>
    <s v="901.77304611602688797.35"/>
  </r>
  <r>
    <x v="12"/>
    <x v="1"/>
    <n v="1.4019669301055601E-2"/>
    <b v="0"/>
    <n v="833.02"/>
    <n v="12"/>
    <s v="900.0140196693010556833.02"/>
  </r>
  <r>
    <x v="12"/>
    <x v="2"/>
    <n v="3.79728607624851E-2"/>
    <b v="1"/>
    <n v="792.32"/>
    <n v="12"/>
    <s v="900.0379728607624851792.32"/>
  </r>
  <r>
    <x v="13"/>
    <x v="0"/>
    <n v="1.7873336823242101"/>
    <b v="1"/>
    <n v="879.39"/>
    <n v="12"/>
    <s v="1001.78733368232421879.39"/>
  </r>
  <r>
    <x v="13"/>
    <x v="1"/>
    <n v="1.6550536942708499E-2"/>
    <b v="0"/>
    <n v="902.67"/>
    <n v="12"/>
    <s v="1000.0165505369427085902.67"/>
  </r>
  <r>
    <x v="13"/>
    <x v="2"/>
    <n v="5.5029653284671E-2"/>
    <b v="1"/>
    <n v="852.53"/>
    <n v="12"/>
    <s v="1000.055029653284671852.53"/>
  </r>
  <r>
    <x v="14"/>
    <x v="0"/>
    <n v="3.4867766370844899"/>
    <b v="1"/>
    <n v="1255.8599999999999"/>
    <n v="12"/>
    <s v="1503.486776637084491255.86"/>
  </r>
  <r>
    <x v="14"/>
    <x v="1"/>
    <n v="1.9267250433230701E-2"/>
    <b v="0"/>
    <n v="1496.6"/>
    <n v="12"/>
    <s v="1500.01926725043323071496.6"/>
  </r>
  <r>
    <x v="14"/>
    <x v="2"/>
    <n v="0.137999773538833"/>
    <b v="1"/>
    <n v="1208.5999999999999"/>
    <n v="12"/>
    <s v="1500.1379997735388331208.6"/>
  </r>
  <r>
    <x v="15"/>
    <x v="0"/>
    <n v="5.9595233484744998"/>
    <b v="1"/>
    <n v="1644.43"/>
    <n v="12"/>
    <s v="2005.95952334847451644.43"/>
  </r>
  <r>
    <x v="15"/>
    <x v="1"/>
    <n v="1.30695170141272E-2"/>
    <b v="0"/>
    <n v="1763.24"/>
    <n v="12"/>
    <s v="2000.01306951701412721763.24"/>
  </r>
  <r>
    <x v="15"/>
    <x v="2"/>
    <n v="0.211444165835214"/>
    <b v="1"/>
    <n v="1585.53"/>
    <n v="12"/>
    <s v="2000.2114441658352141585.53"/>
  </r>
  <r>
    <x v="16"/>
    <x v="0"/>
    <n v="9.7756701117208404"/>
    <b v="1"/>
    <n v="2237.39"/>
    <n v="12"/>
    <s v="2509.775670111720842237.39"/>
  </r>
  <r>
    <x v="16"/>
    <x v="1"/>
    <n v="2.6252674867407601E-2"/>
    <b v="0"/>
    <n v="2518.8200000000002"/>
    <n v="12"/>
    <s v="2500.02625267486740762518.82"/>
  </r>
  <r>
    <x v="16"/>
    <x v="2"/>
    <n v="0.26400818214041799"/>
    <b v="1"/>
    <n v="2196.85"/>
    <n v="12"/>
    <s v="2500.2640081821404182196.85"/>
  </r>
  <r>
    <x v="17"/>
    <x v="0"/>
    <n v="13.12079734023"/>
    <b v="1"/>
    <n v="2661"/>
    <n v="12"/>
    <s v="30013.120797340232661"/>
  </r>
  <r>
    <x v="17"/>
    <x v="1"/>
    <n v="3.4284251430967999E-2"/>
    <b v="0"/>
    <n v="3136.14"/>
    <n v="12"/>
    <s v="3000.0342842514309683136.14"/>
  </r>
  <r>
    <x v="17"/>
    <x v="2"/>
    <n v="0.44856828952896399"/>
    <b v="1"/>
    <n v="2551.73"/>
    <n v="12"/>
    <s v="3000.4485682895289642551.73"/>
  </r>
  <r>
    <x v="18"/>
    <x v="0"/>
    <n v="20.755346863020499"/>
    <b v="1"/>
    <n v="3139.68"/>
    <n v="12"/>
    <s v="35020.75534686302053139.68"/>
  </r>
  <r>
    <x v="18"/>
    <x v="1"/>
    <n v="3.47494814367479E-2"/>
    <b v="0"/>
    <n v="3417.59"/>
    <n v="12"/>
    <s v="3500.03474948143674793417.59"/>
  </r>
  <r>
    <x v="18"/>
    <x v="2"/>
    <n v="0.449374852307933"/>
    <b v="1"/>
    <n v="3139.68"/>
    <n v="12"/>
    <s v="3500.4493748523079333139.68"/>
  </r>
  <r>
    <x v="19"/>
    <x v="0"/>
    <n v="23.661554606679601"/>
    <b v="1"/>
    <n v="1972.71"/>
    <n v="12"/>
    <s v="40023.66155460667961972.71"/>
  </r>
  <r>
    <x v="19"/>
    <x v="1"/>
    <n v="3.1654512156691697E-2"/>
    <b v="0"/>
    <n v="3540.09"/>
    <n v="12"/>
    <s v="4000.03165451215669173540.09"/>
  </r>
  <r>
    <x v="19"/>
    <x v="2"/>
    <n v="1.0575322132804801"/>
    <b v="1"/>
    <n v="1957.85"/>
    <n v="12"/>
    <s v="4001.057532213280481957.85"/>
  </r>
  <r>
    <x v="20"/>
    <x v="0"/>
    <n v="31.893351969883899"/>
    <b v="1"/>
    <n v="3753.84"/>
    <n v="12"/>
    <s v="45031.89335196988393753.84"/>
  </r>
  <r>
    <x v="20"/>
    <x v="1"/>
    <n v="3.7415733471618702E-2"/>
    <b v="0"/>
    <n v="3605.15"/>
    <n v="12"/>
    <s v="4500.03741573347161873605.15"/>
  </r>
  <r>
    <x v="20"/>
    <x v="2"/>
    <n v="0.21964887031980099"/>
    <b v="1"/>
    <n v="3557.11"/>
    <n v="12"/>
    <s v="4500.2196488703198013557.11"/>
  </r>
  <r>
    <x v="21"/>
    <x v="0"/>
    <n v="39.187191487685702"/>
    <b v="1"/>
    <n v="4096.91"/>
    <n v="12"/>
    <s v="50039.18719148768574096.91"/>
  </r>
  <r>
    <x v="21"/>
    <x v="1"/>
    <n v="7.1639677309235594E-2"/>
    <b v="0"/>
    <n v="4655.8500000000004"/>
    <n v="12"/>
    <s v="5000.07163967730923564655.85"/>
  </r>
  <r>
    <x v="21"/>
    <x v="2"/>
    <n v="0.40458928477656197"/>
    <b v="1"/>
    <n v="4020.22"/>
    <n v="12"/>
    <s v="5000.4045892847765624020.22"/>
  </r>
  <r>
    <x v="26"/>
    <x v="0"/>
    <n v="257.76327382437103"/>
    <b v="1"/>
    <n v="10781.22"/>
    <n v="12"/>
    <s v="1200257.76327382437110781.22"/>
  </r>
  <r>
    <x v="26"/>
    <x v="1"/>
    <n v="0.17503273840782099"/>
    <b v="0"/>
    <n v="11776.12"/>
    <n v="12"/>
    <s v="12000.17503273840782111776.12"/>
  </r>
  <r>
    <x v="26"/>
    <x v="2"/>
    <n v="9.0085160885889692"/>
    <b v="1"/>
    <n v="10719.56"/>
    <n v="12"/>
    <s v="12009.0085160885889710719.56"/>
  </r>
  <r>
    <x v="30"/>
    <x v="0"/>
    <n v="855.70872991387898"/>
    <b v="1"/>
    <n v="17375.650000000001"/>
    <n v="12"/>
    <s v="2000855.70872991387917375.65"/>
  </r>
  <r>
    <x v="30"/>
    <x v="1"/>
    <n v="0.13896469503219999"/>
    <b v="0"/>
    <n v="18200.84"/>
    <n v="12"/>
    <s v="20000.138964695032218200.84"/>
  </r>
  <r>
    <x v="30"/>
    <x v="2"/>
    <n v="10.007927781862"/>
    <b v="1"/>
    <n v="17059.79"/>
    <n v="12"/>
    <s v="200010.00792778186217059.79"/>
  </r>
  <r>
    <x v="26"/>
    <x v="0"/>
    <n v="294.07230306083602"/>
    <b v="1"/>
    <n v="8889.83"/>
    <n v="13"/>
    <s v="1200294.0723030608368889.83"/>
  </r>
  <r>
    <x v="26"/>
    <x v="1"/>
    <n v="0.18371292929145899"/>
    <b v="0"/>
    <n v="9708.99"/>
    <n v="13"/>
    <s v="12000.1837129292914599708.99"/>
  </r>
  <r>
    <x v="26"/>
    <x v="2"/>
    <n v="2.76760489418688"/>
    <b v="1"/>
    <n v="8724.9699999999993"/>
    <n v="13"/>
    <s v="12002.767604894186888724.97"/>
  </r>
  <r>
    <x v="30"/>
    <x v="0"/>
    <n v="799.80673508638301"/>
    <b v="1"/>
    <n v="17955.939999999999"/>
    <n v="13"/>
    <s v="2000799.80673508638317955.94"/>
  </r>
  <r>
    <x v="30"/>
    <x v="1"/>
    <n v="0.364475299322293"/>
    <b v="0"/>
    <n v="20086.54"/>
    <n v="13"/>
    <s v="20000.36447529932229320086.54"/>
  </r>
  <r>
    <x v="30"/>
    <x v="2"/>
    <n v="27.2313112101555"/>
    <b v="1"/>
    <n v="17794.82"/>
    <n v="13"/>
    <s v="200027.231311210155517794.82"/>
  </r>
  <r>
    <x v="26"/>
    <x v="0"/>
    <n v="303.26413289988398"/>
    <b v="1"/>
    <n v="10578.25"/>
    <n v="14"/>
    <s v="1200303.26413289988410578.25"/>
  </r>
  <r>
    <x v="26"/>
    <x v="1"/>
    <n v="0.20081074738709501"/>
    <b v="0"/>
    <n v="12778.78"/>
    <n v="14"/>
    <s v="12000.20081074738709512778.78"/>
  </r>
  <r>
    <x v="26"/>
    <x v="2"/>
    <n v="8.4600029374309997"/>
    <b v="1"/>
    <n v="10379.99"/>
    <n v="14"/>
    <s v="12008.46000293743110379.99"/>
  </r>
  <r>
    <x v="30"/>
    <x v="0"/>
    <n v="807.42092977078198"/>
    <b v="1"/>
    <n v="16920.599999999999"/>
    <n v="14"/>
    <s v="2000807.42092977078216920.6"/>
  </r>
  <r>
    <x v="30"/>
    <x v="1"/>
    <n v="0.28957696069392103"/>
    <b v="0"/>
    <n v="19289.560000000001"/>
    <n v="14"/>
    <s v="20000.28957696069392119289.56"/>
  </r>
  <r>
    <x v="30"/>
    <x v="2"/>
    <n v="21.0283457996374"/>
    <b v="1"/>
    <n v="16553.330000000002"/>
    <n v="14"/>
    <s v="200021.028345799637416553.33"/>
  </r>
  <r>
    <x v="31"/>
    <x v="0"/>
    <n v="1032.8560199285801"/>
    <b v="1"/>
    <n v="19683.07"/>
    <n v="14"/>
    <s v="22001032.8560199285819683.07"/>
  </r>
  <r>
    <x v="31"/>
    <x v="1"/>
    <n v="0.34276538623112102"/>
    <b v="0"/>
    <n v="22030.91"/>
    <n v="14"/>
    <s v="22000.34276538623112122030.91"/>
  </r>
  <r>
    <x v="31"/>
    <x v="2"/>
    <n v="27.870451084388101"/>
    <b v="1"/>
    <n v="19268.509999999998"/>
    <n v="14"/>
    <s v="220027.870451084388119268.51"/>
  </r>
  <r>
    <x v="32"/>
    <x v="0"/>
    <n v="1169.81641260896"/>
    <b v="1"/>
    <n v="20911.27"/>
    <n v="14"/>
    <s v="24001169.8164126089620911.27"/>
  </r>
  <r>
    <x v="32"/>
    <x v="1"/>
    <n v="0.41019912172441703"/>
    <b v="0"/>
    <n v="20664.689999999999"/>
    <n v="14"/>
    <s v="24000.41019912172441720664.69"/>
  </r>
  <r>
    <x v="32"/>
    <x v="2"/>
    <n v="8.2236935816308598"/>
    <b v="1"/>
    <n v="20048.07"/>
    <n v="14"/>
    <s v="24008.2236935816308620048.07"/>
  </r>
  <r>
    <x v="26"/>
    <x v="0"/>
    <n v="199.76788140655299"/>
    <b v="1"/>
    <n v="10426.799999999999"/>
    <n v="15"/>
    <s v="1200199.76788140655310426.8"/>
  </r>
  <r>
    <x v="26"/>
    <x v="1"/>
    <n v="0.101401679751091"/>
    <b v="0"/>
    <n v="12226.52"/>
    <n v="15"/>
    <s v="12000.10140167975109112226.52"/>
  </r>
  <r>
    <x v="26"/>
    <x v="2"/>
    <n v="7.0422095717586304"/>
    <b v="1"/>
    <n v="10365.31"/>
    <n v="15"/>
    <s v="12007.0422095717586310365.31"/>
  </r>
  <r>
    <x v="31"/>
    <x v="0"/>
    <n v="632.36723714094398"/>
    <b v="1"/>
    <n v="18746.25"/>
    <n v="15"/>
    <s v="2200632.36723714094418746.25"/>
  </r>
  <r>
    <x v="31"/>
    <x v="1"/>
    <n v="0.186208514939949"/>
    <b v="0"/>
    <n v="23815.47"/>
    <n v="15"/>
    <s v="22000.18620851493994923815.47"/>
  </r>
  <r>
    <x v="31"/>
    <x v="2"/>
    <n v="16.6641055768524"/>
    <b v="1"/>
    <n v="18728.91"/>
    <n v="15"/>
    <s v="220016.664105576852418728.91"/>
  </r>
  <r>
    <x v="32"/>
    <x v="0"/>
    <n v="722.62089046828203"/>
    <b v="1"/>
    <n v="21547.37"/>
    <n v="15"/>
    <s v="2400722.62089046828221547.37"/>
  </r>
  <r>
    <x v="32"/>
    <x v="1"/>
    <n v="0.18896461298118"/>
    <b v="0"/>
    <n v="24025.19"/>
    <n v="15"/>
    <s v="24000.1889646129811824025.19"/>
  </r>
  <r>
    <x v="32"/>
    <x v="2"/>
    <n v="21.7064763791156"/>
    <b v="1"/>
    <n v="21547.37"/>
    <n v="15"/>
    <s v="240021.706476379115621547.37"/>
  </r>
  <r>
    <x v="31"/>
    <x v="0"/>
    <n v="727.90696302446997"/>
    <b v="1"/>
    <n v="9634.4599999999991"/>
    <n v="16"/>
    <s v="2200727.906963024479634.46"/>
  </r>
  <r>
    <x v="31"/>
    <x v="1"/>
    <n v="0.34485563921134599"/>
    <b v="0"/>
    <n v="19721.22"/>
    <n v="16"/>
    <s v="22000.34485563921134619721.22"/>
  </r>
  <r>
    <x v="31"/>
    <x v="2"/>
    <n v="18.258439781021899"/>
    <b v="1"/>
    <n v="9593"/>
    <n v="16"/>
    <s v="220018.25843978102199593"/>
  </r>
  <r>
    <x v="27"/>
    <x v="0"/>
    <n v="272.11868944625297"/>
    <b v="1"/>
    <n v="12463.87"/>
    <n v="15"/>
    <s v="1400272.11868944625312463.87"/>
  </r>
  <r>
    <x v="27"/>
    <x v="1"/>
    <n v="0.109865665861491"/>
    <b v="0"/>
    <n v="13123.91"/>
    <n v="15"/>
    <s v="14000.10986566586149113123.91"/>
  </r>
  <r>
    <x v="27"/>
    <x v="2"/>
    <n v="3.2092357592028402"/>
    <b v="1"/>
    <n v="12300.54"/>
    <n v="15"/>
    <s v="14003.2092357592028412300.54"/>
  </r>
  <r>
    <x v="28"/>
    <x v="0"/>
    <n v="337.32055783292998"/>
    <b v="1"/>
    <n v="13603.67"/>
    <n v="15"/>
    <s v="1600337.3205578329313603.67"/>
  </r>
  <r>
    <x v="28"/>
    <x v="1"/>
    <n v="0.14326991873645001"/>
    <b v="0"/>
    <n v="13298.02"/>
    <n v="15"/>
    <s v="16000.1432699187364513298.02"/>
  </r>
  <r>
    <x v="28"/>
    <x v="2"/>
    <n v="5.1270918940029997"/>
    <b v="1"/>
    <n v="13287.45"/>
    <n v="15"/>
    <s v="16005.12709189400313287.45"/>
  </r>
  <r>
    <x v="29"/>
    <x v="0"/>
    <n v="423.06568317426297"/>
    <b v="1"/>
    <n v="15248.29"/>
    <n v="15"/>
    <s v="1800423.06568317426315248.29"/>
  </r>
  <r>
    <x v="29"/>
    <x v="1"/>
    <n v="0.20003700506754199"/>
    <b v="0"/>
    <n v="16802.32"/>
    <n v="15"/>
    <s v="18000.20003700506754216802.32"/>
  </r>
  <r>
    <x v="29"/>
    <x v="2"/>
    <n v="5.8182296316231197"/>
    <b v="1"/>
    <n v="14971.13"/>
    <n v="15"/>
    <s v="18005.8182296316231214971.13"/>
  </r>
  <r>
    <x v="27"/>
    <x v="0"/>
    <n v="222.48760658443999"/>
    <b v="1"/>
    <n v="12557.41"/>
    <n v="16"/>
    <s v="1400222.4876065844412557.41"/>
  </r>
  <r>
    <x v="27"/>
    <x v="1"/>
    <n v="0.114511812083037"/>
    <b v="0"/>
    <n v="13691.9"/>
    <n v="16"/>
    <s v="14000.11451181208303713691.9"/>
  </r>
  <r>
    <x v="27"/>
    <x v="2"/>
    <n v="7.10682279905995"/>
    <b v="1"/>
    <n v="12445.39"/>
    <n v="16"/>
    <s v="14007.1068227990599512445.39"/>
  </r>
  <r>
    <x v="10"/>
    <x v="0"/>
    <n v="0.66481326799873897"/>
    <b v="1"/>
    <n v="627.74"/>
    <n v="16"/>
    <s v="700.664813267998739627.74"/>
  </r>
  <r>
    <x v="10"/>
    <x v="1"/>
    <n v="4.5936334873706297E-3"/>
    <b v="0"/>
    <n v="689.15"/>
    <n v="16"/>
    <s v="700.00459363348737063689.15"/>
  </r>
  <r>
    <x v="10"/>
    <x v="2"/>
    <n v="5.2812631281835803E-2"/>
    <b v="1"/>
    <n v="619.01"/>
    <n v="16"/>
    <s v="700.0528126312818358619.01"/>
  </r>
  <r>
    <x v="28"/>
    <x v="0"/>
    <n v="257.22394014532898"/>
    <b v="1"/>
    <n v="14294.54"/>
    <n v="16"/>
    <s v="1600257.22394014532914294.54"/>
  </r>
  <r>
    <x v="28"/>
    <x v="1"/>
    <n v="0.128109738486614"/>
    <b v="0"/>
    <n v="16229.79"/>
    <n v="16"/>
    <s v="16000.12810973848661416229.79"/>
  </r>
  <r>
    <x v="28"/>
    <x v="2"/>
    <n v="10.908286509478501"/>
    <b v="1"/>
    <n v="14128.16"/>
    <n v="16"/>
    <s v="160010.908286509478514128.16"/>
  </r>
  <r>
    <x v="29"/>
    <x v="0"/>
    <n v="356.45070449115099"/>
    <b v="1"/>
    <n v="15237.63"/>
    <n v="16"/>
    <s v="1800356.45070449115115237.63"/>
  </r>
  <r>
    <x v="29"/>
    <x v="1"/>
    <n v="0.110919202594118"/>
    <b v="0"/>
    <n v="16580.990000000002"/>
    <n v="16"/>
    <s v="18000.11091920259411816580.99"/>
  </r>
  <r>
    <x v="29"/>
    <x v="2"/>
    <n v="3.2602527011236999"/>
    <b v="1"/>
    <n v="14924.61"/>
    <n v="16"/>
    <s v="18003.260252701123714924.61"/>
  </r>
  <r>
    <x v="30"/>
    <x v="0"/>
    <n v="437.80415498805303"/>
    <b v="1"/>
    <n v="17784.28"/>
    <n v="16"/>
    <s v="2000437.80415498805317784.28"/>
  </r>
  <r>
    <x v="30"/>
    <x v="1"/>
    <n v="0.13949925825750101"/>
    <b v="0"/>
    <n v="18953"/>
    <n v="16"/>
    <s v="20000.13949925825750118953"/>
  </r>
  <r>
    <x v="30"/>
    <x v="2"/>
    <n v="12.3202111668329"/>
    <b v="1"/>
    <n v="17518"/>
    <n v="16"/>
    <s v="200012.320211166832917518"/>
  </r>
  <r>
    <x v="31"/>
    <x v="0"/>
    <n v="489.28010784802802"/>
    <b v="1"/>
    <n v="19806.16"/>
    <n v="16"/>
    <s v="2200489.28010784802819806.16"/>
  </r>
  <r>
    <x v="31"/>
    <x v="1"/>
    <n v="0.118753035892495"/>
    <b v="0"/>
    <n v="23324.86"/>
    <n v="16"/>
    <s v="22000.11875303589249523324.86"/>
  </r>
  <r>
    <x v="31"/>
    <x v="2"/>
    <n v="11.952683564826801"/>
    <b v="1"/>
    <n v="19806.16"/>
    <n v="16"/>
    <s v="220011.952683564826819806.16"/>
  </r>
  <r>
    <x v="31"/>
    <x v="0"/>
    <n v="521.76421495103102"/>
    <b v="1"/>
    <n v="19899.05"/>
    <n v="15"/>
    <s v="2200521.76421495103119899.05"/>
  </r>
  <r>
    <x v="31"/>
    <x v="1"/>
    <n v="0.13195916806671401"/>
    <b v="0"/>
    <n v="21872.95"/>
    <n v="15"/>
    <s v="22000.13195916806671421872.95"/>
  </r>
  <r>
    <x v="31"/>
    <x v="2"/>
    <n v="12.2415799112536"/>
    <b v="1"/>
    <n v="19899.05"/>
    <n v="15"/>
    <s v="220012.241579911253619899.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1:J36" firstHeaderRow="1" firstDataRow="3" firstDataCol="1"/>
  <pivotFields count="7">
    <pivotField axis="axisRow" subtotalTop="0" showAll="0">
      <items count="34">
        <item x="5"/>
        <item x="1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0"/>
        <item x="26"/>
        <item x="27"/>
        <item x="28"/>
        <item x="29"/>
        <item x="30"/>
        <item x="31"/>
        <item x="32"/>
        <item x="2"/>
        <item x="3"/>
        <item x="4"/>
        <item t="default"/>
      </items>
    </pivotField>
    <pivotField axis="axisCol" subtotalTop="0" showAll="0">
      <items count="4">
        <item x="2"/>
        <item x="1"/>
        <item x="0"/>
        <item t="default"/>
      </items>
    </pivotField>
    <pivotField dataField="1" subtotalTop="0" showAll="0"/>
    <pivotField subtotalTop="0" showAll="0"/>
    <pivotField subtotalTop="0" showAll="0"/>
    <pivotField subtotalTop="0" showAll="0"/>
    <pivotField subtotalTop="0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</rowItems>
  <colFields count="2">
    <field x="1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</colItems>
  <dataFields count="3">
    <dataField name="Product of Tempo" fld="2" subtotal="product" baseField="0" baseItem="0"/>
    <dataField name="Count of Tempo" fld="2" subtotal="count" baseField="0" baseItem="0"/>
    <dataField name="Average of Tempo" fld="2" subtotal="average" baseField="0" baseItem="27"/>
  </dataField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e2" displayName="Table2" ref="A1:E100" totalsRowShown="0" headerRowDxfId="14">
  <autoFilter ref="A1:E100"/>
  <tableColumns count="5">
    <tableColumn id="1" name="Tamanho amostra"/>
    <tableColumn id="2" name="Heuristica"/>
    <tableColumn id="3" name="Tempo"/>
    <tableColumn id="4" name="Fáctivel"/>
    <tableColumn id="5" name="Result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G1:J34" totalsRowShown="0" headerRowDxfId="13" headerRowBorderDxfId="12">
  <autoFilter ref="G1:J34"/>
  <tableColumns count="4">
    <tableColumn id="1" name="Tamanho Amostra" dataDxfId="11"/>
    <tableColumn id="2" name="Next Product Improved" dataDxfId="10"/>
    <tableColumn id="3" name="Next Product Improved V2,1" dataDxfId="9"/>
    <tableColumn id="4" name="Next Product Improved V2,2" dataDxfId="8">
      <calculatedColumnFormula>Table3[[#This Row],[Next Product Improved]]-Table3[[#This Row],[Next Product Improved V2,1]]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G559" totalsRowShown="0">
  <autoFilter ref="A1:G559"/>
  <tableColumns count="7">
    <tableColumn id="1" name="Tamanho amostra"/>
    <tableColumn id="2" name="Heuristica"/>
    <tableColumn id="3" name="Tempo"/>
    <tableColumn id="4" name="Fáctivel"/>
    <tableColumn id="6" name="Resultado"/>
    <tableColumn id="5" name="Teste"/>
    <tableColumn id="7" name="ID CHECKER" dataDxfId="7">
      <calculatedColumnFormula>Table4[[#This Row],[Tamanho amostra]]&amp;Table4[[#This Row],[Tempo]]&amp;Table4[[#This Row],[Resultado]]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8" name="Table49" displayName="Table49" ref="B1:H559" totalsRowShown="0">
  <autoFilter ref="B1:H559"/>
  <tableColumns count="7">
    <tableColumn id="1" name="Tamanho amostra"/>
    <tableColumn id="2" name="Heuristica"/>
    <tableColumn id="3" name="Tempo"/>
    <tableColumn id="4" name="Fáctivel"/>
    <tableColumn id="6" name="Resultado"/>
    <tableColumn id="5" name="Teste"/>
    <tableColumn id="7" name="ID CHECKER" dataDxfId="6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J1:S559" totalsRowShown="0">
  <autoFilter ref="J1:S559"/>
  <tableColumns count="10">
    <tableColumn id="1" name="Tamanho amostra"/>
    <tableColumn id="2" name="Heuristica"/>
    <tableColumn id="3" name="Tempo"/>
    <tableColumn id="4" name="Fáctivel"/>
    <tableColumn id="5" name="Resultado"/>
    <tableColumn id="6" name="Teste #"/>
    <tableColumn id="7" name="Result" dataDxfId="2" dataCellStyle="Percent">
      <calculatedColumnFormula>VLOOKUP(_xlfn.CONCAT($O2,"-",$J2,"-Solver method"),$A:$F,6,0)</calculatedColumnFormula>
    </tableColumn>
    <tableColumn id="10" name="Result Compared" dataDxfId="0" dataCellStyle="Percent">
      <calculatedColumnFormula>Table9[[#This Row],[Resultado]]/Table9[[#This Row],[Result]]</calculatedColumnFormula>
    </tableColumn>
    <tableColumn id="8" name="Time" dataDxfId="1" dataCellStyle="Percent">
      <calculatedColumnFormula>L2/VLOOKUP(_xlfn.CONCAT($O2,"-",$J2,"-Solver method"),$A:$F,4,0)</calculatedColumnFormula>
    </tableColumn>
    <tableColumn id="9" name="Feasible">
      <calculatedColumnFormula>AND(M2,VLOOKUP(_xlfn.CONCAT($O2,"-",$J2,"-Solver method"),$A:$F,5,0))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F1" zoomScaleNormal="100" workbookViewId="0">
      <selection activeCell="H8" sqref="H8"/>
    </sheetView>
  </sheetViews>
  <sheetFormatPr defaultRowHeight="15" x14ac:dyDescent="0.25"/>
  <cols>
    <col min="1" max="1" width="18.85546875" customWidth="1"/>
    <col min="2" max="2" width="21.5703125" customWidth="1"/>
    <col min="3" max="3" width="9.28515625" customWidth="1"/>
    <col min="4" max="4" width="10" customWidth="1"/>
    <col min="5" max="5" width="12.140625" customWidth="1"/>
    <col min="7" max="7" width="18" customWidth="1"/>
    <col min="8" max="8" width="23.7109375" customWidth="1"/>
    <col min="9" max="9" width="28" customWidth="1"/>
    <col min="10" max="10" width="12" bestFit="1" customWidth="1"/>
  </cols>
  <sheetData>
    <row r="1" spans="1:10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G1" s="6" t="s">
        <v>16</v>
      </c>
      <c r="H1" s="6" t="s">
        <v>11</v>
      </c>
      <c r="I1" s="6" t="s">
        <v>7</v>
      </c>
      <c r="J1" s="7" t="s">
        <v>17</v>
      </c>
    </row>
    <row r="2" spans="1:10" x14ac:dyDescent="0.25">
      <c r="A2">
        <v>10</v>
      </c>
      <c r="B2" t="s">
        <v>6</v>
      </c>
      <c r="C2">
        <v>5.9109646589297904E-3</v>
      </c>
      <c r="D2" t="b">
        <v>0</v>
      </c>
      <c r="E2">
        <v>86.83</v>
      </c>
      <c r="G2" s="2">
        <v>10</v>
      </c>
      <c r="H2" s="3">
        <v>1.3030542719109301E-2</v>
      </c>
      <c r="I2" s="3">
        <v>3.2262511158955998E-3</v>
      </c>
      <c r="J2">
        <f>Table3[[#This Row],[Next Product Improved]]-Table3[[#This Row],[Next Product Improved V2,1]]</f>
        <v>9.8042916032137009E-3</v>
      </c>
    </row>
    <row r="3" spans="1:10" x14ac:dyDescent="0.25">
      <c r="A3">
        <v>10</v>
      </c>
      <c r="B3" t="s">
        <v>7</v>
      </c>
      <c r="C3">
        <v>3.2262511158955998E-3</v>
      </c>
      <c r="D3" t="b">
        <v>1</v>
      </c>
      <c r="E3">
        <v>86.33</v>
      </c>
      <c r="G3" s="2">
        <v>20</v>
      </c>
      <c r="H3" s="3">
        <v>1.55408975739116E-2</v>
      </c>
      <c r="I3" s="3">
        <v>9.4026512366748999E-3</v>
      </c>
      <c r="J3">
        <f>Table3[[#This Row],[Next Product Improved]]-Table3[[#This Row],[Next Product Improved V2,1]]</f>
        <v>6.1382463372367004E-3</v>
      </c>
    </row>
    <row r="4" spans="1:10" x14ac:dyDescent="0.25">
      <c r="A4">
        <v>10</v>
      </c>
      <c r="B4" t="s">
        <v>11</v>
      </c>
      <c r="C4">
        <v>1.3030542719109301E-2</v>
      </c>
      <c r="D4" t="b">
        <v>1</v>
      </c>
      <c r="E4">
        <v>86.33</v>
      </c>
      <c r="G4" s="2">
        <v>30</v>
      </c>
      <c r="H4" s="3">
        <v>4.00220881688809E-2</v>
      </c>
      <c r="I4" s="3">
        <v>2.1176990889040501E-2</v>
      </c>
      <c r="J4">
        <f>Table3[[#This Row],[Next Product Improved]]-Table3[[#This Row],[Next Product Improved V2,1]]</f>
        <v>1.8845097279840399E-2</v>
      </c>
    </row>
    <row r="5" spans="1:10" x14ac:dyDescent="0.25">
      <c r="A5">
        <v>20</v>
      </c>
      <c r="B5" t="s">
        <v>6</v>
      </c>
      <c r="C5">
        <v>6.4180407498818396E-3</v>
      </c>
      <c r="D5" t="b">
        <v>0</v>
      </c>
      <c r="E5">
        <v>172.96</v>
      </c>
      <c r="G5" s="2">
        <v>40</v>
      </c>
      <c r="H5" s="3">
        <v>4.6751513023158102E-2</v>
      </c>
      <c r="I5" s="3">
        <v>2.9891643254739201E-2</v>
      </c>
      <c r="J5">
        <f>Table3[[#This Row],[Next Product Improved]]-Table3[[#This Row],[Next Product Improved V2,1]]</f>
        <v>1.6859869768418901E-2</v>
      </c>
    </row>
    <row r="6" spans="1:10" x14ac:dyDescent="0.25">
      <c r="A6">
        <v>20</v>
      </c>
      <c r="B6" t="s">
        <v>7</v>
      </c>
      <c r="C6">
        <v>9.4026512366748999E-3</v>
      </c>
      <c r="D6" t="b">
        <v>1</v>
      </c>
      <c r="E6">
        <v>158.07</v>
      </c>
      <c r="G6" s="2">
        <v>50</v>
      </c>
      <c r="H6" s="3">
        <v>5.3170374284514002E-2</v>
      </c>
      <c r="I6" s="3">
        <v>1.6210024680985102E-2</v>
      </c>
      <c r="J6">
        <f>Table3[[#This Row],[Next Product Improved]]-Table3[[#This Row],[Next Product Improved V2,1]]</f>
        <v>3.6960349603528897E-2</v>
      </c>
    </row>
    <row r="7" spans="1:10" x14ac:dyDescent="0.25">
      <c r="A7">
        <v>20</v>
      </c>
      <c r="B7" t="s">
        <v>11</v>
      </c>
      <c r="C7">
        <v>1.55408975739116E-2</v>
      </c>
      <c r="D7" t="b">
        <v>1</v>
      </c>
      <c r="E7">
        <v>158.07</v>
      </c>
      <c r="G7" s="2">
        <v>60</v>
      </c>
      <c r="H7" s="3">
        <v>0.18135436905949601</v>
      </c>
      <c r="I7" s="3">
        <v>3.26026131649425E-2</v>
      </c>
      <c r="J7">
        <f>Table3[[#This Row],[Next Product Improved]]-Table3[[#This Row],[Next Product Improved V2,1]]</f>
        <v>0.1487517558945535</v>
      </c>
    </row>
    <row r="8" spans="1:10" x14ac:dyDescent="0.25">
      <c r="A8">
        <v>30</v>
      </c>
      <c r="B8" t="s">
        <v>6</v>
      </c>
      <c r="C8">
        <v>1.11478791419419E-2</v>
      </c>
      <c r="D8" t="b">
        <v>0</v>
      </c>
      <c r="E8">
        <v>258.06</v>
      </c>
      <c r="G8" s="2">
        <v>70</v>
      </c>
      <c r="H8" s="3">
        <v>0.170915001575382</v>
      </c>
      <c r="I8" s="3">
        <v>3.2220254818043401E-2</v>
      </c>
      <c r="J8">
        <f>Table3[[#This Row],[Next Product Improved]]-Table3[[#This Row],[Next Product Improved V2,1]]</f>
        <v>0.13869474675733862</v>
      </c>
    </row>
    <row r="9" spans="1:10" x14ac:dyDescent="0.25">
      <c r="A9">
        <v>30</v>
      </c>
      <c r="B9" t="s">
        <v>7</v>
      </c>
      <c r="C9">
        <v>2.1176990889040501E-2</v>
      </c>
      <c r="D9" t="b">
        <v>1</v>
      </c>
      <c r="E9">
        <v>252.35</v>
      </c>
      <c r="G9" s="2">
        <v>80</v>
      </c>
      <c r="H9" s="3">
        <v>0.30730985467100702</v>
      </c>
      <c r="I9" s="3">
        <v>5.1706171559103099E-2</v>
      </c>
      <c r="J9">
        <f>Table3[[#This Row],[Next Product Improved]]-Table3[[#This Row],[Next Product Improved V2,1]]</f>
        <v>0.2556036831119039</v>
      </c>
    </row>
    <row r="10" spans="1:10" x14ac:dyDescent="0.25">
      <c r="A10">
        <v>30</v>
      </c>
      <c r="B10" t="s">
        <v>11</v>
      </c>
      <c r="C10">
        <v>4.00220881688809E-2</v>
      </c>
      <c r="D10" t="b">
        <v>1</v>
      </c>
      <c r="E10">
        <v>252.35</v>
      </c>
      <c r="G10" s="2">
        <v>90</v>
      </c>
      <c r="H10" s="3">
        <v>0.36314853226907501</v>
      </c>
      <c r="I10" s="3">
        <v>6.0705951662028003E-2</v>
      </c>
      <c r="J10">
        <f>Table3[[#This Row],[Next Product Improved]]-Table3[[#This Row],[Next Product Improved V2,1]]</f>
        <v>0.30244258060704698</v>
      </c>
    </row>
    <row r="11" spans="1:10" x14ac:dyDescent="0.25">
      <c r="A11">
        <v>40</v>
      </c>
      <c r="B11" t="s">
        <v>6</v>
      </c>
      <c r="C11">
        <v>1.4463976264244E-2</v>
      </c>
      <c r="D11" t="b">
        <v>0</v>
      </c>
      <c r="E11">
        <v>325.88</v>
      </c>
      <c r="G11" s="2">
        <v>100</v>
      </c>
      <c r="H11" s="3">
        <v>0.44685629233839202</v>
      </c>
      <c r="I11" s="3">
        <v>5.85906730819723E-2</v>
      </c>
      <c r="J11">
        <f>Table3[[#This Row],[Next Product Improved]]-Table3[[#This Row],[Next Product Improved V2,1]]</f>
        <v>0.38826561925641973</v>
      </c>
    </row>
    <row r="12" spans="1:10" x14ac:dyDescent="0.25">
      <c r="A12">
        <v>40</v>
      </c>
      <c r="B12" t="s">
        <v>7</v>
      </c>
      <c r="C12">
        <v>2.9891643254739201E-2</v>
      </c>
      <c r="D12" t="b">
        <v>1</v>
      </c>
      <c r="E12">
        <v>335.23</v>
      </c>
      <c r="G12" s="2">
        <v>150</v>
      </c>
      <c r="H12" s="3">
        <v>0.90010026650212605</v>
      </c>
      <c r="I12" s="3">
        <v>0.116387501312818</v>
      </c>
      <c r="J12">
        <f>Table3[[#This Row],[Next Product Improved]]-Table3[[#This Row],[Next Product Improved V2,1]]</f>
        <v>0.7837127651893081</v>
      </c>
    </row>
    <row r="13" spans="1:10" x14ac:dyDescent="0.25">
      <c r="A13">
        <v>40</v>
      </c>
      <c r="B13" t="s">
        <v>11</v>
      </c>
      <c r="C13">
        <v>4.6751513023158102E-2</v>
      </c>
      <c r="D13" t="b">
        <v>1</v>
      </c>
      <c r="E13">
        <v>335.23</v>
      </c>
      <c r="G13" s="2">
        <v>200</v>
      </c>
      <c r="H13" s="3">
        <v>0.32838182009137201</v>
      </c>
      <c r="I13" s="3">
        <v>4.3277467442104797E-2</v>
      </c>
      <c r="J13">
        <f>Table3[[#This Row],[Next Product Improved]]-Table3[[#This Row],[Next Product Improved V2,1]]</f>
        <v>0.2851043526492672</v>
      </c>
    </row>
    <row r="14" spans="1:10" x14ac:dyDescent="0.25">
      <c r="A14">
        <v>50</v>
      </c>
      <c r="B14" t="s">
        <v>6</v>
      </c>
      <c r="C14">
        <v>7.2389624796513298E-3</v>
      </c>
      <c r="D14" t="b">
        <v>0</v>
      </c>
      <c r="E14">
        <v>457.69</v>
      </c>
      <c r="G14" s="2">
        <v>250</v>
      </c>
      <c r="H14" s="3">
        <v>2.43924768943968</v>
      </c>
      <c r="I14" s="3">
        <v>0.218827128078558</v>
      </c>
      <c r="J14">
        <f>Table3[[#This Row],[Next Product Improved]]-Table3[[#This Row],[Next Product Improved V2,1]]</f>
        <v>2.2204205613611219</v>
      </c>
    </row>
    <row r="15" spans="1:10" x14ac:dyDescent="0.25">
      <c r="A15">
        <v>50</v>
      </c>
      <c r="B15" t="s">
        <v>7</v>
      </c>
      <c r="C15">
        <v>1.6210024680985102E-2</v>
      </c>
      <c r="D15" t="b">
        <v>1</v>
      </c>
      <c r="E15">
        <v>419.42</v>
      </c>
      <c r="G15" s="2">
        <v>300</v>
      </c>
      <c r="H15" s="3">
        <v>0.92843580974636297</v>
      </c>
      <c r="I15" s="3">
        <v>0.106737055610985</v>
      </c>
      <c r="J15">
        <f>Table3[[#This Row],[Next Product Improved]]-Table3[[#This Row],[Next Product Improved V2,1]]</f>
        <v>0.82169875413537796</v>
      </c>
    </row>
    <row r="16" spans="1:10" x14ac:dyDescent="0.25">
      <c r="A16">
        <v>50</v>
      </c>
      <c r="B16" t="s">
        <v>11</v>
      </c>
      <c r="C16">
        <v>5.3170374284514002E-2</v>
      </c>
      <c r="D16" t="b">
        <v>1</v>
      </c>
      <c r="E16">
        <v>419.42</v>
      </c>
      <c r="G16" s="2">
        <v>350</v>
      </c>
      <c r="H16" s="3">
        <v>4.7559704517407901</v>
      </c>
      <c r="I16" s="3">
        <v>0.35790341267132197</v>
      </c>
      <c r="J16">
        <f>Table3[[#This Row],[Next Product Improved]]-Table3[[#This Row],[Next Product Improved V2,1]]</f>
        <v>4.3980670390694678</v>
      </c>
    </row>
    <row r="17" spans="1:10" x14ac:dyDescent="0.25">
      <c r="A17">
        <v>60</v>
      </c>
      <c r="B17" t="s">
        <v>6</v>
      </c>
      <c r="C17">
        <v>5.8715801081762296E-3</v>
      </c>
      <c r="D17" t="b">
        <v>0</v>
      </c>
      <c r="E17">
        <v>610.5</v>
      </c>
      <c r="G17" s="2">
        <v>400</v>
      </c>
      <c r="H17" s="3">
        <v>1.4392013305414</v>
      </c>
      <c r="I17" s="3">
        <v>0.11501068305939199</v>
      </c>
      <c r="J17">
        <f>Table3[[#This Row],[Next Product Improved]]-Table3[[#This Row],[Next Product Improved V2,1]]</f>
        <v>1.324190647482008</v>
      </c>
    </row>
    <row r="18" spans="1:10" x14ac:dyDescent="0.25">
      <c r="A18">
        <v>60</v>
      </c>
      <c r="B18" t="s">
        <v>7</v>
      </c>
      <c r="C18">
        <v>3.26026131649425E-2</v>
      </c>
      <c r="D18" t="b">
        <v>1</v>
      </c>
      <c r="E18">
        <v>489.68</v>
      </c>
      <c r="G18" s="2">
        <v>450</v>
      </c>
      <c r="H18" s="3">
        <v>1.3905015130231499</v>
      </c>
      <c r="I18" s="3">
        <v>0.121095596150818</v>
      </c>
      <c r="J18">
        <f>Table3[[#This Row],[Next Product Improved]]-Table3[[#This Row],[Next Product Improved V2,1]]</f>
        <v>1.269405916872332</v>
      </c>
    </row>
    <row r="19" spans="1:10" x14ac:dyDescent="0.25">
      <c r="A19">
        <v>60</v>
      </c>
      <c r="B19" t="s">
        <v>11</v>
      </c>
      <c r="C19">
        <v>0.18135436905949601</v>
      </c>
      <c r="D19" t="b">
        <v>1</v>
      </c>
      <c r="E19">
        <v>489.68</v>
      </c>
      <c r="G19" s="2">
        <v>500</v>
      </c>
      <c r="H19" s="3">
        <v>9.7412553989654906</v>
      </c>
      <c r="I19" s="3">
        <v>0.77181575907157496</v>
      </c>
      <c r="J19">
        <f>Table3[[#This Row],[Next Product Improved]]-Table3[[#This Row],[Next Product Improved V2,1]]</f>
        <v>8.9694396398939151</v>
      </c>
    </row>
    <row r="20" spans="1:10" x14ac:dyDescent="0.25">
      <c r="A20">
        <v>70</v>
      </c>
      <c r="B20" t="s">
        <v>6</v>
      </c>
      <c r="C20">
        <v>3.9893267867457897E-3</v>
      </c>
      <c r="D20" t="b">
        <v>0</v>
      </c>
      <c r="E20">
        <v>758.88</v>
      </c>
      <c r="G20" s="2">
        <v>600</v>
      </c>
      <c r="H20" s="3">
        <v>13.4276653494722</v>
      </c>
      <c r="I20" s="3">
        <v>1.00138625413537</v>
      </c>
      <c r="J20">
        <f>Table3[[#This Row],[Next Product Improved]]-Table3[[#This Row],[Next Product Improved V2,1]]</f>
        <v>12.426279095336829</v>
      </c>
    </row>
    <row r="21" spans="1:10" x14ac:dyDescent="0.25">
      <c r="A21">
        <v>70</v>
      </c>
      <c r="B21" t="s">
        <v>7</v>
      </c>
      <c r="C21">
        <v>3.2220254818043401E-2</v>
      </c>
      <c r="D21" t="b">
        <v>1</v>
      </c>
      <c r="E21">
        <v>645.95000000000005</v>
      </c>
      <c r="G21" s="2">
        <v>700</v>
      </c>
      <c r="H21" s="3">
        <v>19.5691994761854</v>
      </c>
      <c r="I21" s="3">
        <v>1.38238788531219</v>
      </c>
      <c r="J21">
        <f>Table3[[#This Row],[Next Product Improved]]-Table3[[#This Row],[Next Product Improved V2,1]]</f>
        <v>18.186811590873209</v>
      </c>
    </row>
    <row r="22" spans="1:10" x14ac:dyDescent="0.25">
      <c r="A22">
        <v>70</v>
      </c>
      <c r="B22" t="s">
        <v>11</v>
      </c>
      <c r="C22">
        <v>0.170915001575382</v>
      </c>
      <c r="D22" t="b">
        <v>1</v>
      </c>
      <c r="E22">
        <v>645.95000000000005</v>
      </c>
      <c r="G22" s="2">
        <v>800</v>
      </c>
      <c r="H22" s="3">
        <v>25.647676475607799</v>
      </c>
      <c r="I22" s="3">
        <v>2.1886922031717599</v>
      </c>
      <c r="J22">
        <f>Table3[[#This Row],[Next Product Improved]]-Table3[[#This Row],[Next Product Improved V2,1]]</f>
        <v>23.458984272436041</v>
      </c>
    </row>
    <row r="23" spans="1:10" x14ac:dyDescent="0.25">
      <c r="A23">
        <v>80</v>
      </c>
      <c r="B23" t="s">
        <v>6</v>
      </c>
      <c r="C23">
        <v>5.3891193614451398E-3</v>
      </c>
      <c r="D23" t="b">
        <v>0</v>
      </c>
      <c r="E23">
        <v>753.29</v>
      </c>
      <c r="G23" s="2">
        <v>900</v>
      </c>
      <c r="H23" s="3">
        <v>19.4335697500393</v>
      </c>
      <c r="I23" s="3">
        <v>1.2787876450664299</v>
      </c>
      <c r="J23">
        <f>Table3[[#This Row],[Next Product Improved]]-Table3[[#This Row],[Next Product Improved V2,1]]</f>
        <v>18.15478210497287</v>
      </c>
    </row>
    <row r="24" spans="1:10" x14ac:dyDescent="0.25">
      <c r="A24">
        <v>80</v>
      </c>
      <c r="B24" t="s">
        <v>7</v>
      </c>
      <c r="C24">
        <v>5.1706171559103099E-2</v>
      </c>
      <c r="D24" t="b">
        <v>1</v>
      </c>
      <c r="E24">
        <v>705.35</v>
      </c>
      <c r="G24" s="2">
        <v>1000</v>
      </c>
      <c r="H24" s="3">
        <v>11.2188661023735</v>
      </c>
      <c r="I24" s="3">
        <v>0.83878631583785002</v>
      </c>
      <c r="J24">
        <f>Table3[[#This Row],[Next Product Improved]]-Table3[[#This Row],[Next Product Improved V2,1]]</f>
        <v>10.380079786535649</v>
      </c>
    </row>
    <row r="25" spans="1:10" x14ac:dyDescent="0.25">
      <c r="A25">
        <v>80</v>
      </c>
      <c r="B25" t="s">
        <v>11</v>
      </c>
      <c r="C25">
        <v>0.30730985467100702</v>
      </c>
      <c r="D25" t="b">
        <v>1</v>
      </c>
      <c r="E25">
        <v>705.35</v>
      </c>
      <c r="G25" s="2">
        <v>1200</v>
      </c>
      <c r="H25" s="3">
        <v>49.194101835319998</v>
      </c>
      <c r="I25" s="3">
        <v>3.70028274825395</v>
      </c>
      <c r="J25">
        <f>Table3[[#This Row],[Next Product Improved]]-Table3[[#This Row],[Next Product Improved V2,1]]</f>
        <v>45.493819087066051</v>
      </c>
    </row>
    <row r="26" spans="1:10" x14ac:dyDescent="0.25">
      <c r="A26">
        <v>90</v>
      </c>
      <c r="B26" t="s">
        <v>6</v>
      </c>
      <c r="C26">
        <v>9.4313691382659198E-3</v>
      </c>
      <c r="D26" t="b">
        <v>0</v>
      </c>
      <c r="E26">
        <v>961.73</v>
      </c>
      <c r="G26" s="2">
        <v>1400</v>
      </c>
      <c r="H26" s="3">
        <v>65.431100831014007</v>
      </c>
      <c r="I26" s="3">
        <v>5.1060285439531503</v>
      </c>
      <c r="J26">
        <f>Table3[[#This Row],[Next Product Improved]]-Table3[[#This Row],[Next Product Improved V2,1]]</f>
        <v>60.325072287060856</v>
      </c>
    </row>
    <row r="27" spans="1:10" x14ac:dyDescent="0.25">
      <c r="A27">
        <v>90</v>
      </c>
      <c r="B27" t="s">
        <v>7</v>
      </c>
      <c r="C27">
        <v>6.0705951662028003E-2</v>
      </c>
      <c r="D27" t="b">
        <v>1</v>
      </c>
      <c r="E27">
        <v>548.28</v>
      </c>
      <c r="G27" s="2">
        <v>1600</v>
      </c>
      <c r="H27" s="3">
        <v>86.099795528540596</v>
      </c>
      <c r="I27" s="3">
        <v>6.7589521904374399</v>
      </c>
      <c r="J27">
        <f>Table3[[#This Row],[Next Product Improved]]-Table3[[#This Row],[Next Product Improved V2,1]]</f>
        <v>79.340843338103156</v>
      </c>
    </row>
    <row r="28" spans="1:10" x14ac:dyDescent="0.25">
      <c r="A28">
        <v>90</v>
      </c>
      <c r="B28" t="s">
        <v>11</v>
      </c>
      <c r="C28">
        <v>0.36314853226907501</v>
      </c>
      <c r="D28" t="b">
        <v>1</v>
      </c>
      <c r="E28">
        <v>548.28</v>
      </c>
      <c r="G28" s="2">
        <v>1800</v>
      </c>
      <c r="H28" s="3">
        <v>101.63213803956801</v>
      </c>
      <c r="I28" s="3">
        <v>7.9932992930473503</v>
      </c>
      <c r="J28">
        <f>Table3[[#This Row],[Next Product Improved]]-Table3[[#This Row],[Next Product Improved V2,1]]</f>
        <v>93.638838746520662</v>
      </c>
    </row>
    <row r="29" spans="1:10" x14ac:dyDescent="0.25">
      <c r="A29">
        <v>100</v>
      </c>
      <c r="B29" t="s">
        <v>6</v>
      </c>
      <c r="C29">
        <v>9.1322927059811401E-3</v>
      </c>
      <c r="D29" t="b">
        <v>0</v>
      </c>
      <c r="E29">
        <v>988.68</v>
      </c>
      <c r="G29" s="2">
        <v>2000</v>
      </c>
      <c r="H29" s="3">
        <v>56.012275261907199</v>
      </c>
      <c r="I29" s="3">
        <v>4.2708766836895498</v>
      </c>
      <c r="J29">
        <f>Table3[[#This Row],[Next Product Improved]]-Table3[[#This Row],[Next Product Improved V2,1]]</f>
        <v>51.741398578217648</v>
      </c>
    </row>
    <row r="30" spans="1:10" x14ac:dyDescent="0.25">
      <c r="A30">
        <v>100</v>
      </c>
      <c r="B30" t="s">
        <v>7</v>
      </c>
      <c r="C30">
        <v>5.85906730819723E-2</v>
      </c>
      <c r="D30" t="b">
        <v>1</v>
      </c>
      <c r="E30">
        <v>858.45</v>
      </c>
      <c r="G30" s="2">
        <v>2200</v>
      </c>
      <c r="H30" s="3">
        <v>184.89480550595999</v>
      </c>
      <c r="I30" s="3">
        <v>15.453403153389701</v>
      </c>
      <c r="J30">
        <f>Table3[[#This Row],[Next Product Improved]]-Table3[[#This Row],[Next Product Improved V2,1]]</f>
        <v>169.44140235257029</v>
      </c>
    </row>
    <row r="31" spans="1:10" x14ac:dyDescent="0.25">
      <c r="A31">
        <v>100</v>
      </c>
      <c r="B31" t="s">
        <v>11</v>
      </c>
      <c r="C31">
        <v>0.44685629233839202</v>
      </c>
      <c r="D31" t="b">
        <v>1</v>
      </c>
      <c r="E31">
        <v>858.45</v>
      </c>
      <c r="G31" s="2">
        <v>2400</v>
      </c>
      <c r="H31" s="3">
        <v>207.17425284225101</v>
      </c>
      <c r="I31" s="3">
        <v>15.970949381006101</v>
      </c>
      <c r="J31">
        <f>Table3[[#This Row],[Next Product Improved]]-Table3[[#This Row],[Next Product Improved V2,1]]</f>
        <v>191.2033034612449</v>
      </c>
    </row>
    <row r="32" spans="1:10" x14ac:dyDescent="0.25">
      <c r="A32">
        <v>150</v>
      </c>
      <c r="B32" t="s">
        <v>6</v>
      </c>
      <c r="C32">
        <v>1.13111609252745E-2</v>
      </c>
      <c r="D32" t="b">
        <v>0</v>
      </c>
      <c r="E32">
        <v>1526.92</v>
      </c>
      <c r="G32" s="2">
        <v>2600</v>
      </c>
      <c r="H32" s="3">
        <v>72.993874881846295</v>
      </c>
      <c r="I32" s="3">
        <v>4.7526535341070204</v>
      </c>
      <c r="J32">
        <f>Table3[[#This Row],[Next Product Improved]]-Table3[[#This Row],[Next Product Improved V2,1]]</f>
        <v>68.24122134773927</v>
      </c>
    </row>
    <row r="33" spans="1:10" x14ac:dyDescent="0.25">
      <c r="A33">
        <v>150</v>
      </c>
      <c r="B33" t="s">
        <v>7</v>
      </c>
      <c r="C33">
        <v>0.116387501312818</v>
      </c>
      <c r="D33" t="b">
        <v>1</v>
      </c>
      <c r="E33">
        <v>1216.46</v>
      </c>
      <c r="G33" s="2">
        <v>2800</v>
      </c>
      <c r="H33" s="3">
        <v>74.084402323032094</v>
      </c>
      <c r="I33" s="3">
        <v>5.6856444133014703</v>
      </c>
      <c r="J33">
        <f>Table3[[#This Row],[Next Product Improved]]-Table3[[#This Row],[Next Product Improved V2,1]]</f>
        <v>68.39875790973062</v>
      </c>
    </row>
    <row r="34" spans="1:10" x14ac:dyDescent="0.25">
      <c r="A34">
        <v>150</v>
      </c>
      <c r="B34" t="s">
        <v>11</v>
      </c>
      <c r="C34">
        <v>0.90010026650212605</v>
      </c>
      <c r="D34" t="b">
        <v>1</v>
      </c>
      <c r="E34">
        <v>1216.46</v>
      </c>
      <c r="G34" s="2">
        <v>3000</v>
      </c>
      <c r="H34" s="3">
        <v>350.69637260082402</v>
      </c>
      <c r="I34" s="3">
        <v>26.425688327075399</v>
      </c>
      <c r="J34">
        <f>Table3[[#This Row],[Next Product Improved]]-Table3[[#This Row],[Next Product Improved V2,1]]</f>
        <v>324.2706842737486</v>
      </c>
    </row>
    <row r="35" spans="1:10" x14ac:dyDescent="0.25">
      <c r="A35">
        <v>200</v>
      </c>
      <c r="B35" t="s">
        <v>6</v>
      </c>
      <c r="C35">
        <v>2.0924273355038499E-2</v>
      </c>
      <c r="D35" t="b">
        <v>0</v>
      </c>
      <c r="E35">
        <v>1687.35</v>
      </c>
    </row>
    <row r="36" spans="1:10" x14ac:dyDescent="0.25">
      <c r="A36">
        <v>200</v>
      </c>
      <c r="B36" t="s">
        <v>7</v>
      </c>
      <c r="C36">
        <v>4.3277467442104797E-2</v>
      </c>
      <c r="D36" t="b">
        <v>1</v>
      </c>
      <c r="E36">
        <v>1636.93</v>
      </c>
    </row>
    <row r="37" spans="1:10" x14ac:dyDescent="0.25">
      <c r="A37">
        <v>200</v>
      </c>
      <c r="B37" t="s">
        <v>11</v>
      </c>
      <c r="C37">
        <v>0.32838182009137201</v>
      </c>
      <c r="D37" t="b">
        <v>1</v>
      </c>
      <c r="E37">
        <v>1636.93</v>
      </c>
    </row>
    <row r="38" spans="1:10" x14ac:dyDescent="0.25">
      <c r="A38">
        <v>250</v>
      </c>
      <c r="B38" t="s">
        <v>6</v>
      </c>
      <c r="C38">
        <v>1.1487160636454099E-2</v>
      </c>
      <c r="D38" t="b">
        <v>0</v>
      </c>
      <c r="E38">
        <v>2388.65</v>
      </c>
    </row>
    <row r="39" spans="1:10" x14ac:dyDescent="0.25">
      <c r="A39">
        <v>250</v>
      </c>
      <c r="B39" t="s">
        <v>7</v>
      </c>
      <c r="C39">
        <v>0.218827128078558</v>
      </c>
      <c r="D39" t="b">
        <v>1</v>
      </c>
      <c r="E39">
        <v>2197.16</v>
      </c>
    </row>
    <row r="40" spans="1:10" x14ac:dyDescent="0.25">
      <c r="A40">
        <v>250</v>
      </c>
      <c r="B40" t="s">
        <v>11</v>
      </c>
      <c r="C40">
        <v>2.43924768943968</v>
      </c>
      <c r="D40" t="b">
        <v>1</v>
      </c>
      <c r="E40">
        <v>2197.16</v>
      </c>
    </row>
    <row r="41" spans="1:10" x14ac:dyDescent="0.25">
      <c r="A41">
        <v>300</v>
      </c>
      <c r="B41" t="s">
        <v>6</v>
      </c>
      <c r="C41">
        <v>2.02711462217086E-2</v>
      </c>
      <c r="D41" t="b">
        <v>0</v>
      </c>
      <c r="E41">
        <v>2619.0300000000002</v>
      </c>
    </row>
    <row r="42" spans="1:10" x14ac:dyDescent="0.25">
      <c r="A42">
        <v>300</v>
      </c>
      <c r="B42" t="s">
        <v>7</v>
      </c>
      <c r="C42">
        <v>0.106737055610985</v>
      </c>
      <c r="D42" t="b">
        <v>1</v>
      </c>
      <c r="E42">
        <v>2334.6799999999998</v>
      </c>
    </row>
    <row r="43" spans="1:10" x14ac:dyDescent="0.25">
      <c r="A43">
        <v>300</v>
      </c>
      <c r="B43" t="s">
        <v>11</v>
      </c>
      <c r="C43">
        <v>0.92843580974636297</v>
      </c>
      <c r="D43" t="b">
        <v>1</v>
      </c>
      <c r="E43">
        <v>2334.6799999999998</v>
      </c>
    </row>
    <row r="44" spans="1:10" x14ac:dyDescent="0.25">
      <c r="A44">
        <v>350</v>
      </c>
      <c r="B44" t="s">
        <v>6</v>
      </c>
      <c r="C44">
        <v>1.9771044478286301E-2</v>
      </c>
      <c r="D44" t="b">
        <v>0</v>
      </c>
      <c r="E44">
        <v>3686.33</v>
      </c>
    </row>
    <row r="45" spans="1:10" x14ac:dyDescent="0.25">
      <c r="A45">
        <v>350</v>
      </c>
      <c r="B45" t="s">
        <v>7</v>
      </c>
      <c r="C45">
        <v>0.35790341267132197</v>
      </c>
      <c r="D45" t="b">
        <v>1</v>
      </c>
      <c r="E45">
        <v>3127.3</v>
      </c>
    </row>
    <row r="46" spans="1:10" x14ac:dyDescent="0.25">
      <c r="A46">
        <v>350</v>
      </c>
      <c r="B46" t="s">
        <v>11</v>
      </c>
      <c r="C46">
        <v>4.7559704517407901</v>
      </c>
      <c r="D46" t="b">
        <v>1</v>
      </c>
      <c r="E46">
        <v>3127.3</v>
      </c>
    </row>
    <row r="47" spans="1:10" x14ac:dyDescent="0.25">
      <c r="A47">
        <v>400</v>
      </c>
      <c r="B47" t="s">
        <v>6</v>
      </c>
      <c r="C47">
        <v>1.8030739641861901E-2</v>
      </c>
      <c r="D47" t="b">
        <v>0</v>
      </c>
      <c r="E47">
        <v>3384.2</v>
      </c>
    </row>
    <row r="48" spans="1:10" x14ac:dyDescent="0.25">
      <c r="A48">
        <v>400</v>
      </c>
      <c r="B48" t="s">
        <v>7</v>
      </c>
      <c r="C48">
        <v>0.11501068305939199</v>
      </c>
      <c r="D48" t="b">
        <v>1</v>
      </c>
      <c r="E48">
        <v>3299.17</v>
      </c>
    </row>
    <row r="49" spans="1:5" x14ac:dyDescent="0.25">
      <c r="A49">
        <v>400</v>
      </c>
      <c r="B49" t="s">
        <v>11</v>
      </c>
      <c r="C49">
        <v>1.4392013305414</v>
      </c>
      <c r="D49" t="b">
        <v>1</v>
      </c>
      <c r="E49">
        <v>3299.17</v>
      </c>
    </row>
    <row r="50" spans="1:5" x14ac:dyDescent="0.25">
      <c r="A50">
        <v>450</v>
      </c>
      <c r="B50" t="s">
        <v>6</v>
      </c>
      <c r="C50">
        <v>2.47326773617597E-2</v>
      </c>
      <c r="D50" t="b">
        <v>0</v>
      </c>
      <c r="E50">
        <v>3574.93</v>
      </c>
    </row>
    <row r="51" spans="1:5" x14ac:dyDescent="0.25">
      <c r="A51">
        <v>450</v>
      </c>
      <c r="B51" t="s">
        <v>7</v>
      </c>
      <c r="C51">
        <v>0.121095596150818</v>
      </c>
      <c r="D51" t="b">
        <v>1</v>
      </c>
      <c r="E51">
        <v>3496.87</v>
      </c>
    </row>
    <row r="52" spans="1:5" x14ac:dyDescent="0.25">
      <c r="A52">
        <v>450</v>
      </c>
      <c r="B52" t="s">
        <v>11</v>
      </c>
      <c r="C52">
        <v>1.3905015130231499</v>
      </c>
      <c r="D52" t="b">
        <v>1</v>
      </c>
      <c r="E52">
        <v>3496.87</v>
      </c>
    </row>
    <row r="53" spans="1:5" x14ac:dyDescent="0.25">
      <c r="A53">
        <v>500</v>
      </c>
      <c r="B53" t="s">
        <v>6</v>
      </c>
      <c r="C53">
        <v>2.5378830147563002E-2</v>
      </c>
      <c r="D53" t="b">
        <v>0</v>
      </c>
      <c r="E53">
        <v>5072.71</v>
      </c>
    </row>
    <row r="54" spans="1:5" x14ac:dyDescent="0.25">
      <c r="A54">
        <v>500</v>
      </c>
      <c r="B54" t="s">
        <v>7</v>
      </c>
      <c r="C54">
        <v>0.77181575907157496</v>
      </c>
      <c r="D54" t="b">
        <v>1</v>
      </c>
      <c r="E54">
        <v>4186.3599999999997</v>
      </c>
    </row>
    <row r="55" spans="1:5" x14ac:dyDescent="0.25">
      <c r="A55">
        <v>500</v>
      </c>
      <c r="B55" t="s">
        <v>11</v>
      </c>
      <c r="C55">
        <v>9.7412553989654906</v>
      </c>
      <c r="D55" t="b">
        <v>1</v>
      </c>
      <c r="E55">
        <v>4186.3599999999997</v>
      </c>
    </row>
    <row r="56" spans="1:5" x14ac:dyDescent="0.25">
      <c r="A56">
        <v>600</v>
      </c>
      <c r="B56" t="s">
        <v>6</v>
      </c>
      <c r="C56">
        <v>3.6306812214462497E-2</v>
      </c>
      <c r="D56" t="b">
        <v>0</v>
      </c>
      <c r="E56">
        <v>6098.91</v>
      </c>
    </row>
    <row r="57" spans="1:5" x14ac:dyDescent="0.25">
      <c r="A57">
        <v>600</v>
      </c>
      <c r="B57" t="s">
        <v>7</v>
      </c>
      <c r="C57">
        <v>1.00138625413537</v>
      </c>
      <c r="D57" t="b">
        <v>1</v>
      </c>
      <c r="E57">
        <v>5392.01</v>
      </c>
    </row>
    <row r="58" spans="1:5" x14ac:dyDescent="0.25">
      <c r="A58">
        <v>600</v>
      </c>
      <c r="B58" t="s">
        <v>11</v>
      </c>
      <c r="C58">
        <v>13.4276653494722</v>
      </c>
      <c r="D58" t="b">
        <v>1</v>
      </c>
      <c r="E58">
        <v>5392.01</v>
      </c>
    </row>
    <row r="59" spans="1:5" x14ac:dyDescent="0.25">
      <c r="A59">
        <v>700</v>
      </c>
      <c r="B59" t="s">
        <v>6</v>
      </c>
      <c r="C59">
        <v>8.5789807934673903E-2</v>
      </c>
      <c r="D59" t="b">
        <v>0</v>
      </c>
      <c r="E59">
        <v>7659.36</v>
      </c>
    </row>
    <row r="60" spans="1:5" x14ac:dyDescent="0.25">
      <c r="A60">
        <v>700</v>
      </c>
      <c r="B60" t="s">
        <v>7</v>
      </c>
      <c r="C60">
        <v>1.38238788531219</v>
      </c>
      <c r="D60" t="b">
        <v>1</v>
      </c>
      <c r="E60">
        <v>6254.05</v>
      </c>
    </row>
    <row r="61" spans="1:5" x14ac:dyDescent="0.25">
      <c r="A61">
        <v>700</v>
      </c>
      <c r="B61" t="s">
        <v>11</v>
      </c>
      <c r="C61">
        <v>19.5691994761854</v>
      </c>
      <c r="D61" t="b">
        <v>1</v>
      </c>
      <c r="E61">
        <v>6254.05</v>
      </c>
    </row>
    <row r="62" spans="1:5" x14ac:dyDescent="0.25">
      <c r="A62">
        <v>800</v>
      </c>
      <c r="B62" t="s">
        <v>6</v>
      </c>
      <c r="C62">
        <v>4.8611612534784798E-2</v>
      </c>
      <c r="D62" t="b">
        <v>0</v>
      </c>
      <c r="E62">
        <v>7981.01</v>
      </c>
    </row>
    <row r="63" spans="1:5" x14ac:dyDescent="0.25">
      <c r="A63">
        <v>800</v>
      </c>
      <c r="B63" t="s">
        <v>7</v>
      </c>
      <c r="C63">
        <v>2.1886922031717599</v>
      </c>
      <c r="D63" t="b">
        <v>1</v>
      </c>
      <c r="E63">
        <v>7226.71</v>
      </c>
    </row>
    <row r="64" spans="1:5" x14ac:dyDescent="0.25">
      <c r="A64">
        <v>800</v>
      </c>
      <c r="B64" t="s">
        <v>11</v>
      </c>
      <c r="C64">
        <v>25.647676475607799</v>
      </c>
      <c r="D64" t="b">
        <v>1</v>
      </c>
      <c r="E64">
        <v>7226.71</v>
      </c>
    </row>
    <row r="65" spans="1:5" x14ac:dyDescent="0.25">
      <c r="A65">
        <v>900</v>
      </c>
      <c r="B65" t="s">
        <v>6</v>
      </c>
      <c r="C65">
        <v>3.5685685028610602E-2</v>
      </c>
      <c r="D65" t="b">
        <v>0</v>
      </c>
      <c r="E65">
        <v>8976.18</v>
      </c>
    </row>
    <row r="66" spans="1:5" x14ac:dyDescent="0.25">
      <c r="A66">
        <v>900</v>
      </c>
      <c r="B66" t="s">
        <v>7</v>
      </c>
      <c r="C66">
        <v>1.2787876450664299</v>
      </c>
      <c r="D66" t="b">
        <v>1</v>
      </c>
      <c r="E66">
        <v>7475.38</v>
      </c>
    </row>
    <row r="67" spans="1:5" x14ac:dyDescent="0.25">
      <c r="A67">
        <v>900</v>
      </c>
      <c r="B67" t="s">
        <v>11</v>
      </c>
      <c r="C67">
        <v>19.4335697500393</v>
      </c>
      <c r="D67" t="b">
        <v>1</v>
      </c>
      <c r="E67">
        <v>7475.38</v>
      </c>
    </row>
    <row r="68" spans="1:5" x14ac:dyDescent="0.25">
      <c r="A68">
        <v>1000</v>
      </c>
      <c r="B68" t="s">
        <v>6</v>
      </c>
      <c r="C68">
        <v>3.8040142703351799E-2</v>
      </c>
      <c r="D68" t="b">
        <v>0</v>
      </c>
      <c r="E68">
        <v>8928.0300000000007</v>
      </c>
    </row>
    <row r="69" spans="1:5" x14ac:dyDescent="0.25">
      <c r="A69">
        <v>1000</v>
      </c>
      <c r="B69" t="s">
        <v>7</v>
      </c>
      <c r="C69">
        <v>0.83878631583785002</v>
      </c>
      <c r="D69" t="b">
        <v>1</v>
      </c>
      <c r="E69">
        <v>8570.02</v>
      </c>
    </row>
    <row r="70" spans="1:5" x14ac:dyDescent="0.25">
      <c r="A70">
        <v>1000</v>
      </c>
      <c r="B70" t="s">
        <v>11</v>
      </c>
      <c r="C70">
        <v>11.2188661023735</v>
      </c>
      <c r="D70" t="b">
        <v>1</v>
      </c>
      <c r="E70">
        <v>8570.02</v>
      </c>
    </row>
    <row r="71" spans="1:5" x14ac:dyDescent="0.25">
      <c r="A71">
        <v>1200</v>
      </c>
      <c r="B71" t="s">
        <v>6</v>
      </c>
      <c r="C71">
        <v>4.85037152759559E-2</v>
      </c>
      <c r="D71" t="b">
        <v>0</v>
      </c>
      <c r="E71">
        <v>12718.11</v>
      </c>
    </row>
    <row r="72" spans="1:5" x14ac:dyDescent="0.25">
      <c r="A72">
        <v>1200</v>
      </c>
      <c r="B72" t="s">
        <v>7</v>
      </c>
      <c r="C72">
        <v>3.70028274825395</v>
      </c>
      <c r="D72" t="b">
        <v>1</v>
      </c>
      <c r="E72">
        <v>10819.51</v>
      </c>
    </row>
    <row r="73" spans="1:5" x14ac:dyDescent="0.25">
      <c r="A73">
        <v>1200</v>
      </c>
      <c r="B73" t="s">
        <v>11</v>
      </c>
      <c r="C73">
        <v>49.194101835319998</v>
      </c>
      <c r="D73" t="b">
        <v>1</v>
      </c>
      <c r="E73">
        <v>10819.51</v>
      </c>
    </row>
    <row r="74" spans="1:5" x14ac:dyDescent="0.25">
      <c r="A74">
        <v>1400</v>
      </c>
      <c r="B74" t="s">
        <v>6</v>
      </c>
      <c r="C74">
        <v>5.93356975003871E-2</v>
      </c>
      <c r="D74" t="b">
        <v>0</v>
      </c>
      <c r="E74">
        <v>13637.4</v>
      </c>
    </row>
    <row r="75" spans="1:5" x14ac:dyDescent="0.25">
      <c r="A75">
        <v>1400</v>
      </c>
      <c r="B75" t="s">
        <v>7</v>
      </c>
      <c r="C75">
        <v>5.1060285439531503</v>
      </c>
      <c r="D75" t="b">
        <v>1</v>
      </c>
      <c r="E75">
        <v>12602.25</v>
      </c>
    </row>
    <row r="76" spans="1:5" x14ac:dyDescent="0.25">
      <c r="A76">
        <v>1400</v>
      </c>
      <c r="B76" t="s">
        <v>11</v>
      </c>
      <c r="C76">
        <v>65.431100831014007</v>
      </c>
      <c r="D76" t="b">
        <v>1</v>
      </c>
      <c r="E76">
        <v>12602.25</v>
      </c>
    </row>
    <row r="77" spans="1:5" x14ac:dyDescent="0.25">
      <c r="A77">
        <v>1600</v>
      </c>
      <c r="B77" t="s">
        <v>6</v>
      </c>
      <c r="C77">
        <v>9.3569487475718902E-2</v>
      </c>
      <c r="D77" t="b">
        <v>0</v>
      </c>
      <c r="E77">
        <v>16972.689999999999</v>
      </c>
    </row>
    <row r="78" spans="1:5" x14ac:dyDescent="0.25">
      <c r="A78">
        <v>1600</v>
      </c>
      <c r="B78" t="s">
        <v>7</v>
      </c>
      <c r="C78">
        <v>6.7589521904374399</v>
      </c>
      <c r="D78" t="b">
        <v>1</v>
      </c>
      <c r="E78">
        <v>14497.22</v>
      </c>
    </row>
    <row r="79" spans="1:5" x14ac:dyDescent="0.25">
      <c r="A79">
        <v>1600</v>
      </c>
      <c r="B79" t="s">
        <v>11</v>
      </c>
      <c r="C79">
        <v>86.099795528540596</v>
      </c>
      <c r="D79" t="b">
        <v>1</v>
      </c>
      <c r="E79">
        <v>14497.22</v>
      </c>
    </row>
    <row r="80" spans="1:5" x14ac:dyDescent="0.25">
      <c r="A80">
        <v>1800</v>
      </c>
      <c r="B80" t="s">
        <v>6</v>
      </c>
      <c r="C80">
        <v>0.11026648571652201</v>
      </c>
      <c r="D80" t="b">
        <v>0</v>
      </c>
      <c r="E80">
        <v>17184.84</v>
      </c>
    </row>
    <row r="81" spans="1:5" x14ac:dyDescent="0.25">
      <c r="A81">
        <v>1800</v>
      </c>
      <c r="B81" t="s">
        <v>7</v>
      </c>
      <c r="C81">
        <v>7.9932992930473503</v>
      </c>
      <c r="D81" t="b">
        <v>1</v>
      </c>
      <c r="E81">
        <v>8834.91</v>
      </c>
    </row>
    <row r="82" spans="1:5" x14ac:dyDescent="0.25">
      <c r="A82">
        <v>1800</v>
      </c>
      <c r="B82" t="s">
        <v>11</v>
      </c>
      <c r="C82">
        <v>101.63213803956801</v>
      </c>
      <c r="D82" t="b">
        <v>1</v>
      </c>
      <c r="E82">
        <v>8834.91</v>
      </c>
    </row>
    <row r="83" spans="1:5" x14ac:dyDescent="0.25">
      <c r="A83">
        <v>2000</v>
      </c>
      <c r="B83" t="s">
        <v>6</v>
      </c>
      <c r="C83">
        <v>0.108337052985348</v>
      </c>
      <c r="D83" t="b">
        <v>0</v>
      </c>
      <c r="E83">
        <v>17209.8</v>
      </c>
    </row>
    <row r="84" spans="1:5" x14ac:dyDescent="0.25">
      <c r="A84">
        <v>2000</v>
      </c>
      <c r="B84" t="s">
        <v>7</v>
      </c>
      <c r="C84">
        <v>4.2708766836895498</v>
      </c>
      <c r="D84" t="b">
        <v>1</v>
      </c>
      <c r="E84">
        <v>15729.92</v>
      </c>
    </row>
    <row r="85" spans="1:5" x14ac:dyDescent="0.25">
      <c r="A85">
        <v>2000</v>
      </c>
      <c r="B85" t="s">
        <v>11</v>
      </c>
      <c r="C85">
        <v>56.012275261907199</v>
      </c>
      <c r="D85" t="b">
        <v>1</v>
      </c>
      <c r="E85">
        <v>15729.92</v>
      </c>
    </row>
    <row r="86" spans="1:5" x14ac:dyDescent="0.25">
      <c r="A86">
        <v>2200</v>
      </c>
      <c r="B86" t="s">
        <v>6</v>
      </c>
      <c r="C86">
        <v>0.115289246704776</v>
      </c>
      <c r="D86" t="b">
        <v>0</v>
      </c>
      <c r="E86">
        <v>20449.36</v>
      </c>
    </row>
    <row r="87" spans="1:5" x14ac:dyDescent="0.25">
      <c r="A87">
        <v>2200</v>
      </c>
      <c r="B87" t="s">
        <v>7</v>
      </c>
      <c r="C87">
        <v>15.453403153389701</v>
      </c>
      <c r="D87" t="b">
        <v>1</v>
      </c>
      <c r="E87">
        <v>16806.45</v>
      </c>
    </row>
    <row r="88" spans="1:5" x14ac:dyDescent="0.25">
      <c r="A88">
        <v>2200</v>
      </c>
      <c r="B88" t="s">
        <v>11</v>
      </c>
      <c r="C88">
        <v>184.89480550595999</v>
      </c>
      <c r="D88" t="b">
        <v>1</v>
      </c>
      <c r="E88">
        <v>16806.45</v>
      </c>
    </row>
    <row r="89" spans="1:5" x14ac:dyDescent="0.25">
      <c r="A89">
        <v>2400</v>
      </c>
      <c r="B89" t="s">
        <v>6</v>
      </c>
      <c r="C89">
        <v>0.22564598868348101</v>
      </c>
      <c r="D89" t="b">
        <v>0</v>
      </c>
      <c r="E89">
        <v>24250.44</v>
      </c>
    </row>
    <row r="90" spans="1:5" x14ac:dyDescent="0.25">
      <c r="A90">
        <v>2400</v>
      </c>
      <c r="B90" t="s">
        <v>7</v>
      </c>
      <c r="C90">
        <v>15.970949381006101</v>
      </c>
      <c r="D90" t="b">
        <v>1</v>
      </c>
      <c r="E90">
        <v>7758.4</v>
      </c>
    </row>
    <row r="91" spans="1:5" x14ac:dyDescent="0.25">
      <c r="A91">
        <v>2400</v>
      </c>
      <c r="B91" t="s">
        <v>11</v>
      </c>
      <c r="C91">
        <v>207.17425284225101</v>
      </c>
      <c r="D91" t="b">
        <v>1</v>
      </c>
      <c r="E91">
        <v>7758.4</v>
      </c>
    </row>
    <row r="92" spans="1:5" x14ac:dyDescent="0.25">
      <c r="A92">
        <v>2600</v>
      </c>
      <c r="B92" t="s">
        <v>6</v>
      </c>
      <c r="C92">
        <v>0.17163992346274801</v>
      </c>
      <c r="D92" t="b">
        <v>0</v>
      </c>
      <c r="E92">
        <v>23299.33</v>
      </c>
    </row>
    <row r="93" spans="1:5" x14ac:dyDescent="0.25">
      <c r="A93">
        <v>2600</v>
      </c>
      <c r="B93" t="s">
        <v>7</v>
      </c>
      <c r="C93">
        <v>4.7526535341070204</v>
      </c>
      <c r="D93" t="b">
        <v>1</v>
      </c>
      <c r="E93">
        <v>22492.34</v>
      </c>
    </row>
    <row r="94" spans="1:5" x14ac:dyDescent="0.25">
      <c r="A94">
        <v>2600</v>
      </c>
      <c r="B94" t="s">
        <v>11</v>
      </c>
      <c r="C94">
        <v>72.993874881846295</v>
      </c>
      <c r="D94" t="b">
        <v>1</v>
      </c>
      <c r="E94">
        <v>22492.34</v>
      </c>
    </row>
    <row r="95" spans="1:5" x14ac:dyDescent="0.25">
      <c r="A95">
        <v>2800</v>
      </c>
      <c r="B95" t="s">
        <v>6</v>
      </c>
      <c r="C95">
        <v>0.16227993882262101</v>
      </c>
      <c r="D95" t="b">
        <v>0</v>
      </c>
      <c r="E95">
        <v>24930.94</v>
      </c>
    </row>
    <row r="96" spans="1:5" x14ac:dyDescent="0.25">
      <c r="A96">
        <v>2800</v>
      </c>
      <c r="B96" t="s">
        <v>7</v>
      </c>
      <c r="C96">
        <v>5.6856444133014703</v>
      </c>
      <c r="D96" t="b">
        <v>1</v>
      </c>
      <c r="E96">
        <v>24215.18</v>
      </c>
    </row>
    <row r="97" spans="1:5" x14ac:dyDescent="0.25">
      <c r="A97">
        <v>2800</v>
      </c>
      <c r="B97" t="s">
        <v>11</v>
      </c>
      <c r="C97">
        <v>74.084402323032094</v>
      </c>
      <c r="D97" t="b">
        <v>1</v>
      </c>
      <c r="E97">
        <v>24215.18</v>
      </c>
    </row>
    <row r="98" spans="1:5" x14ac:dyDescent="0.25">
      <c r="A98">
        <v>3000</v>
      </c>
      <c r="B98" t="s">
        <v>6</v>
      </c>
      <c r="C98">
        <v>0.214570724807117</v>
      </c>
      <c r="D98" t="b">
        <v>0</v>
      </c>
      <c r="E98">
        <v>31028.81</v>
      </c>
    </row>
    <row r="99" spans="1:5" x14ac:dyDescent="0.25">
      <c r="A99">
        <v>3000</v>
      </c>
      <c r="B99" t="s">
        <v>7</v>
      </c>
      <c r="C99">
        <v>26.425688327075399</v>
      </c>
      <c r="D99" t="b">
        <v>1</v>
      </c>
      <c r="E99">
        <v>24194.36</v>
      </c>
    </row>
    <row r="100" spans="1:5" x14ac:dyDescent="0.25">
      <c r="A100">
        <v>3000</v>
      </c>
      <c r="B100" t="s">
        <v>11</v>
      </c>
      <c r="C100">
        <v>350.69637260082402</v>
      </c>
      <c r="D100" t="b">
        <v>1</v>
      </c>
      <c r="E100">
        <v>24194.36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"/>
  <sheetViews>
    <sheetView zoomScale="85" zoomScaleNormal="85" workbookViewId="0">
      <selection activeCell="A2" sqref="A2:G559"/>
    </sheetView>
  </sheetViews>
  <sheetFormatPr defaultRowHeight="15" x14ac:dyDescent="0.25"/>
  <cols>
    <col min="1" max="1" width="18.85546875" customWidth="1"/>
    <col min="2" max="2" width="26.42578125" bestFit="1" customWidth="1"/>
    <col min="3" max="3" width="9.28515625" customWidth="1"/>
    <col min="4" max="5" width="10" customWidth="1"/>
    <col min="6" max="6" width="12" customWidth="1"/>
    <col min="7" max="7" width="3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 spans="1:7" x14ac:dyDescent="0.25">
      <c r="A2">
        <v>1000</v>
      </c>
      <c r="B2" t="s">
        <v>5</v>
      </c>
      <c r="C2">
        <v>128.869779495746</v>
      </c>
      <c r="D2" t="b">
        <v>1</v>
      </c>
      <c r="E2">
        <v>8915.66</v>
      </c>
      <c r="F2" s="9">
        <v>1</v>
      </c>
      <c r="G2" t="str">
        <f>Table4[[#This Row],[Tamanho amostra]]&amp;Table4[[#This Row],[Tempo]]&amp;Table4[[#This Row],[Resultado]]</f>
        <v>1000128.8697794957468915.66</v>
      </c>
    </row>
    <row r="3" spans="1:7" x14ac:dyDescent="0.25">
      <c r="A3">
        <v>1000</v>
      </c>
      <c r="B3" t="s">
        <v>6</v>
      </c>
      <c r="C3">
        <v>0.14127894764479201</v>
      </c>
      <c r="D3" t="b">
        <v>0</v>
      </c>
      <c r="E3">
        <v>9095.58</v>
      </c>
      <c r="F3" s="9">
        <v>1</v>
      </c>
      <c r="G3" t="str">
        <f>Table4[[#This Row],[Tamanho amostra]]&amp;Table4[[#This Row],[Tempo]]&amp;Table4[[#This Row],[Resultado]]</f>
        <v>10000.1412789476447929095.58</v>
      </c>
    </row>
    <row r="4" spans="1:7" x14ac:dyDescent="0.25">
      <c r="A4">
        <v>1000</v>
      </c>
      <c r="B4" t="s">
        <v>19</v>
      </c>
      <c r="C4">
        <v>1.9489740324528899</v>
      </c>
      <c r="D4" t="b">
        <v>1</v>
      </c>
      <c r="E4">
        <v>8698.83</v>
      </c>
      <c r="F4" s="9">
        <v>1</v>
      </c>
      <c r="G4" t="str">
        <f>Table4[[#This Row],[Tamanho amostra]]&amp;Table4[[#This Row],[Tempo]]&amp;Table4[[#This Row],[Resultado]]</f>
        <v>10001.948974032452898698.83</v>
      </c>
    </row>
    <row r="5" spans="1:7" x14ac:dyDescent="0.25">
      <c r="A5">
        <v>20</v>
      </c>
      <c r="B5" t="s">
        <v>5</v>
      </c>
      <c r="C5">
        <v>0.1283829688075</v>
      </c>
      <c r="D5" t="b">
        <v>1</v>
      </c>
      <c r="E5">
        <v>109.58</v>
      </c>
      <c r="F5" s="9">
        <v>1</v>
      </c>
      <c r="G5" t="str">
        <f>Table4[[#This Row],[Tamanho amostra]]&amp;Table4[[#This Row],[Tempo]]&amp;Table4[[#This Row],[Resultado]]</f>
        <v>200.1283829688075109.58</v>
      </c>
    </row>
    <row r="6" spans="1:7" x14ac:dyDescent="0.25">
      <c r="A6">
        <v>20</v>
      </c>
      <c r="B6" t="s">
        <v>6</v>
      </c>
      <c r="C6">
        <v>2.7950723363119301E-3</v>
      </c>
      <c r="D6" t="b">
        <v>0</v>
      </c>
      <c r="E6">
        <v>166.99</v>
      </c>
      <c r="F6" s="9">
        <v>1</v>
      </c>
      <c r="G6" t="str">
        <f>Table4[[#This Row],[Tamanho amostra]]&amp;Table4[[#This Row],[Tempo]]&amp;Table4[[#This Row],[Resultado]]</f>
        <v>200.00279507233631193166.99</v>
      </c>
    </row>
    <row r="7" spans="1:7" x14ac:dyDescent="0.25">
      <c r="A7">
        <v>20</v>
      </c>
      <c r="B7" t="s">
        <v>19</v>
      </c>
      <c r="C7">
        <v>9.2397797091052693E-3</v>
      </c>
      <c r="D7" t="b">
        <v>1</v>
      </c>
      <c r="E7">
        <v>109.58</v>
      </c>
      <c r="F7" s="9">
        <v>1</v>
      </c>
      <c r="G7" t="str">
        <f>Table4[[#This Row],[Tamanho amostra]]&amp;Table4[[#This Row],[Tempo]]&amp;Table4[[#This Row],[Resultado]]</f>
        <v>200.00923977970910527109.58</v>
      </c>
    </row>
    <row r="8" spans="1:7" x14ac:dyDescent="0.25">
      <c r="A8">
        <v>2500</v>
      </c>
      <c r="B8" t="s">
        <v>5</v>
      </c>
      <c r="C8">
        <v>627.55051560941001</v>
      </c>
      <c r="D8" t="b">
        <v>1</v>
      </c>
      <c r="E8">
        <v>22459.34</v>
      </c>
      <c r="F8" s="9">
        <v>1</v>
      </c>
      <c r="G8" t="str">
        <f>Table4[[#This Row],[Tamanho amostra]]&amp;Table4[[#This Row],[Tempo]]&amp;Table4[[#This Row],[Resultado]]</f>
        <v>2500627.5505156094122459.34</v>
      </c>
    </row>
    <row r="9" spans="1:7" x14ac:dyDescent="0.25">
      <c r="A9">
        <v>2500</v>
      </c>
      <c r="B9" t="s">
        <v>6</v>
      </c>
      <c r="C9">
        <v>0.21389749514253201</v>
      </c>
      <c r="D9" t="b">
        <v>0</v>
      </c>
      <c r="E9">
        <v>25161.39</v>
      </c>
      <c r="F9" s="9">
        <v>1</v>
      </c>
      <c r="G9" t="str">
        <f>Table4[[#This Row],[Tamanho amostra]]&amp;Table4[[#This Row],[Tempo]]&amp;Table4[[#This Row],[Resultado]]</f>
        <v>25000.21389749514253225161.39</v>
      </c>
    </row>
    <row r="10" spans="1:7" x14ac:dyDescent="0.25">
      <c r="A10">
        <v>2500</v>
      </c>
      <c r="B10" t="s">
        <v>19</v>
      </c>
      <c r="C10">
        <v>18.485591818515999</v>
      </c>
      <c r="D10" t="b">
        <v>1</v>
      </c>
      <c r="E10">
        <v>22459.34</v>
      </c>
      <c r="F10" s="9">
        <v>1</v>
      </c>
      <c r="G10" t="str">
        <f>Table4[[#This Row],[Tamanho amostra]]&amp;Table4[[#This Row],[Tempo]]&amp;Table4[[#This Row],[Resultado]]</f>
        <v>250018.48559181851622459.34</v>
      </c>
    </row>
    <row r="11" spans="1:7" x14ac:dyDescent="0.25">
      <c r="A11">
        <v>3000</v>
      </c>
      <c r="B11" t="s">
        <v>5</v>
      </c>
      <c r="C11">
        <v>879.81797978587895</v>
      </c>
      <c r="D11" t="b">
        <v>1</v>
      </c>
      <c r="E11">
        <v>26948.240000000002</v>
      </c>
      <c r="F11" s="9">
        <v>1</v>
      </c>
      <c r="G11" t="str">
        <f>Table4[[#This Row],[Tamanho amostra]]&amp;Table4[[#This Row],[Tempo]]&amp;Table4[[#This Row],[Resultado]]</f>
        <v>3000879.81797978587926948.24</v>
      </c>
    </row>
    <row r="12" spans="1:7" x14ac:dyDescent="0.25">
      <c r="A12">
        <v>3000</v>
      </c>
      <c r="B12" t="s">
        <v>6</v>
      </c>
      <c r="C12">
        <v>0.297214281494461</v>
      </c>
      <c r="D12" t="b">
        <v>0</v>
      </c>
      <c r="E12">
        <v>30737.66</v>
      </c>
      <c r="F12" s="9">
        <v>1</v>
      </c>
      <c r="G12" t="str">
        <f>Table4[[#This Row],[Tamanho amostra]]&amp;Table4[[#This Row],[Tempo]]&amp;Table4[[#This Row],[Resultado]]</f>
        <v>30000.29721428149446130737.66</v>
      </c>
    </row>
    <row r="13" spans="1:7" x14ac:dyDescent="0.25">
      <c r="A13">
        <v>3000</v>
      </c>
      <c r="B13" t="s">
        <v>19</v>
      </c>
      <c r="C13">
        <v>24.0032377382765</v>
      </c>
      <c r="D13" t="b">
        <v>1</v>
      </c>
      <c r="E13">
        <v>26948.240000000002</v>
      </c>
      <c r="F13" s="9">
        <v>1</v>
      </c>
      <c r="G13" t="str">
        <f>Table4[[#This Row],[Tamanho amostra]]&amp;Table4[[#This Row],[Tempo]]&amp;Table4[[#This Row],[Resultado]]</f>
        <v>300024.003237738276526948.24</v>
      </c>
    </row>
    <row r="14" spans="1:7" x14ac:dyDescent="0.25">
      <c r="A14">
        <v>3500</v>
      </c>
      <c r="B14" t="s">
        <v>5</v>
      </c>
      <c r="C14">
        <v>1125.79228136651</v>
      </c>
      <c r="D14" t="b">
        <v>1</v>
      </c>
      <c r="E14">
        <v>27089.119999999999</v>
      </c>
      <c r="F14" s="9">
        <v>1</v>
      </c>
      <c r="G14" t="str">
        <f>Table4[[#This Row],[Tamanho amostra]]&amp;Table4[[#This Row],[Tempo]]&amp;Table4[[#This Row],[Resultado]]</f>
        <v>35001125.7922813665127089.12</v>
      </c>
    </row>
    <row r="15" spans="1:7" x14ac:dyDescent="0.25">
      <c r="A15">
        <v>3500</v>
      </c>
      <c r="B15" t="s">
        <v>6</v>
      </c>
      <c r="C15">
        <v>0.220397587039769</v>
      </c>
      <c r="D15" t="b">
        <v>0</v>
      </c>
      <c r="E15">
        <v>28632.71</v>
      </c>
      <c r="F15" s="9">
        <v>1</v>
      </c>
      <c r="G15" t="str">
        <f>Table4[[#This Row],[Tamanho amostra]]&amp;Table4[[#This Row],[Tempo]]&amp;Table4[[#This Row],[Resultado]]</f>
        <v>35000.22039758703976928632.71</v>
      </c>
    </row>
    <row r="16" spans="1:7" x14ac:dyDescent="0.25">
      <c r="A16">
        <v>3500</v>
      </c>
      <c r="B16" t="s">
        <v>19</v>
      </c>
      <c r="C16">
        <v>10.842988565352201</v>
      </c>
      <c r="D16" t="b">
        <v>1</v>
      </c>
      <c r="E16">
        <v>26535.02</v>
      </c>
      <c r="F16" s="9">
        <v>1</v>
      </c>
      <c r="G16" t="str">
        <f>Table4[[#This Row],[Tamanho amostra]]&amp;Table4[[#This Row],[Tempo]]&amp;Table4[[#This Row],[Resultado]]</f>
        <v>350010.842988565352226535.02</v>
      </c>
    </row>
    <row r="17" spans="1:7" x14ac:dyDescent="0.25">
      <c r="A17">
        <v>3500</v>
      </c>
      <c r="B17" t="s">
        <v>5</v>
      </c>
      <c r="C17">
        <v>1276.5983305053001</v>
      </c>
      <c r="D17" t="b">
        <v>1</v>
      </c>
      <c r="E17">
        <v>30107.46</v>
      </c>
      <c r="F17" s="9">
        <v>2</v>
      </c>
      <c r="G17" t="str">
        <f>Table4[[#This Row],[Tamanho amostra]]&amp;Table4[[#This Row],[Tempo]]&amp;Table4[[#This Row],[Resultado]]</f>
        <v>35001276.598330505330107.46</v>
      </c>
    </row>
    <row r="18" spans="1:7" x14ac:dyDescent="0.25">
      <c r="A18">
        <v>3500</v>
      </c>
      <c r="B18" t="s">
        <v>6</v>
      </c>
      <c r="C18">
        <v>0.24290093472677601</v>
      </c>
      <c r="D18" t="b">
        <v>0</v>
      </c>
      <c r="E18">
        <v>29509.54</v>
      </c>
      <c r="F18" s="9">
        <v>2</v>
      </c>
      <c r="G18" t="str">
        <f>Table4[[#This Row],[Tamanho amostra]]&amp;Table4[[#This Row],[Tempo]]&amp;Table4[[#This Row],[Resultado]]</f>
        <v>35000.24290093472677629509.54</v>
      </c>
    </row>
    <row r="19" spans="1:7" x14ac:dyDescent="0.25">
      <c r="A19">
        <v>3500</v>
      </c>
      <c r="B19" t="s">
        <v>19</v>
      </c>
      <c r="C19">
        <v>6.9963027752980897</v>
      </c>
      <c r="D19" t="b">
        <v>1</v>
      </c>
      <c r="E19">
        <v>28739.01</v>
      </c>
      <c r="F19">
        <v>2</v>
      </c>
      <c r="G19" t="str">
        <f>Table4[[#This Row],[Tamanho amostra]]&amp;Table4[[#This Row],[Tempo]]&amp;Table4[[#This Row],[Resultado]]</f>
        <v>35006.9963027752980928739.01</v>
      </c>
    </row>
    <row r="20" spans="1:7" x14ac:dyDescent="0.25">
      <c r="A20">
        <v>10</v>
      </c>
      <c r="B20" t="s">
        <v>5</v>
      </c>
      <c r="C20">
        <v>9.11091838208265E-2</v>
      </c>
      <c r="D20" t="b">
        <v>1</v>
      </c>
      <c r="E20">
        <v>78.709999999999994</v>
      </c>
      <c r="F20" s="9">
        <v>3</v>
      </c>
      <c r="G20" t="str">
        <f>Table4[[#This Row],[Tamanho amostra]]&amp;Table4[[#This Row],[Tempo]]&amp;Table4[[#This Row],[Resultado]]</f>
        <v>100.091109183820826578.71</v>
      </c>
    </row>
    <row r="21" spans="1:7" x14ac:dyDescent="0.25">
      <c r="A21">
        <v>10</v>
      </c>
      <c r="B21" t="s">
        <v>6</v>
      </c>
      <c r="C21">
        <v>5.3370168828440799E-3</v>
      </c>
      <c r="D21" t="b">
        <v>0</v>
      </c>
      <c r="E21">
        <v>93.68</v>
      </c>
      <c r="F21" s="9">
        <v>3</v>
      </c>
      <c r="G21" t="str">
        <f>Table4[[#This Row],[Tamanho amostra]]&amp;Table4[[#This Row],[Tempo]]&amp;Table4[[#This Row],[Resultado]]</f>
        <v>100.0053370168828440893.68</v>
      </c>
    </row>
    <row r="22" spans="1:7" x14ac:dyDescent="0.25">
      <c r="A22">
        <v>10</v>
      </c>
      <c r="B22" t="s">
        <v>19</v>
      </c>
      <c r="C22">
        <v>6.2613230583416501E-3</v>
      </c>
      <c r="D22" t="b">
        <v>1</v>
      </c>
      <c r="E22">
        <v>78.709999999999994</v>
      </c>
      <c r="F22" s="9">
        <v>3</v>
      </c>
      <c r="G22" t="str">
        <f>Table4[[#This Row],[Tamanho amostra]]&amp;Table4[[#This Row],[Tempo]]&amp;Table4[[#This Row],[Resultado]]</f>
        <v>100.0062613230583416578.71</v>
      </c>
    </row>
    <row r="23" spans="1:7" x14ac:dyDescent="0.25">
      <c r="A23">
        <v>20</v>
      </c>
      <c r="B23" t="s">
        <v>5</v>
      </c>
      <c r="C23">
        <v>0.10787551528120499</v>
      </c>
      <c r="D23" t="b">
        <v>1</v>
      </c>
      <c r="E23">
        <v>174.87</v>
      </c>
      <c r="F23">
        <v>3</v>
      </c>
      <c r="G23" t="str">
        <f>Table4[[#This Row],[Tamanho amostra]]&amp;Table4[[#This Row],[Tempo]]&amp;Table4[[#This Row],[Resultado]]</f>
        <v>200.107875515281205174.87</v>
      </c>
    </row>
    <row r="24" spans="1:7" x14ac:dyDescent="0.25">
      <c r="A24">
        <v>20</v>
      </c>
      <c r="B24" t="s">
        <v>6</v>
      </c>
      <c r="C24">
        <v>4.1764034028251799E-3</v>
      </c>
      <c r="D24" t="b">
        <v>0</v>
      </c>
      <c r="E24">
        <v>214.04</v>
      </c>
      <c r="F24">
        <v>3</v>
      </c>
      <c r="G24" t="str">
        <f>Table4[[#This Row],[Tamanho amostra]]&amp;Table4[[#This Row],[Tempo]]&amp;Table4[[#This Row],[Resultado]]</f>
        <v>200.00417640340282518214.04</v>
      </c>
    </row>
    <row r="25" spans="1:7" x14ac:dyDescent="0.25">
      <c r="A25">
        <v>20</v>
      </c>
      <c r="B25" t="s">
        <v>19</v>
      </c>
      <c r="C25">
        <v>1.5461718216667499E-2</v>
      </c>
      <c r="D25" t="b">
        <v>1</v>
      </c>
      <c r="E25">
        <v>168.84</v>
      </c>
      <c r="F25">
        <v>3</v>
      </c>
      <c r="G25" t="str">
        <f>Table4[[#This Row],[Tamanho amostra]]&amp;Table4[[#This Row],[Tempo]]&amp;Table4[[#This Row],[Resultado]]</f>
        <v>200.0154617182166675168.84</v>
      </c>
    </row>
    <row r="26" spans="1:7" x14ac:dyDescent="0.25">
      <c r="A26">
        <v>30</v>
      </c>
      <c r="B26" t="s">
        <v>5</v>
      </c>
      <c r="C26">
        <v>0.200144492070577</v>
      </c>
      <c r="D26" t="b">
        <v>1</v>
      </c>
      <c r="E26">
        <v>261.58999999999997</v>
      </c>
      <c r="F26">
        <v>3</v>
      </c>
      <c r="G26" t="str">
        <f>Table4[[#This Row],[Tamanho amostra]]&amp;Table4[[#This Row],[Tempo]]&amp;Table4[[#This Row],[Resultado]]</f>
        <v>300.200144492070577261.59</v>
      </c>
    </row>
    <row r="27" spans="1:7" x14ac:dyDescent="0.25">
      <c r="A27">
        <v>30</v>
      </c>
      <c r="B27" t="s">
        <v>6</v>
      </c>
      <c r="C27">
        <v>6.1583488683505296E-3</v>
      </c>
      <c r="D27" t="b">
        <v>0</v>
      </c>
      <c r="E27">
        <v>256.56</v>
      </c>
      <c r="F27">
        <v>3</v>
      </c>
      <c r="G27" t="str">
        <f>Table4[[#This Row],[Tamanho amostra]]&amp;Table4[[#This Row],[Tempo]]&amp;Table4[[#This Row],[Resultado]]</f>
        <v>300.00615834886835053256.56</v>
      </c>
    </row>
    <row r="28" spans="1:7" x14ac:dyDescent="0.25">
      <c r="A28">
        <v>30</v>
      </c>
      <c r="B28" t="s">
        <v>19</v>
      </c>
      <c r="C28">
        <v>1.25829537100247E-2</v>
      </c>
      <c r="D28" t="b">
        <v>1</v>
      </c>
      <c r="E28">
        <v>248.86</v>
      </c>
      <c r="F28">
        <v>3</v>
      </c>
      <c r="G28" t="str">
        <f>Table4[[#This Row],[Tamanho amostra]]&amp;Table4[[#This Row],[Tempo]]&amp;Table4[[#This Row],[Resultado]]</f>
        <v>300.0125829537100247248.86</v>
      </c>
    </row>
    <row r="29" spans="1:7" x14ac:dyDescent="0.25">
      <c r="A29">
        <v>40</v>
      </c>
      <c r="B29" t="s">
        <v>5</v>
      </c>
      <c r="C29">
        <v>0.28170497361234997</v>
      </c>
      <c r="D29" t="b">
        <v>1</v>
      </c>
      <c r="E29">
        <v>356.02</v>
      </c>
      <c r="F29">
        <v>3</v>
      </c>
      <c r="G29" t="str">
        <f>Table4[[#This Row],[Tamanho amostra]]&amp;Table4[[#This Row],[Tempo]]&amp;Table4[[#This Row],[Resultado]]</f>
        <v>400.28170497361235356.02</v>
      </c>
    </row>
    <row r="30" spans="1:7" x14ac:dyDescent="0.25">
      <c r="A30">
        <v>40</v>
      </c>
      <c r="B30" t="s">
        <v>6</v>
      </c>
      <c r="C30">
        <v>5.8818365016016696E-3</v>
      </c>
      <c r="D30" t="b">
        <v>0</v>
      </c>
      <c r="E30">
        <v>404.62</v>
      </c>
      <c r="F30">
        <v>3</v>
      </c>
      <c r="G30" t="str">
        <f>Table4[[#This Row],[Tamanho amostra]]&amp;Table4[[#This Row],[Tempo]]&amp;Table4[[#This Row],[Resultado]]</f>
        <v>400.00588183650160167404.62</v>
      </c>
    </row>
    <row r="31" spans="1:7" x14ac:dyDescent="0.25">
      <c r="A31">
        <v>40</v>
      </c>
      <c r="B31" t="s">
        <v>19</v>
      </c>
      <c r="C31">
        <v>2.4493088011342701E-2</v>
      </c>
      <c r="D31" t="b">
        <v>1</v>
      </c>
      <c r="E31">
        <v>353.76</v>
      </c>
      <c r="F31">
        <v>3</v>
      </c>
      <c r="G31" t="str">
        <f>Table4[[#This Row],[Tamanho amostra]]&amp;Table4[[#This Row],[Tempo]]&amp;Table4[[#This Row],[Resultado]]</f>
        <v>400.0244930880113427353.76</v>
      </c>
    </row>
    <row r="32" spans="1:7" x14ac:dyDescent="0.25">
      <c r="A32">
        <v>50</v>
      </c>
      <c r="B32" t="s">
        <v>5</v>
      </c>
      <c r="C32">
        <v>0.41286988657249302</v>
      </c>
      <c r="D32" t="b">
        <v>1</v>
      </c>
      <c r="E32">
        <v>450.07</v>
      </c>
      <c r="F32">
        <v>3</v>
      </c>
      <c r="G32" t="str">
        <f>Table4[[#This Row],[Tamanho amostra]]&amp;Table4[[#This Row],[Tempo]]&amp;Table4[[#This Row],[Resultado]]</f>
        <v>500.412869886572493450.07</v>
      </c>
    </row>
    <row r="33" spans="1:7" x14ac:dyDescent="0.25">
      <c r="A33">
        <v>50</v>
      </c>
      <c r="B33" t="s">
        <v>6</v>
      </c>
      <c r="C33">
        <v>8.1690122354671699E-3</v>
      </c>
      <c r="D33" t="b">
        <v>0</v>
      </c>
      <c r="E33">
        <v>454.54</v>
      </c>
      <c r="F33">
        <v>3</v>
      </c>
      <c r="G33" t="str">
        <f>Table4[[#This Row],[Tamanho amostra]]&amp;Table4[[#This Row],[Tempo]]&amp;Table4[[#This Row],[Resultado]]</f>
        <v>500.00816901223546717454.54</v>
      </c>
    </row>
    <row r="34" spans="1:7" x14ac:dyDescent="0.25">
      <c r="A34">
        <v>50</v>
      </c>
      <c r="B34" t="s">
        <v>19</v>
      </c>
      <c r="C34">
        <v>1.2230544031927901E-2</v>
      </c>
      <c r="D34" t="b">
        <v>1</v>
      </c>
      <c r="E34">
        <v>438.29</v>
      </c>
      <c r="F34">
        <v>3</v>
      </c>
      <c r="G34" t="str">
        <f>Table4[[#This Row],[Tamanho amostra]]&amp;Table4[[#This Row],[Tempo]]&amp;Table4[[#This Row],[Resultado]]</f>
        <v>500.0122305440319279438.29</v>
      </c>
    </row>
    <row r="35" spans="1:7" x14ac:dyDescent="0.25">
      <c r="A35">
        <v>60</v>
      </c>
      <c r="B35" t="s">
        <v>5</v>
      </c>
      <c r="C35">
        <v>0.53568486451714503</v>
      </c>
      <c r="D35" t="b">
        <v>1</v>
      </c>
      <c r="E35">
        <v>457.17</v>
      </c>
      <c r="F35">
        <v>3</v>
      </c>
      <c r="G35" t="str">
        <f>Table4[[#This Row],[Tamanho amostra]]&amp;Table4[[#This Row],[Tempo]]&amp;Table4[[#This Row],[Resultado]]</f>
        <v>600.535684864517145457.17</v>
      </c>
    </row>
    <row r="36" spans="1:7" x14ac:dyDescent="0.25">
      <c r="A36">
        <v>60</v>
      </c>
      <c r="B36" t="s">
        <v>6</v>
      </c>
      <c r="C36">
        <v>7.2127061124822502E-3</v>
      </c>
      <c r="D36" t="b">
        <v>0</v>
      </c>
      <c r="E36">
        <v>510.31</v>
      </c>
      <c r="F36">
        <v>3</v>
      </c>
      <c r="G36" t="str">
        <f>Table4[[#This Row],[Tamanho amostra]]&amp;Table4[[#This Row],[Tempo]]&amp;Table4[[#This Row],[Resultado]]</f>
        <v>600.00721270611248225510.31</v>
      </c>
    </row>
    <row r="37" spans="1:7" x14ac:dyDescent="0.25">
      <c r="A37">
        <v>60</v>
      </c>
      <c r="B37" t="s">
        <v>19</v>
      </c>
      <c r="C37">
        <v>5.07584808065955E-2</v>
      </c>
      <c r="D37" t="b">
        <v>1</v>
      </c>
      <c r="E37">
        <v>456.64</v>
      </c>
      <c r="F37">
        <v>3</v>
      </c>
      <c r="G37" t="str">
        <f>Table4[[#This Row],[Tamanho amostra]]&amp;Table4[[#This Row],[Tempo]]&amp;Table4[[#This Row],[Resultado]]</f>
        <v>600.0507584808065955456.64</v>
      </c>
    </row>
    <row r="38" spans="1:7" x14ac:dyDescent="0.25">
      <c r="A38">
        <v>70</v>
      </c>
      <c r="B38" t="s">
        <v>5</v>
      </c>
      <c r="C38">
        <v>0.67817201530746196</v>
      </c>
      <c r="D38" t="b">
        <v>1</v>
      </c>
      <c r="E38">
        <v>623.39</v>
      </c>
      <c r="F38">
        <v>3</v>
      </c>
      <c r="G38" t="str">
        <f>Table4[[#This Row],[Tamanho amostra]]&amp;Table4[[#This Row],[Tempo]]&amp;Table4[[#This Row],[Resultado]]</f>
        <v>700.678172015307462623.39</v>
      </c>
    </row>
    <row r="39" spans="1:7" x14ac:dyDescent="0.25">
      <c r="A39">
        <v>70</v>
      </c>
      <c r="B39" t="s">
        <v>6</v>
      </c>
      <c r="C39">
        <v>8.4943450349213006E-3</v>
      </c>
      <c r="D39" t="b">
        <v>0</v>
      </c>
      <c r="E39">
        <v>648.47</v>
      </c>
      <c r="F39">
        <v>3</v>
      </c>
      <c r="G39" t="str">
        <f>Table4[[#This Row],[Tamanho amostra]]&amp;Table4[[#This Row],[Tempo]]&amp;Table4[[#This Row],[Resultado]]</f>
        <v>700.0084943450349213648.47</v>
      </c>
    </row>
    <row r="40" spans="1:7" x14ac:dyDescent="0.25">
      <c r="A40">
        <v>70</v>
      </c>
      <c r="B40" t="s">
        <v>19</v>
      </c>
      <c r="C40">
        <v>2.8598106915927301E-2</v>
      </c>
      <c r="D40" t="b">
        <v>1</v>
      </c>
      <c r="E40">
        <v>613.37</v>
      </c>
      <c r="F40">
        <v>3</v>
      </c>
      <c r="G40" t="str">
        <f>Table4[[#This Row],[Tamanho amostra]]&amp;Table4[[#This Row],[Tempo]]&amp;Table4[[#This Row],[Resultado]]</f>
        <v>700.0285981069159273613.37</v>
      </c>
    </row>
    <row r="41" spans="1:7" x14ac:dyDescent="0.25">
      <c r="A41">
        <v>80</v>
      </c>
      <c r="B41" t="s">
        <v>5</v>
      </c>
      <c r="C41">
        <v>0.82311905949692799</v>
      </c>
      <c r="D41" t="b">
        <v>1</v>
      </c>
      <c r="E41">
        <v>714.04</v>
      </c>
      <c r="F41">
        <v>3</v>
      </c>
      <c r="G41" t="str">
        <f>Table4[[#This Row],[Tamanho amostra]]&amp;Table4[[#This Row],[Tempo]]&amp;Table4[[#This Row],[Resultado]]</f>
        <v>800.823119059496928714.04</v>
      </c>
    </row>
    <row r="42" spans="1:7" x14ac:dyDescent="0.25">
      <c r="A42">
        <v>80</v>
      </c>
      <c r="B42" t="s">
        <v>6</v>
      </c>
      <c r="C42">
        <v>7.1064498765953596E-3</v>
      </c>
      <c r="D42" t="b">
        <v>0</v>
      </c>
      <c r="E42">
        <v>755.53</v>
      </c>
      <c r="F42">
        <v>3</v>
      </c>
      <c r="G42" t="str">
        <f>Table4[[#This Row],[Tamanho amostra]]&amp;Table4[[#This Row],[Tempo]]&amp;Table4[[#This Row],[Resultado]]</f>
        <v>800.00710644987659536755.53</v>
      </c>
    </row>
    <row r="43" spans="1:7" x14ac:dyDescent="0.25">
      <c r="A43">
        <v>80</v>
      </c>
      <c r="B43" t="s">
        <v>19</v>
      </c>
      <c r="C43">
        <v>5.0540635010239698E-2</v>
      </c>
      <c r="D43" t="b">
        <v>1</v>
      </c>
      <c r="E43">
        <v>703.53</v>
      </c>
      <c r="F43">
        <v>3</v>
      </c>
      <c r="G43" t="str">
        <f>Table4[[#This Row],[Tamanho amostra]]&amp;Table4[[#This Row],[Tempo]]&amp;Table4[[#This Row],[Resultado]]</f>
        <v>800.0505406350102397703.53</v>
      </c>
    </row>
    <row r="44" spans="1:7" x14ac:dyDescent="0.25">
      <c r="A44">
        <v>90</v>
      </c>
      <c r="B44" t="s">
        <v>5</v>
      </c>
      <c r="C44">
        <v>1.0767174125662899</v>
      </c>
      <c r="D44" t="b">
        <v>1</v>
      </c>
      <c r="E44">
        <v>461.44</v>
      </c>
      <c r="F44">
        <v>3</v>
      </c>
      <c r="G44" t="str">
        <f>Table4[[#This Row],[Tamanho amostra]]&amp;Table4[[#This Row],[Tempo]]&amp;Table4[[#This Row],[Resultado]]</f>
        <v>901.07671741256629461.44</v>
      </c>
    </row>
    <row r="45" spans="1:7" x14ac:dyDescent="0.25">
      <c r="A45">
        <v>90</v>
      </c>
      <c r="B45" t="s">
        <v>6</v>
      </c>
      <c r="C45">
        <v>1.05620339494825E-2</v>
      </c>
      <c r="D45" t="b">
        <v>0</v>
      </c>
      <c r="E45">
        <v>972.08</v>
      </c>
      <c r="F45">
        <v>3</v>
      </c>
      <c r="G45" t="str">
        <f>Table4[[#This Row],[Tamanho amostra]]&amp;Table4[[#This Row],[Tempo]]&amp;Table4[[#This Row],[Resultado]]</f>
        <v>900.0105620339494825972.08</v>
      </c>
    </row>
    <row r="46" spans="1:7" x14ac:dyDescent="0.25">
      <c r="A46">
        <v>90</v>
      </c>
      <c r="B46" t="s">
        <v>19</v>
      </c>
      <c r="C46">
        <v>5.9550671506590498E-2</v>
      </c>
      <c r="D46" t="b">
        <v>1</v>
      </c>
      <c r="E46">
        <v>459.27</v>
      </c>
      <c r="F46">
        <v>3</v>
      </c>
      <c r="G46" t="str">
        <f>Table4[[#This Row],[Tamanho amostra]]&amp;Table4[[#This Row],[Tempo]]&amp;Table4[[#This Row],[Resultado]]</f>
        <v>900.0595506715065905459.27</v>
      </c>
    </row>
    <row r="47" spans="1:7" x14ac:dyDescent="0.25">
      <c r="A47">
        <v>100</v>
      </c>
      <c r="B47" t="s">
        <v>5</v>
      </c>
      <c r="C47">
        <v>1.31490779092054</v>
      </c>
      <c r="D47" t="b">
        <v>1</v>
      </c>
      <c r="E47">
        <v>883.04</v>
      </c>
      <c r="F47">
        <v>3</v>
      </c>
      <c r="G47" t="str">
        <f>Table4[[#This Row],[Tamanho amostra]]&amp;Table4[[#This Row],[Tempo]]&amp;Table4[[#This Row],[Resultado]]</f>
        <v>1001.31490779092054883.04</v>
      </c>
    </row>
    <row r="48" spans="1:7" x14ac:dyDescent="0.25">
      <c r="A48">
        <v>100</v>
      </c>
      <c r="B48" t="s">
        <v>6</v>
      </c>
      <c r="C48">
        <v>1.1181930368113701E-2</v>
      </c>
      <c r="D48" t="b">
        <v>0</v>
      </c>
      <c r="E48">
        <v>875.42</v>
      </c>
      <c r="F48">
        <v>3</v>
      </c>
      <c r="G48" t="str">
        <f>Table4[[#This Row],[Tamanho amostra]]&amp;Table4[[#This Row],[Tempo]]&amp;Table4[[#This Row],[Resultado]]</f>
        <v>1000.0111819303681137875.42</v>
      </c>
    </row>
    <row r="49" spans="1:7" x14ac:dyDescent="0.25">
      <c r="A49">
        <v>100</v>
      </c>
      <c r="B49" t="s">
        <v>19</v>
      </c>
      <c r="C49">
        <v>1.6716690516199499E-2</v>
      </c>
      <c r="D49" t="b">
        <v>1</v>
      </c>
      <c r="E49">
        <v>847</v>
      </c>
      <c r="F49">
        <v>3</v>
      </c>
      <c r="G49" t="str">
        <f>Table4[[#This Row],[Tamanho amostra]]&amp;Table4[[#This Row],[Tempo]]&amp;Table4[[#This Row],[Resultado]]</f>
        <v>1000.0167166905161995847</v>
      </c>
    </row>
    <row r="50" spans="1:7" x14ac:dyDescent="0.25">
      <c r="A50">
        <v>150</v>
      </c>
      <c r="B50" t="s">
        <v>5</v>
      </c>
      <c r="C50">
        <v>2.8047949870030902</v>
      </c>
      <c r="D50" t="b">
        <v>1</v>
      </c>
      <c r="E50">
        <v>1344.59</v>
      </c>
      <c r="F50">
        <v>3</v>
      </c>
      <c r="G50" t="str">
        <f>Table4[[#This Row],[Tamanho amostra]]&amp;Table4[[#This Row],[Tempo]]&amp;Table4[[#This Row],[Resultado]]</f>
        <v>1502.804794987003091344.59</v>
      </c>
    </row>
    <row r="51" spans="1:7" x14ac:dyDescent="0.25">
      <c r="A51">
        <v>150</v>
      </c>
      <c r="B51" t="s">
        <v>6</v>
      </c>
      <c r="C51">
        <v>1.7989303812425899E-2</v>
      </c>
      <c r="D51" t="b">
        <v>0</v>
      </c>
      <c r="E51">
        <v>1566.38</v>
      </c>
      <c r="F51">
        <v>3</v>
      </c>
      <c r="G51" t="str">
        <f>Table4[[#This Row],[Tamanho amostra]]&amp;Table4[[#This Row],[Tempo]]&amp;Table4[[#This Row],[Resultado]]</f>
        <v>1500.01798930381242591566.38</v>
      </c>
    </row>
    <row r="52" spans="1:7" x14ac:dyDescent="0.25">
      <c r="A52">
        <v>150</v>
      </c>
      <c r="B52" t="s">
        <v>19</v>
      </c>
      <c r="C52">
        <v>0.11484945255474301</v>
      </c>
      <c r="D52" t="b">
        <v>1</v>
      </c>
      <c r="E52">
        <v>1327.78</v>
      </c>
      <c r="F52">
        <v>3</v>
      </c>
      <c r="G52" t="str">
        <f>Table4[[#This Row],[Tamanho amostra]]&amp;Table4[[#This Row],[Tempo]]&amp;Table4[[#This Row],[Resultado]]</f>
        <v>1500.1148494525547431327.78</v>
      </c>
    </row>
    <row r="53" spans="1:7" x14ac:dyDescent="0.25">
      <c r="A53">
        <v>200</v>
      </c>
      <c r="B53" t="s">
        <v>5</v>
      </c>
      <c r="C53">
        <v>4.8271723861786402</v>
      </c>
      <c r="D53" t="b">
        <v>1</v>
      </c>
      <c r="E53">
        <v>1725.61</v>
      </c>
      <c r="F53">
        <v>3</v>
      </c>
      <c r="G53" t="str">
        <f>Table4[[#This Row],[Tamanho amostra]]&amp;Table4[[#This Row],[Tempo]]&amp;Table4[[#This Row],[Resultado]]</f>
        <v>2004.827172386178641725.61</v>
      </c>
    </row>
    <row r="54" spans="1:7" x14ac:dyDescent="0.25">
      <c r="A54">
        <v>200</v>
      </c>
      <c r="B54" t="s">
        <v>6</v>
      </c>
      <c r="C54">
        <v>2.1585195347372001E-2</v>
      </c>
      <c r="D54" t="b">
        <v>0</v>
      </c>
      <c r="E54">
        <v>1944.81</v>
      </c>
      <c r="F54">
        <v>3</v>
      </c>
      <c r="G54" t="str">
        <f>Table4[[#This Row],[Tamanho amostra]]&amp;Table4[[#This Row],[Tempo]]&amp;Table4[[#This Row],[Resultado]]</f>
        <v>2000.0215851953473721944.81</v>
      </c>
    </row>
    <row r="55" spans="1:7" x14ac:dyDescent="0.25">
      <c r="A55">
        <v>200</v>
      </c>
      <c r="B55" t="s">
        <v>19</v>
      </c>
      <c r="C55">
        <v>0.16841244157958099</v>
      </c>
      <c r="D55" t="b">
        <v>1</v>
      </c>
      <c r="E55">
        <v>1698.39</v>
      </c>
      <c r="F55">
        <v>3</v>
      </c>
      <c r="G55" t="str">
        <f>Table4[[#This Row],[Tamanho amostra]]&amp;Table4[[#This Row],[Tempo]]&amp;Table4[[#This Row],[Resultado]]</f>
        <v>2000.1684124415795811698.39</v>
      </c>
    </row>
    <row r="56" spans="1:7" x14ac:dyDescent="0.25">
      <c r="A56">
        <v>250</v>
      </c>
      <c r="B56" t="s">
        <v>5</v>
      </c>
      <c r="C56">
        <v>7.5600388758336399</v>
      </c>
      <c r="D56" t="b">
        <v>1</v>
      </c>
      <c r="E56">
        <v>1944.65</v>
      </c>
      <c r="F56">
        <v>3</v>
      </c>
      <c r="G56" t="str">
        <f>Table4[[#This Row],[Tamanho amostra]]&amp;Table4[[#This Row],[Tempo]]&amp;Table4[[#This Row],[Resultado]]</f>
        <v>2507.560038875833641944.65</v>
      </c>
    </row>
    <row r="57" spans="1:7" x14ac:dyDescent="0.25">
      <c r="A57">
        <v>250</v>
      </c>
      <c r="B57" t="s">
        <v>6</v>
      </c>
      <c r="C57">
        <v>1.94190450559261E-2</v>
      </c>
      <c r="D57" t="b">
        <v>0</v>
      </c>
      <c r="E57">
        <v>2173.62</v>
      </c>
      <c r="F57">
        <v>3</v>
      </c>
      <c r="G57" t="str">
        <f>Table4[[#This Row],[Tamanho amostra]]&amp;Table4[[#This Row],[Tempo]]&amp;Table4[[#This Row],[Resultado]]</f>
        <v>2500.01941904505592612173.62</v>
      </c>
    </row>
    <row r="58" spans="1:7" x14ac:dyDescent="0.25">
      <c r="A58">
        <v>250</v>
      </c>
      <c r="B58" t="s">
        <v>19</v>
      </c>
      <c r="C58">
        <v>6.3720921073358E-2</v>
      </c>
      <c r="D58" t="b">
        <v>1</v>
      </c>
      <c r="E58">
        <v>1925.98</v>
      </c>
      <c r="F58">
        <v>3</v>
      </c>
      <c r="G58" t="str">
        <f>Table4[[#This Row],[Tamanho amostra]]&amp;Table4[[#This Row],[Tempo]]&amp;Table4[[#This Row],[Resultado]]</f>
        <v>2500.0637209210733581925.98</v>
      </c>
    </row>
    <row r="59" spans="1:7" x14ac:dyDescent="0.25">
      <c r="A59">
        <v>300</v>
      </c>
      <c r="B59" t="s">
        <v>5</v>
      </c>
      <c r="C59">
        <v>10.8731546696948</v>
      </c>
      <c r="D59" t="b">
        <v>1</v>
      </c>
      <c r="E59">
        <v>2689.15</v>
      </c>
      <c r="F59">
        <v>3</v>
      </c>
      <c r="G59" t="str">
        <f>Table4[[#This Row],[Tamanho amostra]]&amp;Table4[[#This Row],[Tempo]]&amp;Table4[[#This Row],[Resultado]]</f>
        <v>30010.87315466969482689.15</v>
      </c>
    </row>
    <row r="60" spans="1:7" x14ac:dyDescent="0.25">
      <c r="A60">
        <v>300</v>
      </c>
      <c r="B60" t="s">
        <v>6</v>
      </c>
      <c r="C60">
        <v>2.5632368193036801E-2</v>
      </c>
      <c r="D60" t="b">
        <v>0</v>
      </c>
      <c r="E60">
        <v>3089.47</v>
      </c>
      <c r="F60">
        <v>3</v>
      </c>
      <c r="G60" t="str">
        <f>Table4[[#This Row],[Tamanho amostra]]&amp;Table4[[#This Row],[Tempo]]&amp;Table4[[#This Row],[Resultado]]</f>
        <v>3000.02563236819303683089.47</v>
      </c>
    </row>
    <row r="61" spans="1:7" x14ac:dyDescent="0.25">
      <c r="A61">
        <v>300</v>
      </c>
      <c r="B61" t="s">
        <v>19</v>
      </c>
      <c r="C61">
        <v>0.31375251076511201</v>
      </c>
      <c r="D61" t="b">
        <v>1</v>
      </c>
      <c r="E61">
        <v>2651.66</v>
      </c>
      <c r="F61">
        <v>3</v>
      </c>
      <c r="G61" t="str">
        <f>Table4[[#This Row],[Tamanho amostra]]&amp;Table4[[#This Row],[Tempo]]&amp;Table4[[#This Row],[Resultado]]</f>
        <v>3000.3137525107651122651.66</v>
      </c>
    </row>
    <row r="62" spans="1:7" x14ac:dyDescent="0.25">
      <c r="A62">
        <v>350</v>
      </c>
      <c r="B62" t="s">
        <v>5</v>
      </c>
      <c r="C62">
        <v>18.523364064222999</v>
      </c>
      <c r="D62" t="b">
        <v>1</v>
      </c>
      <c r="E62">
        <v>3103.42</v>
      </c>
      <c r="F62">
        <v>3</v>
      </c>
      <c r="G62" t="str">
        <f>Table4[[#This Row],[Tamanho amostra]]&amp;Table4[[#This Row],[Tempo]]&amp;Table4[[#This Row],[Resultado]]</f>
        <v>35018.5233640642233103.42</v>
      </c>
    </row>
    <row r="63" spans="1:7" x14ac:dyDescent="0.25">
      <c r="A63">
        <v>350</v>
      </c>
      <c r="B63" t="s">
        <v>6</v>
      </c>
      <c r="C63">
        <v>4.0980035314809898E-2</v>
      </c>
      <c r="D63" t="b">
        <v>0</v>
      </c>
      <c r="E63">
        <v>3210.19</v>
      </c>
      <c r="F63">
        <v>3</v>
      </c>
      <c r="G63" t="str">
        <f>Table4[[#This Row],[Tamanho amostra]]&amp;Table4[[#This Row],[Tempo]]&amp;Table4[[#This Row],[Resultado]]</f>
        <v>3500.04098003531480993210.19</v>
      </c>
    </row>
    <row r="64" spans="1:7" x14ac:dyDescent="0.25">
      <c r="A64">
        <v>350</v>
      </c>
      <c r="B64" t="s">
        <v>19</v>
      </c>
      <c r="C64">
        <v>0.31784276046316501</v>
      </c>
      <c r="D64" t="b">
        <v>1</v>
      </c>
      <c r="E64">
        <v>3036.87</v>
      </c>
      <c r="F64">
        <v>3</v>
      </c>
      <c r="G64" t="str">
        <f>Table4[[#This Row],[Tamanho amostra]]&amp;Table4[[#This Row],[Tempo]]&amp;Table4[[#This Row],[Resultado]]</f>
        <v>3500.3178427604631653036.87</v>
      </c>
    </row>
    <row r="65" spans="1:7" x14ac:dyDescent="0.25">
      <c r="A65">
        <v>400</v>
      </c>
      <c r="B65" t="s">
        <v>5</v>
      </c>
      <c r="C65">
        <v>25.030208360683702</v>
      </c>
      <c r="D65" t="b">
        <v>1</v>
      </c>
      <c r="E65">
        <v>3258.11</v>
      </c>
      <c r="F65">
        <v>3</v>
      </c>
      <c r="G65" t="str">
        <f>Table4[[#This Row],[Tamanho amostra]]&amp;Table4[[#This Row],[Tempo]]&amp;Table4[[#This Row],[Resultado]]</f>
        <v>40025.03020836068373258.11</v>
      </c>
    </row>
    <row r="66" spans="1:7" x14ac:dyDescent="0.25">
      <c r="A66">
        <v>400</v>
      </c>
      <c r="B66" t="s">
        <v>6</v>
      </c>
      <c r="C66">
        <v>2.2540270703146299E-2</v>
      </c>
      <c r="D66" t="b">
        <v>0</v>
      </c>
      <c r="E66">
        <v>3166.51</v>
      </c>
      <c r="F66">
        <v>3</v>
      </c>
      <c r="G66" t="str">
        <f>Table4[[#This Row],[Tamanho amostra]]&amp;Table4[[#This Row],[Tempo]]&amp;Table4[[#This Row],[Resultado]]</f>
        <v>4000.02254027070314633166.51</v>
      </c>
    </row>
    <row r="67" spans="1:7" x14ac:dyDescent="0.25">
      <c r="A67">
        <v>400</v>
      </c>
      <c r="B67" t="s">
        <v>19</v>
      </c>
      <c r="C67">
        <v>0.11449499159795</v>
      </c>
      <c r="D67" t="b">
        <v>1</v>
      </c>
      <c r="E67">
        <v>3048.46</v>
      </c>
      <c r="F67">
        <v>3</v>
      </c>
      <c r="G67" t="str">
        <f>Table4[[#This Row],[Tamanho amostra]]&amp;Table4[[#This Row],[Tempo]]&amp;Table4[[#This Row],[Resultado]]</f>
        <v>4000.114494991597953048.46</v>
      </c>
    </row>
    <row r="68" spans="1:7" x14ac:dyDescent="0.25">
      <c r="A68">
        <v>450</v>
      </c>
      <c r="B68" t="s">
        <v>5</v>
      </c>
      <c r="C68">
        <v>28.160554813448499</v>
      </c>
      <c r="D68" t="b">
        <v>1</v>
      </c>
      <c r="E68">
        <v>3958.23</v>
      </c>
      <c r="F68">
        <v>3</v>
      </c>
      <c r="G68" t="str">
        <f>Table4[[#This Row],[Tamanho amostra]]&amp;Table4[[#This Row],[Tempo]]&amp;Table4[[#This Row],[Resultado]]</f>
        <v>45028.16055481344853958.23</v>
      </c>
    </row>
    <row r="69" spans="1:7" x14ac:dyDescent="0.25">
      <c r="A69">
        <v>450</v>
      </c>
      <c r="B69" t="s">
        <v>6</v>
      </c>
      <c r="C69">
        <v>3.50936860001098E-2</v>
      </c>
      <c r="D69" t="b">
        <v>0</v>
      </c>
      <c r="E69">
        <v>3972.88</v>
      </c>
      <c r="F69">
        <v>3</v>
      </c>
      <c r="G69" t="str">
        <f>Table4[[#This Row],[Tamanho amostra]]&amp;Table4[[#This Row],[Tempo]]&amp;Table4[[#This Row],[Resultado]]</f>
        <v>4500.03509368600010983972.88</v>
      </c>
    </row>
    <row r="70" spans="1:7" x14ac:dyDescent="0.25">
      <c r="A70">
        <v>450</v>
      </c>
      <c r="B70" t="s">
        <v>19</v>
      </c>
      <c r="C70">
        <v>0.23312207897914999</v>
      </c>
      <c r="D70" t="b">
        <v>1</v>
      </c>
      <c r="E70">
        <v>3824.33</v>
      </c>
      <c r="F70">
        <v>3</v>
      </c>
      <c r="G70" t="str">
        <f>Table4[[#This Row],[Tamanho amostra]]&amp;Table4[[#This Row],[Tempo]]&amp;Table4[[#This Row],[Resultado]]</f>
        <v>4500.233122078979153824.33</v>
      </c>
    </row>
    <row r="71" spans="1:7" x14ac:dyDescent="0.25">
      <c r="A71">
        <v>500</v>
      </c>
      <c r="B71" t="s">
        <v>5</v>
      </c>
      <c r="C71">
        <v>38.332467146720496</v>
      </c>
      <c r="D71" t="b">
        <v>1</v>
      </c>
      <c r="E71">
        <v>4072.18</v>
      </c>
      <c r="F71">
        <v>3</v>
      </c>
      <c r="G71" t="str">
        <f>Table4[[#This Row],[Tamanho amostra]]&amp;Table4[[#This Row],[Tempo]]&amp;Table4[[#This Row],[Resultado]]</f>
        <v>50038.33246714672054072.18</v>
      </c>
    </row>
    <row r="72" spans="1:7" x14ac:dyDescent="0.25">
      <c r="A72">
        <v>500</v>
      </c>
      <c r="B72" t="s">
        <v>6</v>
      </c>
      <c r="C72">
        <v>3.0093078821636199E-2</v>
      </c>
      <c r="D72" t="b">
        <v>0</v>
      </c>
      <c r="E72">
        <v>4939.6099999999997</v>
      </c>
      <c r="F72">
        <v>3</v>
      </c>
      <c r="G72" t="str">
        <f>Table4[[#This Row],[Tamanho amostra]]&amp;Table4[[#This Row],[Tempo]]&amp;Table4[[#This Row],[Resultado]]</f>
        <v>5000.03009307882163624939.61</v>
      </c>
    </row>
    <row r="73" spans="1:7" x14ac:dyDescent="0.25">
      <c r="A73">
        <v>500</v>
      </c>
      <c r="B73" t="s">
        <v>19</v>
      </c>
      <c r="C73">
        <v>0.81826081105916104</v>
      </c>
      <c r="D73" t="b">
        <v>1</v>
      </c>
      <c r="E73">
        <v>3952.86</v>
      </c>
      <c r="F73">
        <v>3</v>
      </c>
      <c r="G73" t="str">
        <f>Table4[[#This Row],[Tamanho amostra]]&amp;Table4[[#This Row],[Tempo]]&amp;Table4[[#This Row],[Resultado]]</f>
        <v>5000.8182608110591613952.86</v>
      </c>
    </row>
    <row r="74" spans="1:7" x14ac:dyDescent="0.25">
      <c r="A74">
        <v>600</v>
      </c>
      <c r="B74" t="s">
        <v>5</v>
      </c>
      <c r="C74">
        <v>48.710632679987299</v>
      </c>
      <c r="D74" t="b">
        <v>1</v>
      </c>
      <c r="E74">
        <v>5402.96</v>
      </c>
      <c r="F74">
        <v>3</v>
      </c>
      <c r="G74" t="str">
        <f>Table4[[#This Row],[Tamanho amostra]]&amp;Table4[[#This Row],[Tempo]]&amp;Table4[[#This Row],[Resultado]]</f>
        <v>60048.71063267998735402.96</v>
      </c>
    </row>
    <row r="75" spans="1:7" x14ac:dyDescent="0.25">
      <c r="A75">
        <v>600</v>
      </c>
      <c r="B75" t="s">
        <v>6</v>
      </c>
      <c r="C75">
        <v>4.1878085123158798E-2</v>
      </c>
      <c r="D75" t="b">
        <v>0</v>
      </c>
      <c r="E75">
        <v>5603.41</v>
      </c>
      <c r="F75">
        <v>3</v>
      </c>
      <c r="G75" t="str">
        <f>Table4[[#This Row],[Tamanho amostra]]&amp;Table4[[#This Row],[Tempo]]&amp;Table4[[#This Row],[Resultado]]</f>
        <v>6000.04187808512315885603.41</v>
      </c>
    </row>
    <row r="76" spans="1:7" x14ac:dyDescent="0.25">
      <c r="A76">
        <v>600</v>
      </c>
      <c r="B76" t="s">
        <v>19</v>
      </c>
      <c r="C76">
        <v>0.484388948695055</v>
      </c>
      <c r="D76" t="b">
        <v>1</v>
      </c>
      <c r="E76">
        <v>5345.24</v>
      </c>
      <c r="F76">
        <v>3</v>
      </c>
      <c r="G76" t="str">
        <f>Table4[[#This Row],[Tamanho amostra]]&amp;Table4[[#This Row],[Tempo]]&amp;Table4[[#This Row],[Resultado]]</f>
        <v>6000.4843889486950555345.24</v>
      </c>
    </row>
    <row r="77" spans="1:7" x14ac:dyDescent="0.25">
      <c r="A77">
        <v>700</v>
      </c>
      <c r="B77" t="s">
        <v>5</v>
      </c>
      <c r="C77">
        <v>56.1449564800714</v>
      </c>
      <c r="D77" t="b">
        <v>1</v>
      </c>
      <c r="E77">
        <v>5936.59</v>
      </c>
      <c r="F77">
        <v>3</v>
      </c>
      <c r="G77" t="str">
        <f>Table4[[#This Row],[Tamanho amostra]]&amp;Table4[[#This Row],[Tempo]]&amp;Table4[[#This Row],[Resultado]]</f>
        <v>70056.14495648007145936.59</v>
      </c>
    </row>
    <row r="78" spans="1:7" x14ac:dyDescent="0.25">
      <c r="A78">
        <v>700</v>
      </c>
      <c r="B78" t="s">
        <v>6</v>
      </c>
      <c r="C78">
        <v>4.5768540277265402E-2</v>
      </c>
      <c r="D78" t="b">
        <v>0</v>
      </c>
      <c r="E78">
        <v>5786.15</v>
      </c>
      <c r="F78">
        <v>3</v>
      </c>
      <c r="G78" t="str">
        <f>Table4[[#This Row],[Tamanho amostra]]&amp;Table4[[#This Row],[Tempo]]&amp;Table4[[#This Row],[Resultado]]</f>
        <v>7000.04576854027726545786.15</v>
      </c>
    </row>
    <row r="79" spans="1:7" x14ac:dyDescent="0.25">
      <c r="A79">
        <v>700</v>
      </c>
      <c r="B79" t="s">
        <v>19</v>
      </c>
      <c r="C79">
        <v>0.32482449259570201</v>
      </c>
      <c r="D79" t="b">
        <v>1</v>
      </c>
      <c r="E79">
        <v>5623.69</v>
      </c>
      <c r="F79">
        <v>3</v>
      </c>
      <c r="G79" t="str">
        <f>Table4[[#This Row],[Tamanho amostra]]&amp;Table4[[#This Row],[Tempo]]&amp;Table4[[#This Row],[Resultado]]</f>
        <v>7000.3248244925957025623.69</v>
      </c>
    </row>
    <row r="80" spans="1:7" x14ac:dyDescent="0.25">
      <c r="A80">
        <v>800</v>
      </c>
      <c r="B80" t="s">
        <v>5</v>
      </c>
      <c r="C80">
        <v>65.434556415086902</v>
      </c>
      <c r="D80" t="b">
        <v>1</v>
      </c>
      <c r="E80">
        <v>7258.2</v>
      </c>
      <c r="F80">
        <v>3</v>
      </c>
      <c r="G80" t="str">
        <f>Table4[[#This Row],[Tamanho amostra]]&amp;Table4[[#This Row],[Tempo]]&amp;Table4[[#This Row],[Resultado]]</f>
        <v>80065.43455641508697258.2</v>
      </c>
    </row>
    <row r="81" spans="1:7" x14ac:dyDescent="0.25">
      <c r="A81">
        <v>800</v>
      </c>
      <c r="B81" t="s">
        <v>6</v>
      </c>
      <c r="C81">
        <v>4.8250587486208397E-2</v>
      </c>
      <c r="D81" t="b">
        <v>0</v>
      </c>
      <c r="E81">
        <v>8721.73</v>
      </c>
      <c r="F81">
        <v>3</v>
      </c>
      <c r="G81" t="str">
        <f>Table4[[#This Row],[Tamanho amostra]]&amp;Table4[[#This Row],[Tempo]]&amp;Table4[[#This Row],[Resultado]]</f>
        <v>8000.04825058748620848721.73</v>
      </c>
    </row>
    <row r="82" spans="1:7" x14ac:dyDescent="0.25">
      <c r="A82">
        <v>800</v>
      </c>
      <c r="B82" t="s">
        <v>19</v>
      </c>
      <c r="C82">
        <v>1.8589040264139101</v>
      </c>
      <c r="D82" t="b">
        <v>1</v>
      </c>
      <c r="E82">
        <v>7258.2</v>
      </c>
      <c r="F82">
        <v>3</v>
      </c>
      <c r="G82" t="str">
        <f>Table4[[#This Row],[Tamanho amostra]]&amp;Table4[[#This Row],[Tempo]]&amp;Table4[[#This Row],[Resultado]]</f>
        <v>8001.858904026413917258.2</v>
      </c>
    </row>
    <row r="83" spans="1:7" x14ac:dyDescent="0.25">
      <c r="A83">
        <v>900</v>
      </c>
      <c r="B83" t="s">
        <v>5</v>
      </c>
      <c r="C83">
        <v>85.0681947598855</v>
      </c>
      <c r="D83" t="b">
        <v>1</v>
      </c>
      <c r="E83">
        <v>8108.4</v>
      </c>
      <c r="F83">
        <v>3</v>
      </c>
      <c r="G83" t="str">
        <f>Table4[[#This Row],[Tamanho amostra]]&amp;Table4[[#This Row],[Tempo]]&amp;Table4[[#This Row],[Resultado]]</f>
        <v>90085.06819475988558108.4</v>
      </c>
    </row>
    <row r="84" spans="1:7" x14ac:dyDescent="0.25">
      <c r="A84">
        <v>900</v>
      </c>
      <c r="B84" t="s">
        <v>6</v>
      </c>
      <c r="C84">
        <v>3.2328562332594402E-2</v>
      </c>
      <c r="D84" t="b">
        <v>0</v>
      </c>
      <c r="E84">
        <v>8478.2199999999993</v>
      </c>
      <c r="F84">
        <v>3</v>
      </c>
      <c r="G84" t="str">
        <f>Table4[[#This Row],[Tamanho amostra]]&amp;Table4[[#This Row],[Tempo]]&amp;Table4[[#This Row],[Resultado]]</f>
        <v>9000.03232856233259448478.22</v>
      </c>
    </row>
    <row r="85" spans="1:7" x14ac:dyDescent="0.25">
      <c r="A85">
        <v>900</v>
      </c>
      <c r="B85" t="s">
        <v>19</v>
      </c>
      <c r="C85">
        <v>1.2765726743422701</v>
      </c>
      <c r="D85" t="b">
        <v>1</v>
      </c>
      <c r="E85">
        <v>8064.41</v>
      </c>
      <c r="F85">
        <v>3</v>
      </c>
      <c r="G85" t="str">
        <f>Table4[[#This Row],[Tamanho amostra]]&amp;Table4[[#This Row],[Tempo]]&amp;Table4[[#This Row],[Resultado]]</f>
        <v>9001.276572674342278064.41</v>
      </c>
    </row>
    <row r="86" spans="1:7" x14ac:dyDescent="0.25">
      <c r="A86">
        <v>1000</v>
      </c>
      <c r="B86" t="s">
        <v>5</v>
      </c>
      <c r="C86">
        <v>111.13253516712101</v>
      </c>
      <c r="D86" t="b">
        <v>1</v>
      </c>
      <c r="E86">
        <v>7435.31</v>
      </c>
      <c r="F86">
        <v>3</v>
      </c>
      <c r="G86" t="str">
        <f>Table4[[#This Row],[Tamanho amostra]]&amp;Table4[[#This Row],[Tempo]]&amp;Table4[[#This Row],[Resultado]]</f>
        <v>1000111.1325351671217435.31</v>
      </c>
    </row>
    <row r="87" spans="1:7" x14ac:dyDescent="0.25">
      <c r="A87">
        <v>1000</v>
      </c>
      <c r="B87" t="s">
        <v>6</v>
      </c>
      <c r="C87">
        <v>7.6703053615517505E-2</v>
      </c>
      <c r="D87" t="b">
        <v>0</v>
      </c>
      <c r="E87">
        <v>9979.52</v>
      </c>
      <c r="F87">
        <v>3</v>
      </c>
      <c r="G87" t="str">
        <f>Table4[[#This Row],[Tamanho amostra]]&amp;Table4[[#This Row],[Tempo]]&amp;Table4[[#This Row],[Resultado]]</f>
        <v>10000.07670305361551759979.52</v>
      </c>
    </row>
    <row r="88" spans="1:7" x14ac:dyDescent="0.25">
      <c r="A88">
        <v>1000</v>
      </c>
      <c r="B88" t="s">
        <v>19</v>
      </c>
      <c r="C88">
        <v>3.2558157853279601</v>
      </c>
      <c r="D88" t="b">
        <v>1</v>
      </c>
      <c r="E88">
        <v>7363.88</v>
      </c>
      <c r="F88">
        <v>3</v>
      </c>
      <c r="G88" t="str">
        <f>Table4[[#This Row],[Tamanho amostra]]&amp;Table4[[#This Row],[Tempo]]&amp;Table4[[#This Row],[Resultado]]</f>
        <v>10003.255815785327967363.88</v>
      </c>
    </row>
    <row r="89" spans="1:7" x14ac:dyDescent="0.25">
      <c r="A89">
        <v>1200</v>
      </c>
      <c r="B89" t="s">
        <v>5</v>
      </c>
      <c r="C89">
        <v>151.25773291038701</v>
      </c>
      <c r="D89" t="b">
        <v>1</v>
      </c>
      <c r="E89">
        <v>9879.83</v>
      </c>
      <c r="F89">
        <v>3</v>
      </c>
      <c r="G89" t="str">
        <f>Table4[[#This Row],[Tamanho amostra]]&amp;Table4[[#This Row],[Tempo]]&amp;Table4[[#This Row],[Resultado]]</f>
        <v>1200151.2577329103879879.83</v>
      </c>
    </row>
    <row r="90" spans="1:7" x14ac:dyDescent="0.25">
      <c r="A90">
        <v>1200</v>
      </c>
      <c r="B90" t="s">
        <v>6</v>
      </c>
      <c r="C90">
        <v>4.7366896628659498E-2</v>
      </c>
      <c r="D90" t="b">
        <v>0</v>
      </c>
      <c r="E90">
        <v>9578.9599999999991</v>
      </c>
      <c r="F90">
        <v>3</v>
      </c>
      <c r="G90" t="str">
        <f>Table4[[#This Row],[Tamanho amostra]]&amp;Table4[[#This Row],[Tempo]]&amp;Table4[[#This Row],[Resultado]]</f>
        <v>12000.04736689662865959578.96</v>
      </c>
    </row>
    <row r="91" spans="1:7" x14ac:dyDescent="0.25">
      <c r="A91">
        <v>1200</v>
      </c>
      <c r="B91" t="s">
        <v>19</v>
      </c>
      <c r="C91">
        <v>0.86691262865616603</v>
      </c>
      <c r="D91" t="b">
        <v>1</v>
      </c>
      <c r="E91">
        <v>9379.91</v>
      </c>
      <c r="F91">
        <v>3</v>
      </c>
      <c r="G91" t="str">
        <f>Table4[[#This Row],[Tamanho amostra]]&amp;Table4[[#This Row],[Tempo]]&amp;Table4[[#This Row],[Resultado]]</f>
        <v>12000.8669126286561669379.91</v>
      </c>
    </row>
    <row r="92" spans="1:7" x14ac:dyDescent="0.25">
      <c r="A92">
        <v>1400</v>
      </c>
      <c r="B92" t="s">
        <v>5</v>
      </c>
      <c r="C92">
        <v>203.04731725568399</v>
      </c>
      <c r="D92" t="b">
        <v>1</v>
      </c>
      <c r="E92">
        <v>12632.41</v>
      </c>
      <c r="F92">
        <v>3</v>
      </c>
      <c r="G92" t="str">
        <f>Table4[[#This Row],[Tamanho amostra]]&amp;Table4[[#This Row],[Tempo]]&amp;Table4[[#This Row],[Resultado]]</f>
        <v>1400203.04731725568412632.41</v>
      </c>
    </row>
    <row r="93" spans="1:7" x14ac:dyDescent="0.25">
      <c r="A93">
        <v>1400</v>
      </c>
      <c r="B93" t="s">
        <v>6</v>
      </c>
      <c r="C93">
        <v>7.5446030037255696E-2</v>
      </c>
      <c r="D93" t="b">
        <v>0</v>
      </c>
      <c r="E93">
        <v>13635.99</v>
      </c>
      <c r="F93">
        <v>3</v>
      </c>
      <c r="G93" t="str">
        <f>Table4[[#This Row],[Tamanho amostra]]&amp;Table4[[#This Row],[Tempo]]&amp;Table4[[#This Row],[Resultado]]</f>
        <v>14000.075446030037255713635.99</v>
      </c>
    </row>
    <row r="94" spans="1:7" x14ac:dyDescent="0.25">
      <c r="A94">
        <v>1400</v>
      </c>
      <c r="B94" t="s">
        <v>19</v>
      </c>
      <c r="C94">
        <v>5.2810559490363804</v>
      </c>
      <c r="D94" t="b">
        <v>1</v>
      </c>
      <c r="E94">
        <v>12489.59</v>
      </c>
      <c r="F94">
        <v>3</v>
      </c>
      <c r="G94" t="str">
        <f>Table4[[#This Row],[Tamanho amostra]]&amp;Table4[[#This Row],[Tempo]]&amp;Table4[[#This Row],[Resultado]]</f>
        <v>14005.2810559490363812489.59</v>
      </c>
    </row>
    <row r="95" spans="1:7" x14ac:dyDescent="0.25">
      <c r="A95">
        <v>1600</v>
      </c>
      <c r="B95" t="s">
        <v>5</v>
      </c>
      <c r="C95">
        <v>251.13516531665101</v>
      </c>
      <c r="D95" t="b">
        <v>1</v>
      </c>
      <c r="E95">
        <v>13970.16</v>
      </c>
      <c r="F95">
        <v>3</v>
      </c>
      <c r="G95" t="str">
        <f>Table4[[#This Row],[Tamanho amostra]]&amp;Table4[[#This Row],[Tempo]]&amp;Table4[[#This Row],[Resultado]]</f>
        <v>1600251.13516531665113970.16</v>
      </c>
    </row>
    <row r="96" spans="1:7" x14ac:dyDescent="0.25">
      <c r="A96">
        <v>1600</v>
      </c>
      <c r="B96" t="s">
        <v>6</v>
      </c>
      <c r="C96">
        <v>8.0896277503484201E-2</v>
      </c>
      <c r="D96" t="b">
        <v>0</v>
      </c>
      <c r="E96">
        <v>13897.12</v>
      </c>
      <c r="F96">
        <v>3</v>
      </c>
      <c r="G96" t="str">
        <f>Table4[[#This Row],[Tamanho amostra]]&amp;Table4[[#This Row],[Tempo]]&amp;Table4[[#This Row],[Resultado]]</f>
        <v>16000.080896277503484213897.12</v>
      </c>
    </row>
    <row r="97" spans="1:7" x14ac:dyDescent="0.25">
      <c r="A97">
        <v>1600</v>
      </c>
      <c r="B97" t="s">
        <v>19</v>
      </c>
      <c r="C97">
        <v>1.7581973198813301</v>
      </c>
      <c r="D97" t="b">
        <v>1</v>
      </c>
      <c r="E97">
        <v>13414.86</v>
      </c>
      <c r="F97">
        <v>3</v>
      </c>
      <c r="G97" t="str">
        <f>Table4[[#This Row],[Tamanho amostra]]&amp;Table4[[#This Row],[Tempo]]&amp;Table4[[#This Row],[Resultado]]</f>
        <v>16001.7581973198813313414.86</v>
      </c>
    </row>
    <row r="98" spans="1:7" x14ac:dyDescent="0.25">
      <c r="A98">
        <v>1800</v>
      </c>
      <c r="B98" t="s">
        <v>5</v>
      </c>
      <c r="C98">
        <v>309.29881427886801</v>
      </c>
      <c r="D98" t="b">
        <v>1</v>
      </c>
      <c r="E98">
        <v>16097.07</v>
      </c>
      <c r="F98">
        <v>3</v>
      </c>
      <c r="G98" t="str">
        <f>Table4[[#This Row],[Tamanho amostra]]&amp;Table4[[#This Row],[Tempo]]&amp;Table4[[#This Row],[Resultado]]</f>
        <v>1800309.29881427886816097.07</v>
      </c>
    </row>
    <row r="99" spans="1:7" x14ac:dyDescent="0.25">
      <c r="A99">
        <v>1800</v>
      </c>
      <c r="B99" t="s">
        <v>6</v>
      </c>
      <c r="C99">
        <v>0.14560263285716199</v>
      </c>
      <c r="D99" t="b">
        <v>0</v>
      </c>
      <c r="E99">
        <v>16374.45</v>
      </c>
      <c r="F99">
        <v>3</v>
      </c>
      <c r="G99" t="str">
        <f>Table4[[#This Row],[Tamanho amostra]]&amp;Table4[[#This Row],[Tempo]]&amp;Table4[[#This Row],[Resultado]]</f>
        <v>18000.14560263285716216374.45</v>
      </c>
    </row>
    <row r="100" spans="1:7" x14ac:dyDescent="0.25">
      <c r="A100">
        <v>1800</v>
      </c>
      <c r="B100" t="s">
        <v>19</v>
      </c>
      <c r="C100">
        <v>2.7967465899544002</v>
      </c>
      <c r="D100" t="b">
        <v>1</v>
      </c>
      <c r="E100">
        <v>15700.83</v>
      </c>
      <c r="F100">
        <v>3</v>
      </c>
      <c r="G100" t="str">
        <f>Table4[[#This Row],[Tamanho amostra]]&amp;Table4[[#This Row],[Tempo]]&amp;Table4[[#This Row],[Resultado]]</f>
        <v>18002.796746589954415700.83</v>
      </c>
    </row>
    <row r="101" spans="1:7" x14ac:dyDescent="0.25">
      <c r="A101">
        <v>2000</v>
      </c>
      <c r="B101" t="s">
        <v>5</v>
      </c>
      <c r="C101">
        <v>406.19387660491998</v>
      </c>
      <c r="D101" t="b">
        <v>1</v>
      </c>
      <c r="E101">
        <v>16674.22</v>
      </c>
      <c r="F101">
        <v>3</v>
      </c>
      <c r="G101" t="str">
        <f>Table4[[#This Row],[Tamanho amostra]]&amp;Table4[[#This Row],[Tempo]]&amp;Table4[[#This Row],[Resultado]]</f>
        <v>2000406.1938766049216674.22</v>
      </c>
    </row>
    <row r="102" spans="1:7" x14ac:dyDescent="0.25">
      <c r="A102">
        <v>2000</v>
      </c>
      <c r="B102" t="s">
        <v>6</v>
      </c>
      <c r="C102">
        <v>8.6085192065411306E-2</v>
      </c>
      <c r="D102" t="b">
        <v>0</v>
      </c>
      <c r="E102">
        <v>16172.2</v>
      </c>
      <c r="F102">
        <v>3</v>
      </c>
      <c r="G102" t="str">
        <f>Table4[[#This Row],[Tamanho amostra]]&amp;Table4[[#This Row],[Tempo]]&amp;Table4[[#This Row],[Resultado]]</f>
        <v>20000.086085192065411316172.2</v>
      </c>
    </row>
    <row r="103" spans="1:7" x14ac:dyDescent="0.25">
      <c r="A103">
        <v>2000</v>
      </c>
      <c r="B103" t="s">
        <v>19</v>
      </c>
      <c r="C103">
        <v>3.76356141364271</v>
      </c>
      <c r="D103" t="b">
        <v>1</v>
      </c>
      <c r="E103">
        <v>16234.35</v>
      </c>
      <c r="F103">
        <v>3</v>
      </c>
      <c r="G103" t="str">
        <f>Table4[[#This Row],[Tamanho amostra]]&amp;Table4[[#This Row],[Tempo]]&amp;Table4[[#This Row],[Resultado]]</f>
        <v>20003.7635614136427116234.35</v>
      </c>
    </row>
    <row r="104" spans="1:7" x14ac:dyDescent="0.25">
      <c r="A104">
        <v>2200</v>
      </c>
      <c r="B104" t="s">
        <v>5</v>
      </c>
      <c r="C104">
        <v>441.29094352255402</v>
      </c>
      <c r="D104" t="b">
        <v>1</v>
      </c>
      <c r="E104">
        <v>19842.599999999999</v>
      </c>
      <c r="F104">
        <v>3</v>
      </c>
      <c r="G104" t="str">
        <f>Table4[[#This Row],[Tamanho amostra]]&amp;Table4[[#This Row],[Tempo]]&amp;Table4[[#This Row],[Resultado]]</f>
        <v>2200441.29094352255419842.6</v>
      </c>
    </row>
    <row r="105" spans="1:7" x14ac:dyDescent="0.25">
      <c r="A105">
        <v>2200</v>
      </c>
      <c r="B105" t="s">
        <v>6</v>
      </c>
      <c r="C105">
        <v>0.14663934910464599</v>
      </c>
      <c r="D105" t="b">
        <v>0</v>
      </c>
      <c r="E105">
        <v>23293.200000000001</v>
      </c>
      <c r="F105">
        <v>3</v>
      </c>
      <c r="G105" t="str">
        <f>Table4[[#This Row],[Tamanho amostra]]&amp;Table4[[#This Row],[Tempo]]&amp;Table4[[#This Row],[Resultado]]</f>
        <v>22000.14663934910464623293.2</v>
      </c>
    </row>
    <row r="106" spans="1:7" x14ac:dyDescent="0.25">
      <c r="A106">
        <v>2200</v>
      </c>
      <c r="B106" t="s">
        <v>19</v>
      </c>
      <c r="C106">
        <v>12.496443082760001</v>
      </c>
      <c r="D106" t="b">
        <v>1</v>
      </c>
      <c r="E106">
        <v>19706.82</v>
      </c>
      <c r="F106">
        <v>3</v>
      </c>
      <c r="G106" t="str">
        <f>Table4[[#This Row],[Tamanho amostra]]&amp;Table4[[#This Row],[Tempo]]&amp;Table4[[#This Row],[Resultado]]</f>
        <v>220012.4964430827619706.82</v>
      </c>
    </row>
    <row r="107" spans="1:7" x14ac:dyDescent="0.25">
      <c r="A107">
        <v>2400</v>
      </c>
      <c r="B107" t="s">
        <v>5</v>
      </c>
      <c r="C107">
        <v>543.34588168880896</v>
      </c>
      <c r="D107" t="b">
        <v>1</v>
      </c>
      <c r="E107">
        <v>21277.29</v>
      </c>
      <c r="F107">
        <v>3</v>
      </c>
      <c r="G107" t="str">
        <f>Table4[[#This Row],[Tamanho amostra]]&amp;Table4[[#This Row],[Tempo]]&amp;Table4[[#This Row],[Resultado]]</f>
        <v>2400543.34588168880921277.29</v>
      </c>
    </row>
    <row r="108" spans="1:7" x14ac:dyDescent="0.25">
      <c r="A108">
        <v>2400</v>
      </c>
      <c r="B108" t="s">
        <v>6</v>
      </c>
      <c r="C108">
        <v>0.173627612508539</v>
      </c>
      <c r="D108" t="b">
        <v>0</v>
      </c>
      <c r="E108">
        <v>21262.66</v>
      </c>
      <c r="F108">
        <v>3</v>
      </c>
      <c r="G108" t="str">
        <f>Table4[[#This Row],[Tamanho amostra]]&amp;Table4[[#This Row],[Tempo]]&amp;Table4[[#This Row],[Resultado]]</f>
        <v>24000.17362761250853921262.66</v>
      </c>
    </row>
    <row r="109" spans="1:7" x14ac:dyDescent="0.25">
      <c r="A109">
        <v>2400</v>
      </c>
      <c r="B109" t="s">
        <v>19</v>
      </c>
      <c r="C109">
        <v>4.2986600227118199</v>
      </c>
      <c r="D109" t="b">
        <v>1</v>
      </c>
      <c r="E109">
        <v>20574.439999999999</v>
      </c>
      <c r="F109">
        <v>3</v>
      </c>
      <c r="G109" t="str">
        <f>Table4[[#This Row],[Tamanho amostra]]&amp;Table4[[#This Row],[Tempo]]&amp;Table4[[#This Row],[Resultado]]</f>
        <v>24004.2986600227118220574.44</v>
      </c>
    </row>
    <row r="110" spans="1:7" x14ac:dyDescent="0.25">
      <c r="A110">
        <v>1400</v>
      </c>
      <c r="B110" t="s">
        <v>5</v>
      </c>
      <c r="C110">
        <v>427.93179293244202</v>
      </c>
      <c r="D110" t="b">
        <v>1</v>
      </c>
      <c r="E110">
        <v>11980.11</v>
      </c>
      <c r="F110">
        <v>4</v>
      </c>
      <c r="G110" t="str">
        <f>Table4[[#This Row],[Tamanho amostra]]&amp;Table4[[#This Row],[Tempo]]&amp;Table4[[#This Row],[Resultado]]</f>
        <v>1400427.93179293244211980.11</v>
      </c>
    </row>
    <row r="111" spans="1:7" x14ac:dyDescent="0.25">
      <c r="A111">
        <v>1400</v>
      </c>
      <c r="B111" t="s">
        <v>6</v>
      </c>
      <c r="C111">
        <v>0.15528712978522199</v>
      </c>
      <c r="D111" t="b">
        <v>0</v>
      </c>
      <c r="E111">
        <v>11918.42</v>
      </c>
      <c r="F111">
        <v>4</v>
      </c>
      <c r="G111" t="str">
        <f>Table4[[#This Row],[Tamanho amostra]]&amp;Table4[[#This Row],[Tempo]]&amp;Table4[[#This Row],[Resultado]]</f>
        <v>14000.15528712978522211918.42</v>
      </c>
    </row>
    <row r="112" spans="1:7" x14ac:dyDescent="0.25">
      <c r="A112">
        <v>1400</v>
      </c>
      <c r="B112" t="s">
        <v>19</v>
      </c>
      <c r="C112">
        <v>4.9410807120726696</v>
      </c>
      <c r="D112" t="b">
        <v>1</v>
      </c>
      <c r="E112">
        <v>11899.1</v>
      </c>
      <c r="F112">
        <v>4</v>
      </c>
      <c r="G112" t="str">
        <f>Table4[[#This Row],[Tamanho amostra]]&amp;Table4[[#This Row],[Tempo]]&amp;Table4[[#This Row],[Resultado]]</f>
        <v>14004.9410807120726711899.1</v>
      </c>
    </row>
    <row r="113" spans="1:7" x14ac:dyDescent="0.25">
      <c r="A113">
        <v>1600</v>
      </c>
      <c r="B113" t="s">
        <v>5</v>
      </c>
      <c r="C113">
        <v>492.49498216208002</v>
      </c>
      <c r="D113" t="b">
        <v>1</v>
      </c>
      <c r="E113">
        <v>14054.64</v>
      </c>
      <c r="F113">
        <v>4</v>
      </c>
      <c r="G113" t="str">
        <f>Table4[[#This Row],[Tamanho amostra]]&amp;Table4[[#This Row],[Tempo]]&amp;Table4[[#This Row],[Resultado]]</f>
        <v>1600492.4949821620814054.64</v>
      </c>
    </row>
    <row r="114" spans="1:7" x14ac:dyDescent="0.25">
      <c r="A114">
        <v>1600</v>
      </c>
      <c r="B114" t="s">
        <v>6</v>
      </c>
      <c r="C114">
        <v>0.12767938021852299</v>
      </c>
      <c r="D114" t="b">
        <v>0</v>
      </c>
      <c r="E114">
        <v>16477.54</v>
      </c>
      <c r="F114">
        <v>4</v>
      </c>
      <c r="G114" t="str">
        <f>Table4[[#This Row],[Tamanho amostra]]&amp;Table4[[#This Row],[Tempo]]&amp;Table4[[#This Row],[Resultado]]</f>
        <v>16000.12767938021852316477.54</v>
      </c>
    </row>
    <row r="115" spans="1:7" x14ac:dyDescent="0.25">
      <c r="A115">
        <v>1600</v>
      </c>
      <c r="B115" t="s">
        <v>19</v>
      </c>
      <c r="C115">
        <v>13.383770447145899</v>
      </c>
      <c r="D115" t="b">
        <v>1</v>
      </c>
      <c r="E115">
        <v>13884.51</v>
      </c>
      <c r="F115">
        <v>4</v>
      </c>
      <c r="G115" t="str">
        <f>Table4[[#This Row],[Tamanho amostra]]&amp;Table4[[#This Row],[Tempo]]&amp;Table4[[#This Row],[Resultado]]</f>
        <v>160013.383770447145913884.51</v>
      </c>
    </row>
    <row r="116" spans="1:7" x14ac:dyDescent="0.25">
      <c r="A116">
        <v>1800</v>
      </c>
      <c r="B116" t="s">
        <v>5</v>
      </c>
      <c r="C116">
        <v>537.44632788294905</v>
      </c>
      <c r="D116" t="b">
        <v>1</v>
      </c>
      <c r="E116">
        <v>16200.16</v>
      </c>
      <c r="F116">
        <v>4</v>
      </c>
      <c r="G116" t="str">
        <f>Table4[[#This Row],[Tamanho amostra]]&amp;Table4[[#This Row],[Tempo]]&amp;Table4[[#This Row],[Resultado]]</f>
        <v>1800537.44632788294916200.16</v>
      </c>
    </row>
    <row r="117" spans="1:7" x14ac:dyDescent="0.25">
      <c r="A117">
        <v>1800</v>
      </c>
      <c r="B117" t="s">
        <v>6</v>
      </c>
      <c r="C117">
        <v>0.24453703460585499</v>
      </c>
      <c r="D117" t="b">
        <v>0</v>
      </c>
      <c r="E117">
        <v>19628.73</v>
      </c>
      <c r="F117">
        <v>4</v>
      </c>
      <c r="G117" t="str">
        <f>Table4[[#This Row],[Tamanho amostra]]&amp;Table4[[#This Row],[Tempo]]&amp;Table4[[#This Row],[Resultado]]</f>
        <v>18000.24453703460585519628.73</v>
      </c>
    </row>
    <row r="118" spans="1:7" x14ac:dyDescent="0.25">
      <c r="A118">
        <v>1800</v>
      </c>
      <c r="B118" t="s">
        <v>19</v>
      </c>
      <c r="C118">
        <v>17.09078303051</v>
      </c>
      <c r="D118" t="b">
        <v>1</v>
      </c>
      <c r="E118">
        <v>16199.05</v>
      </c>
      <c r="F118">
        <v>4</v>
      </c>
      <c r="G118" t="str">
        <f>Table4[[#This Row],[Tamanho amostra]]&amp;Table4[[#This Row],[Tempo]]&amp;Table4[[#This Row],[Resultado]]</f>
        <v>180017.0907830305116199.05</v>
      </c>
    </row>
    <row r="119" spans="1:7" x14ac:dyDescent="0.25">
      <c r="A119">
        <v>2500</v>
      </c>
      <c r="B119" t="s">
        <v>5</v>
      </c>
      <c r="C119">
        <v>1040.64792139828</v>
      </c>
      <c r="D119" t="b">
        <v>1</v>
      </c>
      <c r="E119">
        <v>22464.66</v>
      </c>
      <c r="F119">
        <v>4</v>
      </c>
      <c r="G119" t="str">
        <f>Table4[[#This Row],[Tamanho amostra]]&amp;Table4[[#This Row],[Tempo]]&amp;Table4[[#This Row],[Resultado]]</f>
        <v>25001040.6479213982822464.66</v>
      </c>
    </row>
    <row r="120" spans="1:7" x14ac:dyDescent="0.25">
      <c r="A120">
        <v>2500</v>
      </c>
      <c r="B120" t="s">
        <v>6</v>
      </c>
      <c r="C120">
        <v>0.286632145013754</v>
      </c>
      <c r="D120" t="b">
        <v>0</v>
      </c>
      <c r="E120">
        <v>26763.67</v>
      </c>
      <c r="F120">
        <v>4</v>
      </c>
      <c r="G120" t="str">
        <f>Table4[[#This Row],[Tamanho amostra]]&amp;Table4[[#This Row],[Tempo]]&amp;Table4[[#This Row],[Resultado]]</f>
        <v>25000.28663214501375426763.67</v>
      </c>
    </row>
    <row r="121" spans="1:7" x14ac:dyDescent="0.25">
      <c r="A121">
        <v>2500</v>
      </c>
      <c r="B121" t="s">
        <v>19</v>
      </c>
      <c r="C121">
        <v>29.323259366959</v>
      </c>
      <c r="D121" t="b">
        <v>1</v>
      </c>
      <c r="E121">
        <v>22464.66</v>
      </c>
      <c r="F121">
        <v>4</v>
      </c>
      <c r="G121" t="str">
        <f>Table4[[#This Row],[Tamanho amostra]]&amp;Table4[[#This Row],[Tempo]]&amp;Table4[[#This Row],[Resultado]]</f>
        <v>250029.32325936695922464.66</v>
      </c>
    </row>
    <row r="122" spans="1:7" x14ac:dyDescent="0.25">
      <c r="A122">
        <v>3000</v>
      </c>
      <c r="B122" t="s">
        <v>5</v>
      </c>
      <c r="C122">
        <v>1837.7969307947801</v>
      </c>
      <c r="D122" t="b">
        <v>1</v>
      </c>
      <c r="E122">
        <v>26697.26</v>
      </c>
      <c r="F122">
        <v>4</v>
      </c>
      <c r="G122" t="str">
        <f>Table4[[#This Row],[Tamanho amostra]]&amp;Table4[[#This Row],[Tempo]]&amp;Table4[[#This Row],[Resultado]]</f>
        <v>30001837.7969307947826697.26</v>
      </c>
    </row>
    <row r="123" spans="1:7" x14ac:dyDescent="0.25">
      <c r="A123">
        <v>3000</v>
      </c>
      <c r="B123" t="s">
        <v>6</v>
      </c>
      <c r="C123">
        <v>0.52177022068462897</v>
      </c>
      <c r="D123" t="b">
        <v>0</v>
      </c>
      <c r="E123">
        <v>26712.71</v>
      </c>
      <c r="F123">
        <v>4</v>
      </c>
      <c r="G123" t="str">
        <f>Table4[[#This Row],[Tamanho amostra]]&amp;Table4[[#This Row],[Tempo]]&amp;Table4[[#This Row],[Resultado]]</f>
        <v>30000.52177022068462926712.71</v>
      </c>
    </row>
    <row r="124" spans="1:7" x14ac:dyDescent="0.25">
      <c r="A124">
        <v>3000</v>
      </c>
      <c r="B124" t="s">
        <v>19</v>
      </c>
      <c r="C124">
        <v>15.403309697132499</v>
      </c>
      <c r="D124" t="b">
        <v>1</v>
      </c>
      <c r="E124">
        <v>25846.25</v>
      </c>
      <c r="F124">
        <v>4</v>
      </c>
      <c r="G124" t="str">
        <f>Table4[[#This Row],[Tamanho amostra]]&amp;Table4[[#This Row],[Tempo]]&amp;Table4[[#This Row],[Resultado]]</f>
        <v>300015.403309697132525846.25</v>
      </c>
    </row>
    <row r="125" spans="1:7" x14ac:dyDescent="0.25">
      <c r="A125">
        <v>1400</v>
      </c>
      <c r="B125" t="s">
        <v>5</v>
      </c>
      <c r="C125">
        <v>431.14485883920599</v>
      </c>
      <c r="D125" t="b">
        <v>1</v>
      </c>
      <c r="E125">
        <v>12538.21</v>
      </c>
      <c r="F125">
        <v>5</v>
      </c>
      <c r="G125" t="str">
        <f>Table4[[#This Row],[Tamanho amostra]]&amp;Table4[[#This Row],[Tempo]]&amp;Table4[[#This Row],[Resultado]]</f>
        <v>1400431.14485883920612538.21</v>
      </c>
    </row>
    <row r="126" spans="1:7" x14ac:dyDescent="0.25">
      <c r="A126">
        <v>1400</v>
      </c>
      <c r="B126" t="s">
        <v>6</v>
      </c>
      <c r="C126">
        <v>9.3096462610901598E-2</v>
      </c>
      <c r="D126" t="b">
        <v>0</v>
      </c>
      <c r="E126">
        <v>12765.54</v>
      </c>
      <c r="F126">
        <v>5</v>
      </c>
      <c r="G126" t="str">
        <f>Table4[[#This Row],[Tamanho amostra]]&amp;Table4[[#This Row],[Tempo]]&amp;Table4[[#This Row],[Resultado]]</f>
        <v>14000.093096462610901612765.54</v>
      </c>
    </row>
    <row r="127" spans="1:7" x14ac:dyDescent="0.25">
      <c r="A127">
        <v>1400</v>
      </c>
      <c r="B127" t="s">
        <v>19</v>
      </c>
      <c r="C127">
        <v>1.93806451189414</v>
      </c>
      <c r="D127" t="b">
        <v>1</v>
      </c>
      <c r="E127">
        <v>12263.62</v>
      </c>
      <c r="F127">
        <v>5</v>
      </c>
      <c r="G127" t="str">
        <f>Table4[[#This Row],[Tamanho amostra]]&amp;Table4[[#This Row],[Tempo]]&amp;Table4[[#This Row],[Resultado]]</f>
        <v>14001.9380645118941412263.62</v>
      </c>
    </row>
    <row r="128" spans="1:7" x14ac:dyDescent="0.25">
      <c r="A128">
        <v>1600</v>
      </c>
      <c r="B128" t="s">
        <v>5</v>
      </c>
      <c r="C128">
        <v>307.30168237672598</v>
      </c>
      <c r="D128" t="b">
        <v>1</v>
      </c>
      <c r="E128">
        <v>13782.14</v>
      </c>
      <c r="F128">
        <v>5</v>
      </c>
      <c r="G128" t="str">
        <f>Table4[[#This Row],[Tamanho amostra]]&amp;Table4[[#This Row],[Tempo]]&amp;Table4[[#This Row],[Resultado]]</f>
        <v>1600307.30168237672613782.14</v>
      </c>
    </row>
    <row r="129" spans="1:7" x14ac:dyDescent="0.25">
      <c r="A129">
        <v>1600</v>
      </c>
      <c r="B129" t="s">
        <v>6</v>
      </c>
      <c r="C129">
        <v>0.131192400094505</v>
      </c>
      <c r="D129" t="b">
        <v>0</v>
      </c>
      <c r="E129">
        <v>13557.43</v>
      </c>
      <c r="F129">
        <v>5</v>
      </c>
      <c r="G129" t="str">
        <f>Table4[[#This Row],[Tamanho amostra]]&amp;Table4[[#This Row],[Tempo]]&amp;Table4[[#This Row],[Resultado]]</f>
        <v>16000.13119240009450513557.43</v>
      </c>
    </row>
    <row r="130" spans="1:7" x14ac:dyDescent="0.25">
      <c r="A130">
        <v>1600</v>
      </c>
      <c r="B130" t="s">
        <v>19</v>
      </c>
      <c r="C130">
        <v>2.71947697316602</v>
      </c>
      <c r="D130" t="b">
        <v>1</v>
      </c>
      <c r="E130">
        <v>13259.15</v>
      </c>
      <c r="F130">
        <v>5</v>
      </c>
      <c r="G130" t="str">
        <f>Table4[[#This Row],[Tamanho amostra]]&amp;Table4[[#This Row],[Tempo]]&amp;Table4[[#This Row],[Resultado]]</f>
        <v>16002.7194769731660213259.15</v>
      </c>
    </row>
    <row r="131" spans="1:7" x14ac:dyDescent="0.25">
      <c r="A131">
        <v>1800</v>
      </c>
      <c r="B131" t="s">
        <v>5</v>
      </c>
      <c r="C131">
        <v>350.768848789581</v>
      </c>
      <c r="D131" t="b">
        <v>1</v>
      </c>
      <c r="E131">
        <v>16166.5</v>
      </c>
      <c r="F131">
        <v>5</v>
      </c>
      <c r="G131" t="str">
        <f>Table4[[#This Row],[Tamanho amostra]]&amp;Table4[[#This Row],[Tempo]]&amp;Table4[[#This Row],[Resultado]]</f>
        <v>1800350.76884878958116166.5</v>
      </c>
    </row>
    <row r="132" spans="1:7" x14ac:dyDescent="0.25">
      <c r="A132">
        <v>1800</v>
      </c>
      <c r="B132" t="s">
        <v>6</v>
      </c>
      <c r="C132">
        <v>0.147207553300404</v>
      </c>
      <c r="D132" t="b">
        <v>0</v>
      </c>
      <c r="E132">
        <v>18316.060000000001</v>
      </c>
      <c r="F132">
        <v>5</v>
      </c>
      <c r="G132" t="str">
        <f>Table4[[#This Row],[Tamanho amostra]]&amp;Table4[[#This Row],[Tempo]]&amp;Table4[[#This Row],[Resultado]]</f>
        <v>18000.14720755330040418316.06</v>
      </c>
    </row>
    <row r="133" spans="1:7" x14ac:dyDescent="0.25">
      <c r="A133">
        <v>1800</v>
      </c>
      <c r="B133" t="s">
        <v>19</v>
      </c>
      <c r="C133">
        <v>9.5377882456809804</v>
      </c>
      <c r="D133" t="b">
        <v>1</v>
      </c>
      <c r="E133">
        <v>16122.97</v>
      </c>
      <c r="F133">
        <v>5</v>
      </c>
      <c r="G133" t="str">
        <f>Table4[[#This Row],[Tamanho amostra]]&amp;Table4[[#This Row],[Tempo]]&amp;Table4[[#This Row],[Resultado]]</f>
        <v>18009.5377882456809816122.97</v>
      </c>
    </row>
    <row r="134" spans="1:7" x14ac:dyDescent="0.25">
      <c r="A134">
        <v>2500</v>
      </c>
      <c r="B134" t="s">
        <v>5</v>
      </c>
      <c r="C134">
        <v>691.19038861064405</v>
      </c>
      <c r="D134" t="b">
        <v>1</v>
      </c>
      <c r="E134">
        <v>14205.74</v>
      </c>
      <c r="F134">
        <v>5</v>
      </c>
      <c r="G134" t="str">
        <f>Table4[[#This Row],[Tamanho amostra]]&amp;Table4[[#This Row],[Tempo]]&amp;Table4[[#This Row],[Resultado]]</f>
        <v>2500691.19038861064414205.74</v>
      </c>
    </row>
    <row r="135" spans="1:7" x14ac:dyDescent="0.25">
      <c r="A135">
        <v>2500</v>
      </c>
      <c r="B135" t="s">
        <v>6</v>
      </c>
      <c r="C135">
        <v>0.20965093800873499</v>
      </c>
      <c r="D135" t="b">
        <v>0</v>
      </c>
      <c r="E135">
        <v>26453.77</v>
      </c>
      <c r="F135">
        <v>5</v>
      </c>
      <c r="G135" t="str">
        <f>Table4[[#This Row],[Tamanho amostra]]&amp;Table4[[#This Row],[Tempo]]&amp;Table4[[#This Row],[Resultado]]</f>
        <v>25000.20965093800873526453.77</v>
      </c>
    </row>
    <row r="136" spans="1:7" x14ac:dyDescent="0.25">
      <c r="A136">
        <v>2500</v>
      </c>
      <c r="B136" t="s">
        <v>19</v>
      </c>
      <c r="C136">
        <v>18.244726572756399</v>
      </c>
      <c r="D136" t="b">
        <v>1</v>
      </c>
      <c r="E136">
        <v>14197.47</v>
      </c>
      <c r="F136">
        <v>5</v>
      </c>
      <c r="G136" t="str">
        <f>Table4[[#This Row],[Tamanho amostra]]&amp;Table4[[#This Row],[Tempo]]&amp;Table4[[#This Row],[Resultado]]</f>
        <v>250018.244726572756414197.47</v>
      </c>
    </row>
    <row r="137" spans="1:7" x14ac:dyDescent="0.25">
      <c r="A137">
        <v>3000</v>
      </c>
      <c r="B137" t="s">
        <v>5</v>
      </c>
      <c r="C137">
        <v>1074.5968531743899</v>
      </c>
      <c r="D137" t="b">
        <v>1</v>
      </c>
      <c r="E137">
        <v>25368.23</v>
      </c>
      <c r="F137">
        <v>5</v>
      </c>
      <c r="G137" t="str">
        <f>Table4[[#This Row],[Tamanho amostra]]&amp;Table4[[#This Row],[Tempo]]&amp;Table4[[#This Row],[Resultado]]</f>
        <v>30001074.5968531743925368.23</v>
      </c>
    </row>
    <row r="138" spans="1:7" x14ac:dyDescent="0.25">
      <c r="A138">
        <v>3000</v>
      </c>
      <c r="B138" t="s">
        <v>6</v>
      </c>
      <c r="C138">
        <v>0.26452920692645399</v>
      </c>
      <c r="D138" t="b">
        <v>0</v>
      </c>
      <c r="E138">
        <v>24780.98</v>
      </c>
      <c r="F138">
        <v>5</v>
      </c>
      <c r="G138" t="str">
        <f>Table4[[#This Row],[Tamanho amostra]]&amp;Table4[[#This Row],[Tempo]]&amp;Table4[[#This Row],[Resultado]]</f>
        <v>30000.26452920692645424780.98</v>
      </c>
    </row>
    <row r="139" spans="1:7" x14ac:dyDescent="0.25">
      <c r="A139">
        <v>3000</v>
      </c>
      <c r="B139" t="s">
        <v>19</v>
      </c>
      <c r="C139">
        <v>7.7943884399783201</v>
      </c>
      <c r="D139" t="b">
        <v>1</v>
      </c>
      <c r="E139">
        <v>24573.77</v>
      </c>
      <c r="F139">
        <v>5</v>
      </c>
      <c r="G139" t="str">
        <f>Table4[[#This Row],[Tamanho amostra]]&amp;Table4[[#This Row],[Tempo]]&amp;Table4[[#This Row],[Resultado]]</f>
        <v>30007.7943884399783224573.77</v>
      </c>
    </row>
    <row r="140" spans="1:7" x14ac:dyDescent="0.25">
      <c r="A140">
        <v>3500</v>
      </c>
      <c r="B140" t="s">
        <v>5</v>
      </c>
      <c r="C140">
        <v>1345.94971618508</v>
      </c>
      <c r="D140" t="b">
        <v>1</v>
      </c>
      <c r="E140">
        <v>31337</v>
      </c>
      <c r="F140">
        <v>5</v>
      </c>
      <c r="G140" t="str">
        <f>Table4[[#This Row],[Tamanho amostra]]&amp;Table4[[#This Row],[Tempo]]&amp;Table4[[#This Row],[Resultado]]</f>
        <v>35001345.9497161850831337</v>
      </c>
    </row>
    <row r="141" spans="1:7" x14ac:dyDescent="0.25">
      <c r="A141">
        <v>3500</v>
      </c>
      <c r="B141" t="s">
        <v>6</v>
      </c>
      <c r="C141">
        <v>0.28441307173216002</v>
      </c>
      <c r="D141" t="b">
        <v>0</v>
      </c>
      <c r="E141">
        <v>32051.25</v>
      </c>
      <c r="F141">
        <v>5</v>
      </c>
      <c r="G141" t="str">
        <f>Table4[[#This Row],[Tamanho amostra]]&amp;Table4[[#This Row],[Tempo]]&amp;Table4[[#This Row],[Resultado]]</f>
        <v>35000.2844130717321632051.25</v>
      </c>
    </row>
    <row r="142" spans="1:7" x14ac:dyDescent="0.25">
      <c r="A142">
        <v>3500</v>
      </c>
      <c r="B142" t="s">
        <v>19</v>
      </c>
      <c r="C142">
        <v>11.3713195957825</v>
      </c>
      <c r="D142" t="b">
        <v>1</v>
      </c>
      <c r="E142">
        <v>30761.119999999999</v>
      </c>
      <c r="F142">
        <v>5</v>
      </c>
      <c r="G142" t="str">
        <f>Table4[[#This Row],[Tamanho amostra]]&amp;Table4[[#This Row],[Tempo]]&amp;Table4[[#This Row],[Resultado]]</f>
        <v>350011.371319595782530761.12</v>
      </c>
    </row>
    <row r="143" spans="1:7" x14ac:dyDescent="0.25">
      <c r="A143">
        <v>10</v>
      </c>
      <c r="B143" t="s">
        <v>5</v>
      </c>
      <c r="C143">
        <v>5.9246407586795898E-2</v>
      </c>
      <c r="D143" t="b">
        <v>1</v>
      </c>
      <c r="E143">
        <v>91.07</v>
      </c>
      <c r="F143" s="9">
        <v>6</v>
      </c>
      <c r="G143" t="str">
        <f>Table4[[#This Row],[Tamanho amostra]]&amp;Table4[[#This Row],[Tempo]]&amp;Table4[[#This Row],[Resultado]]</f>
        <v>100.059246407586795991.07</v>
      </c>
    </row>
    <row r="144" spans="1:7" x14ac:dyDescent="0.25">
      <c r="A144">
        <v>10</v>
      </c>
      <c r="B144" t="s">
        <v>6</v>
      </c>
      <c r="C144">
        <v>2.7433868663687198E-3</v>
      </c>
      <c r="D144" t="b">
        <v>0</v>
      </c>
      <c r="E144">
        <v>85.39</v>
      </c>
      <c r="F144" s="9">
        <v>6</v>
      </c>
      <c r="G144" t="str">
        <f>Table4[[#This Row],[Tamanho amostra]]&amp;Table4[[#This Row],[Tempo]]&amp;Table4[[#This Row],[Resultado]]</f>
        <v>100.0027433868663687285.39</v>
      </c>
    </row>
    <row r="145" spans="1:7" x14ac:dyDescent="0.25">
      <c r="A145">
        <v>10</v>
      </c>
      <c r="B145" t="s">
        <v>19</v>
      </c>
      <c r="C145">
        <v>6.5161079106526403E-3</v>
      </c>
      <c r="D145" t="b">
        <v>1</v>
      </c>
      <c r="E145">
        <v>84.83</v>
      </c>
      <c r="F145" s="9">
        <v>6</v>
      </c>
      <c r="G145" t="str">
        <f>Table4[[#This Row],[Tamanho amostra]]&amp;Table4[[#This Row],[Tempo]]&amp;Table4[[#This Row],[Resultado]]</f>
        <v>100.0065161079106526484.83</v>
      </c>
    </row>
    <row r="146" spans="1:7" x14ac:dyDescent="0.25">
      <c r="A146">
        <v>20</v>
      </c>
      <c r="B146" t="s">
        <v>5</v>
      </c>
      <c r="C146">
        <v>0.12789343827153901</v>
      </c>
      <c r="D146" t="b">
        <v>1</v>
      </c>
      <c r="E146">
        <v>181.51</v>
      </c>
      <c r="F146">
        <v>6</v>
      </c>
      <c r="G146" t="str">
        <f>Table4[[#This Row],[Tamanho amostra]]&amp;Table4[[#This Row],[Tempo]]&amp;Table4[[#This Row],[Resultado]]</f>
        <v>200.127893438271539181.51</v>
      </c>
    </row>
    <row r="147" spans="1:7" x14ac:dyDescent="0.25">
      <c r="A147">
        <v>20</v>
      </c>
      <c r="B147" t="s">
        <v>6</v>
      </c>
      <c r="C147">
        <v>5.1885170777576E-3</v>
      </c>
      <c r="D147" t="b">
        <v>0</v>
      </c>
      <c r="E147">
        <v>188.66</v>
      </c>
      <c r="F147">
        <v>6</v>
      </c>
      <c r="G147" t="str">
        <f>Table4[[#This Row],[Tamanho amostra]]&amp;Table4[[#This Row],[Tempo]]&amp;Table4[[#This Row],[Resultado]]</f>
        <v>200.0051885170777576188.66</v>
      </c>
    </row>
    <row r="148" spans="1:7" x14ac:dyDescent="0.25">
      <c r="A148">
        <v>20</v>
      </c>
      <c r="B148" t="s">
        <v>19</v>
      </c>
      <c r="C148">
        <v>8.5267762270984596E-3</v>
      </c>
      <c r="D148" t="b">
        <v>1</v>
      </c>
      <c r="E148">
        <v>181.51</v>
      </c>
      <c r="F148">
        <v>6</v>
      </c>
      <c r="G148" t="str">
        <f>Table4[[#This Row],[Tamanho amostra]]&amp;Table4[[#This Row],[Tempo]]&amp;Table4[[#This Row],[Resultado]]</f>
        <v>200.00852677622709846181.51</v>
      </c>
    </row>
    <row r="149" spans="1:7" x14ac:dyDescent="0.25">
      <c r="A149">
        <v>30</v>
      </c>
      <c r="B149" t="s">
        <v>5</v>
      </c>
      <c r="C149">
        <v>0.16463192995440401</v>
      </c>
      <c r="D149" t="b">
        <v>1</v>
      </c>
      <c r="E149">
        <v>262.26</v>
      </c>
      <c r="F149">
        <v>6</v>
      </c>
      <c r="G149" t="str">
        <f>Table4[[#This Row],[Tamanho amostra]]&amp;Table4[[#This Row],[Tempo]]&amp;Table4[[#This Row],[Resultado]]</f>
        <v>300.164631929954404262.26</v>
      </c>
    </row>
    <row r="150" spans="1:7" x14ac:dyDescent="0.25">
      <c r="A150">
        <v>30</v>
      </c>
      <c r="B150" t="s">
        <v>6</v>
      </c>
      <c r="C150">
        <v>6.5452361396809398E-3</v>
      </c>
      <c r="D150" t="b">
        <v>0</v>
      </c>
      <c r="E150">
        <v>249.69</v>
      </c>
      <c r="F150">
        <v>6</v>
      </c>
      <c r="G150" t="str">
        <f>Table4[[#This Row],[Tamanho amostra]]&amp;Table4[[#This Row],[Tempo]]&amp;Table4[[#This Row],[Resultado]]</f>
        <v>300.00654523613968094249.69</v>
      </c>
    </row>
    <row r="151" spans="1:7" x14ac:dyDescent="0.25">
      <c r="A151">
        <v>30</v>
      </c>
      <c r="B151" t="s">
        <v>19</v>
      </c>
      <c r="C151">
        <v>7.6188780462589298E-3</v>
      </c>
      <c r="D151" t="b">
        <v>1</v>
      </c>
      <c r="E151">
        <v>250.2</v>
      </c>
      <c r="F151">
        <v>6</v>
      </c>
      <c r="G151" t="str">
        <f>Table4[[#This Row],[Tamanho amostra]]&amp;Table4[[#This Row],[Tempo]]&amp;Table4[[#This Row],[Resultado]]</f>
        <v>300.00761887804625893250.2</v>
      </c>
    </row>
    <row r="152" spans="1:7" x14ac:dyDescent="0.25">
      <c r="A152">
        <v>40</v>
      </c>
      <c r="B152" t="s">
        <v>5</v>
      </c>
      <c r="C152">
        <v>0.25514933755843</v>
      </c>
      <c r="D152" t="b">
        <v>1</v>
      </c>
      <c r="E152">
        <v>343.89</v>
      </c>
      <c r="F152">
        <v>6</v>
      </c>
      <c r="G152" t="str">
        <f>Table4[[#This Row],[Tamanho amostra]]&amp;Table4[[#This Row],[Tempo]]&amp;Table4[[#This Row],[Resultado]]</f>
        <v>400.25514933755843343.89</v>
      </c>
    </row>
    <row r="153" spans="1:7" x14ac:dyDescent="0.25">
      <c r="A153">
        <v>40</v>
      </c>
      <c r="B153" t="s">
        <v>6</v>
      </c>
      <c r="C153">
        <v>7.6459549915528502E-3</v>
      </c>
      <c r="D153" t="b">
        <v>0</v>
      </c>
      <c r="E153">
        <v>323.68</v>
      </c>
      <c r="F153">
        <v>6</v>
      </c>
      <c r="G153" t="str">
        <f>Table4[[#This Row],[Tamanho amostra]]&amp;Table4[[#This Row],[Tempo]]&amp;Table4[[#This Row],[Resultado]]</f>
        <v>400.00764595499155285323.68</v>
      </c>
    </row>
    <row r="154" spans="1:7" x14ac:dyDescent="0.25">
      <c r="A154">
        <v>40</v>
      </c>
      <c r="B154" t="s">
        <v>19</v>
      </c>
      <c r="C154">
        <v>1.07470857411985E-2</v>
      </c>
      <c r="D154" t="b">
        <v>1</v>
      </c>
      <c r="E154">
        <v>319.16000000000003</v>
      </c>
      <c r="F154">
        <v>6</v>
      </c>
      <c r="G154" t="str">
        <f>Table4[[#This Row],[Tamanho amostra]]&amp;Table4[[#This Row],[Tempo]]&amp;Table4[[#This Row],[Resultado]]</f>
        <v>400.0107470857411985319.16</v>
      </c>
    </row>
    <row r="155" spans="1:7" x14ac:dyDescent="0.25">
      <c r="A155">
        <v>50</v>
      </c>
      <c r="B155" t="s">
        <v>5</v>
      </c>
      <c r="C155">
        <v>0.34692869491585199</v>
      </c>
      <c r="D155" t="b">
        <v>1</v>
      </c>
      <c r="E155">
        <v>435.71</v>
      </c>
      <c r="F155">
        <v>6</v>
      </c>
      <c r="G155" t="str">
        <f>Table4[[#This Row],[Tamanho amostra]]&amp;Table4[[#This Row],[Tempo]]&amp;Table4[[#This Row],[Resultado]]</f>
        <v>500.346928694915852435.71</v>
      </c>
    </row>
    <row r="156" spans="1:7" x14ac:dyDescent="0.25">
      <c r="A156">
        <v>50</v>
      </c>
      <c r="B156" t="s">
        <v>6</v>
      </c>
      <c r="C156">
        <v>7.5421600345928399E-3</v>
      </c>
      <c r="D156" t="b">
        <v>0</v>
      </c>
      <c r="E156">
        <v>524.74</v>
      </c>
      <c r="F156">
        <v>6</v>
      </c>
      <c r="G156" t="str">
        <f>Table4[[#This Row],[Tamanho amostra]]&amp;Table4[[#This Row],[Tempo]]&amp;Table4[[#This Row],[Resultado]]</f>
        <v>500.00754216003459284524.74</v>
      </c>
    </row>
    <row r="157" spans="1:7" x14ac:dyDescent="0.25">
      <c r="A157">
        <v>50</v>
      </c>
      <c r="B157" t="s">
        <v>19</v>
      </c>
      <c r="C157">
        <v>2.44098661824543E-2</v>
      </c>
      <c r="D157" t="b">
        <v>1</v>
      </c>
      <c r="E157">
        <v>426.65</v>
      </c>
      <c r="F157">
        <v>6</v>
      </c>
      <c r="G157" t="str">
        <f>Table4[[#This Row],[Tamanho amostra]]&amp;Table4[[#This Row],[Tempo]]&amp;Table4[[#This Row],[Resultado]]</f>
        <v>500.0244098661824543426.65</v>
      </c>
    </row>
    <row r="158" spans="1:7" x14ac:dyDescent="0.25">
      <c r="A158">
        <v>60</v>
      </c>
      <c r="B158" t="s">
        <v>5</v>
      </c>
      <c r="C158">
        <v>0.48282993462968898</v>
      </c>
      <c r="D158" t="b">
        <v>1</v>
      </c>
      <c r="E158">
        <v>529.4</v>
      </c>
      <c r="F158">
        <v>6</v>
      </c>
      <c r="G158" t="str">
        <f>Table4[[#This Row],[Tamanho amostra]]&amp;Table4[[#This Row],[Tempo]]&amp;Table4[[#This Row],[Resultado]]</f>
        <v>600.482829934629689529.4</v>
      </c>
    </row>
    <row r="159" spans="1:7" x14ac:dyDescent="0.25">
      <c r="A159">
        <v>60</v>
      </c>
      <c r="B159" t="s">
        <v>6</v>
      </c>
      <c r="C159">
        <v>7.2964162432131996E-3</v>
      </c>
      <c r="D159" t="b">
        <v>0</v>
      </c>
      <c r="E159">
        <v>516.48</v>
      </c>
      <c r="F159">
        <v>6</v>
      </c>
      <c r="G159" t="str">
        <f>Table4[[#This Row],[Tamanho amostra]]&amp;Table4[[#This Row],[Tempo]]&amp;Table4[[#This Row],[Resultado]]</f>
        <v>600.0072964162432132516.48</v>
      </c>
    </row>
    <row r="160" spans="1:7" x14ac:dyDescent="0.25">
      <c r="A160">
        <v>60</v>
      </c>
      <c r="B160" t="s">
        <v>19</v>
      </c>
      <c r="C160">
        <v>1.98843240076505E-2</v>
      </c>
      <c r="D160" t="b">
        <v>1</v>
      </c>
      <c r="E160">
        <v>516.83000000000004</v>
      </c>
      <c r="F160">
        <v>6</v>
      </c>
      <c r="G160" t="str">
        <f>Table4[[#This Row],[Tamanho amostra]]&amp;Table4[[#This Row],[Tempo]]&amp;Table4[[#This Row],[Resultado]]</f>
        <v>600.0198843240076505516.83</v>
      </c>
    </row>
    <row r="161" spans="1:7" x14ac:dyDescent="0.25">
      <c r="A161">
        <v>70</v>
      </c>
      <c r="B161" t="s">
        <v>5</v>
      </c>
      <c r="C161">
        <v>0.62743354045828903</v>
      </c>
      <c r="D161" t="b">
        <v>1</v>
      </c>
      <c r="E161">
        <v>620.30999999999995</v>
      </c>
      <c r="F161">
        <v>6</v>
      </c>
      <c r="G161" t="str">
        <f>Table4[[#This Row],[Tamanho amostra]]&amp;Table4[[#This Row],[Tempo]]&amp;Table4[[#This Row],[Resultado]]</f>
        <v>700.627433540458289620.31</v>
      </c>
    </row>
    <row r="162" spans="1:7" x14ac:dyDescent="0.25">
      <c r="A162">
        <v>70</v>
      </c>
      <c r="B162" t="s">
        <v>6</v>
      </c>
      <c r="C162">
        <v>4.7745680201582898E-3</v>
      </c>
      <c r="D162" t="b">
        <v>0</v>
      </c>
      <c r="E162">
        <v>666.48</v>
      </c>
      <c r="F162">
        <v>6</v>
      </c>
      <c r="G162" t="str">
        <f>Table4[[#This Row],[Tamanho amostra]]&amp;Table4[[#This Row],[Tempo]]&amp;Table4[[#This Row],[Resultado]]</f>
        <v>700.00477456802015829666.48</v>
      </c>
    </row>
    <row r="163" spans="1:7" x14ac:dyDescent="0.25">
      <c r="A163">
        <v>70</v>
      </c>
      <c r="B163" t="s">
        <v>19</v>
      </c>
      <c r="C163">
        <v>3.6036952645704702E-2</v>
      </c>
      <c r="D163" t="b">
        <v>1</v>
      </c>
      <c r="E163">
        <v>620.30999999999995</v>
      </c>
      <c r="F163">
        <v>6</v>
      </c>
      <c r="G163" t="str">
        <f>Table4[[#This Row],[Tamanho amostra]]&amp;Table4[[#This Row],[Tempo]]&amp;Table4[[#This Row],[Resultado]]</f>
        <v>700.0360369526457047620.31</v>
      </c>
    </row>
    <row r="164" spans="1:7" x14ac:dyDescent="0.25">
      <c r="A164">
        <v>80</v>
      </c>
      <c r="B164" t="s">
        <v>5</v>
      </c>
      <c r="C164">
        <v>0.74476779057869902</v>
      </c>
      <c r="D164" t="b">
        <v>1</v>
      </c>
      <c r="E164">
        <v>701.22</v>
      </c>
      <c r="F164">
        <v>6</v>
      </c>
      <c r="G164" t="str">
        <f>Table4[[#This Row],[Tamanho amostra]]&amp;Table4[[#This Row],[Tempo]]&amp;Table4[[#This Row],[Resultado]]</f>
        <v>800.744767790578699701.22</v>
      </c>
    </row>
    <row r="165" spans="1:7" x14ac:dyDescent="0.25">
      <c r="A165">
        <v>80</v>
      </c>
      <c r="B165" t="s">
        <v>6</v>
      </c>
      <c r="C165">
        <v>7.6553908967307198E-3</v>
      </c>
      <c r="D165" t="b">
        <v>0</v>
      </c>
      <c r="E165">
        <v>813.83</v>
      </c>
      <c r="F165">
        <v>6</v>
      </c>
      <c r="G165" t="str">
        <f>Table4[[#This Row],[Tamanho amostra]]&amp;Table4[[#This Row],[Tempo]]&amp;Table4[[#This Row],[Resultado]]</f>
        <v>800.00765539089673072813.83</v>
      </c>
    </row>
    <row r="166" spans="1:7" x14ac:dyDescent="0.25">
      <c r="A166">
        <v>80</v>
      </c>
      <c r="B166" t="s">
        <v>19</v>
      </c>
      <c r="C166">
        <v>4.1899931815328299E-2</v>
      </c>
      <c r="D166" t="b">
        <v>1</v>
      </c>
      <c r="E166">
        <v>686.11</v>
      </c>
      <c r="F166">
        <v>6</v>
      </c>
      <c r="G166" t="str">
        <f>Table4[[#This Row],[Tamanho amostra]]&amp;Table4[[#This Row],[Tempo]]&amp;Table4[[#This Row],[Resultado]]</f>
        <v>800.0418999318153283686.11</v>
      </c>
    </row>
    <row r="167" spans="1:7" x14ac:dyDescent="0.25">
      <c r="A167">
        <v>90</v>
      </c>
      <c r="B167" t="s">
        <v>5</v>
      </c>
      <c r="C167">
        <v>1.03493582353708</v>
      </c>
      <c r="D167" t="b">
        <v>1</v>
      </c>
      <c r="E167">
        <v>810.88</v>
      </c>
      <c r="F167">
        <v>6</v>
      </c>
      <c r="G167" t="str">
        <f>Table4[[#This Row],[Tamanho amostra]]&amp;Table4[[#This Row],[Tempo]]&amp;Table4[[#This Row],[Resultado]]</f>
        <v>901.03493582353708810.88</v>
      </c>
    </row>
    <row r="168" spans="1:7" x14ac:dyDescent="0.25">
      <c r="A168">
        <v>90</v>
      </c>
      <c r="B168" t="s">
        <v>6</v>
      </c>
      <c r="C168">
        <v>8.1017502373334997E-3</v>
      </c>
      <c r="D168" t="b">
        <v>0</v>
      </c>
      <c r="E168">
        <v>911.46</v>
      </c>
      <c r="F168">
        <v>6</v>
      </c>
      <c r="G168" t="str">
        <f>Table4[[#This Row],[Tamanho amostra]]&amp;Table4[[#This Row],[Tempo]]&amp;Table4[[#This Row],[Resultado]]</f>
        <v>900.0081017502373335911.46</v>
      </c>
    </row>
    <row r="169" spans="1:7" x14ac:dyDescent="0.25">
      <c r="A169">
        <v>90</v>
      </c>
      <c r="B169" t="s">
        <v>19</v>
      </c>
      <c r="C169">
        <v>5.7091328895449302E-2</v>
      </c>
      <c r="D169" t="b">
        <v>1</v>
      </c>
      <c r="E169">
        <v>810.88</v>
      </c>
      <c r="F169">
        <v>6</v>
      </c>
      <c r="G169" t="str">
        <f>Table4[[#This Row],[Tamanho amostra]]&amp;Table4[[#This Row],[Tempo]]&amp;Table4[[#This Row],[Resultado]]</f>
        <v>900.0570913288954493810.88</v>
      </c>
    </row>
    <row r="170" spans="1:7" x14ac:dyDescent="0.25">
      <c r="A170">
        <v>100</v>
      </c>
      <c r="B170" t="s">
        <v>5</v>
      </c>
      <c r="C170">
        <v>1.2051398606275701</v>
      </c>
      <c r="D170" t="b">
        <v>1</v>
      </c>
      <c r="E170">
        <v>717</v>
      </c>
      <c r="F170">
        <v>6</v>
      </c>
      <c r="G170" t="str">
        <f>Table4[[#This Row],[Tamanho amostra]]&amp;Table4[[#This Row],[Tempo]]&amp;Table4[[#This Row],[Resultado]]</f>
        <v>1001.20513986062757717</v>
      </c>
    </row>
    <row r="171" spans="1:7" x14ac:dyDescent="0.25">
      <c r="A171">
        <v>100</v>
      </c>
      <c r="B171" t="s">
        <v>6</v>
      </c>
      <c r="C171">
        <v>1.2295394703913901E-2</v>
      </c>
      <c r="D171" t="b">
        <v>0</v>
      </c>
      <c r="E171">
        <v>958.96</v>
      </c>
      <c r="F171">
        <v>6</v>
      </c>
      <c r="G171" t="str">
        <f>Table4[[#This Row],[Tamanho amostra]]&amp;Table4[[#This Row],[Tempo]]&amp;Table4[[#This Row],[Resultado]]</f>
        <v>1000.0122953947039139958.96</v>
      </c>
    </row>
    <row r="172" spans="1:7" x14ac:dyDescent="0.25">
      <c r="A172">
        <v>100</v>
      </c>
      <c r="B172" t="s">
        <v>19</v>
      </c>
      <c r="C172">
        <v>5.0458297811936698E-2</v>
      </c>
      <c r="D172" t="b">
        <v>1</v>
      </c>
      <c r="E172">
        <v>711.56</v>
      </c>
      <c r="F172">
        <v>6</v>
      </c>
      <c r="G172" t="str">
        <f>Table4[[#This Row],[Tamanho amostra]]&amp;Table4[[#This Row],[Tempo]]&amp;Table4[[#This Row],[Resultado]]</f>
        <v>1000.0504582978119367711.56</v>
      </c>
    </row>
    <row r="173" spans="1:7" x14ac:dyDescent="0.25">
      <c r="A173">
        <v>150</v>
      </c>
      <c r="B173" t="s">
        <v>5</v>
      </c>
      <c r="C173">
        <v>2.4096409515002599</v>
      </c>
      <c r="D173" t="b">
        <v>1</v>
      </c>
      <c r="E173">
        <v>1310.74</v>
      </c>
      <c r="F173">
        <v>6</v>
      </c>
      <c r="G173" t="str">
        <f>Table4[[#This Row],[Tamanho amostra]]&amp;Table4[[#This Row],[Tempo]]&amp;Table4[[#This Row],[Resultado]]</f>
        <v>1502.409640951500261310.74</v>
      </c>
    </row>
    <row r="174" spans="1:7" x14ac:dyDescent="0.25">
      <c r="A174">
        <v>150</v>
      </c>
      <c r="B174" t="s">
        <v>6</v>
      </c>
      <c r="C174">
        <v>1.20960099249316E-2</v>
      </c>
      <c r="D174" t="b">
        <v>0</v>
      </c>
      <c r="E174">
        <v>1357.25</v>
      </c>
      <c r="F174">
        <v>6</v>
      </c>
      <c r="G174" t="str">
        <f>Table4[[#This Row],[Tamanho amostra]]&amp;Table4[[#This Row],[Tempo]]&amp;Table4[[#This Row],[Resultado]]</f>
        <v>1500.01209600992493161357.25</v>
      </c>
    </row>
    <row r="175" spans="1:7" x14ac:dyDescent="0.25">
      <c r="A175">
        <v>150</v>
      </c>
      <c r="B175" t="s">
        <v>19</v>
      </c>
      <c r="C175">
        <v>9.7144284836335901E-2</v>
      </c>
      <c r="D175" t="b">
        <v>1</v>
      </c>
      <c r="E175">
        <v>1291.6199999999999</v>
      </c>
      <c r="F175">
        <v>6</v>
      </c>
      <c r="G175" t="str">
        <f>Table4[[#This Row],[Tamanho amostra]]&amp;Table4[[#This Row],[Tempo]]&amp;Table4[[#This Row],[Resultado]]</f>
        <v>1500.09714428483633591291.62</v>
      </c>
    </row>
    <row r="176" spans="1:7" x14ac:dyDescent="0.25">
      <c r="A176">
        <v>200</v>
      </c>
      <c r="B176" t="s">
        <v>5</v>
      </c>
      <c r="C176">
        <v>3.9073533598796701</v>
      </c>
      <c r="D176" t="b">
        <v>1</v>
      </c>
      <c r="E176">
        <v>1797.34</v>
      </c>
      <c r="F176">
        <v>6</v>
      </c>
      <c r="G176" t="str">
        <f>Table4[[#This Row],[Tamanho amostra]]&amp;Table4[[#This Row],[Tempo]]&amp;Table4[[#This Row],[Resultado]]</f>
        <v>2003.907353359879671797.34</v>
      </c>
    </row>
    <row r="177" spans="1:7" x14ac:dyDescent="0.25">
      <c r="A177">
        <v>200</v>
      </c>
      <c r="B177" t="s">
        <v>6</v>
      </c>
      <c r="C177">
        <v>1.3363703272782201E-2</v>
      </c>
      <c r="D177" t="b">
        <v>0</v>
      </c>
      <c r="E177">
        <v>2066.87</v>
      </c>
      <c r="F177">
        <v>6</v>
      </c>
      <c r="G177" t="str">
        <f>Table4[[#This Row],[Tamanho amostra]]&amp;Table4[[#This Row],[Tempo]]&amp;Table4[[#This Row],[Resultado]]</f>
        <v>2000.01336370327278222066.87</v>
      </c>
    </row>
    <row r="178" spans="1:7" x14ac:dyDescent="0.25">
      <c r="A178">
        <v>200</v>
      </c>
      <c r="B178" t="s">
        <v>19</v>
      </c>
      <c r="C178">
        <v>0.13844975462543899</v>
      </c>
      <c r="D178" t="b">
        <v>1</v>
      </c>
      <c r="E178">
        <v>1797.34</v>
      </c>
      <c r="F178">
        <v>6</v>
      </c>
      <c r="G178" t="str">
        <f>Table4[[#This Row],[Tamanho amostra]]&amp;Table4[[#This Row],[Tempo]]&amp;Table4[[#This Row],[Resultado]]</f>
        <v>2000.1384497546254391797.34</v>
      </c>
    </row>
    <row r="179" spans="1:7" x14ac:dyDescent="0.25">
      <c r="A179">
        <v>250</v>
      </c>
      <c r="B179" t="s">
        <v>5</v>
      </c>
      <c r="C179">
        <v>6.1986319578518598</v>
      </c>
      <c r="D179" t="b">
        <v>1</v>
      </c>
      <c r="E179">
        <v>2199.84</v>
      </c>
      <c r="F179">
        <v>6</v>
      </c>
      <c r="G179" t="str">
        <f>Table4[[#This Row],[Tamanho amostra]]&amp;Table4[[#This Row],[Tempo]]&amp;Table4[[#This Row],[Resultado]]</f>
        <v>2506.198631957851862199.84</v>
      </c>
    </row>
    <row r="180" spans="1:7" x14ac:dyDescent="0.25">
      <c r="A180">
        <v>250</v>
      </c>
      <c r="B180" t="s">
        <v>6</v>
      </c>
      <c r="C180">
        <v>1.9484323679446101E-2</v>
      </c>
      <c r="D180" t="b">
        <v>0</v>
      </c>
      <c r="E180">
        <v>2713.13</v>
      </c>
      <c r="F180">
        <v>6</v>
      </c>
      <c r="G180" t="str">
        <f>Table4[[#This Row],[Tamanho amostra]]&amp;Table4[[#This Row],[Tempo]]&amp;Table4[[#This Row],[Resultado]]</f>
        <v>2500.01948432367944612713.13</v>
      </c>
    </row>
    <row r="181" spans="1:7" x14ac:dyDescent="0.25">
      <c r="A181">
        <v>250</v>
      </c>
      <c r="B181" t="s">
        <v>19</v>
      </c>
      <c r="C181">
        <v>0.21813064051744699</v>
      </c>
      <c r="D181" t="b">
        <v>1</v>
      </c>
      <c r="E181">
        <v>2172.56</v>
      </c>
      <c r="F181">
        <v>6</v>
      </c>
      <c r="G181" t="str">
        <f>Table4[[#This Row],[Tamanho amostra]]&amp;Table4[[#This Row],[Tempo]]&amp;Table4[[#This Row],[Resultado]]</f>
        <v>2500.2181306405174472172.56</v>
      </c>
    </row>
    <row r="182" spans="1:7" x14ac:dyDescent="0.25">
      <c r="A182">
        <v>300</v>
      </c>
      <c r="B182" t="s">
        <v>5</v>
      </c>
      <c r="C182">
        <v>9.5494203482423305</v>
      </c>
      <c r="D182" t="b">
        <v>1</v>
      </c>
      <c r="E182">
        <v>2624.5</v>
      </c>
      <c r="F182">
        <v>6</v>
      </c>
      <c r="G182" t="str">
        <f>Table4[[#This Row],[Tamanho amostra]]&amp;Table4[[#This Row],[Tempo]]&amp;Table4[[#This Row],[Resultado]]</f>
        <v>3009.549420348242332624.5</v>
      </c>
    </row>
    <row r="183" spans="1:7" x14ac:dyDescent="0.25">
      <c r="A183">
        <v>300</v>
      </c>
      <c r="B183" t="s">
        <v>6</v>
      </c>
      <c r="C183">
        <v>1.5707500067691098E-2</v>
      </c>
      <c r="D183" t="b">
        <v>0</v>
      </c>
      <c r="E183">
        <v>2632.07</v>
      </c>
      <c r="F183">
        <v>6</v>
      </c>
      <c r="G183" t="str">
        <f>Table4[[#This Row],[Tamanho amostra]]&amp;Table4[[#This Row],[Tempo]]&amp;Table4[[#This Row],[Resultado]]</f>
        <v>3000.01570750006769112632.07</v>
      </c>
    </row>
    <row r="184" spans="1:7" x14ac:dyDescent="0.25">
      <c r="A184">
        <v>300</v>
      </c>
      <c r="B184" t="s">
        <v>19</v>
      </c>
      <c r="C184">
        <v>0.19834600889928899</v>
      </c>
      <c r="D184" t="b">
        <v>1</v>
      </c>
      <c r="E184">
        <v>2566.96</v>
      </c>
      <c r="F184">
        <v>6</v>
      </c>
      <c r="G184" t="str">
        <f>Table4[[#This Row],[Tamanho amostra]]&amp;Table4[[#This Row],[Tempo]]&amp;Table4[[#This Row],[Resultado]]</f>
        <v>3000.1983460088992892566.96</v>
      </c>
    </row>
    <row r="185" spans="1:7" x14ac:dyDescent="0.25">
      <c r="A185">
        <v>350</v>
      </c>
      <c r="B185" t="s">
        <v>5</v>
      </c>
      <c r="C185">
        <v>13.5044393882579</v>
      </c>
      <c r="D185" t="b">
        <v>1</v>
      </c>
      <c r="E185">
        <v>1028.6099999999999</v>
      </c>
      <c r="F185">
        <v>6</v>
      </c>
      <c r="G185" t="str">
        <f>Table4[[#This Row],[Tamanho amostra]]&amp;Table4[[#This Row],[Tempo]]&amp;Table4[[#This Row],[Resultado]]</f>
        <v>35013.50443938825791028.61</v>
      </c>
    </row>
    <row r="186" spans="1:7" x14ac:dyDescent="0.25">
      <c r="A186">
        <v>350</v>
      </c>
      <c r="B186" t="s">
        <v>6</v>
      </c>
      <c r="C186">
        <v>1.87138615088073E-2</v>
      </c>
      <c r="D186" t="b">
        <v>0</v>
      </c>
      <c r="E186">
        <v>2790.53</v>
      </c>
      <c r="F186">
        <v>6</v>
      </c>
      <c r="G186" t="str">
        <f>Table4[[#This Row],[Tamanho amostra]]&amp;Table4[[#This Row],[Tempo]]&amp;Table4[[#This Row],[Resultado]]</f>
        <v>3500.01871386150880732790.53</v>
      </c>
    </row>
    <row r="187" spans="1:7" x14ac:dyDescent="0.25">
      <c r="A187">
        <v>350</v>
      </c>
      <c r="B187" t="s">
        <v>19</v>
      </c>
      <c r="C187">
        <v>0.47594336487660599</v>
      </c>
      <c r="D187" t="b">
        <v>1</v>
      </c>
      <c r="E187">
        <v>1027.3900000000001</v>
      </c>
      <c r="F187">
        <v>6</v>
      </c>
      <c r="G187" t="str">
        <f>Table4[[#This Row],[Tamanho amostra]]&amp;Table4[[#This Row],[Tempo]]&amp;Table4[[#This Row],[Resultado]]</f>
        <v>3500.4759433648766061027.39</v>
      </c>
    </row>
    <row r="188" spans="1:7" x14ac:dyDescent="0.25">
      <c r="A188">
        <v>400</v>
      </c>
      <c r="B188" t="s">
        <v>5</v>
      </c>
      <c r="C188">
        <v>16.694924057373498</v>
      </c>
      <c r="D188" t="b">
        <v>1</v>
      </c>
      <c r="E188">
        <v>3586.45</v>
      </c>
      <c r="F188">
        <v>6</v>
      </c>
      <c r="G188" t="str">
        <f>Table4[[#This Row],[Tamanho amostra]]&amp;Table4[[#This Row],[Tempo]]&amp;Table4[[#This Row],[Resultado]]</f>
        <v>40016.69492405737353586.45</v>
      </c>
    </row>
    <row r="189" spans="1:7" x14ac:dyDescent="0.25">
      <c r="A189">
        <v>400</v>
      </c>
      <c r="B189" t="s">
        <v>6</v>
      </c>
      <c r="C189">
        <v>2.6141559911025E-2</v>
      </c>
      <c r="D189" t="b">
        <v>0</v>
      </c>
      <c r="E189">
        <v>4300.9799999999996</v>
      </c>
      <c r="F189">
        <v>6</v>
      </c>
      <c r="G189" t="str">
        <f>Table4[[#This Row],[Tamanho amostra]]&amp;Table4[[#This Row],[Tempo]]&amp;Table4[[#This Row],[Resultado]]</f>
        <v>4000.0261415599110254300.98</v>
      </c>
    </row>
    <row r="190" spans="1:7" x14ac:dyDescent="0.25">
      <c r="A190">
        <v>400</v>
      </c>
      <c r="B190" t="s">
        <v>19</v>
      </c>
      <c r="C190">
        <v>0.98565003950772401</v>
      </c>
      <c r="D190" t="b">
        <v>1</v>
      </c>
      <c r="E190">
        <v>3586.45</v>
      </c>
      <c r="F190">
        <v>6</v>
      </c>
      <c r="G190" t="str">
        <f>Table4[[#This Row],[Tamanho amostra]]&amp;Table4[[#This Row],[Tempo]]&amp;Table4[[#This Row],[Resultado]]</f>
        <v>4000.9856500395077243586.45</v>
      </c>
    </row>
    <row r="191" spans="1:7" x14ac:dyDescent="0.25">
      <c r="A191">
        <v>450</v>
      </c>
      <c r="B191" t="s">
        <v>5</v>
      </c>
      <c r="C191">
        <v>21.364425324656601</v>
      </c>
      <c r="D191" t="b">
        <v>1</v>
      </c>
      <c r="E191">
        <v>3543.26</v>
      </c>
      <c r="F191">
        <v>6</v>
      </c>
      <c r="G191" t="str">
        <f>Table4[[#This Row],[Tamanho amostra]]&amp;Table4[[#This Row],[Tempo]]&amp;Table4[[#This Row],[Resultado]]</f>
        <v>45021.36442532465663543.26</v>
      </c>
    </row>
    <row r="192" spans="1:7" x14ac:dyDescent="0.25">
      <c r="A192">
        <v>450</v>
      </c>
      <c r="B192" t="s">
        <v>6</v>
      </c>
      <c r="C192">
        <v>2.0838581200891299E-2</v>
      </c>
      <c r="D192" t="b">
        <v>0</v>
      </c>
      <c r="E192">
        <v>3716</v>
      </c>
      <c r="F192">
        <v>6</v>
      </c>
      <c r="G192" t="str">
        <f>Table4[[#This Row],[Tamanho amostra]]&amp;Table4[[#This Row],[Tempo]]&amp;Table4[[#This Row],[Resultado]]</f>
        <v>4500.02083858120089133716</v>
      </c>
    </row>
    <row r="193" spans="1:7" x14ac:dyDescent="0.25">
      <c r="A193">
        <v>450</v>
      </c>
      <c r="B193" t="s">
        <v>19</v>
      </c>
      <c r="C193">
        <v>0.20248180716455899</v>
      </c>
      <c r="D193" t="b">
        <v>1</v>
      </c>
      <c r="E193">
        <v>3477.09</v>
      </c>
      <c r="F193">
        <v>6</v>
      </c>
      <c r="G193" t="str">
        <f>Table4[[#This Row],[Tamanho amostra]]&amp;Table4[[#This Row],[Tempo]]&amp;Table4[[#This Row],[Resultado]]</f>
        <v>4500.2024818071645593477.09</v>
      </c>
    </row>
    <row r="194" spans="1:7" x14ac:dyDescent="0.25">
      <c r="A194">
        <v>500</v>
      </c>
      <c r="B194" t="s">
        <v>5</v>
      </c>
      <c r="C194">
        <v>24.5288451518729</v>
      </c>
      <c r="D194" t="b">
        <v>1</v>
      </c>
      <c r="E194">
        <v>4278.75</v>
      </c>
      <c r="F194">
        <v>6</v>
      </c>
      <c r="G194" t="str">
        <f>Table4[[#This Row],[Tamanho amostra]]&amp;Table4[[#This Row],[Tempo]]&amp;Table4[[#This Row],[Resultado]]</f>
        <v>50024.52884515187294278.75</v>
      </c>
    </row>
    <row r="195" spans="1:7" x14ac:dyDescent="0.25">
      <c r="A195">
        <v>500</v>
      </c>
      <c r="B195" t="s">
        <v>6</v>
      </c>
      <c r="C195">
        <v>1.99934523023159E-2</v>
      </c>
      <c r="D195" t="b">
        <v>0</v>
      </c>
      <c r="E195">
        <v>4238.29</v>
      </c>
      <c r="F195">
        <v>6</v>
      </c>
      <c r="G195" t="str">
        <f>Table4[[#This Row],[Tamanho amostra]]&amp;Table4[[#This Row],[Tempo]]&amp;Table4[[#This Row],[Resultado]]</f>
        <v>5000.01999345230231594238.29</v>
      </c>
    </row>
    <row r="196" spans="1:7" x14ac:dyDescent="0.25">
      <c r="A196">
        <v>500</v>
      </c>
      <c r="B196" t="s">
        <v>19</v>
      </c>
      <c r="C196">
        <v>0.15127643181655501</v>
      </c>
      <c r="D196" t="b">
        <v>1</v>
      </c>
      <c r="E196">
        <v>4157.33</v>
      </c>
      <c r="F196">
        <v>6</v>
      </c>
      <c r="G196" t="str">
        <f>Table4[[#This Row],[Tamanho amostra]]&amp;Table4[[#This Row],[Tempo]]&amp;Table4[[#This Row],[Resultado]]</f>
        <v>5000.1512764318165554157.33</v>
      </c>
    </row>
    <row r="197" spans="1:7" x14ac:dyDescent="0.25">
      <c r="A197">
        <v>600</v>
      </c>
      <c r="B197" t="s">
        <v>5</v>
      </c>
      <c r="C197">
        <v>72.369337328686996</v>
      </c>
      <c r="D197" t="b">
        <v>1</v>
      </c>
      <c r="E197">
        <v>4539.3</v>
      </c>
      <c r="F197">
        <v>6</v>
      </c>
      <c r="G197" t="str">
        <f>Table4[[#This Row],[Tamanho amostra]]&amp;Table4[[#This Row],[Tempo]]&amp;Table4[[#This Row],[Resultado]]</f>
        <v>60072.3693373286874539.3</v>
      </c>
    </row>
    <row r="198" spans="1:7" x14ac:dyDescent="0.25">
      <c r="A198">
        <v>600</v>
      </c>
      <c r="B198" t="s">
        <v>6</v>
      </c>
      <c r="C198">
        <v>3.0328640269658501E-2</v>
      </c>
      <c r="D198" t="b">
        <v>0</v>
      </c>
      <c r="E198">
        <v>4944.3100000000004</v>
      </c>
      <c r="F198">
        <v>6</v>
      </c>
      <c r="G198" t="str">
        <f>Table4[[#This Row],[Tamanho amostra]]&amp;Table4[[#This Row],[Tempo]]&amp;Table4[[#This Row],[Resultado]]</f>
        <v>6000.03032864026965854944.31</v>
      </c>
    </row>
    <row r="199" spans="1:7" x14ac:dyDescent="0.25">
      <c r="A199">
        <v>600</v>
      </c>
      <c r="B199" t="s">
        <v>19</v>
      </c>
      <c r="C199">
        <v>0.25245805329890902</v>
      </c>
      <c r="D199" t="b">
        <v>1</v>
      </c>
      <c r="E199">
        <v>4441.96</v>
      </c>
      <c r="F199">
        <v>6</v>
      </c>
      <c r="G199" t="str">
        <f>Table4[[#This Row],[Tamanho amostra]]&amp;Table4[[#This Row],[Tempo]]&amp;Table4[[#This Row],[Resultado]]</f>
        <v>6000.2524580532989094441.96</v>
      </c>
    </row>
    <row r="200" spans="1:7" x14ac:dyDescent="0.25">
      <c r="A200">
        <v>700</v>
      </c>
      <c r="B200" t="s">
        <v>5</v>
      </c>
      <c r="C200">
        <v>46.809415228238102</v>
      </c>
      <c r="D200" t="b">
        <v>1</v>
      </c>
      <c r="E200">
        <v>5122.2</v>
      </c>
      <c r="F200">
        <v>6</v>
      </c>
      <c r="G200" t="str">
        <f>Table4[[#This Row],[Tamanho amostra]]&amp;Table4[[#This Row],[Tempo]]&amp;Table4[[#This Row],[Resultado]]</f>
        <v>70046.80941522823815122.2</v>
      </c>
    </row>
    <row r="201" spans="1:7" x14ac:dyDescent="0.25">
      <c r="A201">
        <v>700</v>
      </c>
      <c r="B201" t="s">
        <v>6</v>
      </c>
      <c r="C201">
        <v>3.3728437931017603E-2</v>
      </c>
      <c r="D201" t="b">
        <v>0</v>
      </c>
      <c r="E201">
        <v>5728.75</v>
      </c>
      <c r="F201">
        <v>6</v>
      </c>
      <c r="G201" t="str">
        <f>Table4[[#This Row],[Tamanho amostra]]&amp;Table4[[#This Row],[Tempo]]&amp;Table4[[#This Row],[Resultado]]</f>
        <v>7000.03372843793101765728.75</v>
      </c>
    </row>
    <row r="202" spans="1:7" x14ac:dyDescent="0.25">
      <c r="A202">
        <v>700</v>
      </c>
      <c r="B202" t="s">
        <v>19</v>
      </c>
      <c r="C202">
        <v>1.28590136279083</v>
      </c>
      <c r="D202" t="b">
        <v>1</v>
      </c>
      <c r="E202">
        <v>5071.45</v>
      </c>
      <c r="F202">
        <v>6</v>
      </c>
      <c r="G202" t="str">
        <f>Table4[[#This Row],[Tamanho amostra]]&amp;Table4[[#This Row],[Tempo]]&amp;Table4[[#This Row],[Resultado]]</f>
        <v>7001.285901362790835071.45</v>
      </c>
    </row>
    <row r="203" spans="1:7" x14ac:dyDescent="0.25">
      <c r="A203">
        <v>800</v>
      </c>
      <c r="B203" t="s">
        <v>5</v>
      </c>
      <c r="C203">
        <v>60.127403591715698</v>
      </c>
      <c r="D203" t="b">
        <v>1</v>
      </c>
      <c r="E203">
        <v>6958.44</v>
      </c>
      <c r="F203">
        <v>6</v>
      </c>
      <c r="G203" t="str">
        <f>Table4[[#This Row],[Tamanho amostra]]&amp;Table4[[#This Row],[Tempo]]&amp;Table4[[#This Row],[Resultado]]</f>
        <v>80060.12740359171576958.44</v>
      </c>
    </row>
    <row r="204" spans="1:7" x14ac:dyDescent="0.25">
      <c r="A204">
        <v>800</v>
      </c>
      <c r="B204" t="s">
        <v>6</v>
      </c>
      <c r="C204">
        <v>3.9591827357412498E-2</v>
      </c>
      <c r="D204" t="b">
        <v>0</v>
      </c>
      <c r="E204">
        <v>6876.48</v>
      </c>
      <c r="F204">
        <v>6</v>
      </c>
      <c r="G204" t="str">
        <f>Table4[[#This Row],[Tamanho amostra]]&amp;Table4[[#This Row],[Tempo]]&amp;Table4[[#This Row],[Resultado]]</f>
        <v>8000.03959182735741256876.48</v>
      </c>
    </row>
    <row r="205" spans="1:7" x14ac:dyDescent="0.25">
      <c r="A205">
        <v>800</v>
      </c>
      <c r="B205" t="s">
        <v>19</v>
      </c>
      <c r="C205">
        <v>0.39230350137722703</v>
      </c>
      <c r="D205" t="b">
        <v>1</v>
      </c>
      <c r="E205">
        <v>6652.53</v>
      </c>
      <c r="F205">
        <v>6</v>
      </c>
      <c r="G205" t="str">
        <f>Table4[[#This Row],[Tamanho amostra]]&amp;Table4[[#This Row],[Tempo]]&amp;Table4[[#This Row],[Resultado]]</f>
        <v>8000.3923035013772276652.53</v>
      </c>
    </row>
    <row r="206" spans="1:7" x14ac:dyDescent="0.25">
      <c r="A206">
        <v>900</v>
      </c>
      <c r="B206" t="s">
        <v>5</v>
      </c>
      <c r="C206">
        <v>77.300771939094901</v>
      </c>
      <c r="D206" t="b">
        <v>1</v>
      </c>
      <c r="E206">
        <v>7247.82</v>
      </c>
      <c r="F206">
        <v>6</v>
      </c>
      <c r="G206" t="str">
        <f>Table4[[#This Row],[Tamanho amostra]]&amp;Table4[[#This Row],[Tempo]]&amp;Table4[[#This Row],[Resultado]]</f>
        <v>90077.30077193909497247.82</v>
      </c>
    </row>
    <row r="207" spans="1:7" x14ac:dyDescent="0.25">
      <c r="A207">
        <v>900</v>
      </c>
      <c r="B207" t="s">
        <v>6</v>
      </c>
      <c r="C207">
        <v>5.6758200416993497E-2</v>
      </c>
      <c r="D207" t="b">
        <v>0</v>
      </c>
      <c r="E207">
        <v>7329.23</v>
      </c>
      <c r="F207">
        <v>6</v>
      </c>
      <c r="G207" t="str">
        <f>Table4[[#This Row],[Tamanho amostra]]&amp;Table4[[#This Row],[Tempo]]&amp;Table4[[#This Row],[Resultado]]</f>
        <v>9000.05675820041699357329.23</v>
      </c>
    </row>
    <row r="208" spans="1:7" x14ac:dyDescent="0.25">
      <c r="A208">
        <v>900</v>
      </c>
      <c r="B208" t="s">
        <v>19</v>
      </c>
      <c r="C208">
        <v>0.46331196989700602</v>
      </c>
      <c r="D208" t="b">
        <v>1</v>
      </c>
      <c r="E208">
        <v>7151.73</v>
      </c>
      <c r="F208">
        <v>6</v>
      </c>
      <c r="G208" t="str">
        <f>Table4[[#This Row],[Tamanho amostra]]&amp;Table4[[#This Row],[Tempo]]&amp;Table4[[#This Row],[Resultado]]</f>
        <v>9000.4633119698970067151.73</v>
      </c>
    </row>
    <row r="209" spans="1:7" x14ac:dyDescent="0.25">
      <c r="A209">
        <v>1000</v>
      </c>
      <c r="B209" t="s">
        <v>5</v>
      </c>
      <c r="C209">
        <v>93.304259941956801</v>
      </c>
      <c r="D209" t="b">
        <v>1</v>
      </c>
      <c r="E209">
        <v>8690.23</v>
      </c>
      <c r="F209">
        <v>6</v>
      </c>
      <c r="G209" t="str">
        <f>Table4[[#This Row],[Tamanho amostra]]&amp;Table4[[#This Row],[Tempo]]&amp;Table4[[#This Row],[Resultado]]</f>
        <v>100093.30425994195688690.23</v>
      </c>
    </row>
    <row r="210" spans="1:7" x14ac:dyDescent="0.25">
      <c r="A210">
        <v>1000</v>
      </c>
      <c r="B210" t="s">
        <v>6</v>
      </c>
      <c r="C210">
        <v>4.9549168860835303E-2</v>
      </c>
      <c r="D210" t="b">
        <v>0</v>
      </c>
      <c r="E210">
        <v>8610.56</v>
      </c>
      <c r="F210">
        <v>6</v>
      </c>
      <c r="G210" t="str">
        <f>Table4[[#This Row],[Tamanho amostra]]&amp;Table4[[#This Row],[Tempo]]&amp;Table4[[#This Row],[Resultado]]</f>
        <v>10000.04954916886083538610.56</v>
      </c>
    </row>
    <row r="211" spans="1:7" x14ac:dyDescent="0.25">
      <c r="A211">
        <v>1000</v>
      </c>
      <c r="B211" t="s">
        <v>19</v>
      </c>
      <c r="C211">
        <v>0.60424870092202798</v>
      </c>
      <c r="D211" t="b">
        <v>1</v>
      </c>
      <c r="E211">
        <v>8346.2099999999991</v>
      </c>
      <c r="F211">
        <v>6</v>
      </c>
      <c r="G211" t="str">
        <f>Table4[[#This Row],[Tamanho amostra]]&amp;Table4[[#This Row],[Tempo]]&amp;Table4[[#This Row],[Resultado]]</f>
        <v>10000.6042487009220288346.21</v>
      </c>
    </row>
    <row r="212" spans="1:7" x14ac:dyDescent="0.25">
      <c r="A212">
        <v>10</v>
      </c>
      <c r="B212" t="s">
        <v>5</v>
      </c>
      <c r="C212">
        <v>5.4893448379982099E-2</v>
      </c>
      <c r="D212" t="b">
        <v>1</v>
      </c>
      <c r="E212">
        <v>90.74</v>
      </c>
      <c r="F212" s="9">
        <v>7</v>
      </c>
      <c r="G212" t="str">
        <f>Table4[[#This Row],[Tamanho amostra]]&amp;Table4[[#This Row],[Tempo]]&amp;Table4[[#This Row],[Resultado]]</f>
        <v>100.054893448379982190.74</v>
      </c>
    </row>
    <row r="213" spans="1:7" x14ac:dyDescent="0.25">
      <c r="A213">
        <v>10</v>
      </c>
      <c r="B213" t="s">
        <v>6</v>
      </c>
      <c r="C213">
        <v>2.72204681510265E-3</v>
      </c>
      <c r="D213" t="b">
        <v>0</v>
      </c>
      <c r="E213">
        <v>102.65</v>
      </c>
      <c r="F213" s="9">
        <v>7</v>
      </c>
      <c r="G213" t="str">
        <f>Table4[[#This Row],[Tamanho amostra]]&amp;Table4[[#This Row],[Tempo]]&amp;Table4[[#This Row],[Resultado]]</f>
        <v>100.00272204681510265102.65</v>
      </c>
    </row>
    <row r="214" spans="1:7" x14ac:dyDescent="0.25">
      <c r="A214">
        <v>10</v>
      </c>
      <c r="B214" t="s">
        <v>19</v>
      </c>
      <c r="C214">
        <v>6.2334256682245398E-3</v>
      </c>
      <c r="D214" t="b">
        <v>1</v>
      </c>
      <c r="E214">
        <v>89.92</v>
      </c>
      <c r="F214" s="9">
        <v>7</v>
      </c>
      <c r="G214" t="str">
        <f>Table4[[#This Row],[Tamanho amostra]]&amp;Table4[[#This Row],[Tempo]]&amp;Table4[[#This Row],[Resultado]]</f>
        <v>100.0062334256682245489.92</v>
      </c>
    </row>
    <row r="215" spans="1:7" x14ac:dyDescent="0.25">
      <c r="A215">
        <v>20</v>
      </c>
      <c r="B215" t="s">
        <v>5</v>
      </c>
      <c r="C215">
        <v>0.101559217954103</v>
      </c>
      <c r="D215" t="b">
        <v>1</v>
      </c>
      <c r="E215">
        <v>181.13</v>
      </c>
      <c r="F215">
        <v>7</v>
      </c>
      <c r="G215" t="str">
        <f>Table4[[#This Row],[Tamanho amostra]]&amp;Table4[[#This Row],[Tempo]]&amp;Table4[[#This Row],[Resultado]]</f>
        <v>200.101559217954103181.13</v>
      </c>
    </row>
    <row r="216" spans="1:7" x14ac:dyDescent="0.25">
      <c r="A216">
        <v>20</v>
      </c>
      <c r="B216" t="s">
        <v>6</v>
      </c>
      <c r="C216">
        <v>2.5842008874651899E-3</v>
      </c>
      <c r="D216" t="b">
        <v>0</v>
      </c>
      <c r="E216">
        <v>187.99</v>
      </c>
      <c r="F216">
        <v>7</v>
      </c>
      <c r="G216" t="str">
        <f>Table4[[#This Row],[Tamanho amostra]]&amp;Table4[[#This Row],[Tempo]]&amp;Table4[[#This Row],[Resultado]]</f>
        <v>200.00258420088746519187.99</v>
      </c>
    </row>
    <row r="217" spans="1:7" x14ac:dyDescent="0.25">
      <c r="A217">
        <v>20</v>
      </c>
      <c r="B217" t="s">
        <v>19</v>
      </c>
      <c r="C217">
        <v>8.9710622013338404E-3</v>
      </c>
      <c r="D217" t="b">
        <v>1</v>
      </c>
      <c r="E217">
        <v>176.09</v>
      </c>
      <c r="F217">
        <v>7</v>
      </c>
      <c r="G217" t="str">
        <f>Table4[[#This Row],[Tamanho amostra]]&amp;Table4[[#This Row],[Tempo]]&amp;Table4[[#This Row],[Resultado]]</f>
        <v>200.00897106220133384176.09</v>
      </c>
    </row>
    <row r="218" spans="1:7" x14ac:dyDescent="0.25">
      <c r="A218">
        <v>30</v>
      </c>
      <c r="B218" t="s">
        <v>5</v>
      </c>
      <c r="C218">
        <v>0.226639628078559</v>
      </c>
      <c r="D218" t="b">
        <v>1</v>
      </c>
      <c r="E218">
        <v>256.25</v>
      </c>
      <c r="F218">
        <v>7</v>
      </c>
      <c r="G218" t="str">
        <f>Table4[[#This Row],[Tamanho amostra]]&amp;Table4[[#This Row],[Tempo]]&amp;Table4[[#This Row],[Resultado]]</f>
        <v>300.226639628078559256.25</v>
      </c>
    </row>
    <row r="219" spans="1:7" x14ac:dyDescent="0.25">
      <c r="A219">
        <v>30</v>
      </c>
      <c r="B219" t="s">
        <v>6</v>
      </c>
      <c r="C219">
        <v>6.62521989707504E-3</v>
      </c>
      <c r="D219" t="b">
        <v>0</v>
      </c>
      <c r="E219">
        <v>271.92</v>
      </c>
      <c r="F219">
        <v>7</v>
      </c>
      <c r="G219" t="str">
        <f>Table4[[#This Row],[Tamanho amostra]]&amp;Table4[[#This Row],[Tempo]]&amp;Table4[[#This Row],[Resultado]]</f>
        <v>300.00662521989707504271.92</v>
      </c>
    </row>
    <row r="220" spans="1:7" x14ac:dyDescent="0.25">
      <c r="A220">
        <v>30</v>
      </c>
      <c r="B220" t="s">
        <v>19</v>
      </c>
      <c r="C220">
        <v>1.7810022055348401E-2</v>
      </c>
      <c r="D220" t="b">
        <v>1</v>
      </c>
      <c r="E220">
        <v>248.29</v>
      </c>
      <c r="F220">
        <v>7</v>
      </c>
      <c r="G220" t="str">
        <f>Table4[[#This Row],[Tamanho amostra]]&amp;Table4[[#This Row],[Tempo]]&amp;Table4[[#This Row],[Resultado]]</f>
        <v>300.0178100220553484248.29</v>
      </c>
    </row>
    <row r="221" spans="1:7" x14ac:dyDescent="0.25">
      <c r="A221">
        <v>40</v>
      </c>
      <c r="B221" t="s">
        <v>5</v>
      </c>
      <c r="C221">
        <v>0.30419232132542101</v>
      </c>
      <c r="D221" t="b">
        <v>1</v>
      </c>
      <c r="E221">
        <v>337.73</v>
      </c>
      <c r="F221">
        <v>7</v>
      </c>
      <c r="G221" t="str">
        <f>Table4[[#This Row],[Tamanho amostra]]&amp;Table4[[#This Row],[Tempo]]&amp;Table4[[#This Row],[Resultado]]</f>
        <v>400.304192321325421337.73</v>
      </c>
    </row>
    <row r="222" spans="1:7" x14ac:dyDescent="0.25">
      <c r="A222">
        <v>40</v>
      </c>
      <c r="B222" t="s">
        <v>6</v>
      </c>
      <c r="C222">
        <v>6.4607073465315903E-3</v>
      </c>
      <c r="D222" t="b">
        <v>0</v>
      </c>
      <c r="E222">
        <v>364.07</v>
      </c>
      <c r="F222">
        <v>7</v>
      </c>
      <c r="G222" t="str">
        <f>Table4[[#This Row],[Tamanho amostra]]&amp;Table4[[#This Row],[Tempo]]&amp;Table4[[#This Row],[Resultado]]</f>
        <v>400.00646070734653159364.07</v>
      </c>
    </row>
    <row r="223" spans="1:7" x14ac:dyDescent="0.25">
      <c r="A223">
        <v>40</v>
      </c>
      <c r="B223" t="s">
        <v>19</v>
      </c>
      <c r="C223">
        <v>2.2344578716588698E-2</v>
      </c>
      <c r="D223" t="b">
        <v>1</v>
      </c>
      <c r="E223">
        <v>329.62</v>
      </c>
      <c r="F223">
        <v>7</v>
      </c>
      <c r="G223" t="str">
        <f>Table4[[#This Row],[Tamanho amostra]]&amp;Table4[[#This Row],[Tempo]]&amp;Table4[[#This Row],[Resultado]]</f>
        <v>400.0223445787165887329.62</v>
      </c>
    </row>
    <row r="224" spans="1:7" x14ac:dyDescent="0.25">
      <c r="A224">
        <v>50</v>
      </c>
      <c r="B224" t="s">
        <v>5</v>
      </c>
      <c r="C224">
        <v>0.35275798521766499</v>
      </c>
      <c r="D224" t="b">
        <v>1</v>
      </c>
      <c r="E224">
        <v>442.28</v>
      </c>
      <c r="F224">
        <v>7</v>
      </c>
      <c r="G224" t="str">
        <f>Table4[[#This Row],[Tamanho amostra]]&amp;Table4[[#This Row],[Tempo]]&amp;Table4[[#This Row],[Resultado]]</f>
        <v>500.352757985217665442.28</v>
      </c>
    </row>
    <row r="225" spans="1:7" x14ac:dyDescent="0.25">
      <c r="A225">
        <v>50</v>
      </c>
      <c r="B225" t="s">
        <v>6</v>
      </c>
      <c r="C225">
        <v>1.06900337394317E-2</v>
      </c>
      <c r="D225" t="b">
        <v>0</v>
      </c>
      <c r="E225">
        <v>432.84</v>
      </c>
      <c r="F225">
        <v>7</v>
      </c>
      <c r="G225" t="str">
        <f>Table4[[#This Row],[Tamanho amostra]]&amp;Table4[[#This Row],[Tempo]]&amp;Table4[[#This Row],[Resultado]]</f>
        <v>500.0106900337394317432.84</v>
      </c>
    </row>
    <row r="226" spans="1:7" x14ac:dyDescent="0.25">
      <c r="A226">
        <v>50</v>
      </c>
      <c r="B226" t="s">
        <v>19</v>
      </c>
      <c r="C226">
        <v>1.2719158614713901E-2</v>
      </c>
      <c r="D226" t="b">
        <v>1</v>
      </c>
      <c r="E226">
        <v>421.29</v>
      </c>
      <c r="F226">
        <v>7</v>
      </c>
      <c r="G226" t="str">
        <f>Table4[[#This Row],[Tamanho amostra]]&amp;Table4[[#This Row],[Tempo]]&amp;Table4[[#This Row],[Resultado]]</f>
        <v>500.0127191586147139421.29</v>
      </c>
    </row>
    <row r="227" spans="1:7" x14ac:dyDescent="0.25">
      <c r="A227">
        <v>60</v>
      </c>
      <c r="B227" t="s">
        <v>5</v>
      </c>
      <c r="C227">
        <v>0.51882048193561903</v>
      </c>
      <c r="D227" t="b">
        <v>1</v>
      </c>
      <c r="E227">
        <v>511.72</v>
      </c>
      <c r="F227">
        <v>7</v>
      </c>
      <c r="G227" t="str">
        <f>Table4[[#This Row],[Tamanho amostra]]&amp;Table4[[#This Row],[Tempo]]&amp;Table4[[#This Row],[Resultado]]</f>
        <v>600.518820481935619511.72</v>
      </c>
    </row>
    <row r="228" spans="1:7" x14ac:dyDescent="0.25">
      <c r="A228">
        <v>60</v>
      </c>
      <c r="B228" t="s">
        <v>6</v>
      </c>
      <c r="C228">
        <v>6.6666557265135902E-3</v>
      </c>
      <c r="D228" t="b">
        <v>0</v>
      </c>
      <c r="E228">
        <v>508.86</v>
      </c>
      <c r="F228">
        <v>7</v>
      </c>
      <c r="G228" t="str">
        <f>Table4[[#This Row],[Tamanho amostra]]&amp;Table4[[#This Row],[Tempo]]&amp;Table4[[#This Row],[Resultado]]</f>
        <v>600.00666665572651359508.86</v>
      </c>
    </row>
    <row r="229" spans="1:7" x14ac:dyDescent="0.25">
      <c r="A229">
        <v>60</v>
      </c>
      <c r="B229" t="s">
        <v>19</v>
      </c>
      <c r="C229">
        <v>1.2477517985611499E-2</v>
      </c>
      <c r="D229" t="b">
        <v>1</v>
      </c>
      <c r="E229">
        <v>493.24</v>
      </c>
      <c r="F229">
        <v>7</v>
      </c>
      <c r="G229" t="str">
        <f>Table4[[#This Row],[Tamanho amostra]]&amp;Table4[[#This Row],[Tempo]]&amp;Table4[[#This Row],[Resultado]]</f>
        <v>600.0124775179856115493.24</v>
      </c>
    </row>
    <row r="230" spans="1:7" x14ac:dyDescent="0.25">
      <c r="A230">
        <v>70</v>
      </c>
      <c r="B230" t="s">
        <v>5</v>
      </c>
      <c r="C230">
        <v>0.62157559536312501</v>
      </c>
      <c r="D230" t="b">
        <v>1</v>
      </c>
      <c r="E230">
        <v>574.79999999999995</v>
      </c>
      <c r="F230">
        <v>7</v>
      </c>
      <c r="G230" t="str">
        <f>Table4[[#This Row],[Tamanho amostra]]&amp;Table4[[#This Row],[Tempo]]&amp;Table4[[#This Row],[Resultado]]</f>
        <v>700.621575595363125574.8</v>
      </c>
    </row>
    <row r="231" spans="1:7" x14ac:dyDescent="0.25">
      <c r="A231">
        <v>70</v>
      </c>
      <c r="B231" t="s">
        <v>6</v>
      </c>
      <c r="C231">
        <v>6.5788609987924504E-3</v>
      </c>
      <c r="D231" t="b">
        <v>0</v>
      </c>
      <c r="E231">
        <v>710.61</v>
      </c>
      <c r="F231">
        <v>7</v>
      </c>
      <c r="G231" t="str">
        <f>Table4[[#This Row],[Tamanho amostra]]&amp;Table4[[#This Row],[Tempo]]&amp;Table4[[#This Row],[Resultado]]</f>
        <v>700.00657886099879245710.61</v>
      </c>
    </row>
    <row r="232" spans="1:7" x14ac:dyDescent="0.25">
      <c r="A232">
        <v>70</v>
      </c>
      <c r="B232" t="s">
        <v>19</v>
      </c>
      <c r="C232">
        <v>3.92327561308616E-2</v>
      </c>
      <c r="D232" t="b">
        <v>1</v>
      </c>
      <c r="E232">
        <v>559.41</v>
      </c>
      <c r="F232">
        <v>7</v>
      </c>
      <c r="G232" t="str">
        <f>Table4[[#This Row],[Tamanho amostra]]&amp;Table4[[#This Row],[Tempo]]&amp;Table4[[#This Row],[Resultado]]</f>
        <v>700.0392327561308616559.41</v>
      </c>
    </row>
    <row r="233" spans="1:7" x14ac:dyDescent="0.25">
      <c r="A233">
        <v>80</v>
      </c>
      <c r="B233" t="s">
        <v>5</v>
      </c>
      <c r="C233">
        <v>0.87099549375098395</v>
      </c>
      <c r="D233" t="b">
        <v>1</v>
      </c>
      <c r="E233">
        <v>722.38</v>
      </c>
      <c r="F233">
        <v>7</v>
      </c>
      <c r="G233" t="str">
        <f>Table4[[#This Row],[Tamanho amostra]]&amp;Table4[[#This Row],[Tempo]]&amp;Table4[[#This Row],[Resultado]]</f>
        <v>800.870995493750984722.38</v>
      </c>
    </row>
    <row r="234" spans="1:7" x14ac:dyDescent="0.25">
      <c r="A234">
        <v>80</v>
      </c>
      <c r="B234" t="s">
        <v>6</v>
      </c>
      <c r="C234">
        <v>7.9257305834166108E-3</v>
      </c>
      <c r="D234" t="b">
        <v>0</v>
      </c>
      <c r="E234">
        <v>861.62</v>
      </c>
      <c r="F234">
        <v>7</v>
      </c>
      <c r="G234" t="str">
        <f>Table4[[#This Row],[Tamanho amostra]]&amp;Table4[[#This Row],[Tempo]]&amp;Table4[[#This Row],[Resultado]]</f>
        <v>800.00792573058341661861.62</v>
      </c>
    </row>
    <row r="235" spans="1:7" x14ac:dyDescent="0.25">
      <c r="A235">
        <v>80</v>
      </c>
      <c r="B235" t="s">
        <v>19</v>
      </c>
      <c r="C235">
        <v>5.25176574069212E-2</v>
      </c>
      <c r="D235" t="b">
        <v>1</v>
      </c>
      <c r="E235">
        <v>716.57</v>
      </c>
      <c r="F235">
        <v>7</v>
      </c>
      <c r="G235" t="str">
        <f>Table4[[#This Row],[Tamanho amostra]]&amp;Table4[[#This Row],[Tempo]]&amp;Table4[[#This Row],[Resultado]]</f>
        <v>800.0525176574069212716.57</v>
      </c>
    </row>
    <row r="236" spans="1:7" x14ac:dyDescent="0.25">
      <c r="A236">
        <v>90</v>
      </c>
      <c r="B236" t="s">
        <v>5</v>
      </c>
      <c r="C236">
        <v>1.06044051620017</v>
      </c>
      <c r="D236" t="b">
        <v>1</v>
      </c>
      <c r="E236">
        <v>714.15</v>
      </c>
      <c r="F236">
        <v>7</v>
      </c>
      <c r="G236" t="str">
        <f>Table4[[#This Row],[Tamanho amostra]]&amp;Table4[[#This Row],[Tempo]]&amp;Table4[[#This Row],[Resultado]]</f>
        <v>901.06044051620017714.15</v>
      </c>
    </row>
    <row r="237" spans="1:7" x14ac:dyDescent="0.25">
      <c r="A237">
        <v>90</v>
      </c>
      <c r="B237" t="s">
        <v>6</v>
      </c>
      <c r="C237">
        <v>8.4135246547285495E-3</v>
      </c>
      <c r="D237" t="b">
        <v>0</v>
      </c>
      <c r="E237">
        <v>759.25</v>
      </c>
      <c r="F237">
        <v>7</v>
      </c>
      <c r="G237" t="str">
        <f>Table4[[#This Row],[Tamanho amostra]]&amp;Table4[[#This Row],[Tempo]]&amp;Table4[[#This Row],[Resultado]]</f>
        <v>900.00841352465472855759.25</v>
      </c>
    </row>
    <row r="238" spans="1:7" x14ac:dyDescent="0.25">
      <c r="A238">
        <v>90</v>
      </c>
      <c r="B238" t="s">
        <v>19</v>
      </c>
      <c r="C238">
        <v>1.96319677834377E-2</v>
      </c>
      <c r="D238" t="b">
        <v>1</v>
      </c>
      <c r="E238">
        <v>709.98</v>
      </c>
      <c r="F238">
        <v>7</v>
      </c>
      <c r="G238" t="str">
        <f>Table4[[#This Row],[Tamanho amostra]]&amp;Table4[[#This Row],[Tempo]]&amp;Table4[[#This Row],[Resultado]]</f>
        <v>900.0196319677834377709.98</v>
      </c>
    </row>
    <row r="239" spans="1:7" x14ac:dyDescent="0.25">
      <c r="A239">
        <v>100</v>
      </c>
      <c r="B239" t="s">
        <v>5</v>
      </c>
      <c r="C239">
        <v>1.3469783023945801</v>
      </c>
      <c r="D239" t="b">
        <v>1</v>
      </c>
      <c r="E239">
        <v>905.44</v>
      </c>
      <c r="F239">
        <v>7</v>
      </c>
      <c r="G239" t="str">
        <f>Table4[[#This Row],[Tamanho amostra]]&amp;Table4[[#This Row],[Tempo]]&amp;Table4[[#This Row],[Resultado]]</f>
        <v>1001.34697830239458905.44</v>
      </c>
    </row>
    <row r="240" spans="1:7" x14ac:dyDescent="0.25">
      <c r="A240">
        <v>100</v>
      </c>
      <c r="B240" t="s">
        <v>6</v>
      </c>
      <c r="C240">
        <v>8.0348586094629495E-3</v>
      </c>
      <c r="D240" t="b">
        <v>0</v>
      </c>
      <c r="E240">
        <v>1055.47</v>
      </c>
      <c r="F240">
        <v>7</v>
      </c>
      <c r="G240" t="str">
        <f>Table4[[#This Row],[Tamanho amostra]]&amp;Table4[[#This Row],[Tempo]]&amp;Table4[[#This Row],[Resultado]]</f>
        <v>1000.008034858609462951055.47</v>
      </c>
    </row>
    <row r="241" spans="1:7" x14ac:dyDescent="0.25">
      <c r="A241">
        <v>100</v>
      </c>
      <c r="B241" t="s">
        <v>19</v>
      </c>
      <c r="C241">
        <v>5.8199289108858701E-2</v>
      </c>
      <c r="D241" t="b">
        <v>1</v>
      </c>
      <c r="E241">
        <v>905.44</v>
      </c>
      <c r="F241">
        <v>7</v>
      </c>
      <c r="G241" t="str">
        <f>Table4[[#This Row],[Tamanho amostra]]&amp;Table4[[#This Row],[Tempo]]&amp;Table4[[#This Row],[Resultado]]</f>
        <v>1000.0581992891088587905.44</v>
      </c>
    </row>
    <row r="242" spans="1:7" x14ac:dyDescent="0.25">
      <c r="A242">
        <v>150</v>
      </c>
      <c r="B242" t="s">
        <v>5</v>
      </c>
      <c r="C242">
        <v>2.4386105622801</v>
      </c>
      <c r="D242" t="b">
        <v>1</v>
      </c>
      <c r="E242">
        <v>1335.7</v>
      </c>
      <c r="F242">
        <v>7</v>
      </c>
      <c r="G242" t="str">
        <f>Table4[[#This Row],[Tamanho amostra]]&amp;Table4[[#This Row],[Tempo]]&amp;Table4[[#This Row],[Resultado]]</f>
        <v>1502.43861056228011335.7</v>
      </c>
    </row>
    <row r="243" spans="1:7" x14ac:dyDescent="0.25">
      <c r="A243">
        <v>150</v>
      </c>
      <c r="B243" t="s">
        <v>6</v>
      </c>
      <c r="C243">
        <v>9.9035734915720007E-3</v>
      </c>
      <c r="D243" t="b">
        <v>0</v>
      </c>
      <c r="E243">
        <v>1409.35</v>
      </c>
      <c r="F243">
        <v>7</v>
      </c>
      <c r="G243" t="str">
        <f>Table4[[#This Row],[Tamanho amostra]]&amp;Table4[[#This Row],[Tempo]]&amp;Table4[[#This Row],[Resultado]]</f>
        <v>1500.0099035734915721409.35</v>
      </c>
    </row>
    <row r="244" spans="1:7" x14ac:dyDescent="0.25">
      <c r="A244">
        <v>150</v>
      </c>
      <c r="B244" t="s">
        <v>19</v>
      </c>
      <c r="C244">
        <v>4.6071309011185897E-2</v>
      </c>
      <c r="D244" t="b">
        <v>1</v>
      </c>
      <c r="E244">
        <v>1321.31</v>
      </c>
      <c r="F244">
        <v>7</v>
      </c>
      <c r="G244" t="str">
        <f>Table4[[#This Row],[Tamanho amostra]]&amp;Table4[[#This Row],[Tempo]]&amp;Table4[[#This Row],[Resultado]]</f>
        <v>1500.04607130901118591321.31</v>
      </c>
    </row>
    <row r="245" spans="1:7" x14ac:dyDescent="0.25">
      <c r="A245">
        <v>200</v>
      </c>
      <c r="B245" t="s">
        <v>5</v>
      </c>
      <c r="C245">
        <v>4.32366552013863</v>
      </c>
      <c r="D245" t="b">
        <v>1</v>
      </c>
      <c r="E245">
        <v>1782.55</v>
      </c>
      <c r="F245">
        <v>7</v>
      </c>
      <c r="G245" t="str">
        <f>Table4[[#This Row],[Tamanho amostra]]&amp;Table4[[#This Row],[Tempo]]&amp;Table4[[#This Row],[Resultado]]</f>
        <v>2004.323665520138631782.55</v>
      </c>
    </row>
    <row r="246" spans="1:7" x14ac:dyDescent="0.25">
      <c r="A246">
        <v>200</v>
      </c>
      <c r="B246" t="s">
        <v>6</v>
      </c>
      <c r="C246">
        <v>1.48233602898706E-2</v>
      </c>
      <c r="D246" t="b">
        <v>0</v>
      </c>
      <c r="E246">
        <v>2005.35</v>
      </c>
      <c r="F246">
        <v>7</v>
      </c>
      <c r="G246" t="str">
        <f>Table4[[#This Row],[Tamanho amostra]]&amp;Table4[[#This Row],[Tempo]]&amp;Table4[[#This Row],[Resultado]]</f>
        <v>2000.01482336028987062005.35</v>
      </c>
    </row>
    <row r="247" spans="1:7" x14ac:dyDescent="0.25">
      <c r="A247">
        <v>200</v>
      </c>
      <c r="B247" t="s">
        <v>19</v>
      </c>
      <c r="C247">
        <v>0.14027874415795799</v>
      </c>
      <c r="D247" t="b">
        <v>1</v>
      </c>
      <c r="E247">
        <v>1714.31</v>
      </c>
      <c r="F247">
        <v>7</v>
      </c>
      <c r="G247" t="str">
        <f>Table4[[#This Row],[Tamanho amostra]]&amp;Table4[[#This Row],[Tempo]]&amp;Table4[[#This Row],[Resultado]]</f>
        <v>2000.1402787441579581714.31</v>
      </c>
    </row>
    <row r="248" spans="1:7" x14ac:dyDescent="0.25">
      <c r="A248">
        <v>250</v>
      </c>
      <c r="B248" t="s">
        <v>5</v>
      </c>
      <c r="C248">
        <v>6.7204816894659398</v>
      </c>
      <c r="D248" t="b">
        <v>1</v>
      </c>
      <c r="E248">
        <v>2135.52</v>
      </c>
      <c r="F248">
        <v>7</v>
      </c>
      <c r="G248" t="str">
        <f>Table4[[#This Row],[Tamanho amostra]]&amp;Table4[[#This Row],[Tempo]]&amp;Table4[[#This Row],[Resultado]]</f>
        <v>2506.720481689465942135.52</v>
      </c>
    </row>
    <row r="249" spans="1:7" x14ac:dyDescent="0.25">
      <c r="A249">
        <v>250</v>
      </c>
      <c r="B249" t="s">
        <v>6</v>
      </c>
      <c r="C249">
        <v>1.3007568397839E-2</v>
      </c>
      <c r="D249" t="b">
        <v>0</v>
      </c>
      <c r="E249">
        <v>2127.08</v>
      </c>
      <c r="F249">
        <v>7</v>
      </c>
      <c r="G249" t="str">
        <f>Table4[[#This Row],[Tamanho amostra]]&amp;Table4[[#This Row],[Tempo]]&amp;Table4[[#This Row],[Resultado]]</f>
        <v>2500.0130075683978392127.08</v>
      </c>
    </row>
    <row r="250" spans="1:7" x14ac:dyDescent="0.25">
      <c r="A250">
        <v>250</v>
      </c>
      <c r="B250" t="s">
        <v>19</v>
      </c>
      <c r="C250">
        <v>6.9612193456915605E-2</v>
      </c>
      <c r="D250" t="b">
        <v>1</v>
      </c>
      <c r="E250">
        <v>2061.75</v>
      </c>
      <c r="F250">
        <v>7</v>
      </c>
      <c r="G250" t="str">
        <f>Table4[[#This Row],[Tamanho amostra]]&amp;Table4[[#This Row],[Tempo]]&amp;Table4[[#This Row],[Resultado]]</f>
        <v>2500.06961219345691562061.75</v>
      </c>
    </row>
    <row r="251" spans="1:7" x14ac:dyDescent="0.25">
      <c r="A251">
        <v>300</v>
      </c>
      <c r="B251" t="s">
        <v>5</v>
      </c>
      <c r="C251">
        <v>9.4211340781389392</v>
      </c>
      <c r="D251" t="b">
        <v>1</v>
      </c>
      <c r="E251">
        <v>2693.09</v>
      </c>
      <c r="F251">
        <v>7</v>
      </c>
      <c r="G251" t="str">
        <f>Table4[[#This Row],[Tamanho amostra]]&amp;Table4[[#This Row],[Tempo]]&amp;Table4[[#This Row],[Resultado]]</f>
        <v>3009.421134078138942693.09</v>
      </c>
    </row>
    <row r="252" spans="1:7" x14ac:dyDescent="0.25">
      <c r="A252">
        <v>300</v>
      </c>
      <c r="B252" t="s">
        <v>6</v>
      </c>
      <c r="C252">
        <v>1.5858025258626798E-2</v>
      </c>
      <c r="D252" t="b">
        <v>0</v>
      </c>
      <c r="E252">
        <v>2799.13</v>
      </c>
      <c r="F252">
        <v>7</v>
      </c>
      <c r="G252" t="str">
        <f>Table4[[#This Row],[Tamanho amostra]]&amp;Table4[[#This Row],[Tempo]]&amp;Table4[[#This Row],[Resultado]]</f>
        <v>3000.01585802525862682799.13</v>
      </c>
    </row>
    <row r="253" spans="1:7" x14ac:dyDescent="0.25">
      <c r="A253">
        <v>300</v>
      </c>
      <c r="B253" t="s">
        <v>19</v>
      </c>
      <c r="C253">
        <v>0.16803705758021401</v>
      </c>
      <c r="D253" t="b">
        <v>1</v>
      </c>
      <c r="E253">
        <v>2668.48</v>
      </c>
      <c r="F253">
        <v>7</v>
      </c>
      <c r="G253" t="str">
        <f>Table4[[#This Row],[Tamanho amostra]]&amp;Table4[[#This Row],[Tempo]]&amp;Table4[[#This Row],[Resultado]]</f>
        <v>3000.1680370575802142668.48</v>
      </c>
    </row>
    <row r="254" spans="1:7" x14ac:dyDescent="0.25">
      <c r="A254">
        <v>350</v>
      </c>
      <c r="B254" t="s">
        <v>5</v>
      </c>
      <c r="C254">
        <v>12.6528186210155</v>
      </c>
      <c r="D254" t="b">
        <v>1</v>
      </c>
      <c r="E254">
        <v>2910.65</v>
      </c>
      <c r="F254">
        <v>7</v>
      </c>
      <c r="G254" t="str">
        <f>Table4[[#This Row],[Tamanho amostra]]&amp;Table4[[#This Row],[Tempo]]&amp;Table4[[#This Row],[Resultado]]</f>
        <v>35012.65281862101552910.65</v>
      </c>
    </row>
    <row r="255" spans="1:7" x14ac:dyDescent="0.25">
      <c r="A255">
        <v>350</v>
      </c>
      <c r="B255" t="s">
        <v>6</v>
      </c>
      <c r="C255">
        <v>1.36057212624081E-2</v>
      </c>
      <c r="D255" t="b">
        <v>0</v>
      </c>
      <c r="E255">
        <v>2852.48</v>
      </c>
      <c r="F255">
        <v>7</v>
      </c>
      <c r="G255" t="str">
        <f>Table4[[#This Row],[Tamanho amostra]]&amp;Table4[[#This Row],[Tempo]]&amp;Table4[[#This Row],[Resultado]]</f>
        <v>3500.01360572126240812852.48</v>
      </c>
    </row>
    <row r="256" spans="1:7" x14ac:dyDescent="0.25">
      <c r="A256">
        <v>350</v>
      </c>
      <c r="B256" t="s">
        <v>19</v>
      </c>
      <c r="C256">
        <v>8.6727242293761705E-2</v>
      </c>
      <c r="D256" t="b">
        <v>1</v>
      </c>
      <c r="E256">
        <v>2761.17</v>
      </c>
      <c r="F256">
        <v>7</v>
      </c>
      <c r="G256" t="str">
        <f>Table4[[#This Row],[Tamanho amostra]]&amp;Table4[[#This Row],[Tempo]]&amp;Table4[[#This Row],[Resultado]]</f>
        <v>3500.08672724229376172761.17</v>
      </c>
    </row>
    <row r="257" spans="1:7" x14ac:dyDescent="0.25">
      <c r="A257">
        <v>400</v>
      </c>
      <c r="B257" t="s">
        <v>5</v>
      </c>
      <c r="C257">
        <v>15.998714258520099</v>
      </c>
      <c r="D257" t="b">
        <v>1</v>
      </c>
      <c r="E257">
        <v>3625.62</v>
      </c>
      <c r="F257">
        <v>7</v>
      </c>
      <c r="G257" t="str">
        <f>Table4[[#This Row],[Tamanho amostra]]&amp;Table4[[#This Row],[Tempo]]&amp;Table4[[#This Row],[Resultado]]</f>
        <v>40015.99871425852013625.62</v>
      </c>
    </row>
    <row r="258" spans="1:7" x14ac:dyDescent="0.25">
      <c r="A258">
        <v>400</v>
      </c>
      <c r="B258" t="s">
        <v>6</v>
      </c>
      <c r="C258">
        <v>1.8257200808697801E-2</v>
      </c>
      <c r="D258" t="b">
        <v>0</v>
      </c>
      <c r="E258">
        <v>4287.22</v>
      </c>
      <c r="F258">
        <v>7</v>
      </c>
      <c r="G258" t="str">
        <f>Table4[[#This Row],[Tamanho amostra]]&amp;Table4[[#This Row],[Tempo]]&amp;Table4[[#This Row],[Resultado]]</f>
        <v>4000.01825720080869784287.22</v>
      </c>
    </row>
    <row r="259" spans="1:7" x14ac:dyDescent="0.25">
      <c r="A259">
        <v>400</v>
      </c>
      <c r="B259" t="s">
        <v>19</v>
      </c>
      <c r="C259">
        <v>0.44624870359186902</v>
      </c>
      <c r="D259" t="b">
        <v>1</v>
      </c>
      <c r="E259">
        <v>3625.62</v>
      </c>
      <c r="F259">
        <v>7</v>
      </c>
      <c r="G259" t="str">
        <f>Table4[[#This Row],[Tamanho amostra]]&amp;Table4[[#This Row],[Tempo]]&amp;Table4[[#This Row],[Resultado]]</f>
        <v>4000.4462487035918693625.62</v>
      </c>
    </row>
    <row r="260" spans="1:7" x14ac:dyDescent="0.25">
      <c r="A260">
        <v>450</v>
      </c>
      <c r="B260" t="s">
        <v>5</v>
      </c>
      <c r="C260">
        <v>19.496554672320499</v>
      </c>
      <c r="D260" t="b">
        <v>1</v>
      </c>
      <c r="E260">
        <v>4056.75</v>
      </c>
      <c r="F260">
        <v>7</v>
      </c>
      <c r="G260" t="str">
        <f>Table4[[#This Row],[Tamanho amostra]]&amp;Table4[[#This Row],[Tempo]]&amp;Table4[[#This Row],[Resultado]]</f>
        <v>45019.49655467232054056.75</v>
      </c>
    </row>
    <row r="261" spans="1:7" x14ac:dyDescent="0.25">
      <c r="A261">
        <v>450</v>
      </c>
      <c r="B261" t="s">
        <v>6</v>
      </c>
      <c r="C261">
        <v>2.6850007220488602E-2</v>
      </c>
      <c r="D261" t="b">
        <v>0</v>
      </c>
      <c r="E261">
        <v>4832.49</v>
      </c>
      <c r="F261">
        <v>7</v>
      </c>
      <c r="G261" t="str">
        <f>Table4[[#This Row],[Tamanho amostra]]&amp;Table4[[#This Row],[Tempo]]&amp;Table4[[#This Row],[Resultado]]</f>
        <v>4500.02685000722048864832.49</v>
      </c>
    </row>
    <row r="262" spans="1:7" x14ac:dyDescent="0.25">
      <c r="A262">
        <v>450</v>
      </c>
      <c r="B262" t="s">
        <v>19</v>
      </c>
      <c r="C262">
        <v>0.58308868416216297</v>
      </c>
      <c r="D262" t="b">
        <v>1</v>
      </c>
      <c r="E262">
        <v>4056.75</v>
      </c>
      <c r="F262">
        <v>7</v>
      </c>
      <c r="G262" t="str">
        <f>Table4[[#This Row],[Tamanho amostra]]&amp;Table4[[#This Row],[Tempo]]&amp;Table4[[#This Row],[Resultado]]</f>
        <v>4500.5830886841621634056.75</v>
      </c>
    </row>
    <row r="263" spans="1:7" x14ac:dyDescent="0.25">
      <c r="A263">
        <v>500</v>
      </c>
      <c r="B263" t="s">
        <v>5</v>
      </c>
      <c r="C263">
        <v>24.421727307934599</v>
      </c>
      <c r="D263" t="b">
        <v>1</v>
      </c>
      <c r="E263">
        <v>4128.1000000000004</v>
      </c>
      <c r="F263">
        <v>7</v>
      </c>
      <c r="G263" t="str">
        <f>Table4[[#This Row],[Tamanho amostra]]&amp;Table4[[#This Row],[Tempo]]&amp;Table4[[#This Row],[Resultado]]</f>
        <v>50024.42172730793464128.1</v>
      </c>
    </row>
    <row r="264" spans="1:7" x14ac:dyDescent="0.25">
      <c r="A264">
        <v>500</v>
      </c>
      <c r="B264" t="s">
        <v>6</v>
      </c>
      <c r="C264">
        <v>1.8027047340240101E-2</v>
      </c>
      <c r="D264" t="b">
        <v>0</v>
      </c>
      <c r="E264">
        <v>4017.3</v>
      </c>
      <c r="F264">
        <v>7</v>
      </c>
      <c r="G264" t="str">
        <f>Table4[[#This Row],[Tamanho amostra]]&amp;Table4[[#This Row],[Tempo]]&amp;Table4[[#This Row],[Resultado]]</f>
        <v>5000.01802704734024014017.3</v>
      </c>
    </row>
    <row r="265" spans="1:7" x14ac:dyDescent="0.25">
      <c r="A265">
        <v>500</v>
      </c>
      <c r="B265" t="s">
        <v>19</v>
      </c>
      <c r="C265">
        <v>0.168583107966185</v>
      </c>
      <c r="D265" t="b">
        <v>1</v>
      </c>
      <c r="E265">
        <v>3900.91</v>
      </c>
      <c r="F265">
        <v>7</v>
      </c>
      <c r="G265" t="str">
        <f>Table4[[#This Row],[Tamanho amostra]]&amp;Table4[[#This Row],[Tempo]]&amp;Table4[[#This Row],[Resultado]]</f>
        <v>5000.1685831079661853900.91</v>
      </c>
    </row>
    <row r="266" spans="1:7" x14ac:dyDescent="0.25">
      <c r="A266">
        <v>600</v>
      </c>
      <c r="B266" t="s">
        <v>5</v>
      </c>
      <c r="C266">
        <v>33.710998217849003</v>
      </c>
      <c r="D266" t="b">
        <v>1</v>
      </c>
      <c r="E266">
        <v>5400.42</v>
      </c>
      <c r="F266">
        <v>7</v>
      </c>
      <c r="G266" t="str">
        <f>Table4[[#This Row],[Tamanho amostra]]&amp;Table4[[#This Row],[Tempo]]&amp;Table4[[#This Row],[Resultado]]</f>
        <v>60033.7109982178495400.42</v>
      </c>
    </row>
    <row r="267" spans="1:7" x14ac:dyDescent="0.25">
      <c r="A267">
        <v>600</v>
      </c>
      <c r="B267" t="s">
        <v>6</v>
      </c>
      <c r="C267">
        <v>2.92225161476551E-2</v>
      </c>
      <c r="D267" t="b">
        <v>0</v>
      </c>
      <c r="E267">
        <v>6111.83</v>
      </c>
      <c r="F267">
        <v>7</v>
      </c>
      <c r="G267" t="str">
        <f>Table4[[#This Row],[Tamanho amostra]]&amp;Table4[[#This Row],[Tempo]]&amp;Table4[[#This Row],[Resultado]]</f>
        <v>6000.02922251614765516111.83</v>
      </c>
    </row>
    <row r="268" spans="1:7" x14ac:dyDescent="0.25">
      <c r="A268">
        <v>600</v>
      </c>
      <c r="B268" t="s">
        <v>19</v>
      </c>
      <c r="C268">
        <v>1.0277398519140699</v>
      </c>
      <c r="D268" t="b">
        <v>1</v>
      </c>
      <c r="E268">
        <v>5335.33</v>
      </c>
      <c r="F268">
        <v>7</v>
      </c>
      <c r="G268" t="str">
        <f>Table4[[#This Row],[Tamanho amostra]]&amp;Table4[[#This Row],[Tempo]]&amp;Table4[[#This Row],[Resultado]]</f>
        <v>6001.027739851914075335.33</v>
      </c>
    </row>
    <row r="269" spans="1:7" x14ac:dyDescent="0.25">
      <c r="A269">
        <v>700</v>
      </c>
      <c r="B269" t="s">
        <v>5</v>
      </c>
      <c r="C269">
        <v>44.492597755737002</v>
      </c>
      <c r="D269" t="b">
        <v>1</v>
      </c>
      <c r="E269">
        <v>6314.52</v>
      </c>
      <c r="F269">
        <v>7</v>
      </c>
      <c r="G269" t="str">
        <f>Table4[[#This Row],[Tamanho amostra]]&amp;Table4[[#This Row],[Tempo]]&amp;Table4[[#This Row],[Resultado]]</f>
        <v>70044.4925977557376314.52</v>
      </c>
    </row>
    <row r="270" spans="1:7" x14ac:dyDescent="0.25">
      <c r="A270">
        <v>700</v>
      </c>
      <c r="B270" t="s">
        <v>6</v>
      </c>
      <c r="C270">
        <v>3.52852754292882E-2</v>
      </c>
      <c r="D270" t="b">
        <v>0</v>
      </c>
      <c r="E270">
        <v>6810.29</v>
      </c>
      <c r="F270">
        <v>7</v>
      </c>
      <c r="G270" t="str">
        <f>Table4[[#This Row],[Tamanho amostra]]&amp;Table4[[#This Row],[Tempo]]&amp;Table4[[#This Row],[Resultado]]</f>
        <v>7000.03528527542928826810.29</v>
      </c>
    </row>
    <row r="271" spans="1:7" x14ac:dyDescent="0.25">
      <c r="A271">
        <v>700</v>
      </c>
      <c r="B271" t="s">
        <v>19</v>
      </c>
      <c r="C271">
        <v>1.35619346675943</v>
      </c>
      <c r="D271" t="b">
        <v>1</v>
      </c>
      <c r="E271">
        <v>6314.52</v>
      </c>
      <c r="F271">
        <v>7</v>
      </c>
      <c r="G271" t="str">
        <f>Table4[[#This Row],[Tamanho amostra]]&amp;Table4[[#This Row],[Tempo]]&amp;Table4[[#This Row],[Resultado]]</f>
        <v>7001.356193466759436314.52</v>
      </c>
    </row>
    <row r="272" spans="1:7" x14ac:dyDescent="0.25">
      <c r="A272">
        <v>800</v>
      </c>
      <c r="B272" t="s">
        <v>5</v>
      </c>
      <c r="C272">
        <v>56.5585254424198</v>
      </c>
      <c r="D272" t="b">
        <v>1</v>
      </c>
      <c r="E272">
        <v>6997.74</v>
      </c>
      <c r="F272">
        <v>7</v>
      </c>
      <c r="G272" t="str">
        <f>Table4[[#This Row],[Tamanho amostra]]&amp;Table4[[#This Row],[Tempo]]&amp;Table4[[#This Row],[Resultado]]</f>
        <v>80056.55852544241986997.74</v>
      </c>
    </row>
    <row r="273" spans="1:7" x14ac:dyDescent="0.25">
      <c r="A273">
        <v>800</v>
      </c>
      <c r="B273" t="s">
        <v>6</v>
      </c>
      <c r="C273">
        <v>4.1408342304265398E-2</v>
      </c>
      <c r="D273" t="b">
        <v>0</v>
      </c>
      <c r="E273">
        <v>7267.72</v>
      </c>
      <c r="F273">
        <v>7</v>
      </c>
      <c r="G273" t="str">
        <f>Table4[[#This Row],[Tamanho amostra]]&amp;Table4[[#This Row],[Tempo]]&amp;Table4[[#This Row],[Resultado]]</f>
        <v>8000.04140834230426547267.72</v>
      </c>
    </row>
    <row r="274" spans="1:7" x14ac:dyDescent="0.25">
      <c r="A274">
        <v>800</v>
      </c>
      <c r="B274" t="s">
        <v>19</v>
      </c>
      <c r="C274">
        <v>0.88916859213361399</v>
      </c>
      <c r="D274" t="b">
        <v>1</v>
      </c>
      <c r="E274">
        <v>6754.79</v>
      </c>
      <c r="F274">
        <v>7</v>
      </c>
      <c r="G274" t="str">
        <f>Table4[[#This Row],[Tamanho amostra]]&amp;Table4[[#This Row],[Tempo]]&amp;Table4[[#This Row],[Resultado]]</f>
        <v>8000.8891685921336146754.79</v>
      </c>
    </row>
    <row r="275" spans="1:7" x14ac:dyDescent="0.25">
      <c r="A275">
        <v>10</v>
      </c>
      <c r="B275" t="s">
        <v>5</v>
      </c>
      <c r="C275">
        <v>3.6516863151814301E-2</v>
      </c>
      <c r="D275" t="b">
        <v>1</v>
      </c>
      <c r="E275">
        <v>91.7</v>
      </c>
      <c r="F275" s="9">
        <v>8</v>
      </c>
      <c r="G275" t="str">
        <f>Table4[[#This Row],[Tamanho amostra]]&amp;Table4[[#This Row],[Tempo]]&amp;Table4[[#This Row],[Resultado]]</f>
        <v>100.036516863151814391.7</v>
      </c>
    </row>
    <row r="276" spans="1:7" x14ac:dyDescent="0.25">
      <c r="A276">
        <v>10</v>
      </c>
      <c r="B276" t="s">
        <v>6</v>
      </c>
      <c r="C276">
        <v>2.10994525547444E-3</v>
      </c>
      <c r="D276" t="b">
        <v>0</v>
      </c>
      <c r="E276">
        <v>85.48</v>
      </c>
      <c r="F276" s="9">
        <v>8</v>
      </c>
      <c r="G276" t="str">
        <f>Table4[[#This Row],[Tamanho amostra]]&amp;Table4[[#This Row],[Tempo]]&amp;Table4[[#This Row],[Resultado]]</f>
        <v>100.0021099452554744485.48</v>
      </c>
    </row>
    <row r="277" spans="1:7" x14ac:dyDescent="0.25">
      <c r="A277">
        <v>10</v>
      </c>
      <c r="B277" t="s">
        <v>19</v>
      </c>
      <c r="C277">
        <v>6.59198918237672E-3</v>
      </c>
      <c r="D277" t="b">
        <v>1</v>
      </c>
      <c r="E277">
        <v>84.92</v>
      </c>
      <c r="F277" s="9">
        <v>8</v>
      </c>
      <c r="G277" t="str">
        <f>Table4[[#This Row],[Tamanho amostra]]&amp;Table4[[#This Row],[Tempo]]&amp;Table4[[#This Row],[Resultado]]</f>
        <v>100.0065919891823767284.92</v>
      </c>
    </row>
    <row r="278" spans="1:7" x14ac:dyDescent="0.25">
      <c r="A278">
        <v>20</v>
      </c>
      <c r="B278" t="s">
        <v>5</v>
      </c>
      <c r="C278">
        <v>0.100435527490416</v>
      </c>
      <c r="D278" t="b">
        <v>1</v>
      </c>
      <c r="E278">
        <v>171.1</v>
      </c>
      <c r="F278">
        <v>8</v>
      </c>
      <c r="G278" t="str">
        <f>Table4[[#This Row],[Tamanho amostra]]&amp;Table4[[#This Row],[Tempo]]&amp;Table4[[#This Row],[Resultado]]</f>
        <v>200.100435527490416171.1</v>
      </c>
    </row>
    <row r="279" spans="1:7" x14ac:dyDescent="0.25">
      <c r="A279">
        <v>20</v>
      </c>
      <c r="B279" t="s">
        <v>6</v>
      </c>
      <c r="C279">
        <v>3.6073786955836602E-3</v>
      </c>
      <c r="D279" t="b">
        <v>0</v>
      </c>
      <c r="E279">
        <v>204.3</v>
      </c>
      <c r="F279">
        <v>8</v>
      </c>
      <c r="G279" t="str">
        <f>Table4[[#This Row],[Tamanho amostra]]&amp;Table4[[#This Row],[Tempo]]&amp;Table4[[#This Row],[Resultado]]</f>
        <v>200.00360737869558366204.3</v>
      </c>
    </row>
    <row r="280" spans="1:7" x14ac:dyDescent="0.25">
      <c r="A280">
        <v>20</v>
      </c>
      <c r="B280" t="s">
        <v>19</v>
      </c>
      <c r="C280">
        <v>8.3716785695531204E-3</v>
      </c>
      <c r="D280" t="b">
        <v>1</v>
      </c>
      <c r="E280">
        <v>165.57</v>
      </c>
      <c r="F280">
        <v>8</v>
      </c>
      <c r="G280" t="str">
        <f>Table4[[#This Row],[Tamanho amostra]]&amp;Table4[[#This Row],[Tempo]]&amp;Table4[[#This Row],[Resultado]]</f>
        <v>200.00837167856955312165.57</v>
      </c>
    </row>
    <row r="281" spans="1:7" x14ac:dyDescent="0.25">
      <c r="A281">
        <v>30</v>
      </c>
      <c r="B281" t="s">
        <v>5</v>
      </c>
      <c r="C281">
        <v>0.175853660137583</v>
      </c>
      <c r="D281" t="b">
        <v>1</v>
      </c>
      <c r="E281">
        <v>266.69</v>
      </c>
      <c r="F281">
        <v>8</v>
      </c>
      <c r="G281" t="str">
        <f>Table4[[#This Row],[Tamanho amostra]]&amp;Table4[[#This Row],[Tempo]]&amp;Table4[[#This Row],[Resultado]]</f>
        <v>300.175853660137583266.69</v>
      </c>
    </row>
    <row r="282" spans="1:7" x14ac:dyDescent="0.25">
      <c r="A282">
        <v>30</v>
      </c>
      <c r="B282" t="s">
        <v>6</v>
      </c>
      <c r="C282">
        <v>2.7442006249015398E-3</v>
      </c>
      <c r="D282" t="b">
        <v>0</v>
      </c>
      <c r="E282">
        <v>330.26</v>
      </c>
      <c r="F282">
        <v>8</v>
      </c>
      <c r="G282" t="str">
        <f>Table4[[#This Row],[Tamanho amostra]]&amp;Table4[[#This Row],[Tempo]]&amp;Table4[[#This Row],[Resultado]]</f>
        <v>300.00274420062490154330.26</v>
      </c>
    </row>
    <row r="283" spans="1:7" x14ac:dyDescent="0.25">
      <c r="A283">
        <v>30</v>
      </c>
      <c r="B283" t="s">
        <v>19</v>
      </c>
      <c r="C283">
        <v>9.4592665283831298E-3</v>
      </c>
      <c r="D283" t="b">
        <v>1</v>
      </c>
      <c r="E283">
        <v>262.64999999999998</v>
      </c>
      <c r="F283">
        <v>8</v>
      </c>
      <c r="G283" t="str">
        <f>Table4[[#This Row],[Tamanho amostra]]&amp;Table4[[#This Row],[Tempo]]&amp;Table4[[#This Row],[Resultado]]</f>
        <v>300.00945926652838313262.65</v>
      </c>
    </row>
    <row r="284" spans="1:7" x14ac:dyDescent="0.25">
      <c r="A284">
        <v>40</v>
      </c>
      <c r="B284" t="s">
        <v>5</v>
      </c>
      <c r="C284">
        <v>0.24735672228640401</v>
      </c>
      <c r="D284" t="b">
        <v>1</v>
      </c>
      <c r="E284">
        <v>341.91</v>
      </c>
      <c r="F284">
        <v>8</v>
      </c>
      <c r="G284" t="str">
        <f>Table4[[#This Row],[Tamanho amostra]]&amp;Table4[[#This Row],[Tempo]]&amp;Table4[[#This Row],[Resultado]]</f>
        <v>400.247356722286404341.91</v>
      </c>
    </row>
    <row r="285" spans="1:7" x14ac:dyDescent="0.25">
      <c r="A285">
        <v>40</v>
      </c>
      <c r="B285" t="s">
        <v>6</v>
      </c>
      <c r="C285">
        <v>7.6209105708133704E-3</v>
      </c>
      <c r="D285" t="b">
        <v>0</v>
      </c>
      <c r="E285">
        <v>376.64</v>
      </c>
      <c r="F285">
        <v>8</v>
      </c>
      <c r="G285" t="str">
        <f>Table4[[#This Row],[Tamanho amostra]]&amp;Table4[[#This Row],[Tempo]]&amp;Table4[[#This Row],[Resultado]]</f>
        <v>400.00762091057081337376.64</v>
      </c>
    </row>
    <row r="286" spans="1:7" x14ac:dyDescent="0.25">
      <c r="A286">
        <v>40</v>
      </c>
      <c r="B286" t="s">
        <v>19</v>
      </c>
      <c r="C286">
        <v>1.41148486320432E-2</v>
      </c>
      <c r="D286" t="b">
        <v>1</v>
      </c>
      <c r="E286">
        <v>338.07</v>
      </c>
      <c r="F286">
        <v>8</v>
      </c>
      <c r="G286" t="str">
        <f>Table4[[#This Row],[Tamanho amostra]]&amp;Table4[[#This Row],[Tempo]]&amp;Table4[[#This Row],[Resultado]]</f>
        <v>400.0141148486320432338.07</v>
      </c>
    </row>
    <row r="287" spans="1:7" x14ac:dyDescent="0.25">
      <c r="A287">
        <v>50</v>
      </c>
      <c r="B287" t="s">
        <v>5</v>
      </c>
      <c r="C287">
        <v>0.41601449679672298</v>
      </c>
      <c r="D287" t="b">
        <v>1</v>
      </c>
      <c r="E287">
        <v>433.37</v>
      </c>
      <c r="F287">
        <v>8</v>
      </c>
      <c r="G287" t="str">
        <f>Table4[[#This Row],[Tamanho amostra]]&amp;Table4[[#This Row],[Tempo]]&amp;Table4[[#This Row],[Resultado]]</f>
        <v>500.416014496796723433.37</v>
      </c>
    </row>
    <row r="288" spans="1:7" x14ac:dyDescent="0.25">
      <c r="A288">
        <v>50</v>
      </c>
      <c r="B288" t="s">
        <v>6</v>
      </c>
      <c r="C288">
        <v>4.6157872971694901E-3</v>
      </c>
      <c r="D288" t="b">
        <v>0</v>
      </c>
      <c r="E288">
        <v>448.74</v>
      </c>
      <c r="F288">
        <v>8</v>
      </c>
      <c r="G288" t="str">
        <f>Table4[[#This Row],[Tamanho amostra]]&amp;Table4[[#This Row],[Tempo]]&amp;Table4[[#This Row],[Resultado]]</f>
        <v>500.00461578729716949448.74</v>
      </c>
    </row>
    <row r="289" spans="1:7" x14ac:dyDescent="0.25">
      <c r="A289">
        <v>50</v>
      </c>
      <c r="B289" t="s">
        <v>19</v>
      </c>
      <c r="C289">
        <v>2.51232408233996E-2</v>
      </c>
      <c r="D289" t="b">
        <v>1</v>
      </c>
      <c r="E289">
        <v>420.63</v>
      </c>
      <c r="F289">
        <v>8</v>
      </c>
      <c r="G289" t="str">
        <f>Table4[[#This Row],[Tamanho amostra]]&amp;Table4[[#This Row],[Tempo]]&amp;Table4[[#This Row],[Resultado]]</f>
        <v>500.0251232408233996420.63</v>
      </c>
    </row>
    <row r="290" spans="1:7" x14ac:dyDescent="0.25">
      <c r="A290">
        <v>60</v>
      </c>
      <c r="B290" t="s">
        <v>5</v>
      </c>
      <c r="C290">
        <v>0.46907369177650499</v>
      </c>
      <c r="D290" t="b">
        <v>1</v>
      </c>
      <c r="E290">
        <v>301.39999999999998</v>
      </c>
      <c r="F290">
        <v>8</v>
      </c>
      <c r="G290" t="str">
        <f>Table4[[#This Row],[Tamanho amostra]]&amp;Table4[[#This Row],[Tempo]]&amp;Table4[[#This Row],[Resultado]]</f>
        <v>600.469073691776505301.4</v>
      </c>
    </row>
    <row r="291" spans="1:7" x14ac:dyDescent="0.25">
      <c r="A291">
        <v>60</v>
      </c>
      <c r="B291" t="s">
        <v>6</v>
      </c>
      <c r="C291">
        <v>6.2629640812896696E-3</v>
      </c>
      <c r="D291" t="b">
        <v>0</v>
      </c>
      <c r="E291">
        <v>494.98</v>
      </c>
      <c r="F291">
        <v>8</v>
      </c>
      <c r="G291" t="str">
        <f>Table4[[#This Row],[Tamanho amostra]]&amp;Table4[[#This Row],[Tempo]]&amp;Table4[[#This Row],[Resultado]]</f>
        <v>600.00626296408128967494.98</v>
      </c>
    </row>
    <row r="292" spans="1:7" x14ac:dyDescent="0.25">
      <c r="A292">
        <v>60</v>
      </c>
      <c r="B292" t="s">
        <v>19</v>
      </c>
      <c r="C292">
        <v>3.2899228062805097E-2</v>
      </c>
      <c r="D292" t="b">
        <v>1</v>
      </c>
      <c r="E292">
        <v>299.91000000000003</v>
      </c>
      <c r="F292">
        <v>8</v>
      </c>
      <c r="G292" t="str">
        <f>Table4[[#This Row],[Tamanho amostra]]&amp;Table4[[#This Row],[Tempo]]&amp;Table4[[#This Row],[Resultado]]</f>
        <v>600.0328992280628051299.91</v>
      </c>
    </row>
    <row r="293" spans="1:7" x14ac:dyDescent="0.25">
      <c r="A293">
        <v>70</v>
      </c>
      <c r="B293" t="s">
        <v>5</v>
      </c>
      <c r="C293">
        <v>0.68106185671900399</v>
      </c>
      <c r="D293" t="b">
        <v>1</v>
      </c>
      <c r="E293">
        <v>603.4</v>
      </c>
      <c r="F293">
        <v>8</v>
      </c>
      <c r="G293" t="str">
        <f>Table4[[#This Row],[Tamanho amostra]]&amp;Table4[[#This Row],[Tempo]]&amp;Table4[[#This Row],[Resultado]]</f>
        <v>700.681061856719004603.4</v>
      </c>
    </row>
    <row r="294" spans="1:7" x14ac:dyDescent="0.25">
      <c r="A294">
        <v>70</v>
      </c>
      <c r="B294" t="s">
        <v>6</v>
      </c>
      <c r="C294">
        <v>6.3474767631150897E-3</v>
      </c>
      <c r="D294" t="b">
        <v>0</v>
      </c>
      <c r="E294">
        <v>737.84</v>
      </c>
      <c r="F294">
        <v>8</v>
      </c>
      <c r="G294" t="str">
        <f>Table4[[#This Row],[Tamanho amostra]]&amp;Table4[[#This Row],[Tempo]]&amp;Table4[[#This Row],[Resultado]]</f>
        <v>700.00634747676311509737.84</v>
      </c>
    </row>
    <row r="295" spans="1:7" x14ac:dyDescent="0.25">
      <c r="A295">
        <v>70</v>
      </c>
      <c r="B295" t="s">
        <v>19</v>
      </c>
      <c r="C295">
        <v>3.1573691776505701E-2</v>
      </c>
      <c r="D295" t="b">
        <v>1</v>
      </c>
      <c r="E295">
        <v>588.29</v>
      </c>
      <c r="F295">
        <v>8</v>
      </c>
      <c r="G295" t="str">
        <f>Table4[[#This Row],[Tamanho amostra]]&amp;Table4[[#This Row],[Tempo]]&amp;Table4[[#This Row],[Resultado]]</f>
        <v>700.0315736917765057588.29</v>
      </c>
    </row>
    <row r="296" spans="1:7" x14ac:dyDescent="0.25">
      <c r="A296">
        <v>80</v>
      </c>
      <c r="B296" t="s">
        <v>5</v>
      </c>
      <c r="C296">
        <v>0.80634739471196704</v>
      </c>
      <c r="D296" t="b">
        <v>1</v>
      </c>
      <c r="E296">
        <v>631.65</v>
      </c>
      <c r="F296">
        <v>8</v>
      </c>
      <c r="G296" t="str">
        <f>Table4[[#This Row],[Tamanho amostra]]&amp;Table4[[#This Row],[Tempo]]&amp;Table4[[#This Row],[Resultado]]</f>
        <v>800.806347394711967631.65</v>
      </c>
    </row>
    <row r="297" spans="1:7" x14ac:dyDescent="0.25">
      <c r="A297">
        <v>80</v>
      </c>
      <c r="B297" t="s">
        <v>6</v>
      </c>
      <c r="C297">
        <v>9.4149589087852894E-3</v>
      </c>
      <c r="D297" t="b">
        <v>0</v>
      </c>
      <c r="E297">
        <v>656.38</v>
      </c>
      <c r="F297">
        <v>8</v>
      </c>
      <c r="G297" t="str">
        <f>Table4[[#This Row],[Tamanho amostra]]&amp;Table4[[#This Row],[Tempo]]&amp;Table4[[#This Row],[Resultado]]</f>
        <v>800.00941495890878529656.38</v>
      </c>
    </row>
    <row r="298" spans="1:7" x14ac:dyDescent="0.25">
      <c r="A298">
        <v>80</v>
      </c>
      <c r="B298" t="s">
        <v>19</v>
      </c>
      <c r="C298">
        <v>1.8784789686498899E-2</v>
      </c>
      <c r="D298" t="b">
        <v>1</v>
      </c>
      <c r="E298">
        <v>616.5</v>
      </c>
      <c r="F298">
        <v>8</v>
      </c>
      <c r="G298" t="str">
        <f>Table4[[#This Row],[Tamanho amostra]]&amp;Table4[[#This Row],[Tempo]]&amp;Table4[[#This Row],[Resultado]]</f>
        <v>800.0187847896864989616.5</v>
      </c>
    </row>
    <row r="299" spans="1:7" x14ac:dyDescent="0.25">
      <c r="A299">
        <v>90</v>
      </c>
      <c r="B299" t="s">
        <v>5</v>
      </c>
      <c r="C299">
        <v>0.98386382135167705</v>
      </c>
      <c r="D299" t="b">
        <v>1</v>
      </c>
      <c r="E299">
        <v>819.73</v>
      </c>
      <c r="F299">
        <v>8</v>
      </c>
      <c r="G299" t="str">
        <f>Table4[[#This Row],[Tamanho amostra]]&amp;Table4[[#This Row],[Tempo]]&amp;Table4[[#This Row],[Resultado]]</f>
        <v>900.983863821351677819.73</v>
      </c>
    </row>
    <row r="300" spans="1:7" x14ac:dyDescent="0.25">
      <c r="A300">
        <v>90</v>
      </c>
      <c r="B300" t="s">
        <v>6</v>
      </c>
      <c r="C300">
        <v>9.5811124822766606E-3</v>
      </c>
      <c r="D300" t="b">
        <v>0</v>
      </c>
      <c r="E300">
        <v>827.26</v>
      </c>
      <c r="F300">
        <v>8</v>
      </c>
      <c r="G300" t="str">
        <f>Table4[[#This Row],[Tamanho amostra]]&amp;Table4[[#This Row],[Tempo]]&amp;Table4[[#This Row],[Resultado]]</f>
        <v>900.00958111248227666827.26</v>
      </c>
    </row>
    <row r="301" spans="1:7" x14ac:dyDescent="0.25">
      <c r="A301">
        <v>90</v>
      </c>
      <c r="B301" t="s">
        <v>19</v>
      </c>
      <c r="C301">
        <v>2.68865199810948E-2</v>
      </c>
      <c r="D301" t="b">
        <v>1</v>
      </c>
      <c r="E301">
        <v>806.35</v>
      </c>
      <c r="F301">
        <v>8</v>
      </c>
      <c r="G301" t="str">
        <f>Table4[[#This Row],[Tamanho amostra]]&amp;Table4[[#This Row],[Tempo]]&amp;Table4[[#This Row],[Resultado]]</f>
        <v>900.0268865199810948806.35</v>
      </c>
    </row>
    <row r="302" spans="1:7" x14ac:dyDescent="0.25">
      <c r="A302">
        <v>100</v>
      </c>
      <c r="B302" t="s">
        <v>5</v>
      </c>
      <c r="C302">
        <v>1.1950696286036799</v>
      </c>
      <c r="D302" t="b">
        <v>1</v>
      </c>
      <c r="E302">
        <v>870.24</v>
      </c>
      <c r="F302">
        <v>8</v>
      </c>
      <c r="G302" t="str">
        <f>Table4[[#This Row],[Tamanho amostra]]&amp;Table4[[#This Row],[Tempo]]&amp;Table4[[#This Row],[Resultado]]</f>
        <v>1001.19506962860368870.24</v>
      </c>
    </row>
    <row r="303" spans="1:7" x14ac:dyDescent="0.25">
      <c r="A303">
        <v>100</v>
      </c>
      <c r="B303" t="s">
        <v>6</v>
      </c>
      <c r="C303">
        <v>6.69127107073475E-3</v>
      </c>
      <c r="D303" t="b">
        <v>0</v>
      </c>
      <c r="E303">
        <v>860.19</v>
      </c>
      <c r="F303">
        <v>8</v>
      </c>
      <c r="G303" t="str">
        <f>Table4[[#This Row],[Tamanho amostra]]&amp;Table4[[#This Row],[Tempo]]&amp;Table4[[#This Row],[Resultado]]</f>
        <v>1000.00669127107073475860.19</v>
      </c>
    </row>
    <row r="304" spans="1:7" x14ac:dyDescent="0.25">
      <c r="A304">
        <v>100</v>
      </c>
      <c r="B304" t="s">
        <v>19</v>
      </c>
      <c r="C304">
        <v>2.0066428608937498E-2</v>
      </c>
      <c r="D304" t="b">
        <v>1</v>
      </c>
      <c r="E304">
        <v>843.17</v>
      </c>
      <c r="F304">
        <v>8</v>
      </c>
      <c r="G304" t="str">
        <f>Table4[[#This Row],[Tamanho amostra]]&amp;Table4[[#This Row],[Tempo]]&amp;Table4[[#This Row],[Resultado]]</f>
        <v>1000.0200664286089375843.17</v>
      </c>
    </row>
    <row r="305" spans="1:7" x14ac:dyDescent="0.25">
      <c r="A305">
        <v>150</v>
      </c>
      <c r="B305" t="s">
        <v>5</v>
      </c>
      <c r="C305">
        <v>2.75478194087066</v>
      </c>
      <c r="D305" t="b">
        <v>1</v>
      </c>
      <c r="E305">
        <v>1338.36</v>
      </c>
      <c r="F305">
        <v>8</v>
      </c>
      <c r="G305" t="str">
        <f>Table4[[#This Row],[Tamanho amostra]]&amp;Table4[[#This Row],[Tempo]]&amp;Table4[[#This Row],[Resultado]]</f>
        <v>1502.754781940870661338.36</v>
      </c>
    </row>
    <row r="306" spans="1:7" x14ac:dyDescent="0.25">
      <c r="A306">
        <v>150</v>
      </c>
      <c r="B306" t="s">
        <v>6</v>
      </c>
      <c r="C306">
        <v>1.3083055453447999E-2</v>
      </c>
      <c r="D306" t="b">
        <v>0</v>
      </c>
      <c r="E306">
        <v>1578.02</v>
      </c>
      <c r="F306">
        <v>8</v>
      </c>
      <c r="G306" t="str">
        <f>Table4[[#This Row],[Tamanho amostra]]&amp;Table4[[#This Row],[Tempo]]&amp;Table4[[#This Row],[Resultado]]</f>
        <v>1500.0130830554534481578.02</v>
      </c>
    </row>
    <row r="307" spans="1:7" x14ac:dyDescent="0.25">
      <c r="A307">
        <v>150</v>
      </c>
      <c r="B307" t="s">
        <v>19</v>
      </c>
      <c r="C307">
        <v>8.22808906159746E-2</v>
      </c>
      <c r="D307" t="b">
        <v>1</v>
      </c>
      <c r="E307">
        <v>1319.34</v>
      </c>
      <c r="F307">
        <v>8</v>
      </c>
      <c r="G307" t="str">
        <f>Table4[[#This Row],[Tamanho amostra]]&amp;Table4[[#This Row],[Tempo]]&amp;Table4[[#This Row],[Resultado]]</f>
        <v>1500.08228089061597461319.34</v>
      </c>
    </row>
    <row r="308" spans="1:7" x14ac:dyDescent="0.25">
      <c r="A308">
        <v>200</v>
      </c>
      <c r="B308" t="s">
        <v>5</v>
      </c>
      <c r="C308">
        <v>4.23187613230583</v>
      </c>
      <c r="D308" t="b">
        <v>1</v>
      </c>
      <c r="E308">
        <v>1798.21</v>
      </c>
      <c r="F308">
        <v>8</v>
      </c>
      <c r="G308" t="str">
        <f>Table4[[#This Row],[Tamanho amostra]]&amp;Table4[[#This Row],[Tempo]]&amp;Table4[[#This Row],[Resultado]]</f>
        <v>2004.231876132305831798.21</v>
      </c>
    </row>
    <row r="309" spans="1:7" x14ac:dyDescent="0.25">
      <c r="A309">
        <v>200</v>
      </c>
      <c r="B309" t="s">
        <v>6</v>
      </c>
      <c r="C309">
        <v>1.3340696056294701E-2</v>
      </c>
      <c r="D309" t="b">
        <v>0</v>
      </c>
      <c r="E309">
        <v>2062.6999999999998</v>
      </c>
      <c r="F309">
        <v>8</v>
      </c>
      <c r="G309" t="str">
        <f>Table4[[#This Row],[Tamanho amostra]]&amp;Table4[[#This Row],[Tempo]]&amp;Table4[[#This Row],[Resultado]]</f>
        <v>2000.01334069605629472062.7</v>
      </c>
    </row>
    <row r="310" spans="1:7" x14ac:dyDescent="0.25">
      <c r="A310">
        <v>200</v>
      </c>
      <c r="B310" t="s">
        <v>19</v>
      </c>
      <c r="C310">
        <v>0.17131623168618401</v>
      </c>
      <c r="D310" t="b">
        <v>1</v>
      </c>
      <c r="E310">
        <v>1798.21</v>
      </c>
      <c r="F310">
        <v>8</v>
      </c>
      <c r="G310" t="str">
        <f>Table4[[#This Row],[Tamanho amostra]]&amp;Table4[[#This Row],[Tempo]]&amp;Table4[[#This Row],[Resultado]]</f>
        <v>2000.1713162316861841798.21</v>
      </c>
    </row>
    <row r="311" spans="1:7" x14ac:dyDescent="0.25">
      <c r="A311">
        <v>250</v>
      </c>
      <c r="B311" t="s">
        <v>5</v>
      </c>
      <c r="C311">
        <v>6.4985948741007098</v>
      </c>
      <c r="D311" t="b">
        <v>1</v>
      </c>
      <c r="E311">
        <v>2127.17</v>
      </c>
      <c r="F311">
        <v>8</v>
      </c>
      <c r="G311" t="str">
        <f>Table4[[#This Row],[Tamanho amostra]]&amp;Table4[[#This Row],[Tempo]]&amp;Table4[[#This Row],[Resultado]]</f>
        <v>2506.498594874100712127.17</v>
      </c>
    </row>
    <row r="312" spans="1:7" x14ac:dyDescent="0.25">
      <c r="A312">
        <v>250</v>
      </c>
      <c r="B312" t="s">
        <v>6</v>
      </c>
      <c r="C312">
        <v>1.14235709972163E-2</v>
      </c>
      <c r="D312" t="b">
        <v>0</v>
      </c>
      <c r="E312">
        <v>2116.4</v>
      </c>
      <c r="F312">
        <v>8</v>
      </c>
      <c r="G312" t="str">
        <f>Table4[[#This Row],[Tamanho amostra]]&amp;Table4[[#This Row],[Tempo]]&amp;Table4[[#This Row],[Resultado]]</f>
        <v>2500.01142357099721632116.4</v>
      </c>
    </row>
    <row r="313" spans="1:7" x14ac:dyDescent="0.25">
      <c r="A313">
        <v>250</v>
      </c>
      <c r="B313" t="s">
        <v>19</v>
      </c>
      <c r="C313">
        <v>6.8934450979362794E-2</v>
      </c>
      <c r="D313" t="b">
        <v>1</v>
      </c>
      <c r="E313">
        <v>2020.63</v>
      </c>
      <c r="F313">
        <v>8</v>
      </c>
      <c r="G313" t="str">
        <f>Table4[[#This Row],[Tamanho amostra]]&amp;Table4[[#This Row],[Tempo]]&amp;Table4[[#This Row],[Resultado]]</f>
        <v>2500.06893445097936282020.63</v>
      </c>
    </row>
    <row r="314" spans="1:7" x14ac:dyDescent="0.25">
      <c r="A314">
        <v>300</v>
      </c>
      <c r="B314" t="s">
        <v>5</v>
      </c>
      <c r="C314">
        <v>9.56457384275061</v>
      </c>
      <c r="D314" t="b">
        <v>1</v>
      </c>
      <c r="E314">
        <v>2733.09</v>
      </c>
      <c r="F314">
        <v>8</v>
      </c>
      <c r="G314" t="str">
        <f>Table4[[#This Row],[Tamanho amostra]]&amp;Table4[[#This Row],[Tempo]]&amp;Table4[[#This Row],[Resultado]]</f>
        <v>3009.564573842750612733.09</v>
      </c>
    </row>
    <row r="315" spans="1:7" x14ac:dyDescent="0.25">
      <c r="A315">
        <v>300</v>
      </c>
      <c r="B315" t="s">
        <v>6</v>
      </c>
      <c r="C315">
        <v>3.1008769626634299E-2</v>
      </c>
      <c r="D315" t="b">
        <v>0</v>
      </c>
      <c r="E315">
        <v>2978.7</v>
      </c>
      <c r="F315">
        <v>8</v>
      </c>
      <c r="G315" t="str">
        <f>Table4[[#This Row],[Tamanho amostra]]&amp;Table4[[#This Row],[Tempo]]&amp;Table4[[#This Row],[Resultado]]</f>
        <v>3000.03100876962663432978.7</v>
      </c>
    </row>
    <row r="316" spans="1:7" x14ac:dyDescent="0.25">
      <c r="A316">
        <v>300</v>
      </c>
      <c r="B316" t="s">
        <v>19</v>
      </c>
      <c r="C316">
        <v>0.303883809011185</v>
      </c>
      <c r="D316" t="b">
        <v>1</v>
      </c>
      <c r="E316">
        <v>2730.28</v>
      </c>
      <c r="F316">
        <v>8</v>
      </c>
      <c r="G316" t="str">
        <f>Table4[[#This Row],[Tamanho amostra]]&amp;Table4[[#This Row],[Tempo]]&amp;Table4[[#This Row],[Resultado]]</f>
        <v>3000.3038838090111852730.28</v>
      </c>
    </row>
    <row r="317" spans="1:7" x14ac:dyDescent="0.25">
      <c r="A317">
        <v>350</v>
      </c>
      <c r="B317" t="s">
        <v>5</v>
      </c>
      <c r="C317">
        <v>12.7246884517933</v>
      </c>
      <c r="D317" t="b">
        <v>1</v>
      </c>
      <c r="E317">
        <v>3041.58</v>
      </c>
      <c r="F317">
        <v>8</v>
      </c>
      <c r="G317" t="str">
        <f>Table4[[#This Row],[Tamanho amostra]]&amp;Table4[[#This Row],[Tempo]]&amp;Table4[[#This Row],[Resultado]]</f>
        <v>35012.72468845179333041.58</v>
      </c>
    </row>
    <row r="318" spans="1:7" x14ac:dyDescent="0.25">
      <c r="A318">
        <v>350</v>
      </c>
      <c r="B318" t="s">
        <v>6</v>
      </c>
      <c r="C318">
        <v>2.9302926272116201E-2</v>
      </c>
      <c r="D318" t="b">
        <v>0</v>
      </c>
      <c r="E318">
        <v>3334.16</v>
      </c>
      <c r="F318">
        <v>8</v>
      </c>
      <c r="G318" t="str">
        <f>Table4[[#This Row],[Tamanho amostra]]&amp;Table4[[#This Row],[Tempo]]&amp;Table4[[#This Row],[Resultado]]</f>
        <v>3500.02930292627211623334.16</v>
      </c>
    </row>
    <row r="319" spans="1:7" x14ac:dyDescent="0.25">
      <c r="A319">
        <v>350</v>
      </c>
      <c r="B319" t="s">
        <v>19</v>
      </c>
      <c r="C319">
        <v>0.35687079898124802</v>
      </c>
      <c r="D319" t="b">
        <v>1</v>
      </c>
      <c r="E319">
        <v>3000.84</v>
      </c>
      <c r="F319">
        <v>8</v>
      </c>
      <c r="G319" t="str">
        <f>Table4[[#This Row],[Tamanho amostra]]&amp;Table4[[#This Row],[Tempo]]&amp;Table4[[#This Row],[Resultado]]</f>
        <v>3500.3568707989812483000.84</v>
      </c>
    </row>
    <row r="320" spans="1:7" x14ac:dyDescent="0.25">
      <c r="A320">
        <v>400</v>
      </c>
      <c r="B320" t="s">
        <v>5</v>
      </c>
      <c r="C320">
        <v>15.882313218767999</v>
      </c>
      <c r="D320" t="b">
        <v>1</v>
      </c>
      <c r="E320">
        <v>3480.46</v>
      </c>
      <c r="F320">
        <v>8</v>
      </c>
      <c r="G320" t="str">
        <f>Table4[[#This Row],[Tamanho amostra]]&amp;Table4[[#This Row],[Tempo]]&amp;Table4[[#This Row],[Resultado]]</f>
        <v>40015.8823132187683480.46</v>
      </c>
    </row>
    <row r="321" spans="1:7" x14ac:dyDescent="0.25">
      <c r="A321">
        <v>400</v>
      </c>
      <c r="B321" t="s">
        <v>6</v>
      </c>
      <c r="C321">
        <v>1.90153534107011E-2</v>
      </c>
      <c r="D321" t="b">
        <v>0</v>
      </c>
      <c r="E321">
        <v>3739.94</v>
      </c>
      <c r="F321">
        <v>8</v>
      </c>
      <c r="G321" t="str">
        <f>Table4[[#This Row],[Tamanho amostra]]&amp;Table4[[#This Row],[Tempo]]&amp;Table4[[#This Row],[Resultado]]</f>
        <v>4000.01901535341070113739.94</v>
      </c>
    </row>
    <row r="322" spans="1:7" x14ac:dyDescent="0.25">
      <c r="A322">
        <v>400</v>
      </c>
      <c r="B322" t="s">
        <v>19</v>
      </c>
      <c r="C322">
        <v>0.439474560862258</v>
      </c>
      <c r="D322" t="b">
        <v>1</v>
      </c>
      <c r="E322">
        <v>3439.4</v>
      </c>
      <c r="F322">
        <v>8</v>
      </c>
      <c r="G322" t="str">
        <f>Table4[[#This Row],[Tamanho amostra]]&amp;Table4[[#This Row],[Tempo]]&amp;Table4[[#This Row],[Resultado]]</f>
        <v>4000.4394745608622583439.4</v>
      </c>
    </row>
    <row r="323" spans="1:7" x14ac:dyDescent="0.25">
      <c r="A323">
        <v>450</v>
      </c>
      <c r="B323" t="s">
        <v>5</v>
      </c>
      <c r="C323">
        <v>19.440854661161499</v>
      </c>
      <c r="D323" t="b">
        <v>1</v>
      </c>
      <c r="E323">
        <v>3425.7</v>
      </c>
      <c r="F323">
        <v>8</v>
      </c>
      <c r="G323" t="str">
        <f>Table4[[#This Row],[Tamanho amostra]]&amp;Table4[[#This Row],[Tempo]]&amp;Table4[[#This Row],[Resultado]]</f>
        <v>45019.44085466116153425.7</v>
      </c>
    </row>
    <row r="324" spans="1:7" x14ac:dyDescent="0.25">
      <c r="A324">
        <v>450</v>
      </c>
      <c r="B324" t="s">
        <v>6</v>
      </c>
      <c r="C324">
        <v>2.2509501522876001E-2</v>
      </c>
      <c r="D324" t="b">
        <v>0</v>
      </c>
      <c r="E324">
        <v>3912.26</v>
      </c>
      <c r="F324">
        <v>8</v>
      </c>
      <c r="G324" t="str">
        <f>Table4[[#This Row],[Tamanho amostra]]&amp;Table4[[#This Row],[Tempo]]&amp;Table4[[#This Row],[Resultado]]</f>
        <v>4500.0225095015228763912.26</v>
      </c>
    </row>
    <row r="325" spans="1:7" x14ac:dyDescent="0.25">
      <c r="A325">
        <v>450</v>
      </c>
      <c r="B325" t="s">
        <v>19</v>
      </c>
      <c r="C325">
        <v>0.59791573675366205</v>
      </c>
      <c r="D325" t="b">
        <v>1</v>
      </c>
      <c r="E325">
        <v>3393.99</v>
      </c>
      <c r="F325">
        <v>8</v>
      </c>
      <c r="G325" t="str">
        <f>Table4[[#This Row],[Tamanho amostra]]&amp;Table4[[#This Row],[Tempo]]&amp;Table4[[#This Row],[Resultado]]</f>
        <v>4500.5979157367536623393.99</v>
      </c>
    </row>
    <row r="326" spans="1:7" x14ac:dyDescent="0.25">
      <c r="A326">
        <v>500</v>
      </c>
      <c r="B326" t="s">
        <v>5</v>
      </c>
      <c r="C326">
        <v>24.825131774142701</v>
      </c>
      <c r="D326" t="b">
        <v>1</v>
      </c>
      <c r="E326">
        <v>4113.22</v>
      </c>
      <c r="F326">
        <v>8</v>
      </c>
      <c r="G326" t="str">
        <f>Table4[[#This Row],[Tamanho amostra]]&amp;Table4[[#This Row],[Tempo]]&amp;Table4[[#This Row],[Resultado]]</f>
        <v>50024.82513177414274113.22</v>
      </c>
    </row>
    <row r="327" spans="1:7" x14ac:dyDescent="0.25">
      <c r="A327">
        <v>500</v>
      </c>
      <c r="B327" t="s">
        <v>6</v>
      </c>
      <c r="C327">
        <v>3.9808755185631997E-2</v>
      </c>
      <c r="D327" t="b">
        <v>0</v>
      </c>
      <c r="E327">
        <v>4294.13</v>
      </c>
      <c r="F327">
        <v>8</v>
      </c>
      <c r="G327" t="str">
        <f>Table4[[#This Row],[Tamanho amostra]]&amp;Table4[[#This Row],[Tempo]]&amp;Table4[[#This Row],[Resultado]]</f>
        <v>5000.0398087551856324294.13</v>
      </c>
    </row>
    <row r="328" spans="1:7" x14ac:dyDescent="0.25">
      <c r="A328">
        <v>500</v>
      </c>
      <c r="B328" t="s">
        <v>19</v>
      </c>
      <c r="C328">
        <v>0.26280326104080098</v>
      </c>
      <c r="D328" t="b">
        <v>1</v>
      </c>
      <c r="E328">
        <v>4037.2</v>
      </c>
      <c r="F328">
        <v>8</v>
      </c>
      <c r="G328" t="str">
        <f>Table4[[#This Row],[Tamanho amostra]]&amp;Table4[[#This Row],[Tempo]]&amp;Table4[[#This Row],[Resultado]]</f>
        <v>5000.2628032610408014037.2</v>
      </c>
    </row>
    <row r="329" spans="1:7" x14ac:dyDescent="0.25">
      <c r="A329">
        <v>10</v>
      </c>
      <c r="B329" t="s">
        <v>5</v>
      </c>
      <c r="C329">
        <v>6.3173795424652596E-2</v>
      </c>
      <c r="D329" t="b">
        <v>1</v>
      </c>
      <c r="E329">
        <v>60.68</v>
      </c>
      <c r="F329" s="9">
        <v>9</v>
      </c>
      <c r="G329" s="3" t="str">
        <f>Table4[[#This Row],[Tamanho amostra]]&amp;Table4[[#This Row],[Tempo]]&amp;Table4[[#This Row],[Resultado]]</f>
        <v>100.063173795424652660.68</v>
      </c>
    </row>
    <row r="330" spans="1:7" x14ac:dyDescent="0.25">
      <c r="A330">
        <v>10</v>
      </c>
      <c r="B330" t="s">
        <v>6</v>
      </c>
      <c r="C330">
        <v>2.4533353463264398E-3</v>
      </c>
      <c r="D330" t="b">
        <v>0</v>
      </c>
      <c r="E330">
        <v>93.42</v>
      </c>
      <c r="F330" s="9">
        <v>9</v>
      </c>
      <c r="G330" s="3" t="str">
        <f>Table4[[#This Row],[Tamanho amostra]]&amp;Table4[[#This Row],[Tempo]]&amp;Table4[[#This Row],[Resultado]]</f>
        <v>100.0024533353463264493.42</v>
      </c>
    </row>
    <row r="331" spans="1:7" x14ac:dyDescent="0.25">
      <c r="A331">
        <v>10</v>
      </c>
      <c r="B331" t="s">
        <v>19</v>
      </c>
      <c r="C331">
        <v>1.2829138731601001E-2</v>
      </c>
      <c r="D331" t="b">
        <v>1</v>
      </c>
      <c r="E331">
        <v>60.28</v>
      </c>
      <c r="F331" s="9">
        <v>9</v>
      </c>
      <c r="G331" s="3" t="str">
        <f>Table4[[#This Row],[Tamanho amostra]]&amp;Table4[[#This Row],[Tempo]]&amp;Table4[[#This Row],[Resultado]]</f>
        <v>100.01282913873160160.28</v>
      </c>
    </row>
    <row r="332" spans="1:7" x14ac:dyDescent="0.25">
      <c r="A332">
        <v>20</v>
      </c>
      <c r="B332" t="s">
        <v>5</v>
      </c>
      <c r="C332">
        <v>0.19768303399633499</v>
      </c>
      <c r="D332" t="b">
        <v>1</v>
      </c>
      <c r="E332">
        <v>165.7</v>
      </c>
      <c r="F332">
        <v>9</v>
      </c>
      <c r="G332" s="3" t="str">
        <f>Table4[[#This Row],[Tamanho amostra]]&amp;Table4[[#This Row],[Tempo]]&amp;Table4[[#This Row],[Resultado]]</f>
        <v>200.197683033996335165.7</v>
      </c>
    </row>
    <row r="333" spans="1:7" x14ac:dyDescent="0.25">
      <c r="A333">
        <v>20</v>
      </c>
      <c r="B333" t="s">
        <v>6</v>
      </c>
      <c r="C333">
        <v>1.06432907842385E-2</v>
      </c>
      <c r="D333" t="b">
        <v>0</v>
      </c>
      <c r="E333">
        <v>178.09</v>
      </c>
      <c r="F333">
        <v>9</v>
      </c>
      <c r="G333" s="3" t="str">
        <f>Table4[[#This Row],[Tamanho amostra]]&amp;Table4[[#This Row],[Tempo]]&amp;Table4[[#This Row],[Resultado]]</f>
        <v>200.0106432907842385178.09</v>
      </c>
    </row>
    <row r="334" spans="1:7" x14ac:dyDescent="0.25">
      <c r="A334">
        <v>20</v>
      </c>
      <c r="B334" t="s">
        <v>19</v>
      </c>
      <c r="C334">
        <v>1.9684939228668E-2</v>
      </c>
      <c r="D334" t="b">
        <v>1</v>
      </c>
      <c r="E334">
        <v>150.4</v>
      </c>
      <c r="F334">
        <v>9</v>
      </c>
      <c r="G334" s="3" t="str">
        <f>Table4[[#This Row],[Tamanho amostra]]&amp;Table4[[#This Row],[Tempo]]&amp;Table4[[#This Row],[Resultado]]</f>
        <v>200.019684939228668150.4</v>
      </c>
    </row>
    <row r="335" spans="1:7" x14ac:dyDescent="0.25">
      <c r="A335">
        <v>30</v>
      </c>
      <c r="B335" t="s">
        <v>5</v>
      </c>
      <c r="C335">
        <v>0.32804211531660699</v>
      </c>
      <c r="D335" t="b">
        <v>1</v>
      </c>
      <c r="E335">
        <v>257.58</v>
      </c>
      <c r="F335">
        <v>9</v>
      </c>
      <c r="G335" s="3" t="str">
        <f>Table4[[#This Row],[Tamanho amostra]]&amp;Table4[[#This Row],[Tempo]]&amp;Table4[[#This Row],[Resultado]]</f>
        <v>300.328042115316607257.58</v>
      </c>
    </row>
    <row r="336" spans="1:7" x14ac:dyDescent="0.25">
      <c r="A336">
        <v>30</v>
      </c>
      <c r="B336" t="s">
        <v>6</v>
      </c>
      <c r="C336">
        <v>4.1124136306983604E-3</v>
      </c>
      <c r="D336" t="b">
        <v>0</v>
      </c>
      <c r="E336">
        <v>268.89</v>
      </c>
      <c r="F336">
        <v>9</v>
      </c>
      <c r="G336" s="3" t="str">
        <f>Table4[[#This Row],[Tamanho amostra]]&amp;Table4[[#This Row],[Tempo]]&amp;Table4[[#This Row],[Resultado]]</f>
        <v>300.00411241363069836268.89</v>
      </c>
    </row>
    <row r="337" spans="1:7" x14ac:dyDescent="0.25">
      <c r="A337">
        <v>30</v>
      </c>
      <c r="B337" t="s">
        <v>19</v>
      </c>
      <c r="C337">
        <v>2.88956134528109E-2</v>
      </c>
      <c r="D337" t="b">
        <v>1</v>
      </c>
      <c r="E337">
        <v>256.77</v>
      </c>
      <c r="F337">
        <v>9</v>
      </c>
      <c r="G337" s="3" t="str">
        <f>Table4[[#This Row],[Tamanho amostra]]&amp;Table4[[#This Row],[Tempo]]&amp;Table4[[#This Row],[Resultado]]</f>
        <v>300.0288956134528109256.77</v>
      </c>
    </row>
    <row r="338" spans="1:7" x14ac:dyDescent="0.25">
      <c r="A338">
        <v>40</v>
      </c>
      <c r="B338" t="s">
        <v>5</v>
      </c>
      <c r="C338">
        <v>0.487458451247959</v>
      </c>
      <c r="D338" t="b">
        <v>1</v>
      </c>
      <c r="E338">
        <v>359.85</v>
      </c>
      <c r="F338">
        <v>9</v>
      </c>
      <c r="G338" s="3" t="str">
        <f>Table4[[#This Row],[Tamanho amostra]]&amp;Table4[[#This Row],[Tempo]]&amp;Table4[[#This Row],[Resultado]]</f>
        <v>400.487458451247959359.85</v>
      </c>
    </row>
    <row r="339" spans="1:7" x14ac:dyDescent="0.25">
      <c r="A339">
        <v>40</v>
      </c>
      <c r="B339" t="s">
        <v>6</v>
      </c>
      <c r="C339">
        <v>1.0758162673364101E-2</v>
      </c>
      <c r="D339" t="b">
        <v>0</v>
      </c>
      <c r="E339">
        <v>411.94</v>
      </c>
      <c r="F339">
        <v>9</v>
      </c>
      <c r="G339" s="3" t="str">
        <f>Table4[[#This Row],[Tamanho amostra]]&amp;Table4[[#This Row],[Tempo]]&amp;Table4[[#This Row],[Resultado]]</f>
        <v>400.0107581626733641411.94</v>
      </c>
    </row>
    <row r="340" spans="1:7" x14ac:dyDescent="0.25">
      <c r="A340">
        <v>40</v>
      </c>
      <c r="B340" t="s">
        <v>19</v>
      </c>
      <c r="C340">
        <v>3.6817671235012298E-2</v>
      </c>
      <c r="D340" t="b">
        <v>1</v>
      </c>
      <c r="E340">
        <v>359.85</v>
      </c>
      <c r="F340">
        <v>9</v>
      </c>
      <c r="G340" s="3" t="str">
        <f>Table4[[#This Row],[Tamanho amostra]]&amp;Table4[[#This Row],[Tempo]]&amp;Table4[[#This Row],[Resultado]]</f>
        <v>400.0368176712350123359.85</v>
      </c>
    </row>
    <row r="341" spans="1:7" x14ac:dyDescent="0.25">
      <c r="A341">
        <v>50</v>
      </c>
      <c r="B341" t="s">
        <v>5</v>
      </c>
      <c r="C341">
        <v>374.82510754880599</v>
      </c>
      <c r="D341" t="b">
        <v>1</v>
      </c>
      <c r="E341">
        <v>417.96</v>
      </c>
      <c r="F341">
        <v>9</v>
      </c>
      <c r="G341" s="3" t="str">
        <f>Table4[[#This Row],[Tamanho amostra]]&amp;Table4[[#This Row],[Tempo]]&amp;Table4[[#This Row],[Resultado]]</f>
        <v>50374.825107548806417.96</v>
      </c>
    </row>
    <row r="342" spans="1:7" x14ac:dyDescent="0.25">
      <c r="A342">
        <v>50</v>
      </c>
      <c r="B342" t="s">
        <v>6</v>
      </c>
      <c r="C342">
        <v>1.08151883612208E-2</v>
      </c>
      <c r="D342" t="b">
        <v>0</v>
      </c>
      <c r="E342">
        <v>401.5</v>
      </c>
      <c r="F342">
        <v>9</v>
      </c>
      <c r="G342" s="3" t="str">
        <f>Table4[[#This Row],[Tamanho amostra]]&amp;Table4[[#This Row],[Tempo]]&amp;Table4[[#This Row],[Resultado]]</f>
        <v>500.0108151883612208401.5</v>
      </c>
    </row>
    <row r="343" spans="1:7" x14ac:dyDescent="0.25">
      <c r="A343">
        <v>50</v>
      </c>
      <c r="B343" t="s">
        <v>19</v>
      </c>
      <c r="C343">
        <v>3.08947945803765E-2</v>
      </c>
      <c r="D343" t="b">
        <v>1</v>
      </c>
      <c r="E343">
        <v>405.27</v>
      </c>
      <c r="F343">
        <v>9</v>
      </c>
      <c r="G343" s="3" t="str">
        <f>Table4[[#This Row],[Tamanho amostra]]&amp;Table4[[#This Row],[Tempo]]&amp;Table4[[#This Row],[Resultado]]</f>
        <v>500.0308947945803765405.27</v>
      </c>
    </row>
    <row r="344" spans="1:7" x14ac:dyDescent="0.25">
      <c r="A344">
        <v>60</v>
      </c>
      <c r="B344" t="s">
        <v>5</v>
      </c>
      <c r="C344">
        <v>1.0800644759503299</v>
      </c>
      <c r="D344" t="b">
        <v>1</v>
      </c>
      <c r="E344">
        <v>529.37</v>
      </c>
      <c r="F344">
        <v>9</v>
      </c>
      <c r="G344" s="3" t="str">
        <f>Table4[[#This Row],[Tamanho amostra]]&amp;Table4[[#This Row],[Tempo]]&amp;Table4[[#This Row],[Resultado]]</f>
        <v>601.08006447595033529.37</v>
      </c>
    </row>
    <row r="345" spans="1:7" x14ac:dyDescent="0.25">
      <c r="A345">
        <v>60</v>
      </c>
      <c r="B345" t="s">
        <v>6</v>
      </c>
      <c r="C345">
        <v>1.5901551508989E-2</v>
      </c>
      <c r="D345" t="b">
        <v>0</v>
      </c>
      <c r="E345">
        <v>561.84</v>
      </c>
      <c r="F345">
        <v>9</v>
      </c>
      <c r="G345" s="3" t="str">
        <f>Table4[[#This Row],[Tamanho amostra]]&amp;Table4[[#This Row],[Tempo]]&amp;Table4[[#This Row],[Resultado]]</f>
        <v>600.015901551508989561.84</v>
      </c>
    </row>
    <row r="346" spans="1:7" x14ac:dyDescent="0.25">
      <c r="A346">
        <v>60</v>
      </c>
      <c r="B346" t="s">
        <v>19</v>
      </c>
      <c r="C346">
        <v>7.7191447951918193E-2</v>
      </c>
      <c r="D346" t="b">
        <v>1</v>
      </c>
      <c r="E346">
        <v>529.37</v>
      </c>
      <c r="F346">
        <v>9</v>
      </c>
      <c r="G346" s="3" t="str">
        <f>Table4[[#This Row],[Tamanho amostra]]&amp;Table4[[#This Row],[Tempo]]&amp;Table4[[#This Row],[Resultado]]</f>
        <v>600.0771914479519182529.37</v>
      </c>
    </row>
    <row r="347" spans="1:7" x14ac:dyDescent="0.25">
      <c r="A347">
        <v>70</v>
      </c>
      <c r="B347" t="s">
        <v>5</v>
      </c>
      <c r="C347">
        <v>1.2859304910198801</v>
      </c>
      <c r="D347" t="b">
        <v>1</v>
      </c>
      <c r="E347">
        <v>630.45000000000005</v>
      </c>
      <c r="F347">
        <v>9</v>
      </c>
      <c r="G347" s="3" t="str">
        <f>Table4[[#This Row],[Tamanho amostra]]&amp;Table4[[#This Row],[Tempo]]&amp;Table4[[#This Row],[Resultado]]</f>
        <v>701.28593049101988630.45</v>
      </c>
    </row>
    <row r="348" spans="1:7" x14ac:dyDescent="0.25">
      <c r="A348">
        <v>70</v>
      </c>
      <c r="B348" t="s">
        <v>6</v>
      </c>
      <c r="C348">
        <v>8.2203144372101598E-3</v>
      </c>
      <c r="D348" t="b">
        <v>0</v>
      </c>
      <c r="E348">
        <v>734.22</v>
      </c>
      <c r="F348">
        <v>9</v>
      </c>
      <c r="G348" s="3" t="str">
        <f>Table4[[#This Row],[Tamanho amostra]]&amp;Table4[[#This Row],[Tempo]]&amp;Table4[[#This Row],[Resultado]]</f>
        <v>700.00822031443721016734.22</v>
      </c>
    </row>
    <row r="349" spans="1:7" x14ac:dyDescent="0.25">
      <c r="A349">
        <v>70</v>
      </c>
      <c r="B349" t="s">
        <v>19</v>
      </c>
      <c r="C349">
        <v>5.4102198237728702E-2</v>
      </c>
      <c r="D349" t="b">
        <v>1</v>
      </c>
      <c r="E349">
        <v>622.33000000000004</v>
      </c>
      <c r="F349">
        <v>9</v>
      </c>
      <c r="G349" s="3" t="str">
        <f>Table4[[#This Row],[Tamanho amostra]]&amp;Table4[[#This Row],[Tempo]]&amp;Table4[[#This Row],[Resultado]]</f>
        <v>700.0541021982377287622.33</v>
      </c>
    </row>
    <row r="350" spans="1:7" x14ac:dyDescent="0.25">
      <c r="A350">
        <v>80</v>
      </c>
      <c r="B350" t="s">
        <v>5</v>
      </c>
      <c r="C350">
        <v>1.5922421269678999</v>
      </c>
      <c r="D350" t="b">
        <v>1</v>
      </c>
      <c r="E350">
        <v>681.7</v>
      </c>
      <c r="F350">
        <v>9</v>
      </c>
      <c r="G350" s="3" t="str">
        <f>Table4[[#This Row],[Tamanho amostra]]&amp;Table4[[#This Row],[Tempo]]&amp;Table4[[#This Row],[Resultado]]</f>
        <v>801.5922421269679681.7</v>
      </c>
    </row>
    <row r="351" spans="1:7" x14ac:dyDescent="0.25">
      <c r="A351">
        <v>80</v>
      </c>
      <c r="B351" t="s">
        <v>6</v>
      </c>
      <c r="C351">
        <v>3.1239410247735501E-2</v>
      </c>
      <c r="D351" t="b">
        <v>0</v>
      </c>
      <c r="E351">
        <v>757.6</v>
      </c>
      <c r="F351">
        <v>9</v>
      </c>
      <c r="G351" s="3" t="str">
        <f>Table4[[#This Row],[Tamanho amostra]]&amp;Table4[[#This Row],[Tempo]]&amp;Table4[[#This Row],[Resultado]]</f>
        <v>800.0312394102477355757.6</v>
      </c>
    </row>
    <row r="352" spans="1:7" x14ac:dyDescent="0.25">
      <c r="A352">
        <v>80</v>
      </c>
      <c r="B352" t="s">
        <v>19</v>
      </c>
      <c r="C352">
        <v>9.1197203033573204E-2</v>
      </c>
      <c r="D352" t="b">
        <v>1</v>
      </c>
      <c r="E352">
        <v>674.41</v>
      </c>
      <c r="F352">
        <v>9</v>
      </c>
      <c r="G352" s="3" t="str">
        <f>Table4[[#This Row],[Tamanho amostra]]&amp;Table4[[#This Row],[Tempo]]&amp;Table4[[#This Row],[Resultado]]</f>
        <v>800.0911972030335732674.41</v>
      </c>
    </row>
    <row r="353" spans="1:7" x14ac:dyDescent="0.25">
      <c r="A353">
        <v>90</v>
      </c>
      <c r="B353" t="s">
        <v>5</v>
      </c>
      <c r="C353">
        <v>2.29781685974717</v>
      </c>
      <c r="D353" t="b">
        <v>1</v>
      </c>
      <c r="E353">
        <v>790.2</v>
      </c>
      <c r="F353">
        <v>9</v>
      </c>
      <c r="G353" s="3" t="str">
        <f>Table4[[#This Row],[Tamanho amostra]]&amp;Table4[[#This Row],[Tempo]]&amp;Table4[[#This Row],[Resultado]]</f>
        <v>902.29781685974717790.2</v>
      </c>
    </row>
    <row r="354" spans="1:7" x14ac:dyDescent="0.25">
      <c r="A354">
        <v>90</v>
      </c>
      <c r="B354" t="s">
        <v>6</v>
      </c>
      <c r="C354">
        <v>1.6105038855414401E-2</v>
      </c>
      <c r="D354" t="b">
        <v>0</v>
      </c>
      <c r="E354">
        <v>779.59</v>
      </c>
      <c r="F354">
        <v>9</v>
      </c>
      <c r="G354" s="3" t="str">
        <f>Table4[[#This Row],[Tamanho amostra]]&amp;Table4[[#This Row],[Tempo]]&amp;Table4[[#This Row],[Resultado]]</f>
        <v>900.0161050388554144779.59</v>
      </c>
    </row>
    <row r="355" spans="1:7" x14ac:dyDescent="0.25">
      <c r="A355">
        <v>90</v>
      </c>
      <c r="B355" t="s">
        <v>19</v>
      </c>
      <c r="C355">
        <v>3.0771717556262901E-2</v>
      </c>
      <c r="D355" t="b">
        <v>1</v>
      </c>
      <c r="E355">
        <v>751.78</v>
      </c>
      <c r="F355">
        <v>9</v>
      </c>
      <c r="G355" s="3" t="str">
        <f>Table4[[#This Row],[Tamanho amostra]]&amp;Table4[[#This Row],[Tempo]]&amp;Table4[[#This Row],[Resultado]]</f>
        <v>900.0307717175562629751.78</v>
      </c>
    </row>
    <row r="356" spans="1:7" x14ac:dyDescent="0.25">
      <c r="A356">
        <v>100</v>
      </c>
      <c r="B356" t="s">
        <v>5</v>
      </c>
      <c r="C356">
        <v>3.0286609465935599</v>
      </c>
      <c r="D356" t="b">
        <v>1</v>
      </c>
      <c r="E356">
        <v>874.97</v>
      </c>
      <c r="F356">
        <v>9</v>
      </c>
      <c r="G356" s="3" t="str">
        <f>Table4[[#This Row],[Tamanho amostra]]&amp;Table4[[#This Row],[Tempo]]&amp;Table4[[#This Row],[Resultado]]</f>
        <v>1003.02866094659356874.97</v>
      </c>
    </row>
    <row r="357" spans="1:7" x14ac:dyDescent="0.25">
      <c r="A357">
        <v>100</v>
      </c>
      <c r="B357" t="s">
        <v>6</v>
      </c>
      <c r="C357">
        <v>2.8743408199772998E-2</v>
      </c>
      <c r="D357" t="b">
        <v>0</v>
      </c>
      <c r="E357">
        <v>870.42</v>
      </c>
      <c r="F357">
        <v>9</v>
      </c>
      <c r="G357" s="3" t="str">
        <f>Table4[[#This Row],[Tamanho amostra]]&amp;Table4[[#This Row],[Tempo]]&amp;Table4[[#This Row],[Resultado]]</f>
        <v>1000.028743408199773870.42</v>
      </c>
    </row>
    <row r="358" spans="1:7" x14ac:dyDescent="0.25">
      <c r="A358">
        <v>100</v>
      </c>
      <c r="B358" t="s">
        <v>19</v>
      </c>
      <c r="C358">
        <v>6.3076154318878197E-2</v>
      </c>
      <c r="D358" t="b">
        <v>1</v>
      </c>
      <c r="E358">
        <v>843.02</v>
      </c>
      <c r="F358">
        <v>9</v>
      </c>
      <c r="G358" s="3" t="str">
        <f>Table4[[#This Row],[Tamanho amostra]]&amp;Table4[[#This Row],[Tempo]]&amp;Table4[[#This Row],[Resultado]]</f>
        <v>1000.0630761543188782843.02</v>
      </c>
    </row>
    <row r="359" spans="1:7" x14ac:dyDescent="0.25">
      <c r="A359">
        <v>150</v>
      </c>
      <c r="B359" t="s">
        <v>5</v>
      </c>
      <c r="C359">
        <v>5.04618711482021</v>
      </c>
      <c r="D359" t="b">
        <v>1</v>
      </c>
      <c r="E359">
        <v>913.73</v>
      </c>
      <c r="F359">
        <v>9</v>
      </c>
      <c r="G359" s="3" t="str">
        <f>Table4[[#This Row],[Tamanho amostra]]&amp;Table4[[#This Row],[Tempo]]&amp;Table4[[#This Row],[Resultado]]</f>
        <v>1505.04618711482021913.73</v>
      </c>
    </row>
    <row r="360" spans="1:7" x14ac:dyDescent="0.25">
      <c r="A360">
        <v>150</v>
      </c>
      <c r="B360" t="s">
        <v>6</v>
      </c>
      <c r="C360">
        <v>2.2102992494751499E-2</v>
      </c>
      <c r="D360" t="b">
        <v>0</v>
      </c>
      <c r="E360">
        <v>1312.19</v>
      </c>
      <c r="F360">
        <v>9</v>
      </c>
      <c r="G360" s="3" t="str">
        <f>Table4[[#This Row],[Tamanho amostra]]&amp;Table4[[#This Row],[Tempo]]&amp;Table4[[#This Row],[Resultado]]</f>
        <v>1500.02210299249475151312.19</v>
      </c>
    </row>
    <row r="361" spans="1:7" x14ac:dyDescent="0.25">
      <c r="A361">
        <v>150</v>
      </c>
      <c r="B361" t="s">
        <v>19</v>
      </c>
      <c r="C361">
        <v>0.23354357624089001</v>
      </c>
      <c r="D361" t="b">
        <v>1</v>
      </c>
      <c r="E361">
        <v>912.64</v>
      </c>
      <c r="F361">
        <v>9</v>
      </c>
      <c r="G361" s="3" t="str">
        <f>Table4[[#This Row],[Tamanho amostra]]&amp;Table4[[#This Row],[Tempo]]&amp;Table4[[#This Row],[Resultado]]</f>
        <v>1500.23354357624089912.64</v>
      </c>
    </row>
    <row r="362" spans="1:7" x14ac:dyDescent="0.25">
      <c r="A362">
        <v>200</v>
      </c>
      <c r="B362" t="s">
        <v>5</v>
      </c>
      <c r="C362">
        <v>7.3214086739763502</v>
      </c>
      <c r="D362" t="b">
        <v>1</v>
      </c>
      <c r="E362">
        <v>1787.15</v>
      </c>
      <c r="F362">
        <v>9</v>
      </c>
      <c r="G362" s="3" t="str">
        <f>Table4[[#This Row],[Tamanho amostra]]&amp;Table4[[#This Row],[Tempo]]&amp;Table4[[#This Row],[Resultado]]</f>
        <v>2007.321408673976351787.15</v>
      </c>
    </row>
    <row r="363" spans="1:7" x14ac:dyDescent="0.25">
      <c r="A363">
        <v>200</v>
      </c>
      <c r="B363" t="s">
        <v>6</v>
      </c>
      <c r="C363">
        <v>1.8236732912214299E-2</v>
      </c>
      <c r="D363" t="b">
        <v>0</v>
      </c>
      <c r="E363">
        <v>1879.77</v>
      </c>
      <c r="F363">
        <v>9</v>
      </c>
      <c r="G363" s="3" t="str">
        <f>Table4[[#This Row],[Tamanho amostra]]&amp;Table4[[#This Row],[Tempo]]&amp;Table4[[#This Row],[Resultado]]</f>
        <v>2000.01823673291221431879.77</v>
      </c>
    </row>
    <row r="364" spans="1:7" x14ac:dyDescent="0.25">
      <c r="A364">
        <v>200</v>
      </c>
      <c r="B364" t="s">
        <v>19</v>
      </c>
      <c r="C364">
        <v>0.150625764615995</v>
      </c>
      <c r="D364" t="b">
        <v>1</v>
      </c>
      <c r="E364">
        <v>1748.36</v>
      </c>
      <c r="F364">
        <v>9</v>
      </c>
      <c r="G364" s="3" t="str">
        <f>Table4[[#This Row],[Tamanho amostra]]&amp;Table4[[#This Row],[Tempo]]&amp;Table4[[#This Row],[Resultado]]</f>
        <v>2000.1506257646159951748.36</v>
      </c>
    </row>
    <row r="365" spans="1:7" x14ac:dyDescent="0.25">
      <c r="A365">
        <v>250</v>
      </c>
      <c r="B365" t="s">
        <v>5</v>
      </c>
      <c r="C365">
        <v>12.544027523304599</v>
      </c>
      <c r="D365" t="b">
        <v>1</v>
      </c>
      <c r="E365">
        <v>1909.69</v>
      </c>
      <c r="F365">
        <v>9</v>
      </c>
      <c r="G365" s="3" t="str">
        <f>Table4[[#This Row],[Tamanho amostra]]&amp;Table4[[#This Row],[Tempo]]&amp;Table4[[#This Row],[Resultado]]</f>
        <v>25012.54402752330461909.69</v>
      </c>
    </row>
    <row r="366" spans="1:7" x14ac:dyDescent="0.25">
      <c r="A366">
        <v>250</v>
      </c>
      <c r="B366" t="s">
        <v>6</v>
      </c>
      <c r="C366">
        <v>2.7080227347880698E-2</v>
      </c>
      <c r="D366" t="b">
        <v>0</v>
      </c>
      <c r="E366">
        <v>2036.52</v>
      </c>
      <c r="F366">
        <v>9</v>
      </c>
      <c r="G366" s="3" t="str">
        <f>Table4[[#This Row],[Tamanho amostra]]&amp;Table4[[#This Row],[Tempo]]&amp;Table4[[#This Row],[Resultado]]</f>
        <v>2500.02708022734788072036.52</v>
      </c>
    </row>
    <row r="367" spans="1:7" x14ac:dyDescent="0.25">
      <c r="A367">
        <v>250</v>
      </c>
      <c r="B367" t="s">
        <v>19</v>
      </c>
      <c r="C367">
        <v>0.12236235681018499</v>
      </c>
      <c r="D367" t="b">
        <v>1</v>
      </c>
      <c r="E367">
        <v>1884.69</v>
      </c>
      <c r="F367">
        <v>9</v>
      </c>
      <c r="G367" s="3" t="str">
        <f>Table4[[#This Row],[Tamanho amostra]]&amp;Table4[[#This Row],[Tempo]]&amp;Table4[[#This Row],[Resultado]]</f>
        <v>2500.1223623568101851884.69</v>
      </c>
    </row>
    <row r="368" spans="1:7" x14ac:dyDescent="0.25">
      <c r="A368">
        <v>300</v>
      </c>
      <c r="B368" t="s">
        <v>5</v>
      </c>
      <c r="C368">
        <v>15.934692869491499</v>
      </c>
      <c r="D368" t="b">
        <v>1</v>
      </c>
      <c r="E368">
        <v>2685.53</v>
      </c>
      <c r="F368">
        <v>9</v>
      </c>
      <c r="G368" s="3" t="str">
        <f>Table4[[#This Row],[Tamanho amostra]]&amp;Table4[[#This Row],[Tempo]]&amp;Table4[[#This Row],[Resultado]]</f>
        <v>30015.93469286949152685.53</v>
      </c>
    </row>
    <row r="369" spans="1:7" x14ac:dyDescent="0.25">
      <c r="A369">
        <v>300</v>
      </c>
      <c r="B369" t="s">
        <v>6</v>
      </c>
      <c r="C369">
        <v>3.4230181932457499E-2</v>
      </c>
      <c r="D369" t="b">
        <v>0</v>
      </c>
      <c r="E369">
        <v>3070.11</v>
      </c>
      <c r="F369">
        <v>9</v>
      </c>
      <c r="G369" s="3" t="str">
        <f>Table4[[#This Row],[Tamanho amostra]]&amp;Table4[[#This Row],[Tempo]]&amp;Table4[[#This Row],[Resultado]]</f>
        <v>3000.03423018193245753070.11</v>
      </c>
    </row>
    <row r="370" spans="1:7" x14ac:dyDescent="0.25">
      <c r="A370">
        <v>300</v>
      </c>
      <c r="B370" t="s">
        <v>19</v>
      </c>
      <c r="C370">
        <v>0.48768081040480998</v>
      </c>
      <c r="D370" t="b">
        <v>1</v>
      </c>
      <c r="E370">
        <v>2685.53</v>
      </c>
      <c r="F370">
        <v>9</v>
      </c>
      <c r="G370" s="3" t="str">
        <f>Table4[[#This Row],[Tamanho amostra]]&amp;Table4[[#This Row],[Tempo]]&amp;Table4[[#This Row],[Resultado]]</f>
        <v>3000.487680810404812685.53</v>
      </c>
    </row>
    <row r="371" spans="1:7" x14ac:dyDescent="0.25">
      <c r="A371">
        <v>350</v>
      </c>
      <c r="B371" t="s">
        <v>5</v>
      </c>
      <c r="C371">
        <v>25.132242570045101</v>
      </c>
      <c r="D371" t="b">
        <v>1</v>
      </c>
      <c r="E371">
        <v>3007.23</v>
      </c>
      <c r="F371">
        <v>9</v>
      </c>
      <c r="G371" s="3" t="str">
        <f>Table4[[#This Row],[Tamanho amostra]]&amp;Table4[[#This Row],[Tempo]]&amp;Table4[[#This Row],[Resultado]]</f>
        <v>35025.13224257004513007.23</v>
      </c>
    </row>
    <row r="372" spans="1:7" x14ac:dyDescent="0.25">
      <c r="A372">
        <v>350</v>
      </c>
      <c r="B372" t="s">
        <v>6</v>
      </c>
      <c r="C372">
        <v>4.46342930332548E-2</v>
      </c>
      <c r="D372" t="b">
        <v>0</v>
      </c>
      <c r="E372">
        <v>3647.53</v>
      </c>
      <c r="F372">
        <v>9</v>
      </c>
      <c r="G372" s="3" t="str">
        <f>Table4[[#This Row],[Tamanho amostra]]&amp;Table4[[#This Row],[Tempo]]&amp;Table4[[#This Row],[Resultado]]</f>
        <v>3500.04463429303325483647.53</v>
      </c>
    </row>
    <row r="373" spans="1:7" x14ac:dyDescent="0.25">
      <c r="A373">
        <v>350</v>
      </c>
      <c r="B373" t="s">
        <v>19</v>
      </c>
      <c r="C373">
        <v>0.74787220338231397</v>
      </c>
      <c r="D373" t="b">
        <v>1</v>
      </c>
      <c r="E373">
        <v>2904.87</v>
      </c>
      <c r="F373">
        <v>9</v>
      </c>
      <c r="G373" s="3" t="str">
        <f>Table4[[#This Row],[Tamanho amostra]]&amp;Table4[[#This Row],[Tempo]]&amp;Table4[[#This Row],[Resultado]]</f>
        <v>3500.7478722033823142904.87</v>
      </c>
    </row>
    <row r="374" spans="1:7" x14ac:dyDescent="0.25">
      <c r="A374">
        <v>400</v>
      </c>
      <c r="B374" t="s">
        <v>5</v>
      </c>
      <c r="C374">
        <v>29.355518650681901</v>
      </c>
      <c r="D374" t="b">
        <v>1</v>
      </c>
      <c r="E374">
        <v>3616.46</v>
      </c>
      <c r="F374">
        <v>9</v>
      </c>
      <c r="G374" s="3" t="str">
        <f>Table4[[#This Row],[Tamanho amostra]]&amp;Table4[[#This Row],[Tempo]]&amp;Table4[[#This Row],[Resultado]]</f>
        <v>40029.35551865068193616.46</v>
      </c>
    </row>
    <row r="375" spans="1:7" x14ac:dyDescent="0.25">
      <c r="A375">
        <v>400</v>
      </c>
      <c r="B375" t="s">
        <v>6</v>
      </c>
      <c r="C375">
        <v>3.63512093138069E-2</v>
      </c>
      <c r="D375" t="b">
        <v>0</v>
      </c>
      <c r="E375">
        <v>4068.7</v>
      </c>
      <c r="F375">
        <v>9</v>
      </c>
      <c r="G375" s="3" t="str">
        <f>Table4[[#This Row],[Tamanho amostra]]&amp;Table4[[#This Row],[Tempo]]&amp;Table4[[#This Row],[Resultado]]</f>
        <v>4000.03635120931380694068.7</v>
      </c>
    </row>
    <row r="376" spans="1:7" x14ac:dyDescent="0.25">
      <c r="A376">
        <v>400</v>
      </c>
      <c r="B376" t="s">
        <v>19</v>
      </c>
      <c r="C376">
        <v>0.90256853544082105</v>
      </c>
      <c r="D376" t="b">
        <v>1</v>
      </c>
      <c r="E376">
        <v>3616.46</v>
      </c>
      <c r="F376">
        <v>9</v>
      </c>
      <c r="G376" s="3" t="str">
        <f>Table4[[#This Row],[Tamanho amostra]]&amp;Table4[[#This Row],[Tempo]]&amp;Table4[[#This Row],[Resultado]]</f>
        <v>4000.9025685354408213616.46</v>
      </c>
    </row>
    <row r="377" spans="1:7" x14ac:dyDescent="0.25">
      <c r="A377">
        <v>450</v>
      </c>
      <c r="B377" t="s">
        <v>5</v>
      </c>
      <c r="C377">
        <v>42.187507435903498</v>
      </c>
      <c r="D377" t="b">
        <v>1</v>
      </c>
      <c r="E377">
        <v>3454.63</v>
      </c>
      <c r="F377">
        <v>9</v>
      </c>
      <c r="G377" s="3" t="str">
        <f>Table4[[#This Row],[Tamanho amostra]]&amp;Table4[[#This Row],[Tempo]]&amp;Table4[[#This Row],[Resultado]]</f>
        <v>45042.18750743590353454.63</v>
      </c>
    </row>
    <row r="378" spans="1:7" x14ac:dyDescent="0.25">
      <c r="A378">
        <v>450</v>
      </c>
      <c r="B378" t="s">
        <v>6</v>
      </c>
      <c r="C378">
        <v>3.8612954759287201E-2</v>
      </c>
      <c r="D378" t="b">
        <v>0</v>
      </c>
      <c r="E378">
        <v>4835.18</v>
      </c>
      <c r="F378">
        <v>9</v>
      </c>
      <c r="G378" s="3" t="str">
        <f>Table4[[#This Row],[Tamanho amostra]]&amp;Table4[[#This Row],[Tempo]]&amp;Table4[[#This Row],[Resultado]]</f>
        <v>4500.03861295475928724835.18</v>
      </c>
    </row>
    <row r="379" spans="1:7" x14ac:dyDescent="0.25">
      <c r="A379">
        <v>450</v>
      </c>
      <c r="B379" t="s">
        <v>19</v>
      </c>
      <c r="C379">
        <v>1.13271559607437</v>
      </c>
      <c r="D379" t="b">
        <v>1</v>
      </c>
      <c r="E379">
        <v>3377.29</v>
      </c>
      <c r="F379">
        <v>9</v>
      </c>
      <c r="G379" s="3" t="str">
        <f>Table4[[#This Row],[Tamanho amostra]]&amp;Table4[[#This Row],[Tempo]]&amp;Table4[[#This Row],[Resultado]]</f>
        <v>4501.132715596074373377.29</v>
      </c>
    </row>
    <row r="380" spans="1:7" x14ac:dyDescent="0.25">
      <c r="A380">
        <v>500</v>
      </c>
      <c r="B380" t="s">
        <v>5</v>
      </c>
      <c r="C380">
        <v>58.037809261792098</v>
      </c>
      <c r="D380" t="b">
        <v>1</v>
      </c>
      <c r="E380">
        <v>4385.75</v>
      </c>
      <c r="F380">
        <v>9</v>
      </c>
      <c r="G380" s="3" t="str">
        <f>Table4[[#This Row],[Tamanho amostra]]&amp;Table4[[#This Row],[Tempo]]&amp;Table4[[#This Row],[Resultado]]</f>
        <v>50058.03780926179214385.75</v>
      </c>
    </row>
    <row r="381" spans="1:7" x14ac:dyDescent="0.25">
      <c r="A381">
        <v>500</v>
      </c>
      <c r="B381" t="s">
        <v>6</v>
      </c>
      <c r="C381">
        <v>7.1942212875683198E-2</v>
      </c>
      <c r="D381" t="b">
        <v>0</v>
      </c>
      <c r="E381">
        <v>5105.1400000000003</v>
      </c>
      <c r="F381">
        <v>9</v>
      </c>
      <c r="G381" s="3" t="str">
        <f>Table4[[#This Row],[Tamanho amostra]]&amp;Table4[[#This Row],[Tempo]]&amp;Table4[[#This Row],[Resultado]]</f>
        <v>5000.07194221287568325105.14</v>
      </c>
    </row>
    <row r="382" spans="1:7" x14ac:dyDescent="0.25">
      <c r="A382">
        <v>500</v>
      </c>
      <c r="B382" t="s">
        <v>19</v>
      </c>
      <c r="C382">
        <v>2.9390941038720899</v>
      </c>
      <c r="D382" t="b">
        <v>1</v>
      </c>
      <c r="E382">
        <v>4338.3599999999997</v>
      </c>
      <c r="F382">
        <v>9</v>
      </c>
      <c r="G382" s="3" t="str">
        <f>Table4[[#This Row],[Tamanho amostra]]&amp;Table4[[#This Row],[Tempo]]&amp;Table4[[#This Row],[Resultado]]</f>
        <v>5002.939094103872094338.36</v>
      </c>
    </row>
    <row r="383" spans="1:7" x14ac:dyDescent="0.25">
      <c r="A383">
        <v>600</v>
      </c>
      <c r="B383" t="s">
        <v>5</v>
      </c>
      <c r="C383">
        <v>84.033894181656805</v>
      </c>
      <c r="D383" t="b">
        <v>1</v>
      </c>
      <c r="E383">
        <v>5151.1499999999996</v>
      </c>
      <c r="F383">
        <v>9</v>
      </c>
      <c r="G383" s="3" t="str">
        <f>Table4[[#This Row],[Tamanho amostra]]&amp;Table4[[#This Row],[Tempo]]&amp;Table4[[#This Row],[Resultado]]</f>
        <v>60084.03389418165685151.15</v>
      </c>
    </row>
    <row r="384" spans="1:7" x14ac:dyDescent="0.25">
      <c r="A384">
        <v>600</v>
      </c>
      <c r="B384" t="s">
        <v>6</v>
      </c>
      <c r="C384">
        <v>8.0322117187392905E-2</v>
      </c>
      <c r="D384" t="b">
        <v>0</v>
      </c>
      <c r="E384">
        <v>5863.1</v>
      </c>
      <c r="F384">
        <v>9</v>
      </c>
      <c r="G384" s="3" t="str">
        <f>Table4[[#This Row],[Tamanho amostra]]&amp;Table4[[#This Row],[Tempo]]&amp;Table4[[#This Row],[Resultado]]</f>
        <v>6000.08032211718739295863.1</v>
      </c>
    </row>
    <row r="385" spans="1:7" x14ac:dyDescent="0.25">
      <c r="A385">
        <v>600</v>
      </c>
      <c r="B385" t="s">
        <v>19</v>
      </c>
      <c r="C385">
        <v>2.3021754274260502</v>
      </c>
      <c r="D385" t="b">
        <v>1</v>
      </c>
      <c r="E385">
        <v>4949.53</v>
      </c>
      <c r="F385">
        <v>9</v>
      </c>
      <c r="G385" s="3" t="str">
        <f>Table4[[#This Row],[Tamanho amostra]]&amp;Table4[[#This Row],[Tempo]]&amp;Table4[[#This Row],[Resultado]]</f>
        <v>6002.302175427426054949.53</v>
      </c>
    </row>
    <row r="386" spans="1:7" x14ac:dyDescent="0.25">
      <c r="A386">
        <v>700</v>
      </c>
      <c r="B386" t="s">
        <v>5</v>
      </c>
      <c r="C386">
        <v>111.89942432773201</v>
      </c>
      <c r="D386" t="b">
        <v>1</v>
      </c>
      <c r="E386">
        <v>6260.3</v>
      </c>
      <c r="F386">
        <v>9</v>
      </c>
      <c r="G386" s="3" t="str">
        <f>Table4[[#This Row],[Tamanho amostra]]&amp;Table4[[#This Row],[Tempo]]&amp;Table4[[#This Row],[Resultado]]</f>
        <v>700111.8994243277326260.3</v>
      </c>
    </row>
    <row r="387" spans="1:7" x14ac:dyDescent="0.25">
      <c r="A387">
        <v>700</v>
      </c>
      <c r="B387" t="s">
        <v>6</v>
      </c>
      <c r="C387">
        <v>0.103018340938206</v>
      </c>
      <c r="D387" t="b">
        <v>0</v>
      </c>
      <c r="E387">
        <v>6290.53</v>
      </c>
      <c r="F387">
        <v>9</v>
      </c>
      <c r="G387" s="3" t="str">
        <f>Table4[[#This Row],[Tamanho amostra]]&amp;Table4[[#This Row],[Tempo]]&amp;Table4[[#This Row],[Resultado]]</f>
        <v>7000.1030183409382066290.53</v>
      </c>
    </row>
    <row r="388" spans="1:7" x14ac:dyDescent="0.25">
      <c r="A388">
        <v>700</v>
      </c>
      <c r="B388" t="s">
        <v>19</v>
      </c>
      <c r="C388">
        <v>1.0066428772454401</v>
      </c>
      <c r="D388" t="b">
        <v>1</v>
      </c>
      <c r="E388">
        <v>6074.47</v>
      </c>
      <c r="F388">
        <v>9</v>
      </c>
      <c r="G388" s="3" t="str">
        <f>Table4[[#This Row],[Tamanho amostra]]&amp;Table4[[#This Row],[Tempo]]&amp;Table4[[#This Row],[Resultado]]</f>
        <v>7001.006642877245446074.47</v>
      </c>
    </row>
    <row r="389" spans="1:7" x14ac:dyDescent="0.25">
      <c r="A389">
        <v>800</v>
      </c>
      <c r="B389" t="s">
        <v>5</v>
      </c>
      <c r="C389">
        <v>149.91624526461101</v>
      </c>
      <c r="D389" t="b">
        <v>1</v>
      </c>
      <c r="E389">
        <v>7102.45</v>
      </c>
      <c r="F389">
        <v>9</v>
      </c>
      <c r="G389" s="3" t="str">
        <f>Table4[[#This Row],[Tamanho amostra]]&amp;Table4[[#This Row],[Tempo]]&amp;Table4[[#This Row],[Resultado]]</f>
        <v>800149.9162452646117102.45</v>
      </c>
    </row>
    <row r="390" spans="1:7" x14ac:dyDescent="0.25">
      <c r="A390">
        <v>800</v>
      </c>
      <c r="B390" t="s">
        <v>6</v>
      </c>
      <c r="C390">
        <v>0.13226923673369101</v>
      </c>
      <c r="D390" t="b">
        <v>0</v>
      </c>
      <c r="E390">
        <v>7187.09</v>
      </c>
      <c r="F390">
        <v>9</v>
      </c>
      <c r="G390" s="3" t="str">
        <f>Table4[[#This Row],[Tamanho amostra]]&amp;Table4[[#This Row],[Tempo]]&amp;Table4[[#This Row],[Resultado]]</f>
        <v>8000.1322692367336917187.09</v>
      </c>
    </row>
    <row r="391" spans="1:7" x14ac:dyDescent="0.25">
      <c r="A391">
        <v>800</v>
      </c>
      <c r="B391" t="s">
        <v>19</v>
      </c>
      <c r="C391">
        <v>1.2009954469706301</v>
      </c>
      <c r="D391" t="b">
        <v>1</v>
      </c>
      <c r="E391">
        <v>6922.78</v>
      </c>
      <c r="F391">
        <v>9</v>
      </c>
      <c r="G391" s="3" t="str">
        <f>Table4[[#This Row],[Tamanho amostra]]&amp;Table4[[#This Row],[Tempo]]&amp;Table4[[#This Row],[Resultado]]</f>
        <v>8001.200995446970636922.78</v>
      </c>
    </row>
    <row r="392" spans="1:7" x14ac:dyDescent="0.25">
      <c r="A392">
        <v>900</v>
      </c>
      <c r="B392" t="s">
        <v>5</v>
      </c>
      <c r="C392">
        <v>176.22967649614401</v>
      </c>
      <c r="D392" t="b">
        <v>1</v>
      </c>
      <c r="E392">
        <v>8121.29</v>
      </c>
      <c r="F392">
        <v>9</v>
      </c>
      <c r="G392" s="3" t="str">
        <f>Table4[[#This Row],[Tamanho amostra]]&amp;Table4[[#This Row],[Tempo]]&amp;Table4[[#This Row],[Resultado]]</f>
        <v>900176.2296764961448121.29</v>
      </c>
    </row>
    <row r="393" spans="1:7" x14ac:dyDescent="0.25">
      <c r="A393">
        <v>900</v>
      </c>
      <c r="B393" t="s">
        <v>6</v>
      </c>
      <c r="C393">
        <v>0.105726445724258</v>
      </c>
      <c r="D393" t="b">
        <v>0</v>
      </c>
      <c r="E393">
        <v>8365.48</v>
      </c>
      <c r="F393">
        <v>9</v>
      </c>
      <c r="G393" s="3" t="str">
        <f>Table4[[#This Row],[Tamanho amostra]]&amp;Table4[[#This Row],[Tempo]]&amp;Table4[[#This Row],[Resultado]]</f>
        <v>9000.1057264457242588365.48</v>
      </c>
    </row>
    <row r="394" spans="1:7" x14ac:dyDescent="0.25">
      <c r="A394">
        <v>900</v>
      </c>
      <c r="B394" t="s">
        <v>19</v>
      </c>
      <c r="C394">
        <v>4.8780934384355898</v>
      </c>
      <c r="D394" t="b">
        <v>1</v>
      </c>
      <c r="E394">
        <v>8024.5</v>
      </c>
      <c r="F394">
        <v>9</v>
      </c>
      <c r="G394" s="3" t="str">
        <f>Table4[[#This Row],[Tamanho amostra]]&amp;Table4[[#This Row],[Tempo]]&amp;Table4[[#This Row],[Resultado]]</f>
        <v>9004.878093438435598024.5</v>
      </c>
    </row>
    <row r="395" spans="1:7" x14ac:dyDescent="0.25">
      <c r="A395">
        <v>1000</v>
      </c>
      <c r="B395" t="s">
        <v>5</v>
      </c>
      <c r="C395">
        <v>207.43550476759299</v>
      </c>
      <c r="D395" t="b">
        <v>1</v>
      </c>
      <c r="E395">
        <v>7832.66</v>
      </c>
      <c r="F395">
        <v>9</v>
      </c>
      <c r="G395" s="3" t="str">
        <f>Table4[[#This Row],[Tamanho amostra]]&amp;Table4[[#This Row],[Tempo]]&amp;Table4[[#This Row],[Resultado]]</f>
        <v>1000207.4355047675937832.66</v>
      </c>
    </row>
    <row r="396" spans="1:7" x14ac:dyDescent="0.25">
      <c r="A396">
        <v>1000</v>
      </c>
      <c r="B396" t="s">
        <v>6</v>
      </c>
      <c r="C396">
        <v>0.13304913480942501</v>
      </c>
      <c r="D396" t="b">
        <v>0</v>
      </c>
      <c r="E396">
        <v>8634.3799999999992</v>
      </c>
      <c r="F396">
        <v>9</v>
      </c>
      <c r="G396" s="3" t="str">
        <f>Table4[[#This Row],[Tamanho amostra]]&amp;Table4[[#This Row],[Tempo]]&amp;Table4[[#This Row],[Resultado]]</f>
        <v>10000.1330491348094258634.38</v>
      </c>
    </row>
    <row r="397" spans="1:7" x14ac:dyDescent="0.25">
      <c r="A397">
        <v>1000</v>
      </c>
      <c r="B397" t="s">
        <v>19</v>
      </c>
      <c r="C397">
        <v>4.6007557749789996</v>
      </c>
      <c r="D397" t="b">
        <v>1</v>
      </c>
      <c r="E397">
        <v>7648.75</v>
      </c>
      <c r="F397">
        <v>9</v>
      </c>
      <c r="G397" s="3" t="str">
        <f>Table4[[#This Row],[Tamanho amostra]]&amp;Table4[[#This Row],[Tempo]]&amp;Table4[[#This Row],[Resultado]]</f>
        <v>10004.6007557749797648.75</v>
      </c>
    </row>
    <row r="398" spans="1:7" x14ac:dyDescent="0.25">
      <c r="A398">
        <v>1200</v>
      </c>
      <c r="B398" t="s">
        <v>5</v>
      </c>
      <c r="C398">
        <v>469.45976324903597</v>
      </c>
      <c r="D398" t="b">
        <v>1</v>
      </c>
      <c r="E398">
        <v>10634.36</v>
      </c>
      <c r="F398">
        <v>9</v>
      </c>
      <c r="G398" s="3" t="str">
        <f>Table4[[#This Row],[Tamanho amostra]]&amp;Table4[[#This Row],[Tempo]]&amp;Table4[[#This Row],[Resultado]]</f>
        <v>1200469.45976324903610634.36</v>
      </c>
    </row>
    <row r="399" spans="1:7" x14ac:dyDescent="0.25">
      <c r="A399">
        <v>1200</v>
      </c>
      <c r="B399" t="s">
        <v>6</v>
      </c>
      <c r="C399">
        <v>0.14415765674471001</v>
      </c>
      <c r="D399" t="b">
        <v>0</v>
      </c>
      <c r="E399">
        <v>12161.12</v>
      </c>
      <c r="F399">
        <v>9</v>
      </c>
      <c r="G399" s="3" t="str">
        <f>Table4[[#This Row],[Tamanho amostra]]&amp;Table4[[#This Row],[Tempo]]&amp;Table4[[#This Row],[Resultado]]</f>
        <v>12000.1441576567447112161.12</v>
      </c>
    </row>
    <row r="400" spans="1:7" x14ac:dyDescent="0.25">
      <c r="A400">
        <v>1200</v>
      </c>
      <c r="B400" t="s">
        <v>19</v>
      </c>
      <c r="C400">
        <v>6.9159900849149301</v>
      </c>
      <c r="D400" t="b">
        <v>1</v>
      </c>
      <c r="E400">
        <v>10485.17</v>
      </c>
      <c r="F400">
        <v>9</v>
      </c>
      <c r="G400" s="3" t="str">
        <f>Table4[[#This Row],[Tamanho amostra]]&amp;Table4[[#This Row],[Tempo]]&amp;Table4[[#This Row],[Resultado]]</f>
        <v>12006.9159900849149310485.17</v>
      </c>
    </row>
    <row r="401" spans="1:7" x14ac:dyDescent="0.25">
      <c r="A401">
        <v>1400</v>
      </c>
      <c r="B401" t="s">
        <v>5</v>
      </c>
      <c r="C401">
        <v>345.50461908071202</v>
      </c>
      <c r="D401" t="b">
        <v>1</v>
      </c>
      <c r="E401">
        <v>12522.97</v>
      </c>
      <c r="F401">
        <v>9</v>
      </c>
      <c r="G401" s="3" t="str">
        <f>Table4[[#This Row],[Tamanho amostra]]&amp;Table4[[#This Row],[Tempo]]&amp;Table4[[#This Row],[Resultado]]</f>
        <v>1400345.50461908071212522.97</v>
      </c>
    </row>
    <row r="402" spans="1:7" x14ac:dyDescent="0.25">
      <c r="A402">
        <v>1400</v>
      </c>
      <c r="B402" t="s">
        <v>6</v>
      </c>
      <c r="C402">
        <v>0.14286986081651701</v>
      </c>
      <c r="D402" t="b">
        <v>0</v>
      </c>
      <c r="E402">
        <v>14097.84</v>
      </c>
      <c r="F402">
        <v>9</v>
      </c>
      <c r="G402" s="3" t="str">
        <f>Table4[[#This Row],[Tamanho amostra]]&amp;Table4[[#This Row],[Tempo]]&amp;Table4[[#This Row],[Resultado]]</f>
        <v>14000.14286986081651714097.84</v>
      </c>
    </row>
    <row r="403" spans="1:7" x14ac:dyDescent="0.25">
      <c r="A403">
        <v>1400</v>
      </c>
      <c r="B403" t="s">
        <v>19</v>
      </c>
      <c r="C403">
        <v>8.6376608309014902</v>
      </c>
      <c r="D403" t="b">
        <v>1</v>
      </c>
      <c r="E403">
        <v>12352.91</v>
      </c>
      <c r="F403">
        <v>9</v>
      </c>
      <c r="G403" s="3" t="str">
        <f>Table4[[#This Row],[Tamanho amostra]]&amp;Table4[[#This Row],[Tempo]]&amp;Table4[[#This Row],[Resultado]]</f>
        <v>14008.6376608309014912352.91</v>
      </c>
    </row>
    <row r="404" spans="1:7" x14ac:dyDescent="0.25">
      <c r="A404">
        <v>1600</v>
      </c>
      <c r="B404" t="s">
        <v>5</v>
      </c>
      <c r="C404">
        <v>537.96379320106098</v>
      </c>
      <c r="D404" t="b">
        <v>1</v>
      </c>
      <c r="E404">
        <v>14310.37</v>
      </c>
      <c r="F404">
        <v>9</v>
      </c>
      <c r="G404" s="3" t="str">
        <f>Table4[[#This Row],[Tamanho amostra]]&amp;Table4[[#This Row],[Tempo]]&amp;Table4[[#This Row],[Resultado]]</f>
        <v>1600537.96379320106114310.37</v>
      </c>
    </row>
    <row r="405" spans="1:7" x14ac:dyDescent="0.25">
      <c r="A405">
        <v>1600</v>
      </c>
      <c r="B405" t="s">
        <v>6</v>
      </c>
      <c r="C405">
        <v>0.211161609158352</v>
      </c>
      <c r="D405" t="b">
        <v>0</v>
      </c>
      <c r="E405">
        <v>15904.94</v>
      </c>
      <c r="F405">
        <v>9</v>
      </c>
      <c r="G405" s="3" t="str">
        <f>Table4[[#This Row],[Tamanho amostra]]&amp;Table4[[#This Row],[Tempo]]&amp;Table4[[#This Row],[Resultado]]</f>
        <v>16000.21116160915835215904.94</v>
      </c>
    </row>
    <row r="406" spans="1:7" x14ac:dyDescent="0.25">
      <c r="A406">
        <v>1600</v>
      </c>
      <c r="B406" t="s">
        <v>19</v>
      </c>
      <c r="C406">
        <v>11.0274670994599</v>
      </c>
      <c r="D406" t="b">
        <v>1</v>
      </c>
      <c r="E406">
        <v>14035.8</v>
      </c>
      <c r="F406">
        <v>9</v>
      </c>
      <c r="G406" s="3" t="str">
        <f>Table4[[#This Row],[Tamanho amostra]]&amp;Table4[[#This Row],[Tempo]]&amp;Table4[[#This Row],[Resultado]]</f>
        <v>160011.027467099459914035.8</v>
      </c>
    </row>
    <row r="407" spans="1:7" x14ac:dyDescent="0.25">
      <c r="A407">
        <v>1800</v>
      </c>
      <c r="B407" t="s">
        <v>5</v>
      </c>
      <c r="C407">
        <v>737.28276412944695</v>
      </c>
      <c r="D407" t="b">
        <v>1</v>
      </c>
      <c r="E407">
        <v>13562.9</v>
      </c>
      <c r="F407">
        <v>9</v>
      </c>
      <c r="G407" s="3" t="str">
        <f>Table4[[#This Row],[Tamanho amostra]]&amp;Table4[[#This Row],[Tempo]]&amp;Table4[[#This Row],[Resultado]]</f>
        <v>1800737.28276412944713562.9</v>
      </c>
    </row>
    <row r="408" spans="1:7" x14ac:dyDescent="0.25">
      <c r="A408">
        <v>1800</v>
      </c>
      <c r="B408" t="s">
        <v>6</v>
      </c>
      <c r="C408">
        <v>0.23162398492240699</v>
      </c>
      <c r="D408" t="b">
        <v>0</v>
      </c>
      <c r="E408">
        <v>14570.37</v>
      </c>
      <c r="F408">
        <v>9</v>
      </c>
      <c r="G408" s="3" t="str">
        <f>Table4[[#This Row],[Tamanho amostra]]&amp;Table4[[#This Row],[Tempo]]&amp;Table4[[#This Row],[Resultado]]</f>
        <v>18000.23162398492240714570.37</v>
      </c>
    </row>
    <row r="409" spans="1:7" x14ac:dyDescent="0.25">
      <c r="A409">
        <v>1800</v>
      </c>
      <c r="B409" t="s">
        <v>19</v>
      </c>
      <c r="C409">
        <v>5.0649830276783998</v>
      </c>
      <c r="D409" t="b">
        <v>1</v>
      </c>
      <c r="E409">
        <v>13334.14</v>
      </c>
      <c r="F409">
        <v>9</v>
      </c>
      <c r="G409" s="3" t="str">
        <f>Table4[[#This Row],[Tamanho amostra]]&amp;Table4[[#This Row],[Tempo]]&amp;Table4[[#This Row],[Resultado]]</f>
        <v>18005.064983027678413334.14</v>
      </c>
    </row>
    <row r="410" spans="1:7" x14ac:dyDescent="0.25">
      <c r="A410">
        <v>2000</v>
      </c>
      <c r="B410" t="s">
        <v>5</v>
      </c>
      <c r="C410">
        <v>886.764024421763</v>
      </c>
      <c r="D410" t="b">
        <v>1</v>
      </c>
      <c r="E410">
        <v>18091.13</v>
      </c>
      <c r="F410">
        <v>9</v>
      </c>
      <c r="G410" s="3" t="str">
        <f>Table4[[#This Row],[Tamanho amostra]]&amp;Table4[[#This Row],[Tempo]]&amp;Table4[[#This Row],[Resultado]]</f>
        <v>2000886.76402442176318091.13</v>
      </c>
    </row>
    <row r="411" spans="1:7" x14ac:dyDescent="0.25">
      <c r="A411">
        <v>2000</v>
      </c>
      <c r="B411" t="s">
        <v>6</v>
      </c>
      <c r="C411">
        <v>0.371377535489955</v>
      </c>
      <c r="D411" t="b">
        <v>0</v>
      </c>
      <c r="E411">
        <v>19060.59</v>
      </c>
      <c r="F411">
        <v>9</v>
      </c>
      <c r="G411" s="3" t="str">
        <f>Table4[[#This Row],[Tamanho amostra]]&amp;Table4[[#This Row],[Tempo]]&amp;Table4[[#This Row],[Resultado]]</f>
        <v>20000.37137753548995519060.59</v>
      </c>
    </row>
    <row r="412" spans="1:7" x14ac:dyDescent="0.25">
      <c r="A412">
        <v>2000</v>
      </c>
      <c r="B412" t="s">
        <v>19</v>
      </c>
      <c r="C412">
        <v>22.808685791742299</v>
      </c>
      <c r="D412" t="b">
        <v>1</v>
      </c>
      <c r="E412">
        <v>18091.13</v>
      </c>
      <c r="F412">
        <v>9</v>
      </c>
      <c r="G412" s="3" t="str">
        <f>Table4[[#This Row],[Tamanho amostra]]&amp;Table4[[#This Row],[Tempo]]&amp;Table4[[#This Row],[Resultado]]</f>
        <v>200022.808685791742318091.13</v>
      </c>
    </row>
    <row r="413" spans="1:7" x14ac:dyDescent="0.25">
      <c r="A413">
        <v>600</v>
      </c>
      <c r="B413" t="s">
        <v>5</v>
      </c>
      <c r="C413">
        <v>49.269667249776802</v>
      </c>
      <c r="D413" t="b">
        <v>1</v>
      </c>
      <c r="E413">
        <v>5391.72</v>
      </c>
      <c r="F413">
        <v>10</v>
      </c>
      <c r="G413" s="3" t="str">
        <f>Table4[[#This Row],[Tamanho amostra]]&amp;Table4[[#This Row],[Tempo]]&amp;Table4[[#This Row],[Resultado]]</f>
        <v>60049.26966724977685391.72</v>
      </c>
    </row>
    <row r="414" spans="1:7" x14ac:dyDescent="0.25">
      <c r="A414">
        <v>600</v>
      </c>
      <c r="B414" t="s">
        <v>6</v>
      </c>
      <c r="C414">
        <v>5.7705751457227401E-2</v>
      </c>
      <c r="D414" t="b">
        <v>0</v>
      </c>
      <c r="E414">
        <v>5572.4</v>
      </c>
      <c r="F414">
        <v>10</v>
      </c>
      <c r="G414" s="3" t="str">
        <f>Table4[[#This Row],[Tamanho amostra]]&amp;Table4[[#This Row],[Tempo]]&amp;Table4[[#This Row],[Resultado]]</f>
        <v>6000.05770575145722745572.4</v>
      </c>
    </row>
    <row r="415" spans="1:7" x14ac:dyDescent="0.25">
      <c r="A415">
        <v>600</v>
      </c>
      <c r="B415" t="s">
        <v>19</v>
      </c>
      <c r="C415">
        <v>0.50215343236359899</v>
      </c>
      <c r="D415" t="b">
        <v>1</v>
      </c>
      <c r="E415">
        <v>5346.46</v>
      </c>
      <c r="F415">
        <v>10</v>
      </c>
      <c r="G415" s="3" t="str">
        <f>Table4[[#This Row],[Tamanho amostra]]&amp;Table4[[#This Row],[Tempo]]&amp;Table4[[#This Row],[Resultado]]</f>
        <v>6000.5021534323635995346.46</v>
      </c>
    </row>
    <row r="416" spans="1:7" x14ac:dyDescent="0.25">
      <c r="A416">
        <v>600</v>
      </c>
      <c r="B416" t="s">
        <v>5</v>
      </c>
      <c r="C416">
        <v>56.4408275842829</v>
      </c>
      <c r="D416" t="b">
        <v>1</v>
      </c>
      <c r="E416">
        <v>5170.12</v>
      </c>
      <c r="F416">
        <v>11</v>
      </c>
      <c r="G416" s="3" t="str">
        <f>Table4[[#This Row],[Tamanho amostra]]&amp;Table4[[#This Row],[Tempo]]&amp;Table4[[#This Row],[Resultado]]</f>
        <v>60056.44082758428295170.12</v>
      </c>
    </row>
    <row r="417" spans="1:7" x14ac:dyDescent="0.25">
      <c r="A417">
        <v>600</v>
      </c>
      <c r="B417" t="s">
        <v>6</v>
      </c>
      <c r="C417">
        <v>8.0642739458056598E-2</v>
      </c>
      <c r="D417" t="b">
        <v>0</v>
      </c>
      <c r="E417">
        <v>5413.39</v>
      </c>
      <c r="F417">
        <v>11</v>
      </c>
      <c r="G417" s="3" t="str">
        <f>Table4[[#This Row],[Tamanho amostra]]&amp;Table4[[#This Row],[Tempo]]&amp;Table4[[#This Row],[Resultado]]</f>
        <v>6000.08064273945805665413.39</v>
      </c>
    </row>
    <row r="418" spans="1:7" x14ac:dyDescent="0.25">
      <c r="A418">
        <v>600</v>
      </c>
      <c r="B418" t="s">
        <v>19</v>
      </c>
      <c r="C418">
        <v>0.72730670390694696</v>
      </c>
      <c r="D418" t="b">
        <v>1</v>
      </c>
      <c r="E418">
        <v>5086.9799999999996</v>
      </c>
      <c r="F418">
        <v>11</v>
      </c>
      <c r="G418" s="3" t="str">
        <f>Table4[[#This Row],[Tamanho amostra]]&amp;Table4[[#This Row],[Tempo]]&amp;Table4[[#This Row],[Resultado]]</f>
        <v>6000.7273067039069475086.98</v>
      </c>
    </row>
    <row r="419" spans="1:7" x14ac:dyDescent="0.25">
      <c r="A419">
        <v>700</v>
      </c>
      <c r="B419" t="s">
        <v>5</v>
      </c>
      <c r="C419">
        <v>96.416325880901098</v>
      </c>
      <c r="D419" t="b">
        <v>1</v>
      </c>
      <c r="E419">
        <v>4524.68</v>
      </c>
      <c r="F419">
        <v>10</v>
      </c>
      <c r="G419" s="3" t="str">
        <f>Table4[[#This Row],[Tamanho amostra]]&amp;Table4[[#This Row],[Tempo]]&amp;Table4[[#This Row],[Resultado]]</f>
        <v>70096.41632588090114524.68</v>
      </c>
    </row>
    <row r="420" spans="1:7" x14ac:dyDescent="0.25">
      <c r="A420">
        <v>700</v>
      </c>
      <c r="B420" t="s">
        <v>6</v>
      </c>
      <c r="C420">
        <v>7.4682954366437501E-2</v>
      </c>
      <c r="D420" t="b">
        <v>0</v>
      </c>
      <c r="E420">
        <v>5604.61</v>
      </c>
      <c r="F420">
        <v>10</v>
      </c>
      <c r="G420" s="3" t="str">
        <f>Table4[[#This Row],[Tamanho amostra]]&amp;Table4[[#This Row],[Tempo]]&amp;Table4[[#This Row],[Resultado]]</f>
        <v>7000.07468295436643755604.61</v>
      </c>
    </row>
    <row r="421" spans="1:7" x14ac:dyDescent="0.25">
      <c r="A421">
        <v>700</v>
      </c>
      <c r="B421" t="s">
        <v>19</v>
      </c>
      <c r="C421">
        <v>3.1827332385915899</v>
      </c>
      <c r="D421" t="b">
        <v>1</v>
      </c>
      <c r="E421">
        <v>4499.26</v>
      </c>
      <c r="F421">
        <v>10</v>
      </c>
      <c r="G421" s="3" t="str">
        <f>Table4[[#This Row],[Tamanho amostra]]&amp;Table4[[#This Row],[Tempo]]&amp;Table4[[#This Row],[Resultado]]</f>
        <v>7003.182733238591594499.26</v>
      </c>
    </row>
    <row r="422" spans="1:7" x14ac:dyDescent="0.25">
      <c r="A422">
        <v>700</v>
      </c>
      <c r="B422" t="s">
        <v>5</v>
      </c>
      <c r="C422">
        <v>97.042982493567195</v>
      </c>
      <c r="D422" t="b">
        <v>1</v>
      </c>
      <c r="E422">
        <v>6309.89</v>
      </c>
      <c r="F422">
        <v>11</v>
      </c>
      <c r="G422" s="3" t="str">
        <f>Table4[[#This Row],[Tamanho amostra]]&amp;Table4[[#This Row],[Tempo]]&amp;Table4[[#This Row],[Resultado]]</f>
        <v>70097.04298249356726309.89</v>
      </c>
    </row>
    <row r="423" spans="1:7" x14ac:dyDescent="0.25">
      <c r="A423">
        <v>700</v>
      </c>
      <c r="B423" t="s">
        <v>6</v>
      </c>
      <c r="C423">
        <v>7.7810333849697599E-2</v>
      </c>
      <c r="D423" t="b">
        <v>0</v>
      </c>
      <c r="E423">
        <v>6455.62</v>
      </c>
      <c r="F423">
        <v>11</v>
      </c>
      <c r="G423" s="3" t="str">
        <f>Table4[[#This Row],[Tamanho amostra]]&amp;Table4[[#This Row],[Tempo]]&amp;Table4[[#This Row],[Resultado]]</f>
        <v>7000.07781033384969766455.62</v>
      </c>
    </row>
    <row r="424" spans="1:7" x14ac:dyDescent="0.25">
      <c r="A424">
        <v>700</v>
      </c>
      <c r="B424" t="s">
        <v>19</v>
      </c>
      <c r="C424">
        <v>1.48356269364069</v>
      </c>
      <c r="D424" t="b">
        <v>1</v>
      </c>
      <c r="E424">
        <v>6255.57</v>
      </c>
      <c r="F424">
        <v>11</v>
      </c>
      <c r="G424" s="3" t="str">
        <f>Table4[[#This Row],[Tamanho amostra]]&amp;Table4[[#This Row],[Tempo]]&amp;Table4[[#This Row],[Resultado]]</f>
        <v>7001.483562693640696255.57</v>
      </c>
    </row>
    <row r="425" spans="1:7" x14ac:dyDescent="0.25">
      <c r="A425">
        <v>800</v>
      </c>
      <c r="B425" t="s">
        <v>5</v>
      </c>
      <c r="C425">
        <v>118.79274331447201</v>
      </c>
      <c r="D425" t="b">
        <v>1</v>
      </c>
      <c r="E425">
        <v>7129.78</v>
      </c>
      <c r="F425">
        <v>10</v>
      </c>
      <c r="G425" s="3" t="str">
        <f>Table4[[#This Row],[Tamanho amostra]]&amp;Table4[[#This Row],[Tempo]]&amp;Table4[[#This Row],[Resultado]]</f>
        <v>800118.7927433144727129.78</v>
      </c>
    </row>
    <row r="426" spans="1:7" x14ac:dyDescent="0.25">
      <c r="A426">
        <v>800</v>
      </c>
      <c r="B426" t="s">
        <v>6</v>
      </c>
      <c r="C426">
        <v>0.100521681195175</v>
      </c>
      <c r="D426" t="b">
        <v>0</v>
      </c>
      <c r="E426">
        <v>8362.6200000000008</v>
      </c>
      <c r="F426">
        <v>10</v>
      </c>
      <c r="G426" s="3" t="str">
        <f>Table4[[#This Row],[Tamanho amostra]]&amp;Table4[[#This Row],[Tempo]]&amp;Table4[[#This Row],[Resultado]]</f>
        <v>8000.1005216811951758362.62</v>
      </c>
    </row>
    <row r="427" spans="1:7" x14ac:dyDescent="0.25">
      <c r="A427">
        <v>800</v>
      </c>
      <c r="B427" t="s">
        <v>19</v>
      </c>
      <c r="C427">
        <v>2.28019482224436</v>
      </c>
      <c r="D427" t="b">
        <v>1</v>
      </c>
      <c r="E427">
        <v>6831.11</v>
      </c>
      <c r="F427">
        <v>10</v>
      </c>
      <c r="G427" s="3" t="str">
        <f>Table4[[#This Row],[Tamanho amostra]]&amp;Table4[[#This Row],[Tempo]]&amp;Table4[[#This Row],[Resultado]]</f>
        <v>8002.280194822244366831.11</v>
      </c>
    </row>
    <row r="428" spans="1:7" x14ac:dyDescent="0.25">
      <c r="A428">
        <v>800</v>
      </c>
      <c r="B428" t="s">
        <v>5</v>
      </c>
      <c r="C428">
        <v>110.00060266567699</v>
      </c>
      <c r="D428" t="b">
        <v>1</v>
      </c>
      <c r="E428">
        <v>7183.42</v>
      </c>
      <c r="F428">
        <v>11</v>
      </c>
      <c r="G428" s="3" t="str">
        <f>Table4[[#This Row],[Tamanho amostra]]&amp;Table4[[#This Row],[Tempo]]&amp;Table4[[#This Row],[Resultado]]</f>
        <v>800110.0006026656777183.42</v>
      </c>
    </row>
    <row r="429" spans="1:7" x14ac:dyDescent="0.25">
      <c r="A429">
        <v>800</v>
      </c>
      <c r="B429" t="s">
        <v>6</v>
      </c>
      <c r="C429">
        <v>5.7472315942845797E-2</v>
      </c>
      <c r="D429" t="b">
        <v>0</v>
      </c>
      <c r="E429">
        <v>7799.11</v>
      </c>
      <c r="F429">
        <v>11</v>
      </c>
      <c r="G429" s="3" t="str">
        <f>Table4[[#This Row],[Tamanho amostra]]&amp;Table4[[#This Row],[Tempo]]&amp;Table4[[#This Row],[Resultado]]</f>
        <v>8000.05747231594284587799.11</v>
      </c>
    </row>
    <row r="430" spans="1:7" x14ac:dyDescent="0.25">
      <c r="A430">
        <v>800</v>
      </c>
      <c r="B430" t="s">
        <v>19</v>
      </c>
      <c r="C430">
        <v>3.6893051252428601</v>
      </c>
      <c r="D430" t="b">
        <v>1</v>
      </c>
      <c r="E430">
        <v>7149.98</v>
      </c>
      <c r="F430">
        <v>11</v>
      </c>
      <c r="G430" s="3" t="str">
        <f>Table4[[#This Row],[Tamanho amostra]]&amp;Table4[[#This Row],[Tempo]]&amp;Table4[[#This Row],[Resultado]]</f>
        <v>8003.689305125242867149.98</v>
      </c>
    </row>
    <row r="431" spans="1:7" x14ac:dyDescent="0.25">
      <c r="A431">
        <v>900</v>
      </c>
      <c r="B431" t="s">
        <v>5</v>
      </c>
      <c r="C431">
        <v>123.78707316993101</v>
      </c>
      <c r="D431" t="b">
        <v>1</v>
      </c>
      <c r="E431">
        <v>7401.54</v>
      </c>
      <c r="F431">
        <v>10</v>
      </c>
      <c r="G431" s="3" t="str">
        <f>Table4[[#This Row],[Tamanho amostra]]&amp;Table4[[#This Row],[Tempo]]&amp;Table4[[#This Row],[Resultado]]</f>
        <v>900123.7870731699317401.54</v>
      </c>
    </row>
    <row r="432" spans="1:7" x14ac:dyDescent="0.25">
      <c r="A432">
        <v>900</v>
      </c>
      <c r="B432" t="s">
        <v>6</v>
      </c>
      <c r="C432">
        <v>9.9745477340775296E-2</v>
      </c>
      <c r="D432" t="b">
        <v>0</v>
      </c>
      <c r="E432">
        <v>7113.58</v>
      </c>
      <c r="F432">
        <v>10</v>
      </c>
      <c r="G432" s="3" t="str">
        <f>Table4[[#This Row],[Tamanho amostra]]&amp;Table4[[#This Row],[Tempo]]&amp;Table4[[#This Row],[Resultado]]</f>
        <v>9000.09974547734077537113.58</v>
      </c>
    </row>
    <row r="433" spans="1:7" x14ac:dyDescent="0.25">
      <c r="A433">
        <v>900</v>
      </c>
      <c r="B433" t="s">
        <v>19</v>
      </c>
      <c r="C433">
        <v>0.97537727117582995</v>
      </c>
      <c r="D433" t="b">
        <v>1</v>
      </c>
      <c r="E433">
        <v>7013.38</v>
      </c>
      <c r="F433">
        <v>10</v>
      </c>
      <c r="G433" s="3" t="str">
        <f>Table4[[#This Row],[Tamanho amostra]]&amp;Table4[[#This Row],[Tempo]]&amp;Table4[[#This Row],[Resultado]]</f>
        <v>9000.975377271175837013.38</v>
      </c>
    </row>
    <row r="434" spans="1:7" x14ac:dyDescent="0.25">
      <c r="A434">
        <v>900</v>
      </c>
      <c r="B434" t="s">
        <v>5</v>
      </c>
      <c r="C434">
        <v>137.533640149923</v>
      </c>
      <c r="D434" t="b">
        <v>1</v>
      </c>
      <c r="E434">
        <v>7410.46</v>
      </c>
      <c r="F434">
        <v>11</v>
      </c>
      <c r="G434" s="3" t="str">
        <f>Table4[[#This Row],[Tamanho amostra]]&amp;Table4[[#This Row],[Tempo]]&amp;Table4[[#This Row],[Resultado]]</f>
        <v>900137.5336401499237410.46</v>
      </c>
    </row>
    <row r="435" spans="1:7" x14ac:dyDescent="0.25">
      <c r="A435">
        <v>900</v>
      </c>
      <c r="B435" t="s">
        <v>6</v>
      </c>
      <c r="C435">
        <v>9.1885797931013202E-2</v>
      </c>
      <c r="D435" t="b">
        <v>0</v>
      </c>
      <c r="E435">
        <v>9484.77</v>
      </c>
      <c r="F435">
        <v>11</v>
      </c>
      <c r="G435" s="3" t="str">
        <f>Table4[[#This Row],[Tamanho amostra]]&amp;Table4[[#This Row],[Tempo]]&amp;Table4[[#This Row],[Resultado]]</f>
        <v>9000.09188579793101329484.77</v>
      </c>
    </row>
    <row r="436" spans="1:7" x14ac:dyDescent="0.25">
      <c r="A436">
        <v>900</v>
      </c>
      <c r="B436" t="s">
        <v>19</v>
      </c>
      <c r="C436">
        <v>2.8548785971222501</v>
      </c>
      <c r="D436" t="b">
        <v>1</v>
      </c>
      <c r="E436">
        <v>7165.88</v>
      </c>
      <c r="F436">
        <v>11</v>
      </c>
      <c r="G436" s="3" t="str">
        <f>Table4[[#This Row],[Tamanho amostra]]&amp;Table4[[#This Row],[Tempo]]&amp;Table4[[#This Row],[Resultado]]</f>
        <v>9002.854878597122257165.88</v>
      </c>
    </row>
    <row r="437" spans="1:7" x14ac:dyDescent="0.25">
      <c r="A437">
        <v>900</v>
      </c>
      <c r="B437" t="s">
        <v>5</v>
      </c>
      <c r="C437">
        <v>140.43086370319801</v>
      </c>
      <c r="D437" t="b">
        <v>1</v>
      </c>
      <c r="E437">
        <v>8128.89</v>
      </c>
      <c r="F437">
        <v>12</v>
      </c>
      <c r="G437" s="3" t="str">
        <f>Table4[[#This Row],[Tamanho amostra]]&amp;Table4[[#This Row],[Tempo]]&amp;Table4[[#This Row],[Resultado]]</f>
        <v>900140.4308637031988128.89</v>
      </c>
    </row>
    <row r="438" spans="1:7" x14ac:dyDescent="0.25">
      <c r="A438">
        <v>900</v>
      </c>
      <c r="B438" t="s">
        <v>6</v>
      </c>
      <c r="C438">
        <v>6.11892329202419E-2</v>
      </c>
      <c r="D438" t="b">
        <v>0</v>
      </c>
      <c r="E438">
        <v>9221.92</v>
      </c>
      <c r="F438">
        <v>12</v>
      </c>
      <c r="G438" s="3" t="str">
        <f>Table4[[#This Row],[Tamanho amostra]]&amp;Table4[[#This Row],[Tempo]]&amp;Table4[[#This Row],[Resultado]]</f>
        <v>9000.06118923292024199221.92</v>
      </c>
    </row>
    <row r="439" spans="1:7" x14ac:dyDescent="0.25">
      <c r="A439">
        <v>900</v>
      </c>
      <c r="B439" t="s">
        <v>19</v>
      </c>
      <c r="C439">
        <v>4.7733595514099498</v>
      </c>
      <c r="D439" t="b">
        <v>1</v>
      </c>
      <c r="E439">
        <v>8128.89</v>
      </c>
      <c r="F439">
        <v>12</v>
      </c>
      <c r="G439" s="3" t="str">
        <f>Table4[[#This Row],[Tamanho amostra]]&amp;Table4[[#This Row],[Tempo]]&amp;Table4[[#This Row],[Resultado]]</f>
        <v>9004.773359551409958128.89</v>
      </c>
    </row>
    <row r="440" spans="1:7" x14ac:dyDescent="0.25">
      <c r="A440">
        <v>1000</v>
      </c>
      <c r="B440" t="s">
        <v>5</v>
      </c>
      <c r="C440">
        <v>180.215517595048</v>
      </c>
      <c r="D440" t="b">
        <v>1</v>
      </c>
      <c r="E440">
        <v>8937.14</v>
      </c>
      <c r="F440">
        <v>10</v>
      </c>
      <c r="G440" s="3" t="str">
        <f>Table4[[#This Row],[Tamanho amostra]]&amp;Table4[[#This Row],[Tempo]]&amp;Table4[[#This Row],[Resultado]]</f>
        <v>1000180.2155175950488937.14</v>
      </c>
    </row>
    <row r="441" spans="1:7" x14ac:dyDescent="0.25">
      <c r="A441">
        <v>1000</v>
      </c>
      <c r="B441" t="s">
        <v>6</v>
      </c>
      <c r="C441">
        <v>9.1025491650498197E-2</v>
      </c>
      <c r="D441" t="b">
        <v>0</v>
      </c>
      <c r="E441">
        <v>10443.450000000001</v>
      </c>
      <c r="F441">
        <v>10</v>
      </c>
      <c r="G441" s="3" t="str">
        <f>Table4[[#This Row],[Tamanho amostra]]&amp;Table4[[#This Row],[Tempo]]&amp;Table4[[#This Row],[Resultado]]</f>
        <v>10000.091025491650498210443.45</v>
      </c>
    </row>
    <row r="442" spans="1:7" x14ac:dyDescent="0.25">
      <c r="A442">
        <v>1000</v>
      </c>
      <c r="B442" t="s">
        <v>19</v>
      </c>
      <c r="C442">
        <v>6.1710762320799404</v>
      </c>
      <c r="D442" t="b">
        <v>1</v>
      </c>
      <c r="E442">
        <v>8753.99</v>
      </c>
      <c r="F442">
        <v>10</v>
      </c>
      <c r="G442" s="3" t="str">
        <f>Table4[[#This Row],[Tamanho amostra]]&amp;Table4[[#This Row],[Tempo]]&amp;Table4[[#This Row],[Resultado]]</f>
        <v>10006.171076232079948753.99</v>
      </c>
    </row>
    <row r="443" spans="1:7" x14ac:dyDescent="0.25">
      <c r="A443">
        <v>1000</v>
      </c>
      <c r="B443" t="s">
        <v>5</v>
      </c>
      <c r="C443">
        <v>172.866107296644</v>
      </c>
      <c r="D443" t="b">
        <v>1</v>
      </c>
      <c r="E443">
        <v>6764.79</v>
      </c>
      <c r="F443">
        <v>11</v>
      </c>
      <c r="G443" s="3" t="str">
        <f>Table4[[#This Row],[Tamanho amostra]]&amp;Table4[[#This Row],[Tempo]]&amp;Table4[[#This Row],[Resultado]]</f>
        <v>1000172.8661072966446764.79</v>
      </c>
    </row>
    <row r="444" spans="1:7" x14ac:dyDescent="0.25">
      <c r="A444">
        <v>1000</v>
      </c>
      <c r="B444" t="s">
        <v>6</v>
      </c>
      <c r="C444">
        <v>0.108164335319997</v>
      </c>
      <c r="D444" t="b">
        <v>0</v>
      </c>
      <c r="E444">
        <v>9762.4599999999991</v>
      </c>
      <c r="F444">
        <v>11</v>
      </c>
      <c r="G444" s="3" t="str">
        <f>Table4[[#This Row],[Tamanho amostra]]&amp;Table4[[#This Row],[Tempo]]&amp;Table4[[#This Row],[Resultado]]</f>
        <v>10000.1081643353199979762.46</v>
      </c>
    </row>
    <row r="445" spans="1:7" x14ac:dyDescent="0.25">
      <c r="A445">
        <v>1000</v>
      </c>
      <c r="B445" t="s">
        <v>19</v>
      </c>
      <c r="C445">
        <v>5.6701232080028996</v>
      </c>
      <c r="D445" t="b">
        <v>1</v>
      </c>
      <c r="E445">
        <v>6725.14</v>
      </c>
      <c r="F445">
        <v>11</v>
      </c>
      <c r="G445" s="3" t="str">
        <f>Table4[[#This Row],[Tamanho amostra]]&amp;Table4[[#This Row],[Tempo]]&amp;Table4[[#This Row],[Resultado]]</f>
        <v>10005.67012320800296725.14</v>
      </c>
    </row>
    <row r="446" spans="1:7" x14ac:dyDescent="0.25">
      <c r="A446">
        <v>10</v>
      </c>
      <c r="B446" t="s">
        <v>5</v>
      </c>
      <c r="C446">
        <v>7.0806037651630502E-2</v>
      </c>
      <c r="D446" t="b">
        <v>1</v>
      </c>
      <c r="E446">
        <v>89.58</v>
      </c>
      <c r="F446">
        <v>12</v>
      </c>
      <c r="G446" s="3" t="str">
        <f>Table4[[#This Row],[Tamanho amostra]]&amp;Table4[[#This Row],[Tempo]]&amp;Table4[[#This Row],[Resultado]]</f>
        <v>100.070806037651630589.58</v>
      </c>
    </row>
    <row r="447" spans="1:7" x14ac:dyDescent="0.25">
      <c r="A447">
        <v>10</v>
      </c>
      <c r="B447" t="s">
        <v>6</v>
      </c>
      <c r="C447">
        <v>1.9950736491098999E-3</v>
      </c>
      <c r="D447" t="b">
        <v>0</v>
      </c>
      <c r="E447">
        <v>95.98</v>
      </c>
      <c r="F447">
        <v>12</v>
      </c>
      <c r="G447" s="3" t="str">
        <f>Table4[[#This Row],[Tamanho amostra]]&amp;Table4[[#This Row],[Tempo]]&amp;Table4[[#This Row],[Resultado]]</f>
        <v>100.001995073649109995.98</v>
      </c>
    </row>
    <row r="448" spans="1:7" x14ac:dyDescent="0.25">
      <c r="A448">
        <v>10</v>
      </c>
      <c r="B448" t="s">
        <v>19</v>
      </c>
      <c r="C448">
        <v>4.1677880323478496E-3</v>
      </c>
      <c r="D448" t="b">
        <v>1</v>
      </c>
      <c r="E448">
        <v>89.58</v>
      </c>
      <c r="F448">
        <v>12</v>
      </c>
      <c r="G448" s="3" t="str">
        <f>Table4[[#This Row],[Tamanho amostra]]&amp;Table4[[#This Row],[Tempo]]&amp;Table4[[#This Row],[Resultado]]</f>
        <v>100.0041677880323478589.58</v>
      </c>
    </row>
    <row r="449" spans="1:7" x14ac:dyDescent="0.25">
      <c r="A449">
        <v>30</v>
      </c>
      <c r="B449" t="s">
        <v>5</v>
      </c>
      <c r="C449">
        <v>0.25801106377671501</v>
      </c>
      <c r="D449" t="b">
        <v>1</v>
      </c>
      <c r="E449">
        <v>265.02999999999997</v>
      </c>
      <c r="F449">
        <v>12</v>
      </c>
      <c r="G449" s="3" t="str">
        <f>Table4[[#This Row],[Tamanho amostra]]&amp;Table4[[#This Row],[Tempo]]&amp;Table4[[#This Row],[Resultado]]</f>
        <v>300.258011063776715265.03</v>
      </c>
    </row>
    <row r="450" spans="1:7" x14ac:dyDescent="0.25">
      <c r="A450">
        <v>30</v>
      </c>
      <c r="B450" t="s">
        <v>6</v>
      </c>
      <c r="C450">
        <v>4.02419852439217E-3</v>
      </c>
      <c r="D450" t="b">
        <v>0</v>
      </c>
      <c r="E450">
        <v>293.27</v>
      </c>
      <c r="F450">
        <v>12</v>
      </c>
      <c r="G450" s="3" t="str">
        <f>Table4[[#This Row],[Tamanho amostra]]&amp;Table4[[#This Row],[Tempo]]&amp;Table4[[#This Row],[Resultado]]</f>
        <v>300.00402419852439217293.27</v>
      </c>
    </row>
    <row r="451" spans="1:7" x14ac:dyDescent="0.25">
      <c r="A451">
        <v>30</v>
      </c>
      <c r="B451" t="s">
        <v>19</v>
      </c>
      <c r="C451">
        <v>4.64819750039384E-2</v>
      </c>
      <c r="D451" t="b">
        <v>1</v>
      </c>
      <c r="E451">
        <v>254.79</v>
      </c>
      <c r="F451">
        <v>12</v>
      </c>
      <c r="G451" s="3" t="str">
        <f>Table4[[#This Row],[Tamanho amostra]]&amp;Table4[[#This Row],[Tempo]]&amp;Table4[[#This Row],[Resultado]]</f>
        <v>300.0464819750039384254.79</v>
      </c>
    </row>
    <row r="452" spans="1:7" x14ac:dyDescent="0.25">
      <c r="A452">
        <v>40</v>
      </c>
      <c r="B452" t="s">
        <v>5</v>
      </c>
      <c r="C452">
        <v>0.40433615698681902</v>
      </c>
      <c r="D452" t="b">
        <v>1</v>
      </c>
      <c r="E452">
        <v>340.54</v>
      </c>
      <c r="F452">
        <v>12</v>
      </c>
      <c r="G452" s="3" t="str">
        <f>Table4[[#This Row],[Tamanho amostra]]&amp;Table4[[#This Row],[Tempo]]&amp;Table4[[#This Row],[Resultado]]</f>
        <v>400.404336156986819340.54</v>
      </c>
    </row>
    <row r="453" spans="1:7" x14ac:dyDescent="0.25">
      <c r="A453">
        <v>40</v>
      </c>
      <c r="B453" t="s">
        <v>6</v>
      </c>
      <c r="C453">
        <v>9.5511638134747594E-3</v>
      </c>
      <c r="D453" t="b">
        <v>0</v>
      </c>
      <c r="E453">
        <v>395.28</v>
      </c>
      <c r="F453">
        <v>12</v>
      </c>
      <c r="G453" s="3" t="str">
        <f>Table4[[#This Row],[Tamanho amostra]]&amp;Table4[[#This Row],[Tempo]]&amp;Table4[[#This Row],[Resultado]]</f>
        <v>400.00955116381347476395.28</v>
      </c>
    </row>
    <row r="454" spans="1:7" x14ac:dyDescent="0.25">
      <c r="A454">
        <v>40</v>
      </c>
      <c r="B454" t="s">
        <v>19</v>
      </c>
      <c r="C454">
        <v>3.4131636296802E-2</v>
      </c>
      <c r="D454" t="b">
        <v>1</v>
      </c>
      <c r="E454">
        <v>340.54</v>
      </c>
      <c r="F454">
        <v>12</v>
      </c>
      <c r="G454" s="3" t="str">
        <f>Table4[[#This Row],[Tamanho amostra]]&amp;Table4[[#This Row],[Tempo]]&amp;Table4[[#This Row],[Resultado]]</f>
        <v>400.034131636296802340.54</v>
      </c>
    </row>
    <row r="455" spans="1:7" x14ac:dyDescent="0.25">
      <c r="A455">
        <v>50</v>
      </c>
      <c r="B455" t="s">
        <v>5</v>
      </c>
      <c r="C455">
        <v>0.51386787467835904</v>
      </c>
      <c r="D455" t="b">
        <v>1</v>
      </c>
      <c r="E455">
        <v>431.37</v>
      </c>
      <c r="F455">
        <v>12</v>
      </c>
      <c r="G455" s="3" t="str">
        <f>Table4[[#This Row],[Tamanho amostra]]&amp;Table4[[#This Row],[Tempo]]&amp;Table4[[#This Row],[Resultado]]</f>
        <v>500.513867874678359431.37</v>
      </c>
    </row>
    <row r="456" spans="1:7" x14ac:dyDescent="0.25">
      <c r="A456">
        <v>50</v>
      </c>
      <c r="B456" t="s">
        <v>6</v>
      </c>
      <c r="C456">
        <v>7.6758848395734802E-3</v>
      </c>
      <c r="D456" t="b">
        <v>0</v>
      </c>
      <c r="E456">
        <v>474.15</v>
      </c>
      <c r="F456">
        <v>12</v>
      </c>
      <c r="G456" s="3" t="str">
        <f>Table4[[#This Row],[Tamanho amostra]]&amp;Table4[[#This Row],[Tempo]]&amp;Table4[[#This Row],[Resultado]]</f>
        <v>500.00767588483957348474.15</v>
      </c>
    </row>
    <row r="457" spans="1:7" x14ac:dyDescent="0.25">
      <c r="A457">
        <v>50</v>
      </c>
      <c r="B457" t="s">
        <v>19</v>
      </c>
      <c r="C457">
        <v>3.6593580974636497E-2</v>
      </c>
      <c r="D457" t="b">
        <v>1</v>
      </c>
      <c r="E457">
        <v>421.09</v>
      </c>
      <c r="F457">
        <v>12</v>
      </c>
      <c r="G457" s="3" t="str">
        <f>Table4[[#This Row],[Tamanho amostra]]&amp;Table4[[#This Row],[Tempo]]&amp;Table4[[#This Row],[Resultado]]</f>
        <v>500.0365935809746365421.09</v>
      </c>
    </row>
    <row r="458" spans="1:7" x14ac:dyDescent="0.25">
      <c r="A458">
        <v>60</v>
      </c>
      <c r="B458" t="s">
        <v>5</v>
      </c>
      <c r="C458">
        <v>0.75994418880953596</v>
      </c>
      <c r="D458" t="b">
        <v>1</v>
      </c>
      <c r="E458">
        <v>524.98</v>
      </c>
      <c r="F458">
        <v>12</v>
      </c>
      <c r="G458" s="3" t="str">
        <f>Table4[[#This Row],[Tamanho amostra]]&amp;Table4[[#This Row],[Tempo]]&amp;Table4[[#This Row],[Resultado]]</f>
        <v>600.759944188809536524.98</v>
      </c>
    </row>
    <row r="459" spans="1:7" x14ac:dyDescent="0.25">
      <c r="A459">
        <v>60</v>
      </c>
      <c r="B459" t="s">
        <v>6</v>
      </c>
      <c r="C459">
        <v>6.5735276742109302E-3</v>
      </c>
      <c r="D459" t="b">
        <v>0</v>
      </c>
      <c r="E459">
        <v>626.57000000000005</v>
      </c>
      <c r="F459">
        <v>12</v>
      </c>
      <c r="G459" s="3" t="str">
        <f>Table4[[#This Row],[Tamanho amostra]]&amp;Table4[[#This Row],[Tempo]]&amp;Table4[[#This Row],[Resultado]]</f>
        <v>600.00657352767421093626.57</v>
      </c>
    </row>
    <row r="460" spans="1:7" x14ac:dyDescent="0.25">
      <c r="A460">
        <v>60</v>
      </c>
      <c r="B460" t="s">
        <v>19</v>
      </c>
      <c r="C460">
        <v>3.2927945964396001E-2</v>
      </c>
      <c r="D460" t="b">
        <v>1</v>
      </c>
      <c r="E460">
        <v>516.04999999999995</v>
      </c>
      <c r="F460">
        <v>12</v>
      </c>
      <c r="G460" s="3" t="str">
        <f>Table4[[#This Row],[Tamanho amostra]]&amp;Table4[[#This Row],[Tempo]]&amp;Table4[[#This Row],[Resultado]]</f>
        <v>600.032927945964396516.05</v>
      </c>
    </row>
    <row r="461" spans="1:7" x14ac:dyDescent="0.25">
      <c r="A461">
        <v>80</v>
      </c>
      <c r="B461" t="s">
        <v>5</v>
      </c>
      <c r="C461">
        <v>1.11506319579373</v>
      </c>
      <c r="D461" t="b">
        <v>1</v>
      </c>
      <c r="E461">
        <v>707.07</v>
      </c>
      <c r="F461">
        <v>12</v>
      </c>
      <c r="G461" s="3" t="str">
        <f>Table4[[#This Row],[Tamanho amostra]]&amp;Table4[[#This Row],[Tempo]]&amp;Table4[[#This Row],[Resultado]]</f>
        <v>801.11506319579373707.07</v>
      </c>
    </row>
    <row r="462" spans="1:7" x14ac:dyDescent="0.25">
      <c r="A462">
        <v>80</v>
      </c>
      <c r="B462" t="s">
        <v>6</v>
      </c>
      <c r="C462">
        <v>6.5686456309404798E-2</v>
      </c>
      <c r="D462" t="b">
        <v>0</v>
      </c>
      <c r="E462">
        <v>706.33</v>
      </c>
      <c r="F462">
        <v>12</v>
      </c>
      <c r="G462" s="3" t="str">
        <f>Table4[[#This Row],[Tamanho amostra]]&amp;Table4[[#This Row],[Tempo]]&amp;Table4[[#This Row],[Resultado]]</f>
        <v>800.0656864563094048706.33</v>
      </c>
    </row>
    <row r="463" spans="1:7" x14ac:dyDescent="0.25">
      <c r="A463">
        <v>80</v>
      </c>
      <c r="B463" t="s">
        <v>19</v>
      </c>
      <c r="C463">
        <v>9.1710618731292298E-2</v>
      </c>
      <c r="D463" t="b">
        <v>1</v>
      </c>
      <c r="E463">
        <v>685.12</v>
      </c>
      <c r="F463">
        <v>12</v>
      </c>
      <c r="G463" s="3" t="str">
        <f>Table4[[#This Row],[Tamanho amostra]]&amp;Table4[[#This Row],[Tempo]]&amp;Table4[[#This Row],[Resultado]]</f>
        <v>800.0917106187312923685.12</v>
      </c>
    </row>
    <row r="464" spans="1:7" x14ac:dyDescent="0.25">
      <c r="A464">
        <v>90</v>
      </c>
      <c r="B464" t="s">
        <v>5</v>
      </c>
      <c r="C464">
        <v>1.77304611602688</v>
      </c>
      <c r="D464" t="b">
        <v>1</v>
      </c>
      <c r="E464">
        <v>797.35</v>
      </c>
      <c r="F464">
        <v>12</v>
      </c>
      <c r="G464" s="3" t="str">
        <f>Table4[[#This Row],[Tamanho amostra]]&amp;Table4[[#This Row],[Tempo]]&amp;Table4[[#This Row],[Resultado]]</f>
        <v>901.77304611602688797.35</v>
      </c>
    </row>
    <row r="465" spans="1:7" x14ac:dyDescent="0.25">
      <c r="A465">
        <v>90</v>
      </c>
      <c r="B465" t="s">
        <v>6</v>
      </c>
      <c r="C465">
        <v>1.4019669301055601E-2</v>
      </c>
      <c r="D465" t="b">
        <v>0</v>
      </c>
      <c r="E465">
        <v>833.02</v>
      </c>
      <c r="F465">
        <v>12</v>
      </c>
      <c r="G465" s="3" t="str">
        <f>Table4[[#This Row],[Tamanho amostra]]&amp;Table4[[#This Row],[Tempo]]&amp;Table4[[#This Row],[Resultado]]</f>
        <v>900.0140196693010556833.02</v>
      </c>
    </row>
    <row r="466" spans="1:7" x14ac:dyDescent="0.25">
      <c r="A466">
        <v>90</v>
      </c>
      <c r="B466" t="s">
        <v>19</v>
      </c>
      <c r="C466">
        <v>3.79728607624851E-2</v>
      </c>
      <c r="D466" t="b">
        <v>1</v>
      </c>
      <c r="E466">
        <v>792.32</v>
      </c>
      <c r="F466">
        <v>12</v>
      </c>
      <c r="G466" s="3" t="str">
        <f>Table4[[#This Row],[Tamanho amostra]]&amp;Table4[[#This Row],[Tempo]]&amp;Table4[[#This Row],[Resultado]]</f>
        <v>900.0379728607624851792.32</v>
      </c>
    </row>
    <row r="467" spans="1:7" x14ac:dyDescent="0.25">
      <c r="A467">
        <v>100</v>
      </c>
      <c r="B467" t="s">
        <v>5</v>
      </c>
      <c r="C467">
        <v>1.7873336823242101</v>
      </c>
      <c r="D467" t="b">
        <v>1</v>
      </c>
      <c r="E467">
        <v>879.39</v>
      </c>
      <c r="F467">
        <v>12</v>
      </c>
      <c r="G467" s="3" t="str">
        <f>Table4[[#This Row],[Tamanho amostra]]&amp;Table4[[#This Row],[Tempo]]&amp;Table4[[#This Row],[Resultado]]</f>
        <v>1001.78733368232421879.39</v>
      </c>
    </row>
    <row r="468" spans="1:7" x14ac:dyDescent="0.25">
      <c r="A468">
        <v>100</v>
      </c>
      <c r="B468" t="s">
        <v>6</v>
      </c>
      <c r="C468">
        <v>1.6550536942708499E-2</v>
      </c>
      <c r="D468" t="b">
        <v>0</v>
      </c>
      <c r="E468">
        <v>902.67</v>
      </c>
      <c r="F468">
        <v>12</v>
      </c>
      <c r="G468" s="3" t="str">
        <f>Table4[[#This Row],[Tamanho amostra]]&amp;Table4[[#This Row],[Tempo]]&amp;Table4[[#This Row],[Resultado]]</f>
        <v>1000.0165505369427085902.67</v>
      </c>
    </row>
    <row r="469" spans="1:7" x14ac:dyDescent="0.25">
      <c r="A469">
        <v>100</v>
      </c>
      <c r="B469" t="s">
        <v>19</v>
      </c>
      <c r="C469">
        <v>5.5029653284671E-2</v>
      </c>
      <c r="D469" t="b">
        <v>1</v>
      </c>
      <c r="E469">
        <v>852.53</v>
      </c>
      <c r="F469">
        <v>12</v>
      </c>
      <c r="G469" s="3" t="str">
        <f>Table4[[#This Row],[Tamanho amostra]]&amp;Table4[[#This Row],[Tempo]]&amp;Table4[[#This Row],[Resultado]]</f>
        <v>1000.055029653284671852.53</v>
      </c>
    </row>
    <row r="470" spans="1:7" x14ac:dyDescent="0.25">
      <c r="A470">
        <v>150</v>
      </c>
      <c r="B470" t="s">
        <v>5</v>
      </c>
      <c r="C470">
        <v>3.4867766370844899</v>
      </c>
      <c r="D470" t="b">
        <v>1</v>
      </c>
      <c r="E470">
        <v>1255.8599999999999</v>
      </c>
      <c r="F470">
        <v>12</v>
      </c>
      <c r="G470" s="3" t="str">
        <f>Table4[[#This Row],[Tamanho amostra]]&amp;Table4[[#This Row],[Tempo]]&amp;Table4[[#This Row],[Resultado]]</f>
        <v>1503.486776637084491255.86</v>
      </c>
    </row>
    <row r="471" spans="1:7" x14ac:dyDescent="0.25">
      <c r="A471">
        <v>150</v>
      </c>
      <c r="B471" t="s">
        <v>6</v>
      </c>
      <c r="C471">
        <v>1.9267250433230701E-2</v>
      </c>
      <c r="D471" t="b">
        <v>0</v>
      </c>
      <c r="E471">
        <v>1496.6</v>
      </c>
      <c r="F471">
        <v>12</v>
      </c>
      <c r="G471" s="3" t="str">
        <f>Table4[[#This Row],[Tamanho amostra]]&amp;Table4[[#This Row],[Tempo]]&amp;Table4[[#This Row],[Resultado]]</f>
        <v>1500.01926725043323071496.6</v>
      </c>
    </row>
    <row r="472" spans="1:7" x14ac:dyDescent="0.25">
      <c r="A472">
        <v>150</v>
      </c>
      <c r="B472" t="s">
        <v>19</v>
      </c>
      <c r="C472">
        <v>0.137999773538833</v>
      </c>
      <c r="D472" t="b">
        <v>1</v>
      </c>
      <c r="E472">
        <v>1208.5999999999999</v>
      </c>
      <c r="F472">
        <v>12</v>
      </c>
      <c r="G472" s="3" t="str">
        <f>Table4[[#This Row],[Tamanho amostra]]&amp;Table4[[#This Row],[Tempo]]&amp;Table4[[#This Row],[Resultado]]</f>
        <v>1500.1379997735388331208.6</v>
      </c>
    </row>
    <row r="473" spans="1:7" x14ac:dyDescent="0.25">
      <c r="A473">
        <v>200</v>
      </c>
      <c r="B473" t="s">
        <v>5</v>
      </c>
      <c r="C473">
        <v>5.9595233484744998</v>
      </c>
      <c r="D473" t="b">
        <v>1</v>
      </c>
      <c r="E473">
        <v>1644.43</v>
      </c>
      <c r="F473">
        <v>12</v>
      </c>
      <c r="G473" s="3" t="str">
        <f>Table4[[#This Row],[Tamanho amostra]]&amp;Table4[[#This Row],[Tempo]]&amp;Table4[[#This Row],[Resultado]]</f>
        <v>2005.95952334847451644.43</v>
      </c>
    </row>
    <row r="474" spans="1:7" x14ac:dyDescent="0.25">
      <c r="A474">
        <v>200</v>
      </c>
      <c r="B474" t="s">
        <v>6</v>
      </c>
      <c r="C474">
        <v>1.30695170141272E-2</v>
      </c>
      <c r="D474" t="b">
        <v>0</v>
      </c>
      <c r="E474">
        <v>1763.24</v>
      </c>
      <c r="F474">
        <v>12</v>
      </c>
      <c r="G474" s="3" t="str">
        <f>Table4[[#This Row],[Tamanho amostra]]&amp;Table4[[#This Row],[Tempo]]&amp;Table4[[#This Row],[Resultado]]</f>
        <v>2000.01306951701412721763.24</v>
      </c>
    </row>
    <row r="475" spans="1:7" x14ac:dyDescent="0.25">
      <c r="A475">
        <v>200</v>
      </c>
      <c r="B475" t="s">
        <v>19</v>
      </c>
      <c r="C475">
        <v>0.211444165835214</v>
      </c>
      <c r="D475" t="b">
        <v>1</v>
      </c>
      <c r="E475">
        <v>1585.53</v>
      </c>
      <c r="F475">
        <v>12</v>
      </c>
      <c r="G475" s="3" t="str">
        <f>Table4[[#This Row],[Tamanho amostra]]&amp;Table4[[#This Row],[Tempo]]&amp;Table4[[#This Row],[Resultado]]</f>
        <v>2000.2114441658352141585.53</v>
      </c>
    </row>
    <row r="476" spans="1:7" x14ac:dyDescent="0.25">
      <c r="A476">
        <v>250</v>
      </c>
      <c r="B476" t="s">
        <v>5</v>
      </c>
      <c r="C476">
        <v>9.7756701117208404</v>
      </c>
      <c r="D476" t="b">
        <v>1</v>
      </c>
      <c r="E476">
        <v>2237.39</v>
      </c>
      <c r="F476">
        <v>12</v>
      </c>
      <c r="G476" s="3" t="str">
        <f>Table4[[#This Row],[Tamanho amostra]]&amp;Table4[[#This Row],[Tempo]]&amp;Table4[[#This Row],[Resultado]]</f>
        <v>2509.775670111720842237.39</v>
      </c>
    </row>
    <row r="477" spans="1:7" x14ac:dyDescent="0.25">
      <c r="A477">
        <v>250</v>
      </c>
      <c r="B477" t="s">
        <v>6</v>
      </c>
      <c r="C477">
        <v>2.6252674867407601E-2</v>
      </c>
      <c r="D477" t="b">
        <v>0</v>
      </c>
      <c r="E477">
        <v>2518.8200000000002</v>
      </c>
      <c r="F477">
        <v>12</v>
      </c>
      <c r="G477" s="3" t="str">
        <f>Table4[[#This Row],[Tamanho amostra]]&amp;Table4[[#This Row],[Tempo]]&amp;Table4[[#This Row],[Resultado]]</f>
        <v>2500.02625267486740762518.82</v>
      </c>
    </row>
    <row r="478" spans="1:7" x14ac:dyDescent="0.25">
      <c r="A478">
        <v>250</v>
      </c>
      <c r="B478" t="s">
        <v>19</v>
      </c>
      <c r="C478">
        <v>0.26400818214041799</v>
      </c>
      <c r="D478" t="b">
        <v>1</v>
      </c>
      <c r="E478">
        <v>2196.85</v>
      </c>
      <c r="F478">
        <v>12</v>
      </c>
      <c r="G478" s="3" t="str">
        <f>Table4[[#This Row],[Tamanho amostra]]&amp;Table4[[#This Row],[Tempo]]&amp;Table4[[#This Row],[Resultado]]</f>
        <v>2500.2640081821404182196.85</v>
      </c>
    </row>
    <row r="479" spans="1:7" x14ac:dyDescent="0.25">
      <c r="A479">
        <v>300</v>
      </c>
      <c r="B479" t="s">
        <v>5</v>
      </c>
      <c r="C479">
        <v>13.12079734023</v>
      </c>
      <c r="D479" t="b">
        <v>1</v>
      </c>
      <c r="E479">
        <v>2661</v>
      </c>
      <c r="F479">
        <v>12</v>
      </c>
      <c r="G479" s="3" t="str">
        <f>Table4[[#This Row],[Tamanho amostra]]&amp;Table4[[#This Row],[Tempo]]&amp;Table4[[#This Row],[Resultado]]</f>
        <v>30013.120797340232661</v>
      </c>
    </row>
    <row r="480" spans="1:7" x14ac:dyDescent="0.25">
      <c r="A480">
        <v>300</v>
      </c>
      <c r="B480" t="s">
        <v>6</v>
      </c>
      <c r="C480">
        <v>3.4284251430967999E-2</v>
      </c>
      <c r="D480" t="b">
        <v>0</v>
      </c>
      <c r="E480">
        <v>3136.14</v>
      </c>
      <c r="F480">
        <v>12</v>
      </c>
      <c r="G480" s="3" t="str">
        <f>Table4[[#This Row],[Tamanho amostra]]&amp;Table4[[#This Row],[Tempo]]&amp;Table4[[#This Row],[Resultado]]</f>
        <v>3000.0342842514309683136.14</v>
      </c>
    </row>
    <row r="481" spans="1:7" x14ac:dyDescent="0.25">
      <c r="A481">
        <v>300</v>
      </c>
      <c r="B481" t="s">
        <v>19</v>
      </c>
      <c r="C481">
        <v>0.44856828952896399</v>
      </c>
      <c r="D481" t="b">
        <v>1</v>
      </c>
      <c r="E481">
        <v>2551.73</v>
      </c>
      <c r="F481">
        <v>12</v>
      </c>
      <c r="G481" s="3" t="str">
        <f>Table4[[#This Row],[Tamanho amostra]]&amp;Table4[[#This Row],[Tempo]]&amp;Table4[[#This Row],[Resultado]]</f>
        <v>3000.4485682895289642551.73</v>
      </c>
    </row>
    <row r="482" spans="1:7" x14ac:dyDescent="0.25">
      <c r="A482">
        <v>350</v>
      </c>
      <c r="B482" t="s">
        <v>5</v>
      </c>
      <c r="C482">
        <v>20.755346863020499</v>
      </c>
      <c r="D482" t="b">
        <v>1</v>
      </c>
      <c r="E482">
        <v>3139.68</v>
      </c>
      <c r="F482">
        <v>12</v>
      </c>
      <c r="G482" s="3" t="str">
        <f>Table4[[#This Row],[Tamanho amostra]]&amp;Table4[[#This Row],[Tempo]]&amp;Table4[[#This Row],[Resultado]]</f>
        <v>35020.75534686302053139.68</v>
      </c>
    </row>
    <row r="483" spans="1:7" x14ac:dyDescent="0.25">
      <c r="A483">
        <v>350</v>
      </c>
      <c r="B483" t="s">
        <v>6</v>
      </c>
      <c r="C483">
        <v>3.47494814367479E-2</v>
      </c>
      <c r="D483" t="b">
        <v>0</v>
      </c>
      <c r="E483">
        <v>3417.59</v>
      </c>
      <c r="F483">
        <v>12</v>
      </c>
      <c r="G483" s="3" t="str">
        <f>Table4[[#This Row],[Tamanho amostra]]&amp;Table4[[#This Row],[Tempo]]&amp;Table4[[#This Row],[Resultado]]</f>
        <v>3500.03474948143674793417.59</v>
      </c>
    </row>
    <row r="484" spans="1:7" x14ac:dyDescent="0.25">
      <c r="A484">
        <v>350</v>
      </c>
      <c r="B484" t="s">
        <v>19</v>
      </c>
      <c r="C484">
        <v>0.449374852307933</v>
      </c>
      <c r="D484" t="b">
        <v>1</v>
      </c>
      <c r="E484">
        <v>3139.68</v>
      </c>
      <c r="F484">
        <v>12</v>
      </c>
      <c r="G484" s="3" t="str">
        <f>Table4[[#This Row],[Tamanho amostra]]&amp;Table4[[#This Row],[Tempo]]&amp;Table4[[#This Row],[Resultado]]</f>
        <v>3500.4493748523079333139.68</v>
      </c>
    </row>
    <row r="485" spans="1:7" x14ac:dyDescent="0.25">
      <c r="A485">
        <v>400</v>
      </c>
      <c r="B485" t="s">
        <v>5</v>
      </c>
      <c r="C485">
        <v>23.661554606679601</v>
      </c>
      <c r="D485" t="b">
        <v>1</v>
      </c>
      <c r="E485">
        <v>1972.71</v>
      </c>
      <c r="F485">
        <v>12</v>
      </c>
      <c r="G485" s="3" t="str">
        <f>Table4[[#This Row],[Tamanho amostra]]&amp;Table4[[#This Row],[Tempo]]&amp;Table4[[#This Row],[Resultado]]</f>
        <v>40023.66155460667961972.71</v>
      </c>
    </row>
    <row r="486" spans="1:7" x14ac:dyDescent="0.25">
      <c r="A486">
        <v>400</v>
      </c>
      <c r="B486" t="s">
        <v>6</v>
      </c>
      <c r="C486">
        <v>3.1654512156691697E-2</v>
      </c>
      <c r="D486" t="b">
        <v>0</v>
      </c>
      <c r="E486">
        <v>3540.09</v>
      </c>
      <c r="F486">
        <v>12</v>
      </c>
      <c r="G486" s="3" t="str">
        <f>Table4[[#This Row],[Tamanho amostra]]&amp;Table4[[#This Row],[Tempo]]&amp;Table4[[#This Row],[Resultado]]</f>
        <v>4000.03165451215669173540.09</v>
      </c>
    </row>
    <row r="487" spans="1:7" x14ac:dyDescent="0.25">
      <c r="A487">
        <v>400</v>
      </c>
      <c r="B487" t="s">
        <v>19</v>
      </c>
      <c r="C487">
        <v>1.0575322132804801</v>
      </c>
      <c r="D487" t="b">
        <v>1</v>
      </c>
      <c r="E487">
        <v>1957.85</v>
      </c>
      <c r="F487">
        <v>12</v>
      </c>
      <c r="G487" s="3" t="str">
        <f>Table4[[#This Row],[Tamanho amostra]]&amp;Table4[[#This Row],[Tempo]]&amp;Table4[[#This Row],[Resultado]]</f>
        <v>4001.057532213280481957.85</v>
      </c>
    </row>
    <row r="488" spans="1:7" x14ac:dyDescent="0.25">
      <c r="A488">
        <v>450</v>
      </c>
      <c r="B488" t="s">
        <v>5</v>
      </c>
      <c r="C488">
        <v>31.893351969883899</v>
      </c>
      <c r="D488" t="b">
        <v>1</v>
      </c>
      <c r="E488">
        <v>3753.84</v>
      </c>
      <c r="F488">
        <v>12</v>
      </c>
      <c r="G488" s="3" t="str">
        <f>Table4[[#This Row],[Tamanho amostra]]&amp;Table4[[#This Row],[Tempo]]&amp;Table4[[#This Row],[Resultado]]</f>
        <v>45031.89335196988393753.84</v>
      </c>
    </row>
    <row r="489" spans="1:7" x14ac:dyDescent="0.25">
      <c r="A489">
        <v>450</v>
      </c>
      <c r="B489" t="s">
        <v>6</v>
      </c>
      <c r="C489">
        <v>3.7415733471618702E-2</v>
      </c>
      <c r="D489" t="b">
        <v>0</v>
      </c>
      <c r="E489">
        <v>3605.15</v>
      </c>
      <c r="F489">
        <v>12</v>
      </c>
      <c r="G489" s="3" t="str">
        <f>Table4[[#This Row],[Tamanho amostra]]&amp;Table4[[#This Row],[Tempo]]&amp;Table4[[#This Row],[Resultado]]</f>
        <v>4500.03741573347161873605.15</v>
      </c>
    </row>
    <row r="490" spans="1:7" x14ac:dyDescent="0.25">
      <c r="A490">
        <v>450</v>
      </c>
      <c r="B490" t="s">
        <v>19</v>
      </c>
      <c r="C490">
        <v>0.21964887031980099</v>
      </c>
      <c r="D490" t="b">
        <v>1</v>
      </c>
      <c r="E490">
        <v>3557.11</v>
      </c>
      <c r="F490">
        <v>12</v>
      </c>
      <c r="G490" s="3" t="str">
        <f>Table4[[#This Row],[Tamanho amostra]]&amp;Table4[[#This Row],[Tempo]]&amp;Table4[[#This Row],[Resultado]]</f>
        <v>4500.2196488703198013557.11</v>
      </c>
    </row>
    <row r="491" spans="1:7" x14ac:dyDescent="0.25">
      <c r="A491">
        <v>500</v>
      </c>
      <c r="B491" t="s">
        <v>5</v>
      </c>
      <c r="C491">
        <v>39.187191487685702</v>
      </c>
      <c r="D491" t="b">
        <v>1</v>
      </c>
      <c r="E491">
        <v>4096.91</v>
      </c>
      <c r="F491">
        <v>12</v>
      </c>
      <c r="G491" s="3" t="str">
        <f>Table4[[#This Row],[Tamanho amostra]]&amp;Table4[[#This Row],[Tempo]]&amp;Table4[[#This Row],[Resultado]]</f>
        <v>50039.18719148768574096.91</v>
      </c>
    </row>
    <row r="492" spans="1:7" x14ac:dyDescent="0.25">
      <c r="A492">
        <v>500</v>
      </c>
      <c r="B492" t="s">
        <v>6</v>
      </c>
      <c r="C492">
        <v>7.1639677309235594E-2</v>
      </c>
      <c r="D492" t="b">
        <v>0</v>
      </c>
      <c r="E492">
        <v>4655.8500000000004</v>
      </c>
      <c r="F492">
        <v>12</v>
      </c>
      <c r="G492" s="3" t="str">
        <f>Table4[[#This Row],[Tamanho amostra]]&amp;Table4[[#This Row],[Tempo]]&amp;Table4[[#This Row],[Resultado]]</f>
        <v>5000.07163967730923564655.85</v>
      </c>
    </row>
    <row r="493" spans="1:7" x14ac:dyDescent="0.25">
      <c r="A493">
        <v>500</v>
      </c>
      <c r="B493" t="s">
        <v>19</v>
      </c>
      <c r="C493">
        <v>0.40458928477656197</v>
      </c>
      <c r="D493" t="b">
        <v>1</v>
      </c>
      <c r="E493">
        <v>4020.22</v>
      </c>
      <c r="F493">
        <v>12</v>
      </c>
      <c r="G493" s="3" t="str">
        <f>Table4[[#This Row],[Tamanho amostra]]&amp;Table4[[#This Row],[Tempo]]&amp;Table4[[#This Row],[Resultado]]</f>
        <v>5000.4045892847765624020.22</v>
      </c>
    </row>
    <row r="494" spans="1:7" x14ac:dyDescent="0.25">
      <c r="A494">
        <v>1200</v>
      </c>
      <c r="B494" t="s">
        <v>5</v>
      </c>
      <c r="C494">
        <v>257.76327382437103</v>
      </c>
      <c r="D494" t="b">
        <v>1</v>
      </c>
      <c r="E494">
        <v>10781.22</v>
      </c>
      <c r="F494">
        <v>12</v>
      </c>
      <c r="G494" s="3" t="str">
        <f>Table4[[#This Row],[Tamanho amostra]]&amp;Table4[[#This Row],[Tempo]]&amp;Table4[[#This Row],[Resultado]]</f>
        <v>1200257.76327382437110781.22</v>
      </c>
    </row>
    <row r="495" spans="1:7" x14ac:dyDescent="0.25">
      <c r="A495">
        <v>1200</v>
      </c>
      <c r="B495" t="s">
        <v>6</v>
      </c>
      <c r="C495">
        <v>0.17503273840782099</v>
      </c>
      <c r="D495" t="b">
        <v>0</v>
      </c>
      <c r="E495">
        <v>11776.12</v>
      </c>
      <c r="F495">
        <v>12</v>
      </c>
      <c r="G495" s="3" t="str">
        <f>Table4[[#This Row],[Tamanho amostra]]&amp;Table4[[#This Row],[Tempo]]&amp;Table4[[#This Row],[Resultado]]</f>
        <v>12000.17503273840782111776.12</v>
      </c>
    </row>
    <row r="496" spans="1:7" x14ac:dyDescent="0.25">
      <c r="A496">
        <v>1200</v>
      </c>
      <c r="B496" t="s">
        <v>19</v>
      </c>
      <c r="C496">
        <v>9.0085160885889692</v>
      </c>
      <c r="D496" t="b">
        <v>1</v>
      </c>
      <c r="E496">
        <v>10719.56</v>
      </c>
      <c r="F496">
        <v>12</v>
      </c>
      <c r="G496" s="3" t="str">
        <f>Table4[[#This Row],[Tamanho amostra]]&amp;Table4[[#This Row],[Tempo]]&amp;Table4[[#This Row],[Resultado]]</f>
        <v>12009.0085160885889710719.56</v>
      </c>
    </row>
    <row r="497" spans="1:7" x14ac:dyDescent="0.25">
      <c r="A497">
        <v>2000</v>
      </c>
      <c r="B497" t="s">
        <v>5</v>
      </c>
      <c r="C497">
        <v>855.70872991387898</v>
      </c>
      <c r="D497" t="b">
        <v>1</v>
      </c>
      <c r="E497">
        <v>17375.650000000001</v>
      </c>
      <c r="F497">
        <v>12</v>
      </c>
      <c r="G497" s="3" t="str">
        <f>Table4[[#This Row],[Tamanho amostra]]&amp;Table4[[#This Row],[Tempo]]&amp;Table4[[#This Row],[Resultado]]</f>
        <v>2000855.70872991387917375.65</v>
      </c>
    </row>
    <row r="498" spans="1:7" x14ac:dyDescent="0.25">
      <c r="A498">
        <v>2000</v>
      </c>
      <c r="B498" t="s">
        <v>6</v>
      </c>
      <c r="C498">
        <v>0.13896469503219999</v>
      </c>
      <c r="D498" t="b">
        <v>0</v>
      </c>
      <c r="E498">
        <v>18200.84</v>
      </c>
      <c r="F498">
        <v>12</v>
      </c>
      <c r="G498" s="3" t="str">
        <f>Table4[[#This Row],[Tamanho amostra]]&amp;Table4[[#This Row],[Tempo]]&amp;Table4[[#This Row],[Resultado]]</f>
        <v>20000.138964695032218200.84</v>
      </c>
    </row>
    <row r="499" spans="1:7" x14ac:dyDescent="0.25">
      <c r="A499">
        <v>2000</v>
      </c>
      <c r="B499" t="s">
        <v>19</v>
      </c>
      <c r="C499">
        <v>10.007927781862</v>
      </c>
      <c r="D499" t="b">
        <v>1</v>
      </c>
      <c r="E499">
        <v>17059.79</v>
      </c>
      <c r="F499">
        <v>12</v>
      </c>
      <c r="G499" s="3" t="str">
        <f>Table4[[#This Row],[Tamanho amostra]]&amp;Table4[[#This Row],[Tempo]]&amp;Table4[[#This Row],[Resultado]]</f>
        <v>200010.00792778186217059.79</v>
      </c>
    </row>
    <row r="500" spans="1:7" x14ac:dyDescent="0.25">
      <c r="A500">
        <v>1200</v>
      </c>
      <c r="B500" t="s">
        <v>5</v>
      </c>
      <c r="C500">
        <v>294.07230306083602</v>
      </c>
      <c r="D500" t="b">
        <v>1</v>
      </c>
      <c r="E500">
        <v>8889.83</v>
      </c>
      <c r="F500">
        <v>13</v>
      </c>
      <c r="G500" s="3" t="str">
        <f>Table4[[#This Row],[Tamanho amostra]]&amp;Table4[[#This Row],[Tempo]]&amp;Table4[[#This Row],[Resultado]]</f>
        <v>1200294.0723030608368889.83</v>
      </c>
    </row>
    <row r="501" spans="1:7" x14ac:dyDescent="0.25">
      <c r="A501">
        <v>1200</v>
      </c>
      <c r="B501" t="s">
        <v>6</v>
      </c>
      <c r="C501">
        <v>0.18371292929145899</v>
      </c>
      <c r="D501" t="b">
        <v>0</v>
      </c>
      <c r="E501">
        <v>9708.99</v>
      </c>
      <c r="F501">
        <v>13</v>
      </c>
      <c r="G501" s="3" t="str">
        <f>Table4[[#This Row],[Tamanho amostra]]&amp;Table4[[#This Row],[Tempo]]&amp;Table4[[#This Row],[Resultado]]</f>
        <v>12000.1837129292914599708.99</v>
      </c>
    </row>
    <row r="502" spans="1:7" x14ac:dyDescent="0.25">
      <c r="A502">
        <v>1200</v>
      </c>
      <c r="B502" t="s">
        <v>19</v>
      </c>
      <c r="C502">
        <v>2.76760489418688</v>
      </c>
      <c r="D502" t="b">
        <v>1</v>
      </c>
      <c r="E502">
        <v>8724.9699999999993</v>
      </c>
      <c r="F502">
        <v>13</v>
      </c>
      <c r="G502" s="3" t="str">
        <f>Table4[[#This Row],[Tamanho amostra]]&amp;Table4[[#This Row],[Tempo]]&amp;Table4[[#This Row],[Resultado]]</f>
        <v>12002.767604894186888724.97</v>
      </c>
    </row>
    <row r="503" spans="1:7" x14ac:dyDescent="0.25">
      <c r="A503">
        <v>2000</v>
      </c>
      <c r="B503" t="s">
        <v>5</v>
      </c>
      <c r="C503">
        <v>799.80673508638301</v>
      </c>
      <c r="D503" t="b">
        <v>1</v>
      </c>
      <c r="E503">
        <v>17955.939999999999</v>
      </c>
      <c r="F503">
        <v>13</v>
      </c>
      <c r="G503" s="3" t="str">
        <f>Table4[[#This Row],[Tamanho amostra]]&amp;Table4[[#This Row],[Tempo]]&amp;Table4[[#This Row],[Resultado]]</f>
        <v>2000799.80673508638317955.94</v>
      </c>
    </row>
    <row r="504" spans="1:7" x14ac:dyDescent="0.25">
      <c r="A504">
        <v>2000</v>
      </c>
      <c r="B504" t="s">
        <v>6</v>
      </c>
      <c r="C504">
        <v>0.364475299322293</v>
      </c>
      <c r="D504" t="b">
        <v>0</v>
      </c>
      <c r="E504">
        <v>20086.54</v>
      </c>
      <c r="F504">
        <v>13</v>
      </c>
      <c r="G504" s="3" t="str">
        <f>Table4[[#This Row],[Tamanho amostra]]&amp;Table4[[#This Row],[Tempo]]&amp;Table4[[#This Row],[Resultado]]</f>
        <v>20000.36447529932229320086.54</v>
      </c>
    </row>
    <row r="505" spans="1:7" x14ac:dyDescent="0.25">
      <c r="A505">
        <v>2000</v>
      </c>
      <c r="B505" t="s">
        <v>19</v>
      </c>
      <c r="C505">
        <v>27.2313112101555</v>
      </c>
      <c r="D505" t="b">
        <v>1</v>
      </c>
      <c r="E505">
        <v>17794.82</v>
      </c>
      <c r="F505">
        <v>13</v>
      </c>
      <c r="G505" s="3" t="str">
        <f>Table4[[#This Row],[Tamanho amostra]]&amp;Table4[[#This Row],[Tempo]]&amp;Table4[[#This Row],[Resultado]]</f>
        <v>200027.231311210155517794.82</v>
      </c>
    </row>
    <row r="506" spans="1:7" x14ac:dyDescent="0.25">
      <c r="A506">
        <v>1200</v>
      </c>
      <c r="B506" t="s">
        <v>5</v>
      </c>
      <c r="C506">
        <v>303.26413289988398</v>
      </c>
      <c r="D506" t="b">
        <v>1</v>
      </c>
      <c r="E506">
        <v>10578.25</v>
      </c>
      <c r="F506">
        <v>14</v>
      </c>
      <c r="G506" s="3" t="str">
        <f>Table4[[#This Row],[Tamanho amostra]]&amp;Table4[[#This Row],[Tempo]]&amp;Table4[[#This Row],[Resultado]]</f>
        <v>1200303.26413289988410578.25</v>
      </c>
    </row>
    <row r="507" spans="1:7" x14ac:dyDescent="0.25">
      <c r="A507">
        <v>1200</v>
      </c>
      <c r="B507" t="s">
        <v>6</v>
      </c>
      <c r="C507">
        <v>0.20081074738709501</v>
      </c>
      <c r="D507" t="b">
        <v>0</v>
      </c>
      <c r="E507">
        <v>12778.78</v>
      </c>
      <c r="F507">
        <v>14</v>
      </c>
      <c r="G507" s="3" t="str">
        <f>Table4[[#This Row],[Tamanho amostra]]&amp;Table4[[#This Row],[Tempo]]&amp;Table4[[#This Row],[Resultado]]</f>
        <v>12000.20081074738709512778.78</v>
      </c>
    </row>
    <row r="508" spans="1:7" x14ac:dyDescent="0.25">
      <c r="A508">
        <v>1200</v>
      </c>
      <c r="B508" t="s">
        <v>19</v>
      </c>
      <c r="C508">
        <v>8.4600029374309997</v>
      </c>
      <c r="D508" t="b">
        <v>1</v>
      </c>
      <c r="E508">
        <v>10379.99</v>
      </c>
      <c r="F508">
        <v>14</v>
      </c>
      <c r="G508" s="3" t="str">
        <f>Table4[[#This Row],[Tamanho amostra]]&amp;Table4[[#This Row],[Tempo]]&amp;Table4[[#This Row],[Resultado]]</f>
        <v>12008.46000293743110379.99</v>
      </c>
    </row>
    <row r="509" spans="1:7" x14ac:dyDescent="0.25">
      <c r="A509">
        <v>2000</v>
      </c>
      <c r="B509" t="s">
        <v>5</v>
      </c>
      <c r="C509">
        <v>807.42092977078198</v>
      </c>
      <c r="D509" t="b">
        <v>1</v>
      </c>
      <c r="E509">
        <v>16920.599999999999</v>
      </c>
      <c r="F509">
        <v>14</v>
      </c>
      <c r="G509" s="3" t="str">
        <f>Table4[[#This Row],[Tamanho amostra]]&amp;Table4[[#This Row],[Tempo]]&amp;Table4[[#This Row],[Resultado]]</f>
        <v>2000807.42092977078216920.6</v>
      </c>
    </row>
    <row r="510" spans="1:7" x14ac:dyDescent="0.25">
      <c r="A510">
        <v>2000</v>
      </c>
      <c r="B510" t="s">
        <v>6</v>
      </c>
      <c r="C510">
        <v>0.28957696069392103</v>
      </c>
      <c r="D510" t="b">
        <v>0</v>
      </c>
      <c r="E510">
        <v>19289.560000000001</v>
      </c>
      <c r="F510">
        <v>14</v>
      </c>
      <c r="G510" s="3" t="str">
        <f>Table4[[#This Row],[Tamanho amostra]]&amp;Table4[[#This Row],[Tempo]]&amp;Table4[[#This Row],[Resultado]]</f>
        <v>20000.28957696069392119289.56</v>
      </c>
    </row>
    <row r="511" spans="1:7" x14ac:dyDescent="0.25">
      <c r="A511">
        <v>2000</v>
      </c>
      <c r="B511" t="s">
        <v>19</v>
      </c>
      <c r="C511">
        <v>21.0283457996374</v>
      </c>
      <c r="D511" t="b">
        <v>1</v>
      </c>
      <c r="E511">
        <v>16553.330000000002</v>
      </c>
      <c r="F511">
        <v>14</v>
      </c>
      <c r="G511" s="3" t="str">
        <f>Table4[[#This Row],[Tamanho amostra]]&amp;Table4[[#This Row],[Tempo]]&amp;Table4[[#This Row],[Resultado]]</f>
        <v>200021.028345799637416553.33</v>
      </c>
    </row>
    <row r="512" spans="1:7" x14ac:dyDescent="0.25">
      <c r="A512">
        <v>2200</v>
      </c>
      <c r="B512" t="s">
        <v>5</v>
      </c>
      <c r="C512">
        <v>1032.8560199285801</v>
      </c>
      <c r="D512" t="b">
        <v>1</v>
      </c>
      <c r="E512">
        <v>19683.07</v>
      </c>
      <c r="F512">
        <v>14</v>
      </c>
      <c r="G512" s="3" t="str">
        <f>Table4[[#This Row],[Tamanho amostra]]&amp;Table4[[#This Row],[Tempo]]&amp;Table4[[#This Row],[Resultado]]</f>
        <v>22001032.8560199285819683.07</v>
      </c>
    </row>
    <row r="513" spans="1:7" x14ac:dyDescent="0.25">
      <c r="A513">
        <v>2200</v>
      </c>
      <c r="B513" t="s">
        <v>6</v>
      </c>
      <c r="C513">
        <v>0.34276538623112102</v>
      </c>
      <c r="D513" t="b">
        <v>0</v>
      </c>
      <c r="E513">
        <v>22030.91</v>
      </c>
      <c r="F513">
        <v>14</v>
      </c>
      <c r="G513" s="3" t="str">
        <f>Table4[[#This Row],[Tamanho amostra]]&amp;Table4[[#This Row],[Tempo]]&amp;Table4[[#This Row],[Resultado]]</f>
        <v>22000.34276538623112122030.91</v>
      </c>
    </row>
    <row r="514" spans="1:7" x14ac:dyDescent="0.25">
      <c r="A514">
        <v>2200</v>
      </c>
      <c r="B514" t="s">
        <v>19</v>
      </c>
      <c r="C514">
        <v>27.870451084388101</v>
      </c>
      <c r="D514" t="b">
        <v>1</v>
      </c>
      <c r="E514">
        <v>19268.509999999998</v>
      </c>
      <c r="F514">
        <v>14</v>
      </c>
      <c r="G514" s="3" t="str">
        <f>Table4[[#This Row],[Tamanho amostra]]&amp;Table4[[#This Row],[Tempo]]&amp;Table4[[#This Row],[Resultado]]</f>
        <v>220027.870451084388119268.51</v>
      </c>
    </row>
    <row r="515" spans="1:7" x14ac:dyDescent="0.25">
      <c r="A515">
        <v>2400</v>
      </c>
      <c r="B515" t="s">
        <v>5</v>
      </c>
      <c r="C515">
        <v>1169.81641260896</v>
      </c>
      <c r="D515" t="b">
        <v>1</v>
      </c>
      <c r="E515">
        <v>20911.27</v>
      </c>
      <c r="F515">
        <v>14</v>
      </c>
      <c r="G515" s="3" t="str">
        <f>Table4[[#This Row],[Tamanho amostra]]&amp;Table4[[#This Row],[Tempo]]&amp;Table4[[#This Row],[Resultado]]</f>
        <v>24001169.8164126089620911.27</v>
      </c>
    </row>
    <row r="516" spans="1:7" x14ac:dyDescent="0.25">
      <c r="A516">
        <v>2400</v>
      </c>
      <c r="B516" t="s">
        <v>6</v>
      </c>
      <c r="C516">
        <v>0.41019912172441703</v>
      </c>
      <c r="D516" t="b">
        <v>0</v>
      </c>
      <c r="E516">
        <v>20664.689999999999</v>
      </c>
      <c r="F516">
        <v>14</v>
      </c>
      <c r="G516" s="3" t="str">
        <f>Table4[[#This Row],[Tamanho amostra]]&amp;Table4[[#This Row],[Tempo]]&amp;Table4[[#This Row],[Resultado]]</f>
        <v>24000.41019912172441720664.69</v>
      </c>
    </row>
    <row r="517" spans="1:7" x14ac:dyDescent="0.25">
      <c r="A517">
        <v>2400</v>
      </c>
      <c r="B517" t="s">
        <v>19</v>
      </c>
      <c r="C517">
        <v>8.2236935816308598</v>
      </c>
      <c r="D517" t="b">
        <v>1</v>
      </c>
      <c r="E517">
        <v>20048.07</v>
      </c>
      <c r="F517">
        <v>14</v>
      </c>
      <c r="G517" s="3" t="str">
        <f>Table4[[#This Row],[Tamanho amostra]]&amp;Table4[[#This Row],[Tempo]]&amp;Table4[[#This Row],[Resultado]]</f>
        <v>24008.2236935816308620048.07</v>
      </c>
    </row>
    <row r="518" spans="1:7" x14ac:dyDescent="0.25">
      <c r="A518">
        <v>1200</v>
      </c>
      <c r="B518" t="s">
        <v>5</v>
      </c>
      <c r="C518">
        <v>199.76788140655299</v>
      </c>
      <c r="D518" t="b">
        <v>1</v>
      </c>
      <c r="E518">
        <v>10426.799999999999</v>
      </c>
      <c r="F518">
        <v>15</v>
      </c>
      <c r="G518" s="3" t="str">
        <f>Table4[[#This Row],[Tamanho amostra]]&amp;Table4[[#This Row],[Tempo]]&amp;Table4[[#This Row],[Resultado]]</f>
        <v>1200199.76788140655310426.8</v>
      </c>
    </row>
    <row r="519" spans="1:7" x14ac:dyDescent="0.25">
      <c r="A519">
        <v>1200</v>
      </c>
      <c r="B519" t="s">
        <v>6</v>
      </c>
      <c r="C519">
        <v>0.101401679751091</v>
      </c>
      <c r="D519" t="b">
        <v>0</v>
      </c>
      <c r="E519">
        <v>12226.52</v>
      </c>
      <c r="F519">
        <v>15</v>
      </c>
      <c r="G519" s="3" t="str">
        <f>Table4[[#This Row],[Tamanho amostra]]&amp;Table4[[#This Row],[Tempo]]&amp;Table4[[#This Row],[Resultado]]</f>
        <v>12000.10140167975109112226.52</v>
      </c>
    </row>
    <row r="520" spans="1:7" x14ac:dyDescent="0.25">
      <c r="A520">
        <v>1200</v>
      </c>
      <c r="B520" t="s">
        <v>19</v>
      </c>
      <c r="C520">
        <v>7.0422095717586304</v>
      </c>
      <c r="D520" t="b">
        <v>1</v>
      </c>
      <c r="E520">
        <v>10365.31</v>
      </c>
      <c r="F520">
        <v>15</v>
      </c>
      <c r="G520" s="3" t="str">
        <f>Table4[[#This Row],[Tamanho amostra]]&amp;Table4[[#This Row],[Tempo]]&amp;Table4[[#This Row],[Resultado]]</f>
        <v>12007.0422095717586310365.31</v>
      </c>
    </row>
    <row r="521" spans="1:7" x14ac:dyDescent="0.25">
      <c r="A521">
        <v>2200</v>
      </c>
      <c r="B521" t="s">
        <v>5</v>
      </c>
      <c r="C521">
        <v>632.36723714094398</v>
      </c>
      <c r="D521" t="b">
        <v>1</v>
      </c>
      <c r="E521">
        <v>18746.25</v>
      </c>
      <c r="F521">
        <v>15</v>
      </c>
      <c r="G521" s="3" t="str">
        <f>Table4[[#This Row],[Tamanho amostra]]&amp;Table4[[#This Row],[Tempo]]&amp;Table4[[#This Row],[Resultado]]</f>
        <v>2200632.36723714094418746.25</v>
      </c>
    </row>
    <row r="522" spans="1:7" x14ac:dyDescent="0.25">
      <c r="A522">
        <v>2200</v>
      </c>
      <c r="B522" t="s">
        <v>6</v>
      </c>
      <c r="C522">
        <v>0.186208514939949</v>
      </c>
      <c r="D522" t="b">
        <v>0</v>
      </c>
      <c r="E522">
        <v>23815.47</v>
      </c>
      <c r="F522">
        <v>15</v>
      </c>
      <c r="G522" s="3" t="str">
        <f>Table4[[#This Row],[Tamanho amostra]]&amp;Table4[[#This Row],[Tempo]]&amp;Table4[[#This Row],[Resultado]]</f>
        <v>22000.18620851493994923815.47</v>
      </c>
    </row>
    <row r="523" spans="1:7" x14ac:dyDescent="0.25">
      <c r="A523">
        <v>2200</v>
      </c>
      <c r="B523" t="s">
        <v>19</v>
      </c>
      <c r="C523">
        <v>16.6641055768524</v>
      </c>
      <c r="D523" t="b">
        <v>1</v>
      </c>
      <c r="E523">
        <v>18728.91</v>
      </c>
      <c r="F523">
        <v>15</v>
      </c>
      <c r="G523" s="3" t="str">
        <f>Table4[[#This Row],[Tamanho amostra]]&amp;Table4[[#This Row],[Tempo]]&amp;Table4[[#This Row],[Resultado]]</f>
        <v>220016.664105576852418728.91</v>
      </c>
    </row>
    <row r="524" spans="1:7" x14ac:dyDescent="0.25">
      <c r="A524">
        <v>2400</v>
      </c>
      <c r="B524" t="s">
        <v>5</v>
      </c>
      <c r="C524">
        <v>722.62089046828203</v>
      </c>
      <c r="D524" t="b">
        <v>1</v>
      </c>
      <c r="E524">
        <v>21547.37</v>
      </c>
      <c r="F524">
        <v>15</v>
      </c>
      <c r="G524" s="3" t="str">
        <f>Table4[[#This Row],[Tamanho amostra]]&amp;Table4[[#This Row],[Tempo]]&amp;Table4[[#This Row],[Resultado]]</f>
        <v>2400722.62089046828221547.37</v>
      </c>
    </row>
    <row r="525" spans="1:7" x14ac:dyDescent="0.25">
      <c r="A525">
        <v>2400</v>
      </c>
      <c r="B525" t="s">
        <v>6</v>
      </c>
      <c r="C525">
        <v>0.18896461298118</v>
      </c>
      <c r="D525" t="b">
        <v>0</v>
      </c>
      <c r="E525">
        <v>24025.19</v>
      </c>
      <c r="F525">
        <v>15</v>
      </c>
      <c r="G525" s="3" t="str">
        <f>Table4[[#This Row],[Tamanho amostra]]&amp;Table4[[#This Row],[Tempo]]&amp;Table4[[#This Row],[Resultado]]</f>
        <v>24000.1889646129811824025.19</v>
      </c>
    </row>
    <row r="526" spans="1:7" x14ac:dyDescent="0.25">
      <c r="A526">
        <v>2400</v>
      </c>
      <c r="B526" t="s">
        <v>19</v>
      </c>
      <c r="C526">
        <v>21.7064763791156</v>
      </c>
      <c r="D526" t="b">
        <v>1</v>
      </c>
      <c r="E526">
        <v>21547.37</v>
      </c>
      <c r="F526">
        <v>15</v>
      </c>
      <c r="G526" s="3" t="str">
        <f>Table4[[#This Row],[Tamanho amostra]]&amp;Table4[[#This Row],[Tempo]]&amp;Table4[[#This Row],[Resultado]]</f>
        <v>240021.706476379115621547.37</v>
      </c>
    </row>
    <row r="527" spans="1:7" x14ac:dyDescent="0.25">
      <c r="A527">
        <v>2200</v>
      </c>
      <c r="B527" t="s">
        <v>5</v>
      </c>
      <c r="C527">
        <v>727.90696302446997</v>
      </c>
      <c r="D527" t="b">
        <v>1</v>
      </c>
      <c r="E527">
        <v>9634.4599999999991</v>
      </c>
      <c r="F527">
        <v>16</v>
      </c>
      <c r="G527" s="3" t="str">
        <f>Table4[[#This Row],[Tamanho amostra]]&amp;Table4[[#This Row],[Tempo]]&amp;Table4[[#This Row],[Resultado]]</f>
        <v>2200727.906963024479634.46</v>
      </c>
    </row>
    <row r="528" spans="1:7" x14ac:dyDescent="0.25">
      <c r="A528">
        <v>2200</v>
      </c>
      <c r="B528" t="s">
        <v>6</v>
      </c>
      <c r="C528">
        <v>0.34485563921134599</v>
      </c>
      <c r="D528" t="b">
        <v>0</v>
      </c>
      <c r="E528">
        <v>19721.22</v>
      </c>
      <c r="F528">
        <v>16</v>
      </c>
      <c r="G528" s="3" t="str">
        <f>Table4[[#This Row],[Tamanho amostra]]&amp;Table4[[#This Row],[Tempo]]&amp;Table4[[#This Row],[Resultado]]</f>
        <v>22000.34485563921134619721.22</v>
      </c>
    </row>
    <row r="529" spans="1:7" x14ac:dyDescent="0.25">
      <c r="A529">
        <v>2200</v>
      </c>
      <c r="B529" t="s">
        <v>19</v>
      </c>
      <c r="C529">
        <v>18.258439781021899</v>
      </c>
      <c r="D529" t="b">
        <v>1</v>
      </c>
      <c r="E529">
        <v>9593</v>
      </c>
      <c r="F529">
        <v>16</v>
      </c>
      <c r="G529" s="3" t="str">
        <f>Table4[[#This Row],[Tamanho amostra]]&amp;Table4[[#This Row],[Tempo]]&amp;Table4[[#This Row],[Resultado]]</f>
        <v>220018.25843978102199593</v>
      </c>
    </row>
    <row r="530" spans="1:7" x14ac:dyDescent="0.25">
      <c r="A530">
        <v>1400</v>
      </c>
      <c r="B530" t="s">
        <v>5</v>
      </c>
      <c r="C530">
        <v>272.11868944625297</v>
      </c>
      <c r="D530" t="b">
        <v>1</v>
      </c>
      <c r="E530">
        <v>12463.87</v>
      </c>
      <c r="F530">
        <v>17</v>
      </c>
      <c r="G530" s="3" t="str">
        <f>Table4[[#This Row],[Tamanho amostra]]&amp;Table4[[#This Row],[Tempo]]&amp;Table4[[#This Row],[Resultado]]</f>
        <v>1400272.11868944625312463.87</v>
      </c>
    </row>
    <row r="531" spans="1:7" x14ac:dyDescent="0.25">
      <c r="A531">
        <v>1400</v>
      </c>
      <c r="B531" t="s">
        <v>6</v>
      </c>
      <c r="C531">
        <v>0.109865665861491</v>
      </c>
      <c r="D531" t="b">
        <v>0</v>
      </c>
      <c r="E531">
        <v>13123.91</v>
      </c>
      <c r="F531">
        <v>17</v>
      </c>
      <c r="G531" s="3" t="str">
        <f>Table4[[#This Row],[Tamanho amostra]]&amp;Table4[[#This Row],[Tempo]]&amp;Table4[[#This Row],[Resultado]]</f>
        <v>14000.10986566586149113123.91</v>
      </c>
    </row>
    <row r="532" spans="1:7" x14ac:dyDescent="0.25">
      <c r="A532">
        <v>1400</v>
      </c>
      <c r="B532" t="s">
        <v>19</v>
      </c>
      <c r="C532">
        <v>3.2092357592028402</v>
      </c>
      <c r="D532" t="b">
        <v>1</v>
      </c>
      <c r="E532">
        <v>12300.54</v>
      </c>
      <c r="F532">
        <v>17</v>
      </c>
      <c r="G532" s="3" t="str">
        <f>Table4[[#This Row],[Tamanho amostra]]&amp;Table4[[#This Row],[Tempo]]&amp;Table4[[#This Row],[Resultado]]</f>
        <v>14003.2092357592028412300.54</v>
      </c>
    </row>
    <row r="533" spans="1:7" x14ac:dyDescent="0.25">
      <c r="A533">
        <v>1600</v>
      </c>
      <c r="B533" t="s">
        <v>5</v>
      </c>
      <c r="C533">
        <v>337.32055783292998</v>
      </c>
      <c r="D533" t="b">
        <v>1</v>
      </c>
      <c r="E533">
        <v>13603.67</v>
      </c>
      <c r="F533">
        <v>17</v>
      </c>
      <c r="G533" s="3" t="str">
        <f>Table4[[#This Row],[Tamanho amostra]]&amp;Table4[[#This Row],[Tempo]]&amp;Table4[[#This Row],[Resultado]]</f>
        <v>1600337.3205578329313603.67</v>
      </c>
    </row>
    <row r="534" spans="1:7" x14ac:dyDescent="0.25">
      <c r="A534">
        <v>1600</v>
      </c>
      <c r="B534" t="s">
        <v>6</v>
      </c>
      <c r="C534">
        <v>0.14326991873645001</v>
      </c>
      <c r="D534" t="b">
        <v>0</v>
      </c>
      <c r="E534">
        <v>13298.02</v>
      </c>
      <c r="F534">
        <v>17</v>
      </c>
      <c r="G534" s="3" t="str">
        <f>Table4[[#This Row],[Tamanho amostra]]&amp;Table4[[#This Row],[Tempo]]&amp;Table4[[#This Row],[Resultado]]</f>
        <v>16000.1432699187364513298.02</v>
      </c>
    </row>
    <row r="535" spans="1:7" x14ac:dyDescent="0.25">
      <c r="A535">
        <v>1600</v>
      </c>
      <c r="B535" t="s">
        <v>19</v>
      </c>
      <c r="C535">
        <v>5.1270918940029997</v>
      </c>
      <c r="D535" t="b">
        <v>1</v>
      </c>
      <c r="E535">
        <v>13287.45</v>
      </c>
      <c r="F535">
        <v>17</v>
      </c>
      <c r="G535" s="3" t="str">
        <f>Table4[[#This Row],[Tamanho amostra]]&amp;Table4[[#This Row],[Tempo]]&amp;Table4[[#This Row],[Resultado]]</f>
        <v>16005.12709189400313287.45</v>
      </c>
    </row>
    <row r="536" spans="1:7" x14ac:dyDescent="0.25">
      <c r="A536">
        <v>1800</v>
      </c>
      <c r="B536" t="s">
        <v>5</v>
      </c>
      <c r="C536">
        <v>423.06568317426297</v>
      </c>
      <c r="D536" t="b">
        <v>1</v>
      </c>
      <c r="E536">
        <v>15248.29</v>
      </c>
      <c r="F536">
        <v>17</v>
      </c>
      <c r="G536" s="3" t="str">
        <f>Table4[[#This Row],[Tamanho amostra]]&amp;Table4[[#This Row],[Tempo]]&amp;Table4[[#This Row],[Resultado]]</f>
        <v>1800423.06568317426315248.29</v>
      </c>
    </row>
    <row r="537" spans="1:7" x14ac:dyDescent="0.25">
      <c r="A537">
        <v>1800</v>
      </c>
      <c r="B537" t="s">
        <v>6</v>
      </c>
      <c r="C537">
        <v>0.20003700506754199</v>
      </c>
      <c r="D537" t="b">
        <v>0</v>
      </c>
      <c r="E537">
        <v>16802.32</v>
      </c>
      <c r="F537">
        <v>17</v>
      </c>
      <c r="G537" s="3" t="str">
        <f>Table4[[#This Row],[Tamanho amostra]]&amp;Table4[[#This Row],[Tempo]]&amp;Table4[[#This Row],[Resultado]]</f>
        <v>18000.20003700506754216802.32</v>
      </c>
    </row>
    <row r="538" spans="1:7" x14ac:dyDescent="0.25">
      <c r="A538">
        <v>1800</v>
      </c>
      <c r="B538" t="s">
        <v>19</v>
      </c>
      <c r="C538">
        <v>5.8182296316231197</v>
      </c>
      <c r="D538" t="b">
        <v>1</v>
      </c>
      <c r="E538">
        <v>14971.13</v>
      </c>
      <c r="F538">
        <v>17</v>
      </c>
      <c r="G538" s="3" t="str">
        <f>Table4[[#This Row],[Tamanho amostra]]&amp;Table4[[#This Row],[Tempo]]&amp;Table4[[#This Row],[Resultado]]</f>
        <v>18005.8182296316231214971.13</v>
      </c>
    </row>
    <row r="539" spans="1:7" x14ac:dyDescent="0.25">
      <c r="A539">
        <v>1400</v>
      </c>
      <c r="B539" t="s">
        <v>5</v>
      </c>
      <c r="C539">
        <v>222.48760658443999</v>
      </c>
      <c r="D539" t="b">
        <v>1</v>
      </c>
      <c r="E539">
        <v>12557.41</v>
      </c>
      <c r="F539">
        <v>18</v>
      </c>
      <c r="G539" s="3" t="str">
        <f>Table4[[#This Row],[Tamanho amostra]]&amp;Table4[[#This Row],[Tempo]]&amp;Table4[[#This Row],[Resultado]]</f>
        <v>1400222.4876065844412557.41</v>
      </c>
    </row>
    <row r="540" spans="1:7" x14ac:dyDescent="0.25">
      <c r="A540">
        <v>1400</v>
      </c>
      <c r="B540" t="s">
        <v>6</v>
      </c>
      <c r="C540">
        <v>0.114511812083037</v>
      </c>
      <c r="D540" t="b">
        <v>0</v>
      </c>
      <c r="E540">
        <v>13691.9</v>
      </c>
      <c r="F540">
        <v>18</v>
      </c>
      <c r="G540" s="3" t="str">
        <f>Table4[[#This Row],[Tamanho amostra]]&amp;Table4[[#This Row],[Tempo]]&amp;Table4[[#This Row],[Resultado]]</f>
        <v>14000.11451181208303713691.9</v>
      </c>
    </row>
    <row r="541" spans="1:7" x14ac:dyDescent="0.25">
      <c r="A541">
        <v>1400</v>
      </c>
      <c r="B541" t="s">
        <v>19</v>
      </c>
      <c r="C541">
        <v>7.10682279905995</v>
      </c>
      <c r="D541" t="b">
        <v>1</v>
      </c>
      <c r="E541">
        <v>12445.39</v>
      </c>
      <c r="F541">
        <v>18</v>
      </c>
      <c r="G541" s="3" t="str">
        <f>Table4[[#This Row],[Tamanho amostra]]&amp;Table4[[#This Row],[Tempo]]&amp;Table4[[#This Row],[Resultado]]</f>
        <v>14007.1068227990599512445.39</v>
      </c>
    </row>
    <row r="542" spans="1:7" x14ac:dyDescent="0.25">
      <c r="A542">
        <v>70</v>
      </c>
      <c r="B542" t="s">
        <v>5</v>
      </c>
      <c r="C542">
        <v>0.66481326799873897</v>
      </c>
      <c r="D542" t="b">
        <v>1</v>
      </c>
      <c r="E542">
        <v>627.74</v>
      </c>
      <c r="F542">
        <v>18</v>
      </c>
      <c r="G542" s="3" t="str">
        <f>Table4[[#This Row],[Tamanho amostra]]&amp;Table4[[#This Row],[Tempo]]&amp;Table4[[#This Row],[Resultado]]</f>
        <v>700.664813267998739627.74</v>
      </c>
    </row>
    <row r="543" spans="1:7" x14ac:dyDescent="0.25">
      <c r="A543">
        <v>70</v>
      </c>
      <c r="B543" t="s">
        <v>6</v>
      </c>
      <c r="C543">
        <v>4.5936334873706297E-3</v>
      </c>
      <c r="D543" t="b">
        <v>0</v>
      </c>
      <c r="E543">
        <v>689.15</v>
      </c>
      <c r="F543">
        <v>18</v>
      </c>
      <c r="G543" s="3" t="str">
        <f>Table4[[#This Row],[Tamanho amostra]]&amp;Table4[[#This Row],[Tempo]]&amp;Table4[[#This Row],[Resultado]]</f>
        <v>700.00459363348737063689.15</v>
      </c>
    </row>
    <row r="544" spans="1:7" x14ac:dyDescent="0.25">
      <c r="A544">
        <v>70</v>
      </c>
      <c r="B544" t="s">
        <v>19</v>
      </c>
      <c r="C544">
        <v>5.2812631281835803E-2</v>
      </c>
      <c r="D544" t="b">
        <v>1</v>
      </c>
      <c r="E544">
        <v>619.01</v>
      </c>
      <c r="F544">
        <v>18</v>
      </c>
      <c r="G544" s="3" t="str">
        <f>Table4[[#This Row],[Tamanho amostra]]&amp;Table4[[#This Row],[Tempo]]&amp;Table4[[#This Row],[Resultado]]</f>
        <v>700.0528126312818358619.01</v>
      </c>
    </row>
    <row r="545" spans="1:7" x14ac:dyDescent="0.25">
      <c r="A545">
        <v>1600</v>
      </c>
      <c r="B545" t="s">
        <v>5</v>
      </c>
      <c r="C545">
        <v>257.22394014532898</v>
      </c>
      <c r="D545" t="b">
        <v>1</v>
      </c>
      <c r="E545">
        <v>14294.54</v>
      </c>
      <c r="F545">
        <v>18</v>
      </c>
      <c r="G545" s="3" t="str">
        <f>Table4[[#This Row],[Tamanho amostra]]&amp;Table4[[#This Row],[Tempo]]&amp;Table4[[#This Row],[Resultado]]</f>
        <v>1600257.22394014532914294.54</v>
      </c>
    </row>
    <row r="546" spans="1:7" x14ac:dyDescent="0.25">
      <c r="A546">
        <v>1600</v>
      </c>
      <c r="B546" t="s">
        <v>6</v>
      </c>
      <c r="C546">
        <v>0.128109738486614</v>
      </c>
      <c r="D546" t="b">
        <v>0</v>
      </c>
      <c r="E546">
        <v>16229.79</v>
      </c>
      <c r="F546">
        <v>18</v>
      </c>
      <c r="G546" s="3" t="str">
        <f>Table4[[#This Row],[Tamanho amostra]]&amp;Table4[[#This Row],[Tempo]]&amp;Table4[[#This Row],[Resultado]]</f>
        <v>16000.12810973848661416229.79</v>
      </c>
    </row>
    <row r="547" spans="1:7" x14ac:dyDescent="0.25">
      <c r="A547">
        <v>1600</v>
      </c>
      <c r="B547" t="s">
        <v>19</v>
      </c>
      <c r="C547">
        <v>10.908286509478501</v>
      </c>
      <c r="D547" t="b">
        <v>1</v>
      </c>
      <c r="E547">
        <v>14128.16</v>
      </c>
      <c r="F547">
        <v>18</v>
      </c>
      <c r="G547" s="3" t="str">
        <f>Table4[[#This Row],[Tamanho amostra]]&amp;Table4[[#This Row],[Tempo]]&amp;Table4[[#This Row],[Resultado]]</f>
        <v>160010.908286509478514128.16</v>
      </c>
    </row>
    <row r="548" spans="1:7" x14ac:dyDescent="0.25">
      <c r="A548">
        <v>1800</v>
      </c>
      <c r="B548" t="s">
        <v>5</v>
      </c>
      <c r="C548">
        <v>356.45070449115099</v>
      </c>
      <c r="D548" t="b">
        <v>1</v>
      </c>
      <c r="E548">
        <v>15237.63</v>
      </c>
      <c r="F548">
        <v>18</v>
      </c>
      <c r="G548" s="3" t="str">
        <f>Table4[[#This Row],[Tamanho amostra]]&amp;Table4[[#This Row],[Tempo]]&amp;Table4[[#This Row],[Resultado]]</f>
        <v>1800356.45070449115115237.63</v>
      </c>
    </row>
    <row r="549" spans="1:7" x14ac:dyDescent="0.25">
      <c r="A549">
        <v>1800</v>
      </c>
      <c r="B549" t="s">
        <v>6</v>
      </c>
      <c r="C549">
        <v>0.110919202594118</v>
      </c>
      <c r="D549" t="b">
        <v>0</v>
      </c>
      <c r="E549">
        <v>16580.990000000002</v>
      </c>
      <c r="F549">
        <v>18</v>
      </c>
      <c r="G549" s="3" t="str">
        <f>Table4[[#This Row],[Tamanho amostra]]&amp;Table4[[#This Row],[Tempo]]&amp;Table4[[#This Row],[Resultado]]</f>
        <v>18000.11091920259411816580.99</v>
      </c>
    </row>
    <row r="550" spans="1:7" x14ac:dyDescent="0.25">
      <c r="A550">
        <v>1800</v>
      </c>
      <c r="B550" t="s">
        <v>19</v>
      </c>
      <c r="C550">
        <v>3.2602527011236999</v>
      </c>
      <c r="D550" t="b">
        <v>1</v>
      </c>
      <c r="E550">
        <v>14924.61</v>
      </c>
      <c r="F550">
        <v>18</v>
      </c>
      <c r="G550" s="3" t="str">
        <f>Table4[[#This Row],[Tamanho amostra]]&amp;Table4[[#This Row],[Tempo]]&amp;Table4[[#This Row],[Resultado]]</f>
        <v>18003.260252701123714924.61</v>
      </c>
    </row>
    <row r="551" spans="1:7" x14ac:dyDescent="0.25">
      <c r="A551">
        <v>2000</v>
      </c>
      <c r="B551" t="s">
        <v>5</v>
      </c>
      <c r="C551">
        <v>437.80415498805303</v>
      </c>
      <c r="D551" t="b">
        <v>1</v>
      </c>
      <c r="E551">
        <v>17784.28</v>
      </c>
      <c r="F551">
        <v>18</v>
      </c>
      <c r="G551" s="3" t="str">
        <f>Table4[[#This Row],[Tamanho amostra]]&amp;Table4[[#This Row],[Tempo]]&amp;Table4[[#This Row],[Resultado]]</f>
        <v>2000437.80415498805317784.28</v>
      </c>
    </row>
    <row r="552" spans="1:7" x14ac:dyDescent="0.25">
      <c r="A552">
        <v>2000</v>
      </c>
      <c r="B552" t="s">
        <v>6</v>
      </c>
      <c r="C552">
        <v>0.13949925825750101</v>
      </c>
      <c r="D552" t="b">
        <v>0</v>
      </c>
      <c r="E552">
        <v>18953</v>
      </c>
      <c r="F552">
        <v>18</v>
      </c>
      <c r="G552" s="3" t="str">
        <f>Table4[[#This Row],[Tamanho amostra]]&amp;Table4[[#This Row],[Tempo]]&amp;Table4[[#This Row],[Resultado]]</f>
        <v>20000.13949925825750118953</v>
      </c>
    </row>
    <row r="553" spans="1:7" x14ac:dyDescent="0.25">
      <c r="A553">
        <v>2000</v>
      </c>
      <c r="B553" t="s">
        <v>19</v>
      </c>
      <c r="C553">
        <v>12.3202111668329</v>
      </c>
      <c r="D553" t="b">
        <v>1</v>
      </c>
      <c r="E553">
        <v>17518</v>
      </c>
      <c r="F553">
        <v>18</v>
      </c>
      <c r="G553" s="3" t="str">
        <f>Table4[[#This Row],[Tamanho amostra]]&amp;Table4[[#This Row],[Tempo]]&amp;Table4[[#This Row],[Resultado]]</f>
        <v>200012.320211166832917518</v>
      </c>
    </row>
    <row r="554" spans="1:7" x14ac:dyDescent="0.25">
      <c r="A554">
        <v>2200</v>
      </c>
      <c r="B554" t="s">
        <v>5</v>
      </c>
      <c r="C554">
        <v>489.28010784802802</v>
      </c>
      <c r="D554" t="b">
        <v>1</v>
      </c>
      <c r="E554">
        <v>19806.16</v>
      </c>
      <c r="F554">
        <v>18</v>
      </c>
      <c r="G554" s="3" t="str">
        <f>Table4[[#This Row],[Tamanho amostra]]&amp;Table4[[#This Row],[Tempo]]&amp;Table4[[#This Row],[Resultado]]</f>
        <v>2200489.28010784802819806.16</v>
      </c>
    </row>
    <row r="555" spans="1:7" x14ac:dyDescent="0.25">
      <c r="A555">
        <v>2200</v>
      </c>
      <c r="B555" t="s">
        <v>6</v>
      </c>
      <c r="C555">
        <v>0.118753035892495</v>
      </c>
      <c r="D555" t="b">
        <v>0</v>
      </c>
      <c r="E555">
        <v>23324.86</v>
      </c>
      <c r="F555">
        <v>18</v>
      </c>
      <c r="G555" s="3" t="str">
        <f>Table4[[#This Row],[Tamanho amostra]]&amp;Table4[[#This Row],[Tempo]]&amp;Table4[[#This Row],[Resultado]]</f>
        <v>22000.11875303589249523324.86</v>
      </c>
    </row>
    <row r="556" spans="1:7" x14ac:dyDescent="0.25">
      <c r="A556">
        <v>2200</v>
      </c>
      <c r="B556" t="s">
        <v>19</v>
      </c>
      <c r="C556">
        <v>11.952683564826801</v>
      </c>
      <c r="D556" t="b">
        <v>1</v>
      </c>
      <c r="E556">
        <v>19806.16</v>
      </c>
      <c r="F556">
        <v>18</v>
      </c>
      <c r="G556" s="3" t="str">
        <f>Table4[[#This Row],[Tamanho amostra]]&amp;Table4[[#This Row],[Tempo]]&amp;Table4[[#This Row],[Resultado]]</f>
        <v>220011.952683564826819806.16</v>
      </c>
    </row>
    <row r="557" spans="1:7" x14ac:dyDescent="0.25">
      <c r="A557">
        <v>2200</v>
      </c>
      <c r="B557" t="s">
        <v>5</v>
      </c>
      <c r="C557">
        <v>521.76421495103102</v>
      </c>
      <c r="D557" t="b">
        <v>1</v>
      </c>
      <c r="E557">
        <v>19899.05</v>
      </c>
      <c r="F557">
        <v>19</v>
      </c>
      <c r="G557" s="3" t="str">
        <f>Table4[[#This Row],[Tamanho amostra]]&amp;Table4[[#This Row],[Tempo]]&amp;Table4[[#This Row],[Resultado]]</f>
        <v>2200521.76421495103119899.05</v>
      </c>
    </row>
    <row r="558" spans="1:7" x14ac:dyDescent="0.25">
      <c r="A558">
        <v>2200</v>
      </c>
      <c r="B558" t="s">
        <v>6</v>
      </c>
      <c r="C558">
        <v>0.13195916806671401</v>
      </c>
      <c r="D558" t="b">
        <v>0</v>
      </c>
      <c r="E558">
        <v>21872.95</v>
      </c>
      <c r="F558">
        <v>19</v>
      </c>
      <c r="G558" s="3" t="str">
        <f>Table4[[#This Row],[Tamanho amostra]]&amp;Table4[[#This Row],[Tempo]]&amp;Table4[[#This Row],[Resultado]]</f>
        <v>22000.13195916806671421872.95</v>
      </c>
    </row>
    <row r="559" spans="1:7" x14ac:dyDescent="0.25">
      <c r="A559">
        <v>2200</v>
      </c>
      <c r="B559" t="s">
        <v>19</v>
      </c>
      <c r="C559">
        <v>12.2415799112536</v>
      </c>
      <c r="D559" t="b">
        <v>1</v>
      </c>
      <c r="E559">
        <v>19899.05</v>
      </c>
      <c r="F559">
        <v>19</v>
      </c>
      <c r="G559" s="3" t="str">
        <f>Table4[[#This Row],[Tamanho amostra]]&amp;Table4[[#This Row],[Tempo]]&amp;Table4[[#This Row],[Resultado]]</f>
        <v>220012.241579911253619899.05</v>
      </c>
    </row>
  </sheetData>
  <conditionalFormatting sqref="G1:G1048576">
    <cfRule type="duplicateValues" dxfId="5" priority="2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9"/>
  <sheetViews>
    <sheetView tabSelected="1" topLeftCell="H223" zoomScale="85" zoomScaleNormal="85" workbookViewId="0">
      <selection activeCell="L249" sqref="L249"/>
    </sheetView>
  </sheetViews>
  <sheetFormatPr defaultRowHeight="15" x14ac:dyDescent="0.25"/>
  <cols>
    <col min="1" max="1" width="21.85546875" style="13" customWidth="1"/>
    <col min="3" max="3" width="18.85546875" customWidth="1"/>
    <col min="4" max="4" width="26.42578125" bestFit="1" customWidth="1"/>
    <col min="5" max="5" width="9.28515625" customWidth="1"/>
    <col min="6" max="6" width="10" customWidth="1"/>
    <col min="7" max="7" width="12" customWidth="1"/>
    <col min="8" max="8" width="31.28515625" customWidth="1"/>
    <col min="9" max="9" width="30.85546875" bestFit="1" customWidth="1"/>
    <col min="10" max="10" width="18.28515625" customWidth="1"/>
    <col min="11" max="12" width="26.42578125" bestFit="1" customWidth="1"/>
    <col min="13" max="13" width="9.7109375" customWidth="1"/>
    <col min="14" max="14" width="11.42578125" customWidth="1"/>
    <col min="15" max="15" width="10.5703125" bestFit="1" customWidth="1"/>
    <col min="16" max="16" width="9.28515625" style="15" bestFit="1" customWidth="1"/>
    <col min="17" max="17" width="9.28515625" style="18" customWidth="1"/>
    <col min="18" max="18" width="9.140625" style="16"/>
    <col min="19" max="19" width="10.140625" customWidth="1"/>
  </cols>
  <sheetData>
    <row r="1" spans="1:19" x14ac:dyDescent="0.25">
      <c r="A1" s="12" t="s">
        <v>582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21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586</v>
      </c>
      <c r="P1" s="15" t="s">
        <v>584</v>
      </c>
      <c r="Q1" s="18" t="s">
        <v>587</v>
      </c>
      <c r="R1" s="16" t="s">
        <v>583</v>
      </c>
      <c r="S1" t="s">
        <v>585</v>
      </c>
    </row>
    <row r="2" spans="1:19" x14ac:dyDescent="0.25">
      <c r="A2" s="13" t="str">
        <f>_xlfn.CONCAT('Processed 2'!$G2,"-",'Processed 2'!$B2,"-",'Processed 2'!$C2)</f>
        <v>1-1000-Solver method</v>
      </c>
      <c r="B2">
        <v>1000</v>
      </c>
      <c r="C2" t="s">
        <v>5</v>
      </c>
      <c r="D2">
        <v>128.869779495746</v>
      </c>
      <c r="E2" t="b">
        <v>1</v>
      </c>
      <c r="F2">
        <v>8915.66</v>
      </c>
      <c r="G2" s="9">
        <v>1</v>
      </c>
      <c r="H2" t="s">
        <v>42</v>
      </c>
      <c r="J2">
        <v>1000</v>
      </c>
      <c r="K2" t="s">
        <v>5</v>
      </c>
      <c r="L2">
        <v>128.869779495746</v>
      </c>
      <c r="M2" t="b">
        <v>1</v>
      </c>
      <c r="N2">
        <v>8915.66</v>
      </c>
      <c r="O2">
        <v>1</v>
      </c>
      <c r="P2" s="17">
        <f t="shared" ref="P2:P65" si="0">VLOOKUP(_xlfn.CONCAT($O2,"-",$J2,"-Solver method"),$A:$F,6,0)</f>
        <v>8915.66</v>
      </c>
      <c r="Q2" s="18">
        <f>Table9[[#This Row],[Resultado]]/Table9[[#This Row],[Result]]</f>
        <v>1</v>
      </c>
      <c r="R2" s="16">
        <f>L2/VLOOKUP(_xlfn.CONCAT($O2,"-",$J2,"-Solver method"),$A:$F,4,0)</f>
        <v>1</v>
      </c>
      <c r="S2" t="b">
        <f>AND(M2,VLOOKUP(_xlfn.CONCAT($O2,"-",$J2,"-Solver method"),$A:$F,5,0))</f>
        <v>1</v>
      </c>
    </row>
    <row r="3" spans="1:19" x14ac:dyDescent="0.25">
      <c r="A3" s="13" t="str">
        <f>_xlfn.CONCAT('Processed 2'!$G3,"-",'Processed 2'!$B3,"-",'Processed 2'!$C3)</f>
        <v>1-1000-Next Product2Buy</v>
      </c>
      <c r="B3">
        <v>1000</v>
      </c>
      <c r="C3" t="s">
        <v>6</v>
      </c>
      <c r="D3">
        <v>0.14127894764479201</v>
      </c>
      <c r="E3" t="b">
        <v>0</v>
      </c>
      <c r="F3">
        <v>9095.58</v>
      </c>
      <c r="G3" s="9">
        <v>1</v>
      </c>
      <c r="H3" t="s">
        <v>43</v>
      </c>
      <c r="J3">
        <v>1000</v>
      </c>
      <c r="K3" t="s">
        <v>6</v>
      </c>
      <c r="L3">
        <v>0.14127894764479201</v>
      </c>
      <c r="M3" t="b">
        <v>0</v>
      </c>
      <c r="N3">
        <v>9095.58</v>
      </c>
      <c r="O3">
        <v>1</v>
      </c>
      <c r="P3" s="17">
        <f t="shared" si="0"/>
        <v>8915.66</v>
      </c>
      <c r="Q3" s="18">
        <f>Table9[[#This Row],[Resultado]]/Table9[[#This Row],[Result]]</f>
        <v>1.0201802222157417</v>
      </c>
      <c r="R3" s="16">
        <f t="shared" ref="R3:R66" si="1">L3/VLOOKUP(_xlfn.CONCAT($O3,"-",$J3,"-Solver method"),$A:$F,4,0)</f>
        <v>1.0962923052836885E-3</v>
      </c>
      <c r="S3" t="b">
        <f t="shared" ref="S3:S66" si="2">AND(M3,VLOOKUP(_xlfn.CONCAT($O3,"-",$J3,"-Solver method"),$A:$F,5,0))</f>
        <v>0</v>
      </c>
    </row>
    <row r="4" spans="1:19" x14ac:dyDescent="0.25">
      <c r="A4" s="13" t="str">
        <f>_xlfn.CONCAT('Processed 2'!$G4,"-",'Processed 2'!$B4,"-",'Processed 2'!$C4)</f>
        <v>1-1000-Next Product Improved V2.1</v>
      </c>
      <c r="B4">
        <v>1000</v>
      </c>
      <c r="C4" t="s">
        <v>19</v>
      </c>
      <c r="D4">
        <v>1.9489740324528899</v>
      </c>
      <c r="E4" t="b">
        <v>1</v>
      </c>
      <c r="F4">
        <v>8698.83</v>
      </c>
      <c r="G4" s="9">
        <v>1</v>
      </c>
      <c r="H4" t="s">
        <v>44</v>
      </c>
      <c r="J4">
        <v>1000</v>
      </c>
      <c r="K4" t="s">
        <v>19</v>
      </c>
      <c r="L4">
        <v>1.9489740324528899</v>
      </c>
      <c r="M4" t="b">
        <v>1</v>
      </c>
      <c r="N4">
        <v>8698.83</v>
      </c>
      <c r="O4">
        <v>1</v>
      </c>
      <c r="P4" s="17">
        <f t="shared" si="0"/>
        <v>8915.66</v>
      </c>
      <c r="Q4" s="18">
        <f>Table9[[#This Row],[Resultado]]/Table9[[#This Row],[Result]]</f>
        <v>0.97567987114806976</v>
      </c>
      <c r="R4" s="16">
        <f t="shared" si="1"/>
        <v>1.5123592513923916E-2</v>
      </c>
      <c r="S4" t="b">
        <f t="shared" si="2"/>
        <v>1</v>
      </c>
    </row>
    <row r="5" spans="1:19" x14ac:dyDescent="0.25">
      <c r="A5" s="13" t="str">
        <f>_xlfn.CONCAT('Processed 2'!$G5,"-",'Processed 2'!$B5,"-",'Processed 2'!$C5)</f>
        <v>1-20-Solver method</v>
      </c>
      <c r="B5">
        <v>20</v>
      </c>
      <c r="C5" t="s">
        <v>5</v>
      </c>
      <c r="D5">
        <v>0.1283829688075</v>
      </c>
      <c r="E5" t="b">
        <v>1</v>
      </c>
      <c r="F5">
        <v>109.58</v>
      </c>
      <c r="G5" s="9">
        <v>1</v>
      </c>
      <c r="H5" t="s">
        <v>45</v>
      </c>
      <c r="J5">
        <v>20</v>
      </c>
      <c r="K5" t="s">
        <v>5</v>
      </c>
      <c r="L5">
        <v>0.1283829688075</v>
      </c>
      <c r="M5" t="b">
        <v>1</v>
      </c>
      <c r="N5">
        <v>109.58</v>
      </c>
      <c r="O5">
        <v>1</v>
      </c>
      <c r="P5" s="17">
        <f t="shared" si="0"/>
        <v>109.58</v>
      </c>
      <c r="Q5" s="18">
        <f>Table9[[#This Row],[Resultado]]/Table9[[#This Row],[Result]]</f>
        <v>1</v>
      </c>
      <c r="R5" s="16">
        <f t="shared" si="1"/>
        <v>1</v>
      </c>
      <c r="S5" t="b">
        <f t="shared" si="2"/>
        <v>1</v>
      </c>
    </row>
    <row r="6" spans="1:19" x14ac:dyDescent="0.25">
      <c r="A6" s="13" t="str">
        <f>_xlfn.CONCAT('Processed 2'!$G6,"-",'Processed 2'!$B6,"-",'Processed 2'!$C6)</f>
        <v>1-20-Next Product2Buy</v>
      </c>
      <c r="B6">
        <v>20</v>
      </c>
      <c r="C6" t="s">
        <v>6</v>
      </c>
      <c r="D6">
        <v>2.7950723363119301E-3</v>
      </c>
      <c r="E6" t="b">
        <v>0</v>
      </c>
      <c r="F6">
        <v>166.99</v>
      </c>
      <c r="G6" s="9">
        <v>1</v>
      </c>
      <c r="H6" t="s">
        <v>46</v>
      </c>
      <c r="J6">
        <v>20</v>
      </c>
      <c r="K6" t="s">
        <v>6</v>
      </c>
      <c r="L6">
        <v>2.7950723363119301E-3</v>
      </c>
      <c r="M6" t="b">
        <v>0</v>
      </c>
      <c r="N6">
        <v>166.99</v>
      </c>
      <c r="O6">
        <v>1</v>
      </c>
      <c r="P6" s="17">
        <f t="shared" si="0"/>
        <v>109.58</v>
      </c>
      <c r="Q6" s="18">
        <f>Table9[[#This Row],[Resultado]]/Table9[[#This Row],[Result]]</f>
        <v>1.5239094725314839</v>
      </c>
      <c r="R6" s="16">
        <f t="shared" si="1"/>
        <v>2.1771363929922183E-2</v>
      </c>
      <c r="S6" t="b">
        <f t="shared" si="2"/>
        <v>0</v>
      </c>
    </row>
    <row r="7" spans="1:19" x14ac:dyDescent="0.25">
      <c r="A7" s="13" t="str">
        <f>_xlfn.CONCAT('Processed 2'!$G7,"-",'Processed 2'!$B7,"-",'Processed 2'!$C7)</f>
        <v>1-20-Next Product Improved V2.1</v>
      </c>
      <c r="B7">
        <v>20</v>
      </c>
      <c r="C7" t="s">
        <v>19</v>
      </c>
      <c r="D7">
        <v>9.2397797091052693E-3</v>
      </c>
      <c r="E7" t="b">
        <v>1</v>
      </c>
      <c r="F7">
        <v>109.58</v>
      </c>
      <c r="G7" s="9">
        <v>1</v>
      </c>
      <c r="H7" t="s">
        <v>47</v>
      </c>
      <c r="I7" s="14"/>
      <c r="J7">
        <v>20</v>
      </c>
      <c r="K7" t="s">
        <v>19</v>
      </c>
      <c r="L7">
        <v>9.2397797091052693E-3</v>
      </c>
      <c r="M7" t="b">
        <v>1</v>
      </c>
      <c r="N7">
        <v>109.58</v>
      </c>
      <c r="O7">
        <v>1</v>
      </c>
      <c r="P7" s="17">
        <f t="shared" si="0"/>
        <v>109.58</v>
      </c>
      <c r="Q7" s="18">
        <f>Table9[[#This Row],[Resultado]]/Table9[[#This Row],[Result]]</f>
        <v>1</v>
      </c>
      <c r="R7" s="16">
        <f t="shared" si="1"/>
        <v>7.1970447442756838E-2</v>
      </c>
      <c r="S7" t="b">
        <f t="shared" si="2"/>
        <v>1</v>
      </c>
    </row>
    <row r="8" spans="1:19" x14ac:dyDescent="0.25">
      <c r="A8" s="13" t="str">
        <f>_xlfn.CONCAT('Processed 2'!$G8,"-",'Processed 2'!$B8,"-",'Processed 2'!$C8)</f>
        <v>1-2500-Solver method</v>
      </c>
      <c r="B8">
        <v>2500</v>
      </c>
      <c r="C8" t="s">
        <v>5</v>
      </c>
      <c r="D8">
        <v>627.55051560941001</v>
      </c>
      <c r="E8" t="b">
        <v>1</v>
      </c>
      <c r="F8">
        <v>22459.34</v>
      </c>
      <c r="G8" s="9">
        <v>1</v>
      </c>
      <c r="H8" t="s">
        <v>48</v>
      </c>
      <c r="J8">
        <v>2500</v>
      </c>
      <c r="K8" t="s">
        <v>5</v>
      </c>
      <c r="L8">
        <v>627.55051560941001</v>
      </c>
      <c r="M8" t="b">
        <v>1</v>
      </c>
      <c r="N8">
        <v>22459.34</v>
      </c>
      <c r="O8">
        <v>1</v>
      </c>
      <c r="P8" s="17">
        <f t="shared" si="0"/>
        <v>22459.34</v>
      </c>
      <c r="Q8" s="18">
        <f>Table9[[#This Row],[Resultado]]/Table9[[#This Row],[Result]]</f>
        <v>1</v>
      </c>
      <c r="R8" s="16">
        <f t="shared" si="1"/>
        <v>1</v>
      </c>
      <c r="S8" t="b">
        <f t="shared" si="2"/>
        <v>1</v>
      </c>
    </row>
    <row r="9" spans="1:19" x14ac:dyDescent="0.25">
      <c r="A9" s="13" t="str">
        <f>_xlfn.CONCAT('Processed 2'!$G9,"-",'Processed 2'!$B9,"-",'Processed 2'!$C9)</f>
        <v>1-2500-Next Product2Buy</v>
      </c>
      <c r="B9">
        <v>2500</v>
      </c>
      <c r="C9" t="s">
        <v>6</v>
      </c>
      <c r="D9">
        <v>0.21389749514253201</v>
      </c>
      <c r="E9" t="b">
        <v>0</v>
      </c>
      <c r="F9">
        <v>25161.39</v>
      </c>
      <c r="G9" s="9">
        <v>1</v>
      </c>
      <c r="H9" t="s">
        <v>49</v>
      </c>
      <c r="J9">
        <v>2500</v>
      </c>
      <c r="K9" t="s">
        <v>6</v>
      </c>
      <c r="L9">
        <v>0.21389749514253201</v>
      </c>
      <c r="M9" t="b">
        <v>0</v>
      </c>
      <c r="N9">
        <v>25161.39</v>
      </c>
      <c r="O9">
        <v>1</v>
      </c>
      <c r="P9" s="17">
        <f t="shared" si="0"/>
        <v>22459.34</v>
      </c>
      <c r="Q9" s="18">
        <f>Table9[[#This Row],[Resultado]]/Table9[[#This Row],[Result]]</f>
        <v>1.1203085219779387</v>
      </c>
      <c r="R9" s="16">
        <f t="shared" si="1"/>
        <v>3.408450631815952E-4</v>
      </c>
      <c r="S9" t="b">
        <f t="shared" si="2"/>
        <v>0</v>
      </c>
    </row>
    <row r="10" spans="1:19" x14ac:dyDescent="0.25">
      <c r="A10" s="13" t="str">
        <f>_xlfn.CONCAT('Processed 2'!$G10,"-",'Processed 2'!$B10,"-",'Processed 2'!$C10)</f>
        <v>1-2500-Next Product Improved V2.1</v>
      </c>
      <c r="B10">
        <v>2500</v>
      </c>
      <c r="C10" t="s">
        <v>19</v>
      </c>
      <c r="D10">
        <v>18.485591818515999</v>
      </c>
      <c r="E10" t="b">
        <v>1</v>
      </c>
      <c r="F10">
        <v>22459.34</v>
      </c>
      <c r="G10" s="9">
        <v>1</v>
      </c>
      <c r="H10" t="s">
        <v>50</v>
      </c>
      <c r="J10">
        <v>2500</v>
      </c>
      <c r="K10" t="s">
        <v>19</v>
      </c>
      <c r="L10">
        <v>18.485591818515999</v>
      </c>
      <c r="M10" t="b">
        <v>1</v>
      </c>
      <c r="N10">
        <v>22459.34</v>
      </c>
      <c r="O10">
        <v>1</v>
      </c>
      <c r="P10" s="17">
        <f t="shared" si="0"/>
        <v>22459.34</v>
      </c>
      <c r="Q10" s="18">
        <f>Table9[[#This Row],[Resultado]]/Table9[[#This Row],[Result]]</f>
        <v>1</v>
      </c>
      <c r="R10" s="16">
        <f t="shared" si="1"/>
        <v>2.9456739112969681E-2</v>
      </c>
      <c r="S10" t="b">
        <f t="shared" si="2"/>
        <v>1</v>
      </c>
    </row>
    <row r="11" spans="1:19" x14ac:dyDescent="0.25">
      <c r="A11" s="13" t="str">
        <f>_xlfn.CONCAT('Processed 2'!$G11,"-",'Processed 2'!$B11,"-",'Processed 2'!$C11)</f>
        <v>1-3000-Solver method</v>
      </c>
      <c r="B11">
        <v>3000</v>
      </c>
      <c r="C11" t="s">
        <v>5</v>
      </c>
      <c r="D11">
        <v>879.81797978587895</v>
      </c>
      <c r="E11" t="b">
        <v>1</v>
      </c>
      <c r="F11">
        <v>26948.240000000002</v>
      </c>
      <c r="G11" s="9">
        <v>1</v>
      </c>
      <c r="H11" t="s">
        <v>51</v>
      </c>
      <c r="J11">
        <v>3000</v>
      </c>
      <c r="K11" t="s">
        <v>5</v>
      </c>
      <c r="L11">
        <v>879.81797978587895</v>
      </c>
      <c r="M11" t="b">
        <v>1</v>
      </c>
      <c r="N11">
        <v>26948.240000000002</v>
      </c>
      <c r="O11">
        <v>1</v>
      </c>
      <c r="P11" s="17">
        <f t="shared" si="0"/>
        <v>26948.240000000002</v>
      </c>
      <c r="Q11" s="18">
        <f>Table9[[#This Row],[Resultado]]/Table9[[#This Row],[Result]]</f>
        <v>1</v>
      </c>
      <c r="R11" s="16">
        <f t="shared" si="1"/>
        <v>1</v>
      </c>
      <c r="S11" t="b">
        <f t="shared" si="2"/>
        <v>1</v>
      </c>
    </row>
    <row r="12" spans="1:19" x14ac:dyDescent="0.25">
      <c r="A12" s="13" t="str">
        <f>_xlfn.CONCAT('Processed 2'!$G12,"-",'Processed 2'!$B12,"-",'Processed 2'!$C12)</f>
        <v>1-3000-Next Product2Buy</v>
      </c>
      <c r="B12">
        <v>3000</v>
      </c>
      <c r="C12" t="s">
        <v>6</v>
      </c>
      <c r="D12">
        <v>0.297214281494461</v>
      </c>
      <c r="E12" t="b">
        <v>0</v>
      </c>
      <c r="F12">
        <v>30737.66</v>
      </c>
      <c r="G12" s="9">
        <v>1</v>
      </c>
      <c r="H12" t="s">
        <v>52</v>
      </c>
      <c r="J12">
        <v>3000</v>
      </c>
      <c r="K12" t="s">
        <v>6</v>
      </c>
      <c r="L12">
        <v>0.297214281494461</v>
      </c>
      <c r="M12" t="b">
        <v>0</v>
      </c>
      <c r="N12">
        <v>30737.66</v>
      </c>
      <c r="O12">
        <v>1</v>
      </c>
      <c r="P12" s="17">
        <f t="shared" si="0"/>
        <v>26948.240000000002</v>
      </c>
      <c r="Q12" s="18">
        <f>Table9[[#This Row],[Resultado]]/Table9[[#This Row],[Result]]</f>
        <v>1.1406184596841946</v>
      </c>
      <c r="R12" s="16">
        <f t="shared" si="1"/>
        <v>3.3781337540611972E-4</v>
      </c>
      <c r="S12" t="b">
        <f t="shared" si="2"/>
        <v>0</v>
      </c>
    </row>
    <row r="13" spans="1:19" x14ac:dyDescent="0.25">
      <c r="A13" s="13" t="str">
        <f>_xlfn.CONCAT('Processed 2'!$G13,"-",'Processed 2'!$B13,"-",'Processed 2'!$C13)</f>
        <v>1-3000-Next Product Improved V2.1</v>
      </c>
      <c r="B13">
        <v>3000</v>
      </c>
      <c r="C13" t="s">
        <v>19</v>
      </c>
      <c r="D13">
        <v>24.0032377382765</v>
      </c>
      <c r="E13" t="b">
        <v>1</v>
      </c>
      <c r="F13">
        <v>26948.240000000002</v>
      </c>
      <c r="G13" s="9">
        <v>1</v>
      </c>
      <c r="H13" t="s">
        <v>53</v>
      </c>
      <c r="J13">
        <v>3000</v>
      </c>
      <c r="K13" t="s">
        <v>19</v>
      </c>
      <c r="L13">
        <v>24.0032377382765</v>
      </c>
      <c r="M13" t="b">
        <v>1</v>
      </c>
      <c r="N13">
        <v>26948.240000000002</v>
      </c>
      <c r="O13">
        <v>1</v>
      </c>
      <c r="P13" s="17">
        <f t="shared" si="0"/>
        <v>26948.240000000002</v>
      </c>
      <c r="Q13" s="18">
        <f>Table9[[#This Row],[Resultado]]/Table9[[#This Row],[Result]]</f>
        <v>1</v>
      </c>
      <c r="R13" s="16">
        <f t="shared" si="1"/>
        <v>2.7282049571342202E-2</v>
      </c>
      <c r="S13" t="b">
        <f t="shared" si="2"/>
        <v>1</v>
      </c>
    </row>
    <row r="14" spans="1:19" x14ac:dyDescent="0.25">
      <c r="A14" s="13" t="str">
        <f>_xlfn.CONCAT('Processed 2'!$G14,"-",'Processed 2'!$B14,"-",'Processed 2'!$C14)</f>
        <v>1-3500-Solver method</v>
      </c>
      <c r="B14">
        <v>3500</v>
      </c>
      <c r="C14" t="s">
        <v>5</v>
      </c>
      <c r="D14">
        <v>1125.79228136651</v>
      </c>
      <c r="E14" t="b">
        <v>1</v>
      </c>
      <c r="F14">
        <v>27089.119999999999</v>
      </c>
      <c r="G14" s="9">
        <v>1</v>
      </c>
      <c r="H14" t="s">
        <v>54</v>
      </c>
      <c r="J14">
        <v>3500</v>
      </c>
      <c r="K14" t="s">
        <v>5</v>
      </c>
      <c r="L14">
        <v>1125.79228136651</v>
      </c>
      <c r="M14" t="b">
        <v>1</v>
      </c>
      <c r="N14">
        <v>27089.119999999999</v>
      </c>
      <c r="O14">
        <v>1</v>
      </c>
      <c r="P14" s="17">
        <f t="shared" si="0"/>
        <v>27089.119999999999</v>
      </c>
      <c r="Q14" s="18">
        <f>Table9[[#This Row],[Resultado]]/Table9[[#This Row],[Result]]</f>
        <v>1</v>
      </c>
      <c r="R14" s="16">
        <f t="shared" si="1"/>
        <v>1</v>
      </c>
      <c r="S14" t="b">
        <f t="shared" si="2"/>
        <v>1</v>
      </c>
    </row>
    <row r="15" spans="1:19" x14ac:dyDescent="0.25">
      <c r="A15" s="13" t="str">
        <f>_xlfn.CONCAT('Processed 2'!$G15,"-",'Processed 2'!$B15,"-",'Processed 2'!$C15)</f>
        <v>1-3500-Next Product2Buy</v>
      </c>
      <c r="B15">
        <v>3500</v>
      </c>
      <c r="C15" t="s">
        <v>6</v>
      </c>
      <c r="D15">
        <v>0.220397587039769</v>
      </c>
      <c r="E15" t="b">
        <v>0</v>
      </c>
      <c r="F15">
        <v>28632.71</v>
      </c>
      <c r="G15" s="9">
        <v>1</v>
      </c>
      <c r="H15" t="s">
        <v>55</v>
      </c>
      <c r="J15">
        <v>3500</v>
      </c>
      <c r="K15" t="s">
        <v>6</v>
      </c>
      <c r="L15">
        <v>0.220397587039769</v>
      </c>
      <c r="M15" t="b">
        <v>0</v>
      </c>
      <c r="N15">
        <v>28632.71</v>
      </c>
      <c r="O15">
        <v>1</v>
      </c>
      <c r="P15" s="17">
        <f t="shared" si="0"/>
        <v>27089.119999999999</v>
      </c>
      <c r="Q15" s="18">
        <f>Table9[[#This Row],[Resultado]]/Table9[[#This Row],[Result]]</f>
        <v>1.0569819174635426</v>
      </c>
      <c r="R15" s="16">
        <f t="shared" si="1"/>
        <v>1.9577109444403529E-4</v>
      </c>
      <c r="S15" t="b">
        <f t="shared" si="2"/>
        <v>0</v>
      </c>
    </row>
    <row r="16" spans="1:19" x14ac:dyDescent="0.25">
      <c r="A16" s="13" t="str">
        <f>_xlfn.CONCAT('Processed 2'!$G16,"-",'Processed 2'!$B16,"-",'Processed 2'!$C16)</f>
        <v>1-3500-Next Product Improved V2.1</v>
      </c>
      <c r="B16">
        <v>3500</v>
      </c>
      <c r="C16" t="s">
        <v>19</v>
      </c>
      <c r="D16">
        <v>10.842988565352201</v>
      </c>
      <c r="E16" t="b">
        <v>1</v>
      </c>
      <c r="F16">
        <v>26535.02</v>
      </c>
      <c r="G16" s="9">
        <v>1</v>
      </c>
      <c r="H16" t="s">
        <v>56</v>
      </c>
      <c r="J16">
        <v>3500</v>
      </c>
      <c r="K16" t="s">
        <v>19</v>
      </c>
      <c r="L16">
        <v>10.842988565352201</v>
      </c>
      <c r="M16" t="b">
        <v>1</v>
      </c>
      <c r="N16">
        <v>26535.02</v>
      </c>
      <c r="O16">
        <v>1</v>
      </c>
      <c r="P16" s="17">
        <f t="shared" si="0"/>
        <v>27089.119999999999</v>
      </c>
      <c r="Q16" s="18">
        <f>Table9[[#This Row],[Resultado]]/Table9[[#This Row],[Result]]</f>
        <v>0.97954529346099106</v>
      </c>
      <c r="R16" s="16">
        <f t="shared" si="1"/>
        <v>9.6314291231334049E-3</v>
      </c>
      <c r="S16" t="b">
        <f t="shared" si="2"/>
        <v>1</v>
      </c>
    </row>
    <row r="17" spans="1:19" x14ac:dyDescent="0.25">
      <c r="A17" s="13" t="str">
        <f>_xlfn.CONCAT('Processed 2'!$G17,"-",'Processed 2'!$B17,"-",'Processed 2'!$C17)</f>
        <v>2-3500-Solver method</v>
      </c>
      <c r="B17">
        <v>3500</v>
      </c>
      <c r="C17" t="s">
        <v>5</v>
      </c>
      <c r="D17">
        <v>1276.5983305053001</v>
      </c>
      <c r="E17" t="b">
        <v>1</v>
      </c>
      <c r="F17">
        <v>30107.46</v>
      </c>
      <c r="G17" s="9">
        <v>2</v>
      </c>
      <c r="H17" t="s">
        <v>57</v>
      </c>
      <c r="J17">
        <v>3500</v>
      </c>
      <c r="K17" t="s">
        <v>5</v>
      </c>
      <c r="L17">
        <v>1276.5983305053001</v>
      </c>
      <c r="M17" t="b">
        <v>1</v>
      </c>
      <c r="N17">
        <v>30107.46</v>
      </c>
      <c r="O17">
        <v>2</v>
      </c>
      <c r="P17" s="17">
        <f t="shared" si="0"/>
        <v>30107.46</v>
      </c>
      <c r="Q17" s="18">
        <f>Table9[[#This Row],[Resultado]]/Table9[[#This Row],[Result]]</f>
        <v>1</v>
      </c>
      <c r="R17" s="16">
        <f t="shared" si="1"/>
        <v>1</v>
      </c>
      <c r="S17" t="b">
        <f t="shared" si="2"/>
        <v>1</v>
      </c>
    </row>
    <row r="18" spans="1:19" x14ac:dyDescent="0.25">
      <c r="A18" s="13" t="str">
        <f>_xlfn.CONCAT('Processed 2'!$G18,"-",'Processed 2'!$B18,"-",'Processed 2'!$C18)</f>
        <v>2-3500-Next Product2Buy</v>
      </c>
      <c r="B18">
        <v>3500</v>
      </c>
      <c r="C18" t="s">
        <v>6</v>
      </c>
      <c r="D18">
        <v>0.24290093472677601</v>
      </c>
      <c r="E18" t="b">
        <v>0</v>
      </c>
      <c r="F18">
        <v>29509.54</v>
      </c>
      <c r="G18" s="9">
        <v>2</v>
      </c>
      <c r="H18" t="s">
        <v>58</v>
      </c>
      <c r="J18">
        <v>3500</v>
      </c>
      <c r="K18" t="s">
        <v>6</v>
      </c>
      <c r="L18">
        <v>0.24290093472677601</v>
      </c>
      <c r="M18" t="b">
        <v>0</v>
      </c>
      <c r="N18">
        <v>29509.54</v>
      </c>
      <c r="O18">
        <v>2</v>
      </c>
      <c r="P18" s="17">
        <f t="shared" si="0"/>
        <v>30107.46</v>
      </c>
      <c r="Q18" s="18">
        <f>Table9[[#This Row],[Resultado]]/Table9[[#This Row],[Result]]</f>
        <v>0.98014047016918737</v>
      </c>
      <c r="R18" s="16">
        <f t="shared" si="1"/>
        <v>1.9027201346145546E-4</v>
      </c>
      <c r="S18" t="b">
        <f t="shared" si="2"/>
        <v>0</v>
      </c>
    </row>
    <row r="19" spans="1:19" x14ac:dyDescent="0.25">
      <c r="A19" s="13" t="str">
        <f>_xlfn.CONCAT('Processed 2'!$G19,"-",'Processed 2'!$B19,"-",'Processed 2'!$C19)</f>
        <v>2-3500-Next Product Improved V2.1</v>
      </c>
      <c r="B19">
        <v>3500</v>
      </c>
      <c r="C19" t="s">
        <v>19</v>
      </c>
      <c r="D19">
        <v>6.9963027752980897</v>
      </c>
      <c r="E19" t="b">
        <v>1</v>
      </c>
      <c r="F19">
        <v>28739.01</v>
      </c>
      <c r="G19">
        <v>2</v>
      </c>
      <c r="H19" t="s">
        <v>59</v>
      </c>
      <c r="J19">
        <v>3500</v>
      </c>
      <c r="K19" t="s">
        <v>19</v>
      </c>
      <c r="L19">
        <v>6.9963027752980897</v>
      </c>
      <c r="M19" t="b">
        <v>1</v>
      </c>
      <c r="N19">
        <v>28739.01</v>
      </c>
      <c r="O19">
        <v>2</v>
      </c>
      <c r="P19" s="17">
        <f t="shared" si="0"/>
        <v>30107.46</v>
      </c>
      <c r="Q19" s="18">
        <f>Table9[[#This Row],[Resultado]]/Table9[[#This Row],[Result]]</f>
        <v>0.95454780974549158</v>
      </c>
      <c r="R19" s="16">
        <f t="shared" si="1"/>
        <v>5.4804260730380479E-3</v>
      </c>
      <c r="S19" t="b">
        <f t="shared" si="2"/>
        <v>1</v>
      </c>
    </row>
    <row r="20" spans="1:19" x14ac:dyDescent="0.25">
      <c r="A20" s="13" t="str">
        <f>_xlfn.CONCAT('Processed 2'!$G20,"-",'Processed 2'!$B20,"-",'Processed 2'!$C20)</f>
        <v>3-10-Solver method</v>
      </c>
      <c r="B20">
        <v>10</v>
      </c>
      <c r="C20" t="s">
        <v>5</v>
      </c>
      <c r="D20">
        <v>9.11091838208265E-2</v>
      </c>
      <c r="E20" t="b">
        <v>1</v>
      </c>
      <c r="F20">
        <v>78.709999999999994</v>
      </c>
      <c r="G20" s="9">
        <v>3</v>
      </c>
      <c r="H20" t="s">
        <v>60</v>
      </c>
      <c r="J20">
        <v>10</v>
      </c>
      <c r="K20" t="s">
        <v>5</v>
      </c>
      <c r="L20">
        <v>9.11091838208265E-2</v>
      </c>
      <c r="M20" t="b">
        <v>1</v>
      </c>
      <c r="N20">
        <v>78.709999999999994</v>
      </c>
      <c r="O20">
        <v>3</v>
      </c>
      <c r="P20" s="17">
        <f t="shared" si="0"/>
        <v>78.709999999999994</v>
      </c>
      <c r="Q20" s="18">
        <f>Table9[[#This Row],[Resultado]]/Table9[[#This Row],[Result]]</f>
        <v>1</v>
      </c>
      <c r="R20" s="16">
        <f t="shared" si="1"/>
        <v>1</v>
      </c>
      <c r="S20" t="b">
        <f t="shared" si="2"/>
        <v>1</v>
      </c>
    </row>
    <row r="21" spans="1:19" x14ac:dyDescent="0.25">
      <c r="A21" s="13" t="str">
        <f>_xlfn.CONCAT('Processed 2'!$G21,"-",'Processed 2'!$B21,"-",'Processed 2'!$C21)</f>
        <v>3-10-Next Product2Buy</v>
      </c>
      <c r="B21">
        <v>10</v>
      </c>
      <c r="C21" t="s">
        <v>6</v>
      </c>
      <c r="D21">
        <v>5.3370168828440799E-3</v>
      </c>
      <c r="E21" t="b">
        <v>0</v>
      </c>
      <c r="F21">
        <v>93.68</v>
      </c>
      <c r="G21" s="9">
        <v>3</v>
      </c>
      <c r="H21" t="s">
        <v>61</v>
      </c>
      <c r="J21">
        <v>10</v>
      </c>
      <c r="K21" t="s">
        <v>6</v>
      </c>
      <c r="L21">
        <v>5.3370168828440799E-3</v>
      </c>
      <c r="M21" t="b">
        <v>0</v>
      </c>
      <c r="N21">
        <v>93.68</v>
      </c>
      <c r="O21">
        <v>3</v>
      </c>
      <c r="P21" s="17">
        <f t="shared" si="0"/>
        <v>78.709999999999994</v>
      </c>
      <c r="Q21" s="18">
        <f>Table9[[#This Row],[Resultado]]/Table9[[#This Row],[Result]]</f>
        <v>1.1901918434760514</v>
      </c>
      <c r="R21" s="16">
        <f t="shared" si="1"/>
        <v>5.8578253684499586E-2</v>
      </c>
      <c r="S21" t="b">
        <f t="shared" si="2"/>
        <v>0</v>
      </c>
    </row>
    <row r="22" spans="1:19" x14ac:dyDescent="0.25">
      <c r="A22" s="13" t="str">
        <f>_xlfn.CONCAT('Processed 2'!$G22,"-",'Processed 2'!$B22,"-",'Processed 2'!$C22)</f>
        <v>3-10-Next Product Improved V2.1</v>
      </c>
      <c r="B22">
        <v>10</v>
      </c>
      <c r="C22" t="s">
        <v>19</v>
      </c>
      <c r="D22">
        <v>6.2613230583416501E-3</v>
      </c>
      <c r="E22" t="b">
        <v>1</v>
      </c>
      <c r="F22">
        <v>78.709999999999994</v>
      </c>
      <c r="G22" s="9">
        <v>3</v>
      </c>
      <c r="H22" t="s">
        <v>62</v>
      </c>
      <c r="J22">
        <v>10</v>
      </c>
      <c r="K22" t="s">
        <v>19</v>
      </c>
      <c r="L22">
        <v>6.2613230583416501E-3</v>
      </c>
      <c r="M22" t="b">
        <v>1</v>
      </c>
      <c r="N22">
        <v>78.709999999999994</v>
      </c>
      <c r="O22">
        <v>3</v>
      </c>
      <c r="P22" s="17">
        <f t="shared" si="0"/>
        <v>78.709999999999994</v>
      </c>
      <c r="Q22" s="18">
        <f>Table9[[#This Row],[Resultado]]/Table9[[#This Row],[Result]]</f>
        <v>1</v>
      </c>
      <c r="R22" s="16">
        <f t="shared" si="1"/>
        <v>6.8723292161798344E-2</v>
      </c>
      <c r="S22" t="b">
        <f t="shared" si="2"/>
        <v>1</v>
      </c>
    </row>
    <row r="23" spans="1:19" x14ac:dyDescent="0.25">
      <c r="A23" s="13" t="str">
        <f>_xlfn.CONCAT('Processed 2'!$G23,"-",'Processed 2'!$B23,"-",'Processed 2'!$C23)</f>
        <v>3-20-Solver method</v>
      </c>
      <c r="B23">
        <v>20</v>
      </c>
      <c r="C23" t="s">
        <v>5</v>
      </c>
      <c r="D23">
        <v>0.10787551528120499</v>
      </c>
      <c r="E23" t="b">
        <v>1</v>
      </c>
      <c r="F23">
        <v>174.87</v>
      </c>
      <c r="G23">
        <v>3</v>
      </c>
      <c r="H23" t="s">
        <v>63</v>
      </c>
      <c r="J23">
        <v>20</v>
      </c>
      <c r="K23" t="s">
        <v>5</v>
      </c>
      <c r="L23">
        <v>0.10787551528120499</v>
      </c>
      <c r="M23" t="b">
        <v>1</v>
      </c>
      <c r="N23">
        <v>174.87</v>
      </c>
      <c r="O23">
        <v>3</v>
      </c>
      <c r="P23" s="17">
        <f t="shared" si="0"/>
        <v>174.87</v>
      </c>
      <c r="Q23" s="18">
        <f>Table9[[#This Row],[Resultado]]/Table9[[#This Row],[Result]]</f>
        <v>1</v>
      </c>
      <c r="R23" s="16">
        <f t="shared" si="1"/>
        <v>1</v>
      </c>
      <c r="S23" t="b">
        <f t="shared" si="2"/>
        <v>1</v>
      </c>
    </row>
    <row r="24" spans="1:19" x14ac:dyDescent="0.25">
      <c r="A24" s="13" t="str">
        <f>_xlfn.CONCAT('Processed 2'!$G24,"-",'Processed 2'!$B24,"-",'Processed 2'!$C24)</f>
        <v>3-20-Next Product2Buy</v>
      </c>
      <c r="B24">
        <v>20</v>
      </c>
      <c r="C24" t="s">
        <v>6</v>
      </c>
      <c r="D24">
        <v>4.1764034028251799E-3</v>
      </c>
      <c r="E24" t="b">
        <v>0</v>
      </c>
      <c r="F24">
        <v>214.04</v>
      </c>
      <c r="G24">
        <v>3</v>
      </c>
      <c r="H24" t="s">
        <v>64</v>
      </c>
      <c r="J24">
        <v>20</v>
      </c>
      <c r="K24" t="s">
        <v>6</v>
      </c>
      <c r="L24">
        <v>4.1764034028251799E-3</v>
      </c>
      <c r="M24" t="b">
        <v>0</v>
      </c>
      <c r="N24">
        <v>214.04</v>
      </c>
      <c r="O24">
        <v>3</v>
      </c>
      <c r="P24" s="17">
        <f t="shared" si="0"/>
        <v>174.87</v>
      </c>
      <c r="Q24" s="18">
        <f>Table9[[#This Row],[Resultado]]/Table9[[#This Row],[Result]]</f>
        <v>1.2239949676902842</v>
      </c>
      <c r="R24" s="16">
        <f t="shared" si="1"/>
        <v>3.8715026222014524E-2</v>
      </c>
      <c r="S24" t="b">
        <f t="shared" si="2"/>
        <v>0</v>
      </c>
    </row>
    <row r="25" spans="1:19" x14ac:dyDescent="0.25">
      <c r="A25" s="13" t="str">
        <f>_xlfn.CONCAT('Processed 2'!$G25,"-",'Processed 2'!$B25,"-",'Processed 2'!$C25)</f>
        <v>3-20-Next Product Improved V2.1</v>
      </c>
      <c r="B25">
        <v>20</v>
      </c>
      <c r="C25" t="s">
        <v>19</v>
      </c>
      <c r="D25">
        <v>1.5461718216667499E-2</v>
      </c>
      <c r="E25" t="b">
        <v>1</v>
      </c>
      <c r="F25">
        <v>168.84</v>
      </c>
      <c r="G25">
        <v>3</v>
      </c>
      <c r="H25" t="s">
        <v>65</v>
      </c>
      <c r="J25">
        <v>20</v>
      </c>
      <c r="K25" t="s">
        <v>19</v>
      </c>
      <c r="L25">
        <v>1.5461718216667499E-2</v>
      </c>
      <c r="M25" t="b">
        <v>1</v>
      </c>
      <c r="N25">
        <v>168.84</v>
      </c>
      <c r="O25">
        <v>3</v>
      </c>
      <c r="P25" s="17">
        <f t="shared" si="0"/>
        <v>174.87</v>
      </c>
      <c r="Q25" s="18">
        <f>Table9[[#This Row],[Resultado]]/Table9[[#This Row],[Result]]</f>
        <v>0.96551724137931039</v>
      </c>
      <c r="R25" s="16">
        <f t="shared" si="1"/>
        <v>0.14332926407222801</v>
      </c>
      <c r="S25" t="b">
        <f t="shared" si="2"/>
        <v>1</v>
      </c>
    </row>
    <row r="26" spans="1:19" x14ac:dyDescent="0.25">
      <c r="A26" s="13" t="str">
        <f>_xlfn.CONCAT('Processed 2'!$G26,"-",'Processed 2'!$B26,"-",'Processed 2'!$C26)</f>
        <v>3-30-Solver method</v>
      </c>
      <c r="B26">
        <v>30</v>
      </c>
      <c r="C26" t="s">
        <v>5</v>
      </c>
      <c r="D26">
        <v>0.200144492070577</v>
      </c>
      <c r="E26" t="b">
        <v>1</v>
      </c>
      <c r="F26">
        <v>261.58999999999997</v>
      </c>
      <c r="G26">
        <v>3</v>
      </c>
      <c r="H26" t="s">
        <v>66</v>
      </c>
      <c r="J26">
        <v>30</v>
      </c>
      <c r="K26" t="s">
        <v>5</v>
      </c>
      <c r="L26">
        <v>0.200144492070577</v>
      </c>
      <c r="M26" t="b">
        <v>1</v>
      </c>
      <c r="N26">
        <v>261.58999999999997</v>
      </c>
      <c r="O26">
        <v>3</v>
      </c>
      <c r="P26" s="17">
        <f t="shared" si="0"/>
        <v>261.58999999999997</v>
      </c>
      <c r="Q26" s="18">
        <f>Table9[[#This Row],[Resultado]]/Table9[[#This Row],[Result]]</f>
        <v>1</v>
      </c>
      <c r="R26" s="16">
        <f t="shared" si="1"/>
        <v>1</v>
      </c>
      <c r="S26" t="b">
        <f t="shared" si="2"/>
        <v>1</v>
      </c>
    </row>
    <row r="27" spans="1:19" x14ac:dyDescent="0.25">
      <c r="A27" s="13" t="str">
        <f>_xlfn.CONCAT('Processed 2'!$G27,"-",'Processed 2'!$B27,"-",'Processed 2'!$C27)</f>
        <v>3-30-Next Product2Buy</v>
      </c>
      <c r="B27">
        <v>30</v>
      </c>
      <c r="C27" t="s">
        <v>6</v>
      </c>
      <c r="D27">
        <v>6.1583488683505296E-3</v>
      </c>
      <c r="E27" t="b">
        <v>0</v>
      </c>
      <c r="F27">
        <v>256.56</v>
      </c>
      <c r="G27">
        <v>3</v>
      </c>
      <c r="H27" t="s">
        <v>67</v>
      </c>
      <c r="J27">
        <v>30</v>
      </c>
      <c r="K27" t="s">
        <v>6</v>
      </c>
      <c r="L27">
        <v>6.1583488683505296E-3</v>
      </c>
      <c r="M27" t="b">
        <v>0</v>
      </c>
      <c r="N27">
        <v>256.56</v>
      </c>
      <c r="O27">
        <v>3</v>
      </c>
      <c r="P27" s="17">
        <f t="shared" si="0"/>
        <v>261.58999999999997</v>
      </c>
      <c r="Q27" s="18">
        <f>Table9[[#This Row],[Resultado]]/Table9[[#This Row],[Result]]</f>
        <v>0.98077143621698082</v>
      </c>
      <c r="R27" s="16">
        <f t="shared" si="1"/>
        <v>3.0769514587385745E-2</v>
      </c>
      <c r="S27" t="b">
        <f t="shared" si="2"/>
        <v>0</v>
      </c>
    </row>
    <row r="28" spans="1:19" x14ac:dyDescent="0.25">
      <c r="A28" s="13" t="str">
        <f>_xlfn.CONCAT('Processed 2'!$G28,"-",'Processed 2'!$B28,"-",'Processed 2'!$C28)</f>
        <v>3-30-Next Product Improved V2.1</v>
      </c>
      <c r="B28">
        <v>30</v>
      </c>
      <c r="C28" t="s">
        <v>19</v>
      </c>
      <c r="D28">
        <v>1.25829537100247E-2</v>
      </c>
      <c r="E28" t="b">
        <v>1</v>
      </c>
      <c r="F28">
        <v>248.86</v>
      </c>
      <c r="G28">
        <v>3</v>
      </c>
      <c r="H28" t="s">
        <v>68</v>
      </c>
      <c r="J28">
        <v>30</v>
      </c>
      <c r="K28" t="s">
        <v>19</v>
      </c>
      <c r="L28">
        <v>1.25829537100247E-2</v>
      </c>
      <c r="M28" t="b">
        <v>1</v>
      </c>
      <c r="N28">
        <v>248.86</v>
      </c>
      <c r="O28">
        <v>3</v>
      </c>
      <c r="P28" s="17">
        <f t="shared" si="0"/>
        <v>261.58999999999997</v>
      </c>
      <c r="Q28" s="18">
        <f>Table9[[#This Row],[Resultado]]/Table9[[#This Row],[Result]]</f>
        <v>0.9513360602469515</v>
      </c>
      <c r="R28" s="16">
        <f t="shared" si="1"/>
        <v>6.2869347938825967E-2</v>
      </c>
      <c r="S28" t="b">
        <f t="shared" si="2"/>
        <v>1</v>
      </c>
    </row>
    <row r="29" spans="1:19" x14ac:dyDescent="0.25">
      <c r="A29" s="13" t="str">
        <f>_xlfn.CONCAT('Processed 2'!$G29,"-",'Processed 2'!$B29,"-",'Processed 2'!$C29)</f>
        <v>3-40-Solver method</v>
      </c>
      <c r="B29">
        <v>40</v>
      </c>
      <c r="C29" t="s">
        <v>5</v>
      </c>
      <c r="D29">
        <v>0.28170497361234997</v>
      </c>
      <c r="E29" t="b">
        <v>1</v>
      </c>
      <c r="F29">
        <v>356.02</v>
      </c>
      <c r="G29">
        <v>3</v>
      </c>
      <c r="H29" t="s">
        <v>69</v>
      </c>
      <c r="J29">
        <v>40</v>
      </c>
      <c r="K29" t="s">
        <v>5</v>
      </c>
      <c r="L29">
        <v>0.28170497361234997</v>
      </c>
      <c r="M29" t="b">
        <v>1</v>
      </c>
      <c r="N29">
        <v>356.02</v>
      </c>
      <c r="O29">
        <v>3</v>
      </c>
      <c r="P29" s="17">
        <f t="shared" si="0"/>
        <v>356.02</v>
      </c>
      <c r="Q29" s="18">
        <f>Table9[[#This Row],[Resultado]]/Table9[[#This Row],[Result]]</f>
        <v>1</v>
      </c>
      <c r="R29" s="16">
        <f t="shared" si="1"/>
        <v>1</v>
      </c>
      <c r="S29" t="b">
        <f t="shared" si="2"/>
        <v>1</v>
      </c>
    </row>
    <row r="30" spans="1:19" x14ac:dyDescent="0.25">
      <c r="A30" s="13" t="str">
        <f>_xlfn.CONCAT('Processed 2'!$G30,"-",'Processed 2'!$B30,"-",'Processed 2'!$C30)</f>
        <v>3-40-Next Product2Buy</v>
      </c>
      <c r="B30">
        <v>40</v>
      </c>
      <c r="C30" t="s">
        <v>6</v>
      </c>
      <c r="D30">
        <v>5.8818365016016696E-3</v>
      </c>
      <c r="E30" t="b">
        <v>0</v>
      </c>
      <c r="F30">
        <v>404.62</v>
      </c>
      <c r="G30">
        <v>3</v>
      </c>
      <c r="H30" t="s">
        <v>70</v>
      </c>
      <c r="J30">
        <v>40</v>
      </c>
      <c r="K30" t="s">
        <v>6</v>
      </c>
      <c r="L30">
        <v>5.8818365016016696E-3</v>
      </c>
      <c r="M30" t="b">
        <v>0</v>
      </c>
      <c r="N30">
        <v>404.62</v>
      </c>
      <c r="O30">
        <v>3</v>
      </c>
      <c r="P30" s="17">
        <f t="shared" si="0"/>
        <v>356.02</v>
      </c>
      <c r="Q30" s="18">
        <f>Table9[[#This Row],[Resultado]]/Table9[[#This Row],[Result]]</f>
        <v>1.1365091848772542</v>
      </c>
      <c r="R30" s="16">
        <f t="shared" si="1"/>
        <v>2.0879420147177016E-2</v>
      </c>
      <c r="S30" t="b">
        <f t="shared" si="2"/>
        <v>0</v>
      </c>
    </row>
    <row r="31" spans="1:19" x14ac:dyDescent="0.25">
      <c r="A31" s="13" t="str">
        <f>_xlfn.CONCAT('Processed 2'!$G31,"-",'Processed 2'!$B31,"-",'Processed 2'!$C31)</f>
        <v>3-40-Next Product Improved V2.1</v>
      </c>
      <c r="B31">
        <v>40</v>
      </c>
      <c r="C31" t="s">
        <v>19</v>
      </c>
      <c r="D31">
        <v>2.4493088011342701E-2</v>
      </c>
      <c r="E31" t="b">
        <v>1</v>
      </c>
      <c r="F31">
        <v>353.76</v>
      </c>
      <c r="G31">
        <v>3</v>
      </c>
      <c r="H31" t="s">
        <v>71</v>
      </c>
      <c r="J31">
        <v>40</v>
      </c>
      <c r="K31" t="s">
        <v>19</v>
      </c>
      <c r="L31">
        <v>2.4493088011342701E-2</v>
      </c>
      <c r="M31" t="b">
        <v>1</v>
      </c>
      <c r="N31">
        <v>353.76</v>
      </c>
      <c r="O31">
        <v>3</v>
      </c>
      <c r="P31" s="17">
        <f t="shared" si="0"/>
        <v>356.02</v>
      </c>
      <c r="Q31" s="18">
        <f>Table9[[#This Row],[Resultado]]/Table9[[#This Row],[Result]]</f>
        <v>0.99365204202011126</v>
      </c>
      <c r="R31" s="16">
        <f t="shared" si="1"/>
        <v>8.6945884189631936E-2</v>
      </c>
      <c r="S31" t="b">
        <f t="shared" si="2"/>
        <v>1</v>
      </c>
    </row>
    <row r="32" spans="1:19" x14ac:dyDescent="0.25">
      <c r="A32" s="13" t="str">
        <f>_xlfn.CONCAT('Processed 2'!$G32,"-",'Processed 2'!$B32,"-",'Processed 2'!$C32)</f>
        <v>3-50-Solver method</v>
      </c>
      <c r="B32">
        <v>50</v>
      </c>
      <c r="C32" t="s">
        <v>5</v>
      </c>
      <c r="D32">
        <v>0.41286988657249302</v>
      </c>
      <c r="E32" t="b">
        <v>1</v>
      </c>
      <c r="F32">
        <v>450.07</v>
      </c>
      <c r="G32">
        <v>3</v>
      </c>
      <c r="H32" t="s">
        <v>72</v>
      </c>
      <c r="J32">
        <v>50</v>
      </c>
      <c r="K32" t="s">
        <v>5</v>
      </c>
      <c r="L32">
        <v>0.41286988657249302</v>
      </c>
      <c r="M32" t="b">
        <v>1</v>
      </c>
      <c r="N32">
        <v>450.07</v>
      </c>
      <c r="O32">
        <v>3</v>
      </c>
      <c r="P32" s="17">
        <f t="shared" si="0"/>
        <v>450.07</v>
      </c>
      <c r="Q32" s="18">
        <f>Table9[[#This Row],[Resultado]]/Table9[[#This Row],[Result]]</f>
        <v>1</v>
      </c>
      <c r="R32" s="16">
        <f t="shared" si="1"/>
        <v>1</v>
      </c>
      <c r="S32" t="b">
        <f t="shared" si="2"/>
        <v>1</v>
      </c>
    </row>
    <row r="33" spans="1:19" x14ac:dyDescent="0.25">
      <c r="A33" s="13" t="str">
        <f>_xlfn.CONCAT('Processed 2'!$G33,"-",'Processed 2'!$B33,"-",'Processed 2'!$C33)</f>
        <v>3-50-Next Product2Buy</v>
      </c>
      <c r="B33">
        <v>50</v>
      </c>
      <c r="C33" t="s">
        <v>6</v>
      </c>
      <c r="D33">
        <v>8.1690122354671699E-3</v>
      </c>
      <c r="E33" t="b">
        <v>0</v>
      </c>
      <c r="F33">
        <v>454.54</v>
      </c>
      <c r="G33">
        <v>3</v>
      </c>
      <c r="H33" t="s">
        <v>73</v>
      </c>
      <c r="J33">
        <v>50</v>
      </c>
      <c r="K33" t="s">
        <v>6</v>
      </c>
      <c r="L33">
        <v>8.1690122354671699E-3</v>
      </c>
      <c r="M33" t="b">
        <v>0</v>
      </c>
      <c r="N33">
        <v>454.54</v>
      </c>
      <c r="O33">
        <v>3</v>
      </c>
      <c r="P33" s="17">
        <f t="shared" si="0"/>
        <v>450.07</v>
      </c>
      <c r="Q33" s="18">
        <f>Table9[[#This Row],[Resultado]]/Table9[[#This Row],[Result]]</f>
        <v>1.0099317883884729</v>
      </c>
      <c r="R33" s="16">
        <f t="shared" si="1"/>
        <v>1.9785924091687973E-2</v>
      </c>
      <c r="S33" t="b">
        <f t="shared" si="2"/>
        <v>0</v>
      </c>
    </row>
    <row r="34" spans="1:19" x14ac:dyDescent="0.25">
      <c r="A34" s="13" t="str">
        <f>_xlfn.CONCAT('Processed 2'!$G34,"-",'Processed 2'!$B34,"-",'Processed 2'!$C34)</f>
        <v>3-50-Next Product Improved V2.1</v>
      </c>
      <c r="B34">
        <v>50</v>
      </c>
      <c r="C34" t="s">
        <v>19</v>
      </c>
      <c r="D34">
        <v>1.2230544031927901E-2</v>
      </c>
      <c r="E34" t="b">
        <v>1</v>
      </c>
      <c r="F34">
        <v>438.29</v>
      </c>
      <c r="G34">
        <v>3</v>
      </c>
      <c r="H34" t="s">
        <v>74</v>
      </c>
      <c r="J34">
        <v>50</v>
      </c>
      <c r="K34" t="s">
        <v>19</v>
      </c>
      <c r="L34">
        <v>1.2230544031927901E-2</v>
      </c>
      <c r="M34" t="b">
        <v>1</v>
      </c>
      <c r="N34">
        <v>438.29</v>
      </c>
      <c r="O34">
        <v>3</v>
      </c>
      <c r="P34" s="17">
        <f t="shared" si="0"/>
        <v>450.07</v>
      </c>
      <c r="Q34" s="18">
        <f>Table9[[#This Row],[Resultado]]/Table9[[#This Row],[Result]]</f>
        <v>0.97382629368764861</v>
      </c>
      <c r="R34" s="16">
        <f t="shared" si="1"/>
        <v>2.9623240710195082E-2</v>
      </c>
      <c r="S34" t="b">
        <f t="shared" si="2"/>
        <v>1</v>
      </c>
    </row>
    <row r="35" spans="1:19" x14ac:dyDescent="0.25">
      <c r="A35" s="13" t="str">
        <f>_xlfn.CONCAT('Processed 2'!$G35,"-",'Processed 2'!$B35,"-",'Processed 2'!$C35)</f>
        <v>3-60-Solver method</v>
      </c>
      <c r="B35">
        <v>60</v>
      </c>
      <c r="C35" t="s">
        <v>5</v>
      </c>
      <c r="D35">
        <v>0.53568486451714503</v>
      </c>
      <c r="E35" t="b">
        <v>1</v>
      </c>
      <c r="F35">
        <v>457.17</v>
      </c>
      <c r="G35">
        <v>3</v>
      </c>
      <c r="H35" t="s">
        <v>75</v>
      </c>
      <c r="J35">
        <v>60</v>
      </c>
      <c r="K35" t="s">
        <v>5</v>
      </c>
      <c r="L35">
        <v>0.53568486451714503</v>
      </c>
      <c r="M35" t="b">
        <v>1</v>
      </c>
      <c r="N35">
        <v>457.17</v>
      </c>
      <c r="O35">
        <v>3</v>
      </c>
      <c r="P35" s="17">
        <f t="shared" si="0"/>
        <v>457.17</v>
      </c>
      <c r="Q35" s="18">
        <f>Table9[[#This Row],[Resultado]]/Table9[[#This Row],[Result]]</f>
        <v>1</v>
      </c>
      <c r="R35" s="16">
        <f t="shared" si="1"/>
        <v>1</v>
      </c>
      <c r="S35" t="b">
        <f t="shared" si="2"/>
        <v>1</v>
      </c>
    </row>
    <row r="36" spans="1:19" x14ac:dyDescent="0.25">
      <c r="A36" s="13" t="str">
        <f>_xlfn.CONCAT('Processed 2'!$G36,"-",'Processed 2'!$B36,"-",'Processed 2'!$C36)</f>
        <v>3-60-Next Product2Buy</v>
      </c>
      <c r="B36">
        <v>60</v>
      </c>
      <c r="C36" t="s">
        <v>6</v>
      </c>
      <c r="D36">
        <v>7.2127061124822502E-3</v>
      </c>
      <c r="E36" t="b">
        <v>0</v>
      </c>
      <c r="F36">
        <v>510.31</v>
      </c>
      <c r="G36">
        <v>3</v>
      </c>
      <c r="H36" t="s">
        <v>76</v>
      </c>
      <c r="J36">
        <v>60</v>
      </c>
      <c r="K36" t="s">
        <v>6</v>
      </c>
      <c r="L36">
        <v>7.2127061124822502E-3</v>
      </c>
      <c r="M36" t="b">
        <v>0</v>
      </c>
      <c r="N36">
        <v>510.31</v>
      </c>
      <c r="O36">
        <v>3</v>
      </c>
      <c r="P36" s="17">
        <f t="shared" si="0"/>
        <v>457.17</v>
      </c>
      <c r="Q36" s="18">
        <f>Table9[[#This Row],[Resultado]]/Table9[[#This Row],[Result]]</f>
        <v>1.1162368484371241</v>
      </c>
      <c r="R36" s="16">
        <f t="shared" si="1"/>
        <v>1.3464457538824866E-2</v>
      </c>
      <c r="S36" t="b">
        <f t="shared" si="2"/>
        <v>0</v>
      </c>
    </row>
    <row r="37" spans="1:19" x14ac:dyDescent="0.25">
      <c r="A37" s="13" t="str">
        <f>_xlfn.CONCAT('Processed 2'!$G37,"-",'Processed 2'!$B37,"-",'Processed 2'!$C37)</f>
        <v>3-60-Next Product Improved V2.1</v>
      </c>
      <c r="B37">
        <v>60</v>
      </c>
      <c r="C37" t="s">
        <v>19</v>
      </c>
      <c r="D37">
        <v>5.07584808065955E-2</v>
      </c>
      <c r="E37" t="b">
        <v>1</v>
      </c>
      <c r="F37">
        <v>456.64</v>
      </c>
      <c r="G37">
        <v>3</v>
      </c>
      <c r="H37" t="s">
        <v>77</v>
      </c>
      <c r="J37">
        <v>60</v>
      </c>
      <c r="K37" t="s">
        <v>19</v>
      </c>
      <c r="L37">
        <v>5.07584808065955E-2</v>
      </c>
      <c r="M37" t="b">
        <v>1</v>
      </c>
      <c r="N37">
        <v>456.64</v>
      </c>
      <c r="O37">
        <v>3</v>
      </c>
      <c r="P37" s="17">
        <f t="shared" si="0"/>
        <v>457.17</v>
      </c>
      <c r="Q37" s="18">
        <f>Table9[[#This Row],[Resultado]]/Table9[[#This Row],[Result]]</f>
        <v>0.99884069383380358</v>
      </c>
      <c r="R37" s="16">
        <f t="shared" si="1"/>
        <v>9.4754368041270159E-2</v>
      </c>
      <c r="S37" t="b">
        <f t="shared" si="2"/>
        <v>1</v>
      </c>
    </row>
    <row r="38" spans="1:19" x14ac:dyDescent="0.25">
      <c r="A38" s="13" t="str">
        <f>_xlfn.CONCAT('Processed 2'!$G38,"-",'Processed 2'!$B38,"-",'Processed 2'!$C38)</f>
        <v>3-70-Solver method</v>
      </c>
      <c r="B38">
        <v>70</v>
      </c>
      <c r="C38" t="s">
        <v>5</v>
      </c>
      <c r="D38">
        <v>0.67817201530746196</v>
      </c>
      <c r="E38" t="b">
        <v>1</v>
      </c>
      <c r="F38">
        <v>623.39</v>
      </c>
      <c r="G38">
        <v>3</v>
      </c>
      <c r="H38" t="s">
        <v>78</v>
      </c>
      <c r="J38">
        <v>70</v>
      </c>
      <c r="K38" t="s">
        <v>5</v>
      </c>
      <c r="L38">
        <v>0.67817201530746196</v>
      </c>
      <c r="M38" t="b">
        <v>1</v>
      </c>
      <c r="N38">
        <v>623.39</v>
      </c>
      <c r="O38">
        <v>3</v>
      </c>
      <c r="P38" s="17">
        <f t="shared" si="0"/>
        <v>623.39</v>
      </c>
      <c r="Q38" s="18">
        <f>Table9[[#This Row],[Resultado]]/Table9[[#This Row],[Result]]</f>
        <v>1</v>
      </c>
      <c r="R38" s="16">
        <f t="shared" si="1"/>
        <v>1</v>
      </c>
      <c r="S38" t="b">
        <f t="shared" si="2"/>
        <v>1</v>
      </c>
    </row>
    <row r="39" spans="1:19" x14ac:dyDescent="0.25">
      <c r="A39" s="13" t="str">
        <f>_xlfn.CONCAT('Processed 2'!$G39,"-",'Processed 2'!$B39,"-",'Processed 2'!$C39)</f>
        <v>3-70-Next Product2Buy</v>
      </c>
      <c r="B39">
        <v>70</v>
      </c>
      <c r="C39" t="s">
        <v>6</v>
      </c>
      <c r="D39">
        <v>8.4943450349213006E-3</v>
      </c>
      <c r="E39" t="b">
        <v>0</v>
      </c>
      <c r="F39">
        <v>648.47</v>
      </c>
      <c r="G39">
        <v>3</v>
      </c>
      <c r="H39" t="s">
        <v>79</v>
      </c>
      <c r="J39">
        <v>70</v>
      </c>
      <c r="K39" t="s">
        <v>6</v>
      </c>
      <c r="L39">
        <v>8.4943450349213006E-3</v>
      </c>
      <c r="M39" t="b">
        <v>0</v>
      </c>
      <c r="N39">
        <v>648.47</v>
      </c>
      <c r="O39">
        <v>3</v>
      </c>
      <c r="P39" s="17">
        <f t="shared" si="0"/>
        <v>623.39</v>
      </c>
      <c r="Q39" s="18">
        <f>Table9[[#This Row],[Resultado]]/Table9[[#This Row],[Result]]</f>
        <v>1.0402316366961293</v>
      </c>
      <c r="R39" s="16">
        <f t="shared" si="1"/>
        <v>1.2525354693484706E-2</v>
      </c>
      <c r="S39" t="b">
        <f t="shared" si="2"/>
        <v>0</v>
      </c>
    </row>
    <row r="40" spans="1:19" x14ac:dyDescent="0.25">
      <c r="A40" s="13" t="str">
        <f>_xlfn.CONCAT('Processed 2'!$G40,"-",'Processed 2'!$B40,"-",'Processed 2'!$C40)</f>
        <v>3-70-Next Product Improved V2.1</v>
      </c>
      <c r="B40">
        <v>70</v>
      </c>
      <c r="C40" t="s">
        <v>19</v>
      </c>
      <c r="D40">
        <v>2.8598106915927301E-2</v>
      </c>
      <c r="E40" t="b">
        <v>1</v>
      </c>
      <c r="F40">
        <v>613.37</v>
      </c>
      <c r="G40">
        <v>3</v>
      </c>
      <c r="H40" t="s">
        <v>80</v>
      </c>
      <c r="J40">
        <v>70</v>
      </c>
      <c r="K40" t="s">
        <v>19</v>
      </c>
      <c r="L40">
        <v>2.8598106915927301E-2</v>
      </c>
      <c r="M40" t="b">
        <v>1</v>
      </c>
      <c r="N40">
        <v>613.37</v>
      </c>
      <c r="O40">
        <v>3</v>
      </c>
      <c r="P40" s="17">
        <f t="shared" si="0"/>
        <v>623.39</v>
      </c>
      <c r="Q40" s="18">
        <f>Table9[[#This Row],[Resultado]]/Table9[[#This Row],[Result]]</f>
        <v>0.98392659490848433</v>
      </c>
      <c r="R40" s="16">
        <f t="shared" si="1"/>
        <v>4.216939990212043E-2</v>
      </c>
      <c r="S40" t="b">
        <f t="shared" si="2"/>
        <v>1</v>
      </c>
    </row>
    <row r="41" spans="1:19" x14ac:dyDescent="0.25">
      <c r="A41" s="13" t="str">
        <f>_xlfn.CONCAT('Processed 2'!$G41,"-",'Processed 2'!$B41,"-",'Processed 2'!$C41)</f>
        <v>3-80-Solver method</v>
      </c>
      <c r="B41">
        <v>80</v>
      </c>
      <c r="C41" t="s">
        <v>5</v>
      </c>
      <c r="D41">
        <v>0.82311905949692799</v>
      </c>
      <c r="E41" t="b">
        <v>1</v>
      </c>
      <c r="F41">
        <v>714.04</v>
      </c>
      <c r="G41">
        <v>3</v>
      </c>
      <c r="H41" t="s">
        <v>41</v>
      </c>
      <c r="J41">
        <v>80</v>
      </c>
      <c r="K41" t="s">
        <v>5</v>
      </c>
      <c r="L41">
        <v>0.82311905949692799</v>
      </c>
      <c r="M41" t="b">
        <v>1</v>
      </c>
      <c r="N41">
        <v>714.04</v>
      </c>
      <c r="O41">
        <v>3</v>
      </c>
      <c r="P41" s="17">
        <f t="shared" si="0"/>
        <v>714.04</v>
      </c>
      <c r="Q41" s="18">
        <f>Table9[[#This Row],[Resultado]]/Table9[[#This Row],[Result]]</f>
        <v>1</v>
      </c>
      <c r="R41" s="16">
        <f t="shared" si="1"/>
        <v>1</v>
      </c>
      <c r="S41" t="b">
        <f t="shared" si="2"/>
        <v>1</v>
      </c>
    </row>
    <row r="42" spans="1:19" x14ac:dyDescent="0.25">
      <c r="A42" s="13" t="str">
        <f>_xlfn.CONCAT('Processed 2'!$G42,"-",'Processed 2'!$B42,"-",'Processed 2'!$C42)</f>
        <v>3-80-Next Product2Buy</v>
      </c>
      <c r="B42">
        <v>80</v>
      </c>
      <c r="C42" t="s">
        <v>6</v>
      </c>
      <c r="D42">
        <v>7.1064498765953596E-3</v>
      </c>
      <c r="E42" t="b">
        <v>0</v>
      </c>
      <c r="F42">
        <v>755.53</v>
      </c>
      <c r="G42">
        <v>3</v>
      </c>
      <c r="H42" t="s">
        <v>35</v>
      </c>
      <c r="J42">
        <v>80</v>
      </c>
      <c r="K42" t="s">
        <v>6</v>
      </c>
      <c r="L42">
        <v>7.1064498765953596E-3</v>
      </c>
      <c r="M42" t="b">
        <v>0</v>
      </c>
      <c r="N42">
        <v>755.53</v>
      </c>
      <c r="O42">
        <v>3</v>
      </c>
      <c r="P42" s="17">
        <f t="shared" si="0"/>
        <v>714.04</v>
      </c>
      <c r="Q42" s="18">
        <f>Table9[[#This Row],[Resultado]]/Table9[[#This Row],[Result]]</f>
        <v>1.0581059884600303</v>
      </c>
      <c r="R42" s="16">
        <f t="shared" si="1"/>
        <v>8.6335625382537775E-3</v>
      </c>
      <c r="S42" t="b">
        <f t="shared" si="2"/>
        <v>0</v>
      </c>
    </row>
    <row r="43" spans="1:19" x14ac:dyDescent="0.25">
      <c r="A43" s="13" t="str">
        <f>_xlfn.CONCAT('Processed 2'!$G43,"-",'Processed 2'!$B43,"-",'Processed 2'!$C43)</f>
        <v>3-80-Next Product Improved V2.1</v>
      </c>
      <c r="B43">
        <v>80</v>
      </c>
      <c r="C43" t="s">
        <v>19</v>
      </c>
      <c r="D43">
        <v>5.0540635010239698E-2</v>
      </c>
      <c r="E43" t="b">
        <v>1</v>
      </c>
      <c r="F43">
        <v>703.53</v>
      </c>
      <c r="G43">
        <v>3</v>
      </c>
      <c r="H43" t="s">
        <v>29</v>
      </c>
      <c r="J43">
        <v>80</v>
      </c>
      <c r="K43" t="s">
        <v>19</v>
      </c>
      <c r="L43">
        <v>5.0540635010239698E-2</v>
      </c>
      <c r="M43" t="b">
        <v>1</v>
      </c>
      <c r="N43">
        <v>703.53</v>
      </c>
      <c r="O43">
        <v>3</v>
      </c>
      <c r="P43" s="17">
        <f t="shared" si="0"/>
        <v>714.04</v>
      </c>
      <c r="Q43" s="18">
        <f>Table9[[#This Row],[Resultado]]/Table9[[#This Row],[Result]]</f>
        <v>0.98528093664220495</v>
      </c>
      <c r="R43" s="16">
        <f t="shared" si="1"/>
        <v>6.1401366457398042E-2</v>
      </c>
      <c r="S43" t="b">
        <f t="shared" si="2"/>
        <v>1</v>
      </c>
    </row>
    <row r="44" spans="1:19" x14ac:dyDescent="0.25">
      <c r="A44" s="13" t="str">
        <f>_xlfn.CONCAT('Processed 2'!$G44,"-",'Processed 2'!$B44,"-",'Processed 2'!$C44)</f>
        <v>3-90-Solver method</v>
      </c>
      <c r="B44">
        <v>90</v>
      </c>
      <c r="C44" t="s">
        <v>5</v>
      </c>
      <c r="D44">
        <v>1.0767174125662899</v>
      </c>
      <c r="E44" t="b">
        <v>1</v>
      </c>
      <c r="F44">
        <v>461.44</v>
      </c>
      <c r="G44">
        <v>3</v>
      </c>
      <c r="H44" t="s">
        <v>81</v>
      </c>
      <c r="J44">
        <v>90</v>
      </c>
      <c r="K44" t="s">
        <v>5</v>
      </c>
      <c r="L44">
        <v>1.0767174125662899</v>
      </c>
      <c r="M44" t="b">
        <v>1</v>
      </c>
      <c r="N44">
        <v>461.44</v>
      </c>
      <c r="O44">
        <v>3</v>
      </c>
      <c r="P44" s="17">
        <f t="shared" si="0"/>
        <v>461.44</v>
      </c>
      <c r="Q44" s="18">
        <f>Table9[[#This Row],[Resultado]]/Table9[[#This Row],[Result]]</f>
        <v>1</v>
      </c>
      <c r="R44" s="16">
        <f t="shared" si="1"/>
        <v>1</v>
      </c>
      <c r="S44" t="b">
        <f t="shared" si="2"/>
        <v>1</v>
      </c>
    </row>
    <row r="45" spans="1:19" x14ac:dyDescent="0.25">
      <c r="A45" s="13" t="str">
        <f>_xlfn.CONCAT('Processed 2'!$G45,"-",'Processed 2'!$B45,"-",'Processed 2'!$C45)</f>
        <v>3-90-Next Product2Buy</v>
      </c>
      <c r="B45">
        <v>90</v>
      </c>
      <c r="C45" t="s">
        <v>6</v>
      </c>
      <c r="D45">
        <v>1.05620339494825E-2</v>
      </c>
      <c r="E45" t="b">
        <v>0</v>
      </c>
      <c r="F45">
        <v>972.08</v>
      </c>
      <c r="G45">
        <v>3</v>
      </c>
      <c r="H45" t="s">
        <v>82</v>
      </c>
      <c r="J45">
        <v>90</v>
      </c>
      <c r="K45" t="s">
        <v>6</v>
      </c>
      <c r="L45">
        <v>1.05620339494825E-2</v>
      </c>
      <c r="M45" t="b">
        <v>0</v>
      </c>
      <c r="N45">
        <v>972.08</v>
      </c>
      <c r="O45">
        <v>3</v>
      </c>
      <c r="P45" s="17">
        <f t="shared" si="0"/>
        <v>461.44</v>
      </c>
      <c r="Q45" s="18">
        <f>Table9[[#This Row],[Resultado]]/Table9[[#This Row],[Result]]</f>
        <v>2.1066227461858529</v>
      </c>
      <c r="R45" s="16">
        <f t="shared" si="1"/>
        <v>9.8094763084666196E-3</v>
      </c>
      <c r="S45" t="b">
        <f t="shared" si="2"/>
        <v>0</v>
      </c>
    </row>
    <row r="46" spans="1:19" x14ac:dyDescent="0.25">
      <c r="A46" s="13" t="str">
        <f>_xlfn.CONCAT('Processed 2'!$G46,"-",'Processed 2'!$B46,"-",'Processed 2'!$C46)</f>
        <v>3-90-Next Product Improved V2.1</v>
      </c>
      <c r="B46">
        <v>90</v>
      </c>
      <c r="C46" t="s">
        <v>19</v>
      </c>
      <c r="D46">
        <v>5.9550671506590498E-2</v>
      </c>
      <c r="E46" t="b">
        <v>1</v>
      </c>
      <c r="F46">
        <v>459.27</v>
      </c>
      <c r="G46">
        <v>3</v>
      </c>
      <c r="H46" t="s">
        <v>83</v>
      </c>
      <c r="J46">
        <v>90</v>
      </c>
      <c r="K46" t="s">
        <v>19</v>
      </c>
      <c r="L46">
        <v>5.9550671506590498E-2</v>
      </c>
      <c r="M46" t="b">
        <v>1</v>
      </c>
      <c r="N46">
        <v>459.27</v>
      </c>
      <c r="O46">
        <v>3</v>
      </c>
      <c r="P46" s="17">
        <f t="shared" si="0"/>
        <v>461.44</v>
      </c>
      <c r="Q46" s="18">
        <f>Table9[[#This Row],[Resultado]]/Table9[[#This Row],[Result]]</f>
        <v>0.99529733009708732</v>
      </c>
      <c r="R46" s="16">
        <f t="shared" si="1"/>
        <v>5.5307614432142528E-2</v>
      </c>
      <c r="S46" t="b">
        <f t="shared" si="2"/>
        <v>1</v>
      </c>
    </row>
    <row r="47" spans="1:19" x14ac:dyDescent="0.25">
      <c r="A47" s="13" t="str">
        <f>_xlfn.CONCAT('Processed 2'!$G47,"-",'Processed 2'!$B47,"-",'Processed 2'!$C47)</f>
        <v>3-100-Solver method</v>
      </c>
      <c r="B47">
        <v>100</v>
      </c>
      <c r="C47" t="s">
        <v>5</v>
      </c>
      <c r="D47">
        <v>1.31490779092054</v>
      </c>
      <c r="E47" t="b">
        <v>1</v>
      </c>
      <c r="F47">
        <v>883.04</v>
      </c>
      <c r="G47">
        <v>3</v>
      </c>
      <c r="H47" t="s">
        <v>84</v>
      </c>
      <c r="J47">
        <v>100</v>
      </c>
      <c r="K47" t="s">
        <v>5</v>
      </c>
      <c r="L47">
        <v>1.31490779092054</v>
      </c>
      <c r="M47" t="b">
        <v>1</v>
      </c>
      <c r="N47">
        <v>883.04</v>
      </c>
      <c r="O47">
        <v>3</v>
      </c>
      <c r="P47" s="17">
        <f t="shared" si="0"/>
        <v>883.04</v>
      </c>
      <c r="Q47" s="18">
        <f>Table9[[#This Row],[Resultado]]/Table9[[#This Row],[Result]]</f>
        <v>1</v>
      </c>
      <c r="R47" s="16">
        <f t="shared" si="1"/>
        <v>1</v>
      </c>
      <c r="S47" t="b">
        <f t="shared" si="2"/>
        <v>1</v>
      </c>
    </row>
    <row r="48" spans="1:19" x14ac:dyDescent="0.25">
      <c r="A48" s="13" t="str">
        <f>_xlfn.CONCAT('Processed 2'!$G48,"-",'Processed 2'!$B48,"-",'Processed 2'!$C48)</f>
        <v>3-100-Next Product2Buy</v>
      </c>
      <c r="B48">
        <v>100</v>
      </c>
      <c r="C48" t="s">
        <v>6</v>
      </c>
      <c r="D48">
        <v>1.1181930368113701E-2</v>
      </c>
      <c r="E48" t="b">
        <v>0</v>
      </c>
      <c r="F48">
        <v>875.42</v>
      </c>
      <c r="G48">
        <v>3</v>
      </c>
      <c r="H48" t="s">
        <v>85</v>
      </c>
      <c r="J48">
        <v>100</v>
      </c>
      <c r="K48" t="s">
        <v>6</v>
      </c>
      <c r="L48">
        <v>1.1181930368113701E-2</v>
      </c>
      <c r="M48" t="b">
        <v>0</v>
      </c>
      <c r="N48">
        <v>875.42</v>
      </c>
      <c r="O48">
        <v>3</v>
      </c>
      <c r="P48" s="17">
        <f t="shared" si="0"/>
        <v>883.04</v>
      </c>
      <c r="Q48" s="18">
        <f>Table9[[#This Row],[Resultado]]/Table9[[#This Row],[Result]]</f>
        <v>0.99137071933321252</v>
      </c>
      <c r="R48" s="16">
        <f t="shared" si="1"/>
        <v>8.5039654075556581E-3</v>
      </c>
      <c r="S48" t="b">
        <f t="shared" si="2"/>
        <v>0</v>
      </c>
    </row>
    <row r="49" spans="1:19" x14ac:dyDescent="0.25">
      <c r="A49" s="13" t="str">
        <f>_xlfn.CONCAT('Processed 2'!$G49,"-",'Processed 2'!$B49,"-",'Processed 2'!$C49)</f>
        <v>3-100-Next Product Improved V2.1</v>
      </c>
      <c r="B49">
        <v>100</v>
      </c>
      <c r="C49" t="s">
        <v>19</v>
      </c>
      <c r="D49">
        <v>1.6716690516199499E-2</v>
      </c>
      <c r="E49" t="b">
        <v>1</v>
      </c>
      <c r="F49">
        <v>847</v>
      </c>
      <c r="G49">
        <v>3</v>
      </c>
      <c r="H49" t="s">
        <v>86</v>
      </c>
      <c r="J49">
        <v>100</v>
      </c>
      <c r="K49" t="s">
        <v>19</v>
      </c>
      <c r="L49">
        <v>1.6716690516199499E-2</v>
      </c>
      <c r="M49" t="b">
        <v>1</v>
      </c>
      <c r="N49">
        <v>847</v>
      </c>
      <c r="O49">
        <v>3</v>
      </c>
      <c r="P49" s="17">
        <f t="shared" si="0"/>
        <v>883.04</v>
      </c>
      <c r="Q49" s="18">
        <f>Table9[[#This Row],[Resultado]]/Table9[[#This Row],[Result]]</f>
        <v>0.95918644682007614</v>
      </c>
      <c r="R49" s="16">
        <f t="shared" si="1"/>
        <v>1.2713203641828364E-2</v>
      </c>
      <c r="S49" t="b">
        <f t="shared" si="2"/>
        <v>1</v>
      </c>
    </row>
    <row r="50" spans="1:19" x14ac:dyDescent="0.25">
      <c r="A50" s="13" t="str">
        <f>_xlfn.CONCAT('Processed 2'!$G50,"-",'Processed 2'!$B50,"-",'Processed 2'!$C50)</f>
        <v>3-150-Solver method</v>
      </c>
      <c r="B50">
        <v>150</v>
      </c>
      <c r="C50" t="s">
        <v>5</v>
      </c>
      <c r="D50">
        <v>2.8047949870030902</v>
      </c>
      <c r="E50" t="b">
        <v>1</v>
      </c>
      <c r="F50">
        <v>1344.59</v>
      </c>
      <c r="G50">
        <v>3</v>
      </c>
      <c r="H50" t="s">
        <v>87</v>
      </c>
      <c r="J50">
        <v>150</v>
      </c>
      <c r="K50" t="s">
        <v>5</v>
      </c>
      <c r="L50">
        <v>2.8047949870030902</v>
      </c>
      <c r="M50" t="b">
        <v>1</v>
      </c>
      <c r="N50">
        <v>1344.59</v>
      </c>
      <c r="O50">
        <v>3</v>
      </c>
      <c r="P50" s="17">
        <f t="shared" si="0"/>
        <v>1344.59</v>
      </c>
      <c r="Q50" s="18">
        <f>Table9[[#This Row],[Resultado]]/Table9[[#This Row],[Result]]</f>
        <v>1</v>
      </c>
      <c r="R50" s="16">
        <f t="shared" si="1"/>
        <v>1</v>
      </c>
      <c r="S50" t="b">
        <f t="shared" si="2"/>
        <v>1</v>
      </c>
    </row>
    <row r="51" spans="1:19" x14ac:dyDescent="0.25">
      <c r="A51" s="13" t="str">
        <f>_xlfn.CONCAT('Processed 2'!$G51,"-",'Processed 2'!$B51,"-",'Processed 2'!$C51)</f>
        <v>3-150-Next Product2Buy</v>
      </c>
      <c r="B51">
        <v>150</v>
      </c>
      <c r="C51" t="s">
        <v>6</v>
      </c>
      <c r="D51">
        <v>1.7989303812425899E-2</v>
      </c>
      <c r="E51" t="b">
        <v>0</v>
      </c>
      <c r="F51">
        <v>1566.38</v>
      </c>
      <c r="G51">
        <v>3</v>
      </c>
      <c r="H51" t="s">
        <v>88</v>
      </c>
      <c r="J51">
        <v>150</v>
      </c>
      <c r="K51" t="s">
        <v>6</v>
      </c>
      <c r="L51">
        <v>1.7989303812425899E-2</v>
      </c>
      <c r="M51" t="b">
        <v>0</v>
      </c>
      <c r="N51">
        <v>1566.38</v>
      </c>
      <c r="O51">
        <v>3</v>
      </c>
      <c r="P51" s="17">
        <f t="shared" si="0"/>
        <v>1344.59</v>
      </c>
      <c r="Q51" s="18">
        <f>Table9[[#This Row],[Resultado]]/Table9[[#This Row],[Result]]</f>
        <v>1.1649499103816034</v>
      </c>
      <c r="R51" s="16">
        <f t="shared" si="1"/>
        <v>6.4137678139703832E-3</v>
      </c>
      <c r="S51" t="b">
        <f t="shared" si="2"/>
        <v>0</v>
      </c>
    </row>
    <row r="52" spans="1:19" x14ac:dyDescent="0.25">
      <c r="A52" s="13" t="str">
        <f>_xlfn.CONCAT('Processed 2'!$G52,"-",'Processed 2'!$B52,"-",'Processed 2'!$C52)</f>
        <v>3-150-Next Product Improved V2.1</v>
      </c>
      <c r="B52">
        <v>150</v>
      </c>
      <c r="C52" t="s">
        <v>19</v>
      </c>
      <c r="D52">
        <v>0.11484945255474301</v>
      </c>
      <c r="E52" t="b">
        <v>1</v>
      </c>
      <c r="F52">
        <v>1327.78</v>
      </c>
      <c r="G52">
        <v>3</v>
      </c>
      <c r="H52" t="s">
        <v>89</v>
      </c>
      <c r="J52">
        <v>150</v>
      </c>
      <c r="K52" t="s">
        <v>19</v>
      </c>
      <c r="L52">
        <v>0.11484945255474301</v>
      </c>
      <c r="M52" t="b">
        <v>1</v>
      </c>
      <c r="N52">
        <v>1327.78</v>
      </c>
      <c r="O52">
        <v>3</v>
      </c>
      <c r="P52" s="17">
        <f t="shared" si="0"/>
        <v>1344.59</v>
      </c>
      <c r="Q52" s="18">
        <f>Table9[[#This Row],[Resultado]]/Table9[[#This Row],[Result]]</f>
        <v>0.98749804773202243</v>
      </c>
      <c r="R52" s="16">
        <f t="shared" si="1"/>
        <v>4.0947539155957738E-2</v>
      </c>
      <c r="S52" t="b">
        <f t="shared" si="2"/>
        <v>1</v>
      </c>
    </row>
    <row r="53" spans="1:19" x14ac:dyDescent="0.25">
      <c r="A53" s="13" t="str">
        <f>_xlfn.CONCAT('Processed 2'!$G53,"-",'Processed 2'!$B53,"-",'Processed 2'!$C53)</f>
        <v>3-200-Solver method</v>
      </c>
      <c r="B53">
        <v>200</v>
      </c>
      <c r="C53" t="s">
        <v>5</v>
      </c>
      <c r="D53">
        <v>4.8271723861786402</v>
      </c>
      <c r="E53" t="b">
        <v>1</v>
      </c>
      <c r="F53">
        <v>1725.61</v>
      </c>
      <c r="G53">
        <v>3</v>
      </c>
      <c r="H53" t="s">
        <v>90</v>
      </c>
      <c r="J53">
        <v>200</v>
      </c>
      <c r="K53" t="s">
        <v>5</v>
      </c>
      <c r="L53">
        <v>4.8271723861786402</v>
      </c>
      <c r="M53" t="b">
        <v>1</v>
      </c>
      <c r="N53">
        <v>1725.61</v>
      </c>
      <c r="O53">
        <v>3</v>
      </c>
      <c r="P53" s="17">
        <f t="shared" si="0"/>
        <v>1725.61</v>
      </c>
      <c r="Q53" s="18">
        <f>Table9[[#This Row],[Resultado]]/Table9[[#This Row],[Result]]</f>
        <v>1</v>
      </c>
      <c r="R53" s="16">
        <f t="shared" si="1"/>
        <v>1</v>
      </c>
      <c r="S53" t="b">
        <f t="shared" si="2"/>
        <v>1</v>
      </c>
    </row>
    <row r="54" spans="1:19" x14ac:dyDescent="0.25">
      <c r="A54" s="13" t="str">
        <f>_xlfn.CONCAT('Processed 2'!$G54,"-",'Processed 2'!$B54,"-",'Processed 2'!$C54)</f>
        <v>3-200-Next Product2Buy</v>
      </c>
      <c r="B54">
        <v>200</v>
      </c>
      <c r="C54" t="s">
        <v>6</v>
      </c>
      <c r="D54">
        <v>2.1585195347372001E-2</v>
      </c>
      <c r="E54" t="b">
        <v>0</v>
      </c>
      <c r="F54">
        <v>1944.81</v>
      </c>
      <c r="G54">
        <v>3</v>
      </c>
      <c r="H54" t="s">
        <v>91</v>
      </c>
      <c r="J54">
        <v>200</v>
      </c>
      <c r="K54" t="s">
        <v>6</v>
      </c>
      <c r="L54">
        <v>2.1585195347372001E-2</v>
      </c>
      <c r="M54" t="b">
        <v>0</v>
      </c>
      <c r="N54">
        <v>1944.81</v>
      </c>
      <c r="O54">
        <v>3</v>
      </c>
      <c r="P54" s="17">
        <f t="shared" si="0"/>
        <v>1725.61</v>
      </c>
      <c r="Q54" s="18">
        <f>Table9[[#This Row],[Resultado]]/Table9[[#This Row],[Result]]</f>
        <v>1.1270275438830326</v>
      </c>
      <c r="R54" s="16">
        <f t="shared" si="1"/>
        <v>4.4716023420202739E-3</v>
      </c>
      <c r="S54" t="b">
        <f t="shared" si="2"/>
        <v>0</v>
      </c>
    </row>
    <row r="55" spans="1:19" x14ac:dyDescent="0.25">
      <c r="A55" s="13" t="str">
        <f>_xlfn.CONCAT('Processed 2'!$G55,"-",'Processed 2'!$B55,"-",'Processed 2'!$C55)</f>
        <v>3-200-Next Product Improved V2.1</v>
      </c>
      <c r="B55">
        <v>200</v>
      </c>
      <c r="C55" t="s">
        <v>19</v>
      </c>
      <c r="D55">
        <v>0.16841244157958099</v>
      </c>
      <c r="E55" t="b">
        <v>1</v>
      </c>
      <c r="F55">
        <v>1698.39</v>
      </c>
      <c r="G55">
        <v>3</v>
      </c>
      <c r="H55" t="s">
        <v>92</v>
      </c>
      <c r="J55">
        <v>200</v>
      </c>
      <c r="K55" t="s">
        <v>19</v>
      </c>
      <c r="L55">
        <v>0.16841244157958099</v>
      </c>
      <c r="M55" t="b">
        <v>1</v>
      </c>
      <c r="N55">
        <v>1698.39</v>
      </c>
      <c r="O55">
        <v>3</v>
      </c>
      <c r="P55" s="17">
        <f t="shared" si="0"/>
        <v>1725.61</v>
      </c>
      <c r="Q55" s="18">
        <f>Table9[[#This Row],[Resultado]]/Table9[[#This Row],[Result]]</f>
        <v>0.98422586795394107</v>
      </c>
      <c r="R55" s="16">
        <f t="shared" si="1"/>
        <v>3.4888424963190973E-2</v>
      </c>
      <c r="S55" t="b">
        <f t="shared" si="2"/>
        <v>1</v>
      </c>
    </row>
    <row r="56" spans="1:19" x14ac:dyDescent="0.25">
      <c r="A56" s="13" t="str">
        <f>_xlfn.CONCAT('Processed 2'!$G56,"-",'Processed 2'!$B56,"-",'Processed 2'!$C56)</f>
        <v>3-250-Solver method</v>
      </c>
      <c r="B56">
        <v>250</v>
      </c>
      <c r="C56" t="s">
        <v>5</v>
      </c>
      <c r="D56">
        <v>7.5600388758336399</v>
      </c>
      <c r="E56" t="b">
        <v>1</v>
      </c>
      <c r="F56">
        <v>1944.65</v>
      </c>
      <c r="G56">
        <v>3</v>
      </c>
      <c r="H56" t="s">
        <v>93</v>
      </c>
      <c r="J56">
        <v>250</v>
      </c>
      <c r="K56" t="s">
        <v>5</v>
      </c>
      <c r="L56">
        <v>7.5600388758336399</v>
      </c>
      <c r="M56" t="b">
        <v>1</v>
      </c>
      <c r="N56">
        <v>1944.65</v>
      </c>
      <c r="O56">
        <v>3</v>
      </c>
      <c r="P56" s="17">
        <f t="shared" si="0"/>
        <v>1944.65</v>
      </c>
      <c r="Q56" s="18">
        <f>Table9[[#This Row],[Resultado]]/Table9[[#This Row],[Result]]</f>
        <v>1</v>
      </c>
      <c r="R56" s="16">
        <f t="shared" si="1"/>
        <v>1</v>
      </c>
      <c r="S56" t="b">
        <f t="shared" si="2"/>
        <v>1</v>
      </c>
    </row>
    <row r="57" spans="1:19" x14ac:dyDescent="0.25">
      <c r="A57" s="13" t="str">
        <f>_xlfn.CONCAT('Processed 2'!$G57,"-",'Processed 2'!$B57,"-",'Processed 2'!$C57)</f>
        <v>3-250-Next Product2Buy</v>
      </c>
      <c r="B57">
        <v>250</v>
      </c>
      <c r="C57" t="s">
        <v>6</v>
      </c>
      <c r="D57">
        <v>1.94190450559261E-2</v>
      </c>
      <c r="E57" t="b">
        <v>0</v>
      </c>
      <c r="F57">
        <v>2173.62</v>
      </c>
      <c r="G57">
        <v>3</v>
      </c>
      <c r="H57" t="s">
        <v>94</v>
      </c>
      <c r="J57">
        <v>250</v>
      </c>
      <c r="K57" t="s">
        <v>6</v>
      </c>
      <c r="L57">
        <v>1.94190450559261E-2</v>
      </c>
      <c r="M57" t="b">
        <v>0</v>
      </c>
      <c r="N57">
        <v>2173.62</v>
      </c>
      <c r="O57">
        <v>3</v>
      </c>
      <c r="P57" s="17">
        <f t="shared" si="0"/>
        <v>1944.65</v>
      </c>
      <c r="Q57" s="18">
        <f>Table9[[#This Row],[Resultado]]/Table9[[#This Row],[Result]]</f>
        <v>1.1177435528244155</v>
      </c>
      <c r="R57" s="16">
        <f t="shared" si="1"/>
        <v>2.5686435446781717E-3</v>
      </c>
      <c r="S57" t="b">
        <f t="shared" si="2"/>
        <v>0</v>
      </c>
    </row>
    <row r="58" spans="1:19" x14ac:dyDescent="0.25">
      <c r="A58" s="13" t="str">
        <f>_xlfn.CONCAT('Processed 2'!$G58,"-",'Processed 2'!$B58,"-",'Processed 2'!$C58)</f>
        <v>3-250-Next Product Improved V2.1</v>
      </c>
      <c r="B58">
        <v>250</v>
      </c>
      <c r="C58" t="s">
        <v>19</v>
      </c>
      <c r="D58">
        <v>6.3720921073358E-2</v>
      </c>
      <c r="E58" t="b">
        <v>1</v>
      </c>
      <c r="F58">
        <v>1925.98</v>
      </c>
      <c r="G58">
        <v>3</v>
      </c>
      <c r="H58" t="s">
        <v>95</v>
      </c>
      <c r="J58">
        <v>250</v>
      </c>
      <c r="K58" t="s">
        <v>19</v>
      </c>
      <c r="L58">
        <v>6.3720921073358E-2</v>
      </c>
      <c r="M58" t="b">
        <v>1</v>
      </c>
      <c r="N58">
        <v>1925.98</v>
      </c>
      <c r="O58">
        <v>3</v>
      </c>
      <c r="P58" s="17">
        <f t="shared" si="0"/>
        <v>1944.65</v>
      </c>
      <c r="Q58" s="18">
        <f>Table9[[#This Row],[Resultado]]/Table9[[#This Row],[Result]]</f>
        <v>0.9903993006453603</v>
      </c>
      <c r="R58" s="16">
        <f t="shared" si="1"/>
        <v>8.428649920974321E-3</v>
      </c>
      <c r="S58" t="b">
        <f t="shared" si="2"/>
        <v>1</v>
      </c>
    </row>
    <row r="59" spans="1:19" x14ac:dyDescent="0.25">
      <c r="A59" s="13" t="str">
        <f>_xlfn.CONCAT('Processed 2'!$G59,"-",'Processed 2'!$B59,"-",'Processed 2'!$C59)</f>
        <v>3-300-Solver method</v>
      </c>
      <c r="B59">
        <v>300</v>
      </c>
      <c r="C59" t="s">
        <v>5</v>
      </c>
      <c r="D59">
        <v>10.8731546696948</v>
      </c>
      <c r="E59" t="b">
        <v>1</v>
      </c>
      <c r="F59">
        <v>2689.15</v>
      </c>
      <c r="G59">
        <v>3</v>
      </c>
      <c r="H59" t="s">
        <v>96</v>
      </c>
      <c r="J59">
        <v>300</v>
      </c>
      <c r="K59" t="s">
        <v>5</v>
      </c>
      <c r="L59">
        <v>10.8731546696948</v>
      </c>
      <c r="M59" t="b">
        <v>1</v>
      </c>
      <c r="N59">
        <v>2689.15</v>
      </c>
      <c r="O59">
        <v>3</v>
      </c>
      <c r="P59" s="17">
        <f t="shared" si="0"/>
        <v>2689.15</v>
      </c>
      <c r="Q59" s="18">
        <f>Table9[[#This Row],[Resultado]]/Table9[[#This Row],[Result]]</f>
        <v>1</v>
      </c>
      <c r="R59" s="16">
        <f t="shared" si="1"/>
        <v>1</v>
      </c>
      <c r="S59" t="b">
        <f t="shared" si="2"/>
        <v>1</v>
      </c>
    </row>
    <row r="60" spans="1:19" x14ac:dyDescent="0.25">
      <c r="A60" s="13" t="str">
        <f>_xlfn.CONCAT('Processed 2'!$G60,"-",'Processed 2'!$B60,"-",'Processed 2'!$C60)</f>
        <v>3-300-Next Product2Buy</v>
      </c>
      <c r="B60">
        <v>300</v>
      </c>
      <c r="C60" t="s">
        <v>6</v>
      </c>
      <c r="D60">
        <v>2.5632368193036801E-2</v>
      </c>
      <c r="E60" t="b">
        <v>0</v>
      </c>
      <c r="F60">
        <v>3089.47</v>
      </c>
      <c r="G60">
        <v>3</v>
      </c>
      <c r="H60" t="s">
        <v>97</v>
      </c>
      <c r="J60">
        <v>300</v>
      </c>
      <c r="K60" t="s">
        <v>6</v>
      </c>
      <c r="L60">
        <v>2.5632368193036801E-2</v>
      </c>
      <c r="M60" t="b">
        <v>0</v>
      </c>
      <c r="N60">
        <v>3089.47</v>
      </c>
      <c r="O60">
        <v>3</v>
      </c>
      <c r="P60" s="17">
        <f t="shared" si="0"/>
        <v>2689.15</v>
      </c>
      <c r="Q60" s="18">
        <f>Table9[[#This Row],[Resultado]]/Table9[[#This Row],[Result]]</f>
        <v>1.1488648829555808</v>
      </c>
      <c r="R60" s="16">
        <f t="shared" si="1"/>
        <v>2.3573993906734593E-3</v>
      </c>
      <c r="S60" t="b">
        <f t="shared" si="2"/>
        <v>0</v>
      </c>
    </row>
    <row r="61" spans="1:19" x14ac:dyDescent="0.25">
      <c r="A61" s="13" t="str">
        <f>_xlfn.CONCAT('Processed 2'!$G61,"-",'Processed 2'!$B61,"-",'Processed 2'!$C61)</f>
        <v>3-300-Next Product Improved V2.1</v>
      </c>
      <c r="B61">
        <v>300</v>
      </c>
      <c r="C61" t="s">
        <v>19</v>
      </c>
      <c r="D61">
        <v>0.31375251076511201</v>
      </c>
      <c r="E61" t="b">
        <v>1</v>
      </c>
      <c r="F61">
        <v>2651.66</v>
      </c>
      <c r="G61">
        <v>3</v>
      </c>
      <c r="H61" t="s">
        <v>98</v>
      </c>
      <c r="J61">
        <v>300</v>
      </c>
      <c r="K61" t="s">
        <v>19</v>
      </c>
      <c r="L61">
        <v>0.31375251076511201</v>
      </c>
      <c r="M61" t="b">
        <v>1</v>
      </c>
      <c r="N61">
        <v>2651.66</v>
      </c>
      <c r="O61">
        <v>3</v>
      </c>
      <c r="P61" s="17">
        <f t="shared" si="0"/>
        <v>2689.15</v>
      </c>
      <c r="Q61" s="18">
        <f>Table9[[#This Row],[Resultado]]/Table9[[#This Row],[Result]]</f>
        <v>0.98605879181153888</v>
      </c>
      <c r="R61" s="16">
        <f t="shared" si="1"/>
        <v>2.8855701983122692E-2</v>
      </c>
      <c r="S61" t="b">
        <f t="shared" si="2"/>
        <v>1</v>
      </c>
    </row>
    <row r="62" spans="1:19" x14ac:dyDescent="0.25">
      <c r="A62" s="13" t="str">
        <f>_xlfn.CONCAT('Processed 2'!$G62,"-",'Processed 2'!$B62,"-",'Processed 2'!$C62)</f>
        <v>3-350-Solver method</v>
      </c>
      <c r="B62">
        <v>350</v>
      </c>
      <c r="C62" t="s">
        <v>5</v>
      </c>
      <c r="D62">
        <v>18.523364064222999</v>
      </c>
      <c r="E62" t="b">
        <v>1</v>
      </c>
      <c r="F62">
        <v>3103.42</v>
      </c>
      <c r="G62">
        <v>3</v>
      </c>
      <c r="H62" t="s">
        <v>99</v>
      </c>
      <c r="J62">
        <v>350</v>
      </c>
      <c r="K62" t="s">
        <v>5</v>
      </c>
      <c r="L62">
        <v>18.523364064222999</v>
      </c>
      <c r="M62" t="b">
        <v>1</v>
      </c>
      <c r="N62">
        <v>3103.42</v>
      </c>
      <c r="O62">
        <v>3</v>
      </c>
      <c r="P62" s="17">
        <f t="shared" si="0"/>
        <v>3103.42</v>
      </c>
      <c r="Q62" s="18">
        <f>Table9[[#This Row],[Resultado]]/Table9[[#This Row],[Result]]</f>
        <v>1</v>
      </c>
      <c r="R62" s="16">
        <f t="shared" si="1"/>
        <v>1</v>
      </c>
      <c r="S62" t="b">
        <f t="shared" si="2"/>
        <v>1</v>
      </c>
    </row>
    <row r="63" spans="1:19" x14ac:dyDescent="0.25">
      <c r="A63" s="13" t="str">
        <f>_xlfn.CONCAT('Processed 2'!$G63,"-",'Processed 2'!$B63,"-",'Processed 2'!$C63)</f>
        <v>3-350-Next Product2Buy</v>
      </c>
      <c r="B63">
        <v>350</v>
      </c>
      <c r="C63" t="s">
        <v>6</v>
      </c>
      <c r="D63">
        <v>4.0980035314809898E-2</v>
      </c>
      <c r="E63" t="b">
        <v>0</v>
      </c>
      <c r="F63">
        <v>3210.19</v>
      </c>
      <c r="G63">
        <v>3</v>
      </c>
      <c r="H63" t="s">
        <v>100</v>
      </c>
      <c r="J63">
        <v>350</v>
      </c>
      <c r="K63" t="s">
        <v>6</v>
      </c>
      <c r="L63">
        <v>4.0980035314809898E-2</v>
      </c>
      <c r="M63" t="b">
        <v>0</v>
      </c>
      <c r="N63">
        <v>3210.19</v>
      </c>
      <c r="O63">
        <v>3</v>
      </c>
      <c r="P63" s="17">
        <f t="shared" si="0"/>
        <v>3103.42</v>
      </c>
      <c r="Q63" s="18">
        <f>Table9[[#This Row],[Resultado]]/Table9[[#This Row],[Result]]</f>
        <v>1.0344039801251523</v>
      </c>
      <c r="R63" s="16">
        <f t="shared" si="1"/>
        <v>2.212343026500294E-3</v>
      </c>
      <c r="S63" t="b">
        <f t="shared" si="2"/>
        <v>0</v>
      </c>
    </row>
    <row r="64" spans="1:19" x14ac:dyDescent="0.25">
      <c r="A64" s="13" t="str">
        <f>_xlfn.CONCAT('Processed 2'!$G64,"-",'Processed 2'!$B64,"-",'Processed 2'!$C64)</f>
        <v>3-350-Next Product Improved V2.1</v>
      </c>
      <c r="B64">
        <v>350</v>
      </c>
      <c r="C64" t="s">
        <v>19</v>
      </c>
      <c r="D64">
        <v>0.31784276046316501</v>
      </c>
      <c r="E64" t="b">
        <v>1</v>
      </c>
      <c r="F64">
        <v>3036.87</v>
      </c>
      <c r="G64">
        <v>3</v>
      </c>
      <c r="H64" t="s">
        <v>101</v>
      </c>
      <c r="J64">
        <v>350</v>
      </c>
      <c r="K64" t="s">
        <v>19</v>
      </c>
      <c r="L64">
        <v>0.31784276046316501</v>
      </c>
      <c r="M64" t="b">
        <v>1</v>
      </c>
      <c r="N64">
        <v>3036.87</v>
      </c>
      <c r="O64">
        <v>3</v>
      </c>
      <c r="P64" s="17">
        <f t="shared" si="0"/>
        <v>3103.42</v>
      </c>
      <c r="Q64" s="18">
        <f>Table9[[#This Row],[Resultado]]/Table9[[#This Row],[Result]]</f>
        <v>0.97855591573167666</v>
      </c>
      <c r="R64" s="16">
        <f t="shared" si="1"/>
        <v>1.7159019245163099E-2</v>
      </c>
      <c r="S64" t="b">
        <f t="shared" si="2"/>
        <v>1</v>
      </c>
    </row>
    <row r="65" spans="1:19" x14ac:dyDescent="0.25">
      <c r="A65" s="13" t="str">
        <f>_xlfn.CONCAT('Processed 2'!$G65,"-",'Processed 2'!$B65,"-",'Processed 2'!$C65)</f>
        <v>3-400-Solver method</v>
      </c>
      <c r="B65">
        <v>400</v>
      </c>
      <c r="C65" t="s">
        <v>5</v>
      </c>
      <c r="D65">
        <v>25.030208360683702</v>
      </c>
      <c r="E65" t="b">
        <v>1</v>
      </c>
      <c r="F65">
        <v>3258.11</v>
      </c>
      <c r="G65">
        <v>3</v>
      </c>
      <c r="H65" t="s">
        <v>102</v>
      </c>
      <c r="J65">
        <v>400</v>
      </c>
      <c r="K65" t="s">
        <v>5</v>
      </c>
      <c r="L65">
        <v>25.030208360683702</v>
      </c>
      <c r="M65" t="b">
        <v>1</v>
      </c>
      <c r="N65">
        <v>3258.11</v>
      </c>
      <c r="O65">
        <v>3</v>
      </c>
      <c r="P65" s="17">
        <f t="shared" si="0"/>
        <v>3258.11</v>
      </c>
      <c r="Q65" s="18">
        <f>Table9[[#This Row],[Resultado]]/Table9[[#This Row],[Result]]</f>
        <v>1</v>
      </c>
      <c r="R65" s="16">
        <f t="shared" si="1"/>
        <v>1</v>
      </c>
      <c r="S65" t="b">
        <f t="shared" si="2"/>
        <v>1</v>
      </c>
    </row>
    <row r="66" spans="1:19" x14ac:dyDescent="0.25">
      <c r="A66" s="13" t="str">
        <f>_xlfn.CONCAT('Processed 2'!$G66,"-",'Processed 2'!$B66,"-",'Processed 2'!$C66)</f>
        <v>3-400-Next Product2Buy</v>
      </c>
      <c r="B66">
        <v>400</v>
      </c>
      <c r="C66" t="s">
        <v>6</v>
      </c>
      <c r="D66">
        <v>2.2540270703146299E-2</v>
      </c>
      <c r="E66" t="b">
        <v>0</v>
      </c>
      <c r="F66">
        <v>3166.51</v>
      </c>
      <c r="G66">
        <v>3</v>
      </c>
      <c r="H66" t="s">
        <v>103</v>
      </c>
      <c r="J66">
        <v>400</v>
      </c>
      <c r="K66" t="s">
        <v>6</v>
      </c>
      <c r="L66">
        <v>2.2540270703146299E-2</v>
      </c>
      <c r="M66" t="b">
        <v>0</v>
      </c>
      <c r="N66">
        <v>3166.51</v>
      </c>
      <c r="O66">
        <v>3</v>
      </c>
      <c r="P66" s="17">
        <f t="shared" ref="P66:P129" si="3">VLOOKUP(_xlfn.CONCAT($O66,"-",$J66,"-Solver method"),$A:$F,6,0)</f>
        <v>3258.11</v>
      </c>
      <c r="Q66" s="18">
        <f>Table9[[#This Row],[Resultado]]/Table9[[#This Row],[Result]]</f>
        <v>0.97188554100383351</v>
      </c>
      <c r="R66" s="16">
        <f t="shared" si="1"/>
        <v>9.0052269555021037E-4</v>
      </c>
      <c r="S66" t="b">
        <f t="shared" si="2"/>
        <v>0</v>
      </c>
    </row>
    <row r="67" spans="1:19" x14ac:dyDescent="0.25">
      <c r="A67" s="13" t="str">
        <f>_xlfn.CONCAT('Processed 2'!$G67,"-",'Processed 2'!$B67,"-",'Processed 2'!$C67)</f>
        <v>3-400-Next Product Improved V2.1</v>
      </c>
      <c r="B67">
        <v>400</v>
      </c>
      <c r="C67" t="s">
        <v>19</v>
      </c>
      <c r="D67">
        <v>0.11449499159795</v>
      </c>
      <c r="E67" t="b">
        <v>1</v>
      </c>
      <c r="F67">
        <v>3048.46</v>
      </c>
      <c r="G67">
        <v>3</v>
      </c>
      <c r="H67" t="s">
        <v>104</v>
      </c>
      <c r="J67">
        <v>400</v>
      </c>
      <c r="K67" t="s">
        <v>19</v>
      </c>
      <c r="L67">
        <v>0.11449499159795</v>
      </c>
      <c r="M67" t="b">
        <v>1</v>
      </c>
      <c r="N67">
        <v>3048.46</v>
      </c>
      <c r="O67">
        <v>3</v>
      </c>
      <c r="P67" s="17">
        <f t="shared" si="3"/>
        <v>3258.11</v>
      </c>
      <c r="Q67" s="18">
        <f>Table9[[#This Row],[Resultado]]/Table9[[#This Row],[Result]]</f>
        <v>0.93565287850931977</v>
      </c>
      <c r="R67" s="16">
        <f t="shared" ref="R67:R130" si="4">L67/VLOOKUP(_xlfn.CONCAT($O67,"-",$J67,"-Solver method"),$A:$F,4,0)</f>
        <v>4.5742724130812054E-3</v>
      </c>
      <c r="S67" t="b">
        <f t="shared" ref="S67:S130" si="5">AND(M67,VLOOKUP(_xlfn.CONCAT($O67,"-",$J67,"-Solver method"),$A:$F,5,0))</f>
        <v>1</v>
      </c>
    </row>
    <row r="68" spans="1:19" x14ac:dyDescent="0.25">
      <c r="A68" s="13" t="str">
        <f>_xlfn.CONCAT('Processed 2'!$G68,"-",'Processed 2'!$B68,"-",'Processed 2'!$C68)</f>
        <v>3-450-Solver method</v>
      </c>
      <c r="B68">
        <v>450</v>
      </c>
      <c r="C68" t="s">
        <v>5</v>
      </c>
      <c r="D68">
        <v>28.160554813448499</v>
      </c>
      <c r="E68" t="b">
        <v>1</v>
      </c>
      <c r="F68">
        <v>3958.23</v>
      </c>
      <c r="G68">
        <v>3</v>
      </c>
      <c r="H68" t="s">
        <v>105</v>
      </c>
      <c r="J68">
        <v>450</v>
      </c>
      <c r="K68" t="s">
        <v>5</v>
      </c>
      <c r="L68">
        <v>28.160554813448499</v>
      </c>
      <c r="M68" t="b">
        <v>1</v>
      </c>
      <c r="N68">
        <v>3958.23</v>
      </c>
      <c r="O68">
        <v>3</v>
      </c>
      <c r="P68" s="17">
        <f t="shared" si="3"/>
        <v>3958.23</v>
      </c>
      <c r="Q68" s="18">
        <f>Table9[[#This Row],[Resultado]]/Table9[[#This Row],[Result]]</f>
        <v>1</v>
      </c>
      <c r="R68" s="16">
        <f t="shared" si="4"/>
        <v>1</v>
      </c>
      <c r="S68" t="b">
        <f t="shared" si="5"/>
        <v>1</v>
      </c>
    </row>
    <row r="69" spans="1:19" x14ac:dyDescent="0.25">
      <c r="A69" s="13" t="str">
        <f>_xlfn.CONCAT('Processed 2'!$G69,"-",'Processed 2'!$B69,"-",'Processed 2'!$C69)</f>
        <v>3-450-Next Product2Buy</v>
      </c>
      <c r="B69">
        <v>450</v>
      </c>
      <c r="C69" t="s">
        <v>6</v>
      </c>
      <c r="D69">
        <v>3.50936860001098E-2</v>
      </c>
      <c r="E69" t="b">
        <v>0</v>
      </c>
      <c r="F69">
        <v>3972.88</v>
      </c>
      <c r="G69">
        <v>3</v>
      </c>
      <c r="H69" t="s">
        <v>106</v>
      </c>
      <c r="J69">
        <v>450</v>
      </c>
      <c r="K69" t="s">
        <v>6</v>
      </c>
      <c r="L69">
        <v>3.50936860001098E-2</v>
      </c>
      <c r="M69" t="b">
        <v>0</v>
      </c>
      <c r="N69">
        <v>3972.88</v>
      </c>
      <c r="O69">
        <v>3</v>
      </c>
      <c r="P69" s="17">
        <f t="shared" si="3"/>
        <v>3958.23</v>
      </c>
      <c r="Q69" s="18">
        <f>Table9[[#This Row],[Resultado]]/Table9[[#This Row],[Result]]</f>
        <v>1.0037011492510541</v>
      </c>
      <c r="R69" s="16">
        <f t="shared" si="4"/>
        <v>1.2462000920290916E-3</v>
      </c>
      <c r="S69" t="b">
        <f t="shared" si="5"/>
        <v>0</v>
      </c>
    </row>
    <row r="70" spans="1:19" x14ac:dyDescent="0.25">
      <c r="A70" s="13" t="str">
        <f>_xlfn.CONCAT('Processed 2'!$G70,"-",'Processed 2'!$B70,"-",'Processed 2'!$C70)</f>
        <v>3-450-Next Product Improved V2.1</v>
      </c>
      <c r="B70">
        <v>450</v>
      </c>
      <c r="C70" t="s">
        <v>19</v>
      </c>
      <c r="D70">
        <v>0.23312207897914999</v>
      </c>
      <c r="E70" t="b">
        <v>1</v>
      </c>
      <c r="F70">
        <v>3824.33</v>
      </c>
      <c r="G70">
        <v>3</v>
      </c>
      <c r="H70" t="s">
        <v>107</v>
      </c>
      <c r="J70">
        <v>450</v>
      </c>
      <c r="K70" t="s">
        <v>19</v>
      </c>
      <c r="L70">
        <v>0.23312207897914999</v>
      </c>
      <c r="M70" t="b">
        <v>1</v>
      </c>
      <c r="N70">
        <v>3824.33</v>
      </c>
      <c r="O70">
        <v>3</v>
      </c>
      <c r="P70" s="17">
        <f t="shared" si="3"/>
        <v>3958.23</v>
      </c>
      <c r="Q70" s="18">
        <f>Table9[[#This Row],[Resultado]]/Table9[[#This Row],[Result]]</f>
        <v>0.96617174848353937</v>
      </c>
      <c r="R70" s="16">
        <f t="shared" si="4"/>
        <v>8.2783198173289902E-3</v>
      </c>
      <c r="S70" t="b">
        <f t="shared" si="5"/>
        <v>1</v>
      </c>
    </row>
    <row r="71" spans="1:19" x14ac:dyDescent="0.25">
      <c r="A71" s="13" t="str">
        <f>_xlfn.CONCAT('Processed 2'!$G71,"-",'Processed 2'!$B71,"-",'Processed 2'!$C71)</f>
        <v>3-500-Solver method</v>
      </c>
      <c r="B71">
        <v>500</v>
      </c>
      <c r="C71" t="s">
        <v>5</v>
      </c>
      <c r="D71">
        <v>38.332467146720496</v>
      </c>
      <c r="E71" t="b">
        <v>1</v>
      </c>
      <c r="F71">
        <v>4072.18</v>
      </c>
      <c r="G71">
        <v>3</v>
      </c>
      <c r="H71" t="s">
        <v>108</v>
      </c>
      <c r="J71">
        <v>500</v>
      </c>
      <c r="K71" t="s">
        <v>5</v>
      </c>
      <c r="L71">
        <v>38.332467146720496</v>
      </c>
      <c r="M71" t="b">
        <v>1</v>
      </c>
      <c r="N71">
        <v>4072.18</v>
      </c>
      <c r="O71">
        <v>3</v>
      </c>
      <c r="P71" s="17">
        <f t="shared" si="3"/>
        <v>4072.18</v>
      </c>
      <c r="Q71" s="18">
        <f>Table9[[#This Row],[Resultado]]/Table9[[#This Row],[Result]]</f>
        <v>1</v>
      </c>
      <c r="R71" s="16">
        <f t="shared" si="4"/>
        <v>1</v>
      </c>
      <c r="S71" t="b">
        <f t="shared" si="5"/>
        <v>1</v>
      </c>
    </row>
    <row r="72" spans="1:19" x14ac:dyDescent="0.25">
      <c r="A72" s="13" t="str">
        <f>_xlfn.CONCAT('Processed 2'!$G72,"-",'Processed 2'!$B72,"-",'Processed 2'!$C72)</f>
        <v>3-500-Next Product2Buy</v>
      </c>
      <c r="B72">
        <v>500</v>
      </c>
      <c r="C72" t="s">
        <v>6</v>
      </c>
      <c r="D72">
        <v>3.0093078821636199E-2</v>
      </c>
      <c r="E72" t="b">
        <v>0</v>
      </c>
      <c r="F72">
        <v>4939.6099999999997</v>
      </c>
      <c r="G72">
        <v>3</v>
      </c>
      <c r="H72" t="s">
        <v>109</v>
      </c>
      <c r="J72">
        <v>500</v>
      </c>
      <c r="K72" t="s">
        <v>6</v>
      </c>
      <c r="L72">
        <v>3.0093078821636199E-2</v>
      </c>
      <c r="M72" t="b">
        <v>0</v>
      </c>
      <c r="N72">
        <v>4939.6099999999997</v>
      </c>
      <c r="O72">
        <v>3</v>
      </c>
      <c r="P72" s="17">
        <f t="shared" si="3"/>
        <v>4072.18</v>
      </c>
      <c r="Q72" s="18">
        <f>Table9[[#This Row],[Resultado]]/Table9[[#This Row],[Result]]</f>
        <v>1.2130136683545423</v>
      </c>
      <c r="R72" s="16">
        <f t="shared" si="4"/>
        <v>7.8505457805396665E-4</v>
      </c>
      <c r="S72" t="b">
        <f t="shared" si="5"/>
        <v>0</v>
      </c>
    </row>
    <row r="73" spans="1:19" x14ac:dyDescent="0.25">
      <c r="A73" s="13" t="str">
        <f>_xlfn.CONCAT('Processed 2'!$G73,"-",'Processed 2'!$B73,"-",'Processed 2'!$C73)</f>
        <v>3-500-Next Product Improved V2.1</v>
      </c>
      <c r="B73">
        <v>500</v>
      </c>
      <c r="C73" t="s">
        <v>19</v>
      </c>
      <c r="D73">
        <v>0.81826081105916104</v>
      </c>
      <c r="E73" t="b">
        <v>1</v>
      </c>
      <c r="F73">
        <v>3952.86</v>
      </c>
      <c r="G73">
        <v>3</v>
      </c>
      <c r="H73" t="s">
        <v>110</v>
      </c>
      <c r="J73">
        <v>500</v>
      </c>
      <c r="K73" t="s">
        <v>19</v>
      </c>
      <c r="L73">
        <v>0.81826081105916104</v>
      </c>
      <c r="M73" t="b">
        <v>1</v>
      </c>
      <c r="N73">
        <v>3952.86</v>
      </c>
      <c r="O73">
        <v>3</v>
      </c>
      <c r="P73" s="17">
        <f t="shared" si="3"/>
        <v>4072.18</v>
      </c>
      <c r="Q73" s="18">
        <f>Table9[[#This Row],[Resultado]]/Table9[[#This Row],[Result]]</f>
        <v>0.97069874121477939</v>
      </c>
      <c r="R73" s="16">
        <f t="shared" si="4"/>
        <v>2.1346416548854115E-2</v>
      </c>
      <c r="S73" t="b">
        <f t="shared" si="5"/>
        <v>1</v>
      </c>
    </row>
    <row r="74" spans="1:19" x14ac:dyDescent="0.25">
      <c r="A74" s="13" t="str">
        <f>_xlfn.CONCAT('Processed 2'!$G74,"-",'Processed 2'!$B74,"-",'Processed 2'!$C74)</f>
        <v>3-600-Solver method</v>
      </c>
      <c r="B74">
        <v>600</v>
      </c>
      <c r="C74" t="s">
        <v>5</v>
      </c>
      <c r="D74">
        <v>48.710632679987299</v>
      </c>
      <c r="E74" t="b">
        <v>1</v>
      </c>
      <c r="F74">
        <v>5402.96</v>
      </c>
      <c r="G74">
        <v>3</v>
      </c>
      <c r="H74" t="s">
        <v>111</v>
      </c>
      <c r="J74">
        <v>600</v>
      </c>
      <c r="K74" t="s">
        <v>5</v>
      </c>
      <c r="L74">
        <v>48.710632679987299</v>
      </c>
      <c r="M74" t="b">
        <v>1</v>
      </c>
      <c r="N74">
        <v>5402.96</v>
      </c>
      <c r="O74">
        <v>3</v>
      </c>
      <c r="P74" s="17">
        <f t="shared" si="3"/>
        <v>5402.96</v>
      </c>
      <c r="Q74" s="18">
        <f>Table9[[#This Row],[Resultado]]/Table9[[#This Row],[Result]]</f>
        <v>1</v>
      </c>
      <c r="R74" s="16">
        <f t="shared" si="4"/>
        <v>1</v>
      </c>
      <c r="S74" t="b">
        <f t="shared" si="5"/>
        <v>1</v>
      </c>
    </row>
    <row r="75" spans="1:19" x14ac:dyDescent="0.25">
      <c r="A75" s="13" t="str">
        <f>_xlfn.CONCAT('Processed 2'!$G75,"-",'Processed 2'!$B75,"-",'Processed 2'!$C75)</f>
        <v>3-600-Next Product2Buy</v>
      </c>
      <c r="B75">
        <v>600</v>
      </c>
      <c r="C75" t="s">
        <v>6</v>
      </c>
      <c r="D75">
        <v>4.1878085123158798E-2</v>
      </c>
      <c r="E75" t="b">
        <v>0</v>
      </c>
      <c r="F75">
        <v>5603.41</v>
      </c>
      <c r="G75">
        <v>3</v>
      </c>
      <c r="H75" t="s">
        <v>112</v>
      </c>
      <c r="J75">
        <v>600</v>
      </c>
      <c r="K75" t="s">
        <v>6</v>
      </c>
      <c r="L75">
        <v>4.1878085123158798E-2</v>
      </c>
      <c r="M75" t="b">
        <v>0</v>
      </c>
      <c r="N75">
        <v>5603.41</v>
      </c>
      <c r="O75">
        <v>3</v>
      </c>
      <c r="P75" s="17">
        <f t="shared" si="3"/>
        <v>5402.96</v>
      </c>
      <c r="Q75" s="18">
        <f>Table9[[#This Row],[Resultado]]/Table9[[#This Row],[Result]]</f>
        <v>1.0371000340554066</v>
      </c>
      <c r="R75" s="16">
        <f t="shared" si="4"/>
        <v>8.5973190695928607E-4</v>
      </c>
      <c r="S75" t="b">
        <f t="shared" si="5"/>
        <v>0</v>
      </c>
    </row>
    <row r="76" spans="1:19" x14ac:dyDescent="0.25">
      <c r="A76" s="13" t="str">
        <f>_xlfn.CONCAT('Processed 2'!$G76,"-",'Processed 2'!$B76,"-",'Processed 2'!$C76)</f>
        <v>3-600-Next Product Improved V2.1</v>
      </c>
      <c r="B76">
        <v>600</v>
      </c>
      <c r="C76" t="s">
        <v>19</v>
      </c>
      <c r="D76">
        <v>0.484388948695055</v>
      </c>
      <c r="E76" t="b">
        <v>1</v>
      </c>
      <c r="F76">
        <v>5345.24</v>
      </c>
      <c r="G76">
        <v>3</v>
      </c>
      <c r="H76" t="s">
        <v>113</v>
      </c>
      <c r="J76">
        <v>600</v>
      </c>
      <c r="K76" t="s">
        <v>19</v>
      </c>
      <c r="L76">
        <v>0.484388948695055</v>
      </c>
      <c r="M76" t="b">
        <v>1</v>
      </c>
      <c r="N76">
        <v>5345.24</v>
      </c>
      <c r="O76">
        <v>3</v>
      </c>
      <c r="P76" s="17">
        <f t="shared" si="3"/>
        <v>5402.96</v>
      </c>
      <c r="Q76" s="18">
        <f>Table9[[#This Row],[Resultado]]/Table9[[#This Row],[Result]]</f>
        <v>0.98931696699586891</v>
      </c>
      <c r="R76" s="16">
        <f t="shared" si="4"/>
        <v>9.9442138614238441E-3</v>
      </c>
      <c r="S76" t="b">
        <f t="shared" si="5"/>
        <v>1</v>
      </c>
    </row>
    <row r="77" spans="1:19" x14ac:dyDescent="0.25">
      <c r="A77" s="13" t="str">
        <f>_xlfn.CONCAT('Processed 2'!$G77,"-",'Processed 2'!$B77,"-",'Processed 2'!$C77)</f>
        <v>3-700-Solver method</v>
      </c>
      <c r="B77">
        <v>700</v>
      </c>
      <c r="C77" t="s">
        <v>5</v>
      </c>
      <c r="D77">
        <v>56.1449564800714</v>
      </c>
      <c r="E77" t="b">
        <v>1</v>
      </c>
      <c r="F77">
        <v>5936.59</v>
      </c>
      <c r="G77">
        <v>3</v>
      </c>
      <c r="H77" t="s">
        <v>114</v>
      </c>
      <c r="J77">
        <v>700</v>
      </c>
      <c r="K77" t="s">
        <v>5</v>
      </c>
      <c r="L77">
        <v>56.1449564800714</v>
      </c>
      <c r="M77" t="b">
        <v>1</v>
      </c>
      <c r="N77">
        <v>5936.59</v>
      </c>
      <c r="O77">
        <v>3</v>
      </c>
      <c r="P77" s="17">
        <f t="shared" si="3"/>
        <v>5936.59</v>
      </c>
      <c r="Q77" s="18">
        <f>Table9[[#This Row],[Resultado]]/Table9[[#This Row],[Result]]</f>
        <v>1</v>
      </c>
      <c r="R77" s="16">
        <f t="shared" si="4"/>
        <v>1</v>
      </c>
      <c r="S77" t="b">
        <f t="shared" si="5"/>
        <v>1</v>
      </c>
    </row>
    <row r="78" spans="1:19" x14ac:dyDescent="0.25">
      <c r="A78" s="13" t="str">
        <f>_xlfn.CONCAT('Processed 2'!$G78,"-",'Processed 2'!$B78,"-",'Processed 2'!$C78)</f>
        <v>3-700-Next Product2Buy</v>
      </c>
      <c r="B78">
        <v>700</v>
      </c>
      <c r="C78" t="s">
        <v>6</v>
      </c>
      <c r="D78">
        <v>4.5768540277265402E-2</v>
      </c>
      <c r="E78" t="b">
        <v>0</v>
      </c>
      <c r="F78">
        <v>5786.15</v>
      </c>
      <c r="G78">
        <v>3</v>
      </c>
      <c r="H78" t="s">
        <v>115</v>
      </c>
      <c r="J78">
        <v>700</v>
      </c>
      <c r="K78" t="s">
        <v>6</v>
      </c>
      <c r="L78">
        <v>4.5768540277265402E-2</v>
      </c>
      <c r="M78" t="b">
        <v>0</v>
      </c>
      <c r="N78">
        <v>5786.15</v>
      </c>
      <c r="O78">
        <v>3</v>
      </c>
      <c r="P78" s="17">
        <f t="shared" si="3"/>
        <v>5936.59</v>
      </c>
      <c r="Q78" s="18">
        <f>Table9[[#This Row],[Resultado]]/Table9[[#This Row],[Result]]</f>
        <v>0.9746588529778879</v>
      </c>
      <c r="R78" s="16">
        <f t="shared" si="4"/>
        <v>8.1518524809099996E-4</v>
      </c>
      <c r="S78" t="b">
        <f t="shared" si="5"/>
        <v>0</v>
      </c>
    </row>
    <row r="79" spans="1:19" x14ac:dyDescent="0.25">
      <c r="A79" s="13" t="str">
        <f>_xlfn.CONCAT('Processed 2'!$G79,"-",'Processed 2'!$B79,"-",'Processed 2'!$C79)</f>
        <v>3-700-Next Product Improved V2.1</v>
      </c>
      <c r="B79">
        <v>700</v>
      </c>
      <c r="C79" t="s">
        <v>19</v>
      </c>
      <c r="D79">
        <v>0.32482449259570201</v>
      </c>
      <c r="E79" t="b">
        <v>1</v>
      </c>
      <c r="F79">
        <v>5623.69</v>
      </c>
      <c r="G79">
        <v>3</v>
      </c>
      <c r="H79" t="s">
        <v>116</v>
      </c>
      <c r="J79">
        <v>700</v>
      </c>
      <c r="K79" t="s">
        <v>19</v>
      </c>
      <c r="L79">
        <v>0.32482449259570201</v>
      </c>
      <c r="M79" t="b">
        <v>1</v>
      </c>
      <c r="N79">
        <v>5623.69</v>
      </c>
      <c r="O79">
        <v>3</v>
      </c>
      <c r="P79" s="17">
        <f t="shared" si="3"/>
        <v>5936.59</v>
      </c>
      <c r="Q79" s="18">
        <f>Table9[[#This Row],[Resultado]]/Table9[[#This Row],[Result]]</f>
        <v>0.9472929745864207</v>
      </c>
      <c r="R79" s="16">
        <f t="shared" si="4"/>
        <v>5.7854616507005069E-3</v>
      </c>
      <c r="S79" t="b">
        <f t="shared" si="5"/>
        <v>1</v>
      </c>
    </row>
    <row r="80" spans="1:19" x14ac:dyDescent="0.25">
      <c r="A80" s="13" t="str">
        <f>_xlfn.CONCAT('Processed 2'!$G80,"-",'Processed 2'!$B80,"-",'Processed 2'!$C80)</f>
        <v>3-800-Solver method</v>
      </c>
      <c r="B80">
        <v>800</v>
      </c>
      <c r="C80" t="s">
        <v>5</v>
      </c>
      <c r="D80">
        <v>65.434556415086902</v>
      </c>
      <c r="E80" t="b">
        <v>1</v>
      </c>
      <c r="F80">
        <v>7258.2</v>
      </c>
      <c r="G80">
        <v>3</v>
      </c>
      <c r="H80" t="s">
        <v>117</v>
      </c>
      <c r="J80">
        <v>800</v>
      </c>
      <c r="K80" t="s">
        <v>5</v>
      </c>
      <c r="L80">
        <v>65.434556415086902</v>
      </c>
      <c r="M80" t="b">
        <v>1</v>
      </c>
      <c r="N80">
        <v>7258.2</v>
      </c>
      <c r="O80">
        <v>3</v>
      </c>
      <c r="P80" s="17">
        <f t="shared" si="3"/>
        <v>7258.2</v>
      </c>
      <c r="Q80" s="18">
        <f>Table9[[#This Row],[Resultado]]/Table9[[#This Row],[Result]]</f>
        <v>1</v>
      </c>
      <c r="R80" s="16">
        <f t="shared" si="4"/>
        <v>1</v>
      </c>
      <c r="S80" t="b">
        <f t="shared" si="5"/>
        <v>1</v>
      </c>
    </row>
    <row r="81" spans="1:19" x14ac:dyDescent="0.25">
      <c r="A81" s="13" t="str">
        <f>_xlfn.CONCAT('Processed 2'!$G81,"-",'Processed 2'!$B81,"-",'Processed 2'!$C81)</f>
        <v>3-800-Next Product2Buy</v>
      </c>
      <c r="B81">
        <v>800</v>
      </c>
      <c r="C81" t="s">
        <v>6</v>
      </c>
      <c r="D81">
        <v>4.8250587486208397E-2</v>
      </c>
      <c r="E81" t="b">
        <v>0</v>
      </c>
      <c r="F81">
        <v>8721.73</v>
      </c>
      <c r="G81">
        <v>3</v>
      </c>
      <c r="H81" t="s">
        <v>118</v>
      </c>
      <c r="J81">
        <v>800</v>
      </c>
      <c r="K81" t="s">
        <v>6</v>
      </c>
      <c r="L81">
        <v>4.8250587486208397E-2</v>
      </c>
      <c r="M81" t="b">
        <v>0</v>
      </c>
      <c r="N81">
        <v>8721.73</v>
      </c>
      <c r="O81">
        <v>3</v>
      </c>
      <c r="P81" s="17">
        <f t="shared" si="3"/>
        <v>7258.2</v>
      </c>
      <c r="Q81" s="18">
        <f>Table9[[#This Row],[Resultado]]/Table9[[#This Row],[Result]]</f>
        <v>1.2016381471990301</v>
      </c>
      <c r="R81" s="16">
        <f t="shared" si="4"/>
        <v>7.3738694246093354E-4</v>
      </c>
      <c r="S81" t="b">
        <f t="shared" si="5"/>
        <v>0</v>
      </c>
    </row>
    <row r="82" spans="1:19" x14ac:dyDescent="0.25">
      <c r="A82" s="13" t="str">
        <f>_xlfn.CONCAT('Processed 2'!$G82,"-",'Processed 2'!$B82,"-",'Processed 2'!$C82)</f>
        <v>3-800-Next Product Improved V2.1</v>
      </c>
      <c r="B82">
        <v>800</v>
      </c>
      <c r="C82" t="s">
        <v>19</v>
      </c>
      <c r="D82">
        <v>1.8589040264139101</v>
      </c>
      <c r="E82" t="b">
        <v>1</v>
      </c>
      <c r="F82">
        <v>7258.2</v>
      </c>
      <c r="G82">
        <v>3</v>
      </c>
      <c r="H82" t="s">
        <v>119</v>
      </c>
      <c r="J82">
        <v>800</v>
      </c>
      <c r="K82" t="s">
        <v>19</v>
      </c>
      <c r="L82">
        <v>1.8589040264139101</v>
      </c>
      <c r="M82" t="b">
        <v>1</v>
      </c>
      <c r="N82">
        <v>7258.2</v>
      </c>
      <c r="O82">
        <v>3</v>
      </c>
      <c r="P82" s="17">
        <f t="shared" si="3"/>
        <v>7258.2</v>
      </c>
      <c r="Q82" s="18">
        <f>Table9[[#This Row],[Resultado]]/Table9[[#This Row],[Result]]</f>
        <v>1</v>
      </c>
      <c r="R82" s="16">
        <f t="shared" si="4"/>
        <v>2.8408598273699192E-2</v>
      </c>
      <c r="S82" t="b">
        <f t="shared" si="5"/>
        <v>1</v>
      </c>
    </row>
    <row r="83" spans="1:19" x14ac:dyDescent="0.25">
      <c r="A83" s="13" t="str">
        <f>_xlfn.CONCAT('Processed 2'!$G83,"-",'Processed 2'!$B83,"-",'Processed 2'!$C83)</f>
        <v>3-900-Solver method</v>
      </c>
      <c r="B83">
        <v>900</v>
      </c>
      <c r="C83" t="s">
        <v>5</v>
      </c>
      <c r="D83">
        <v>85.0681947598855</v>
      </c>
      <c r="E83" t="b">
        <v>1</v>
      </c>
      <c r="F83">
        <v>8108.4</v>
      </c>
      <c r="G83">
        <v>3</v>
      </c>
      <c r="H83" t="s">
        <v>120</v>
      </c>
      <c r="J83">
        <v>900</v>
      </c>
      <c r="K83" t="s">
        <v>5</v>
      </c>
      <c r="L83">
        <v>85.0681947598855</v>
      </c>
      <c r="M83" t="b">
        <v>1</v>
      </c>
      <c r="N83">
        <v>8108.4</v>
      </c>
      <c r="O83">
        <v>3</v>
      </c>
      <c r="P83" s="17">
        <f t="shared" si="3"/>
        <v>8108.4</v>
      </c>
      <c r="Q83" s="18">
        <f>Table9[[#This Row],[Resultado]]/Table9[[#This Row],[Result]]</f>
        <v>1</v>
      </c>
      <c r="R83" s="16">
        <f t="shared" si="4"/>
        <v>1</v>
      </c>
      <c r="S83" t="b">
        <f t="shared" si="5"/>
        <v>1</v>
      </c>
    </row>
    <row r="84" spans="1:19" x14ac:dyDescent="0.25">
      <c r="A84" s="13" t="str">
        <f>_xlfn.CONCAT('Processed 2'!$G84,"-",'Processed 2'!$B84,"-",'Processed 2'!$C84)</f>
        <v>3-900-Next Product2Buy</v>
      </c>
      <c r="B84">
        <v>900</v>
      </c>
      <c r="C84" t="s">
        <v>6</v>
      </c>
      <c r="D84">
        <v>3.2328562332594402E-2</v>
      </c>
      <c r="E84" t="b">
        <v>0</v>
      </c>
      <c r="F84">
        <v>8478.2199999999993</v>
      </c>
      <c r="G84">
        <v>3</v>
      </c>
      <c r="H84" t="s">
        <v>121</v>
      </c>
      <c r="J84">
        <v>900</v>
      </c>
      <c r="K84" t="s">
        <v>6</v>
      </c>
      <c r="L84">
        <v>3.2328562332594402E-2</v>
      </c>
      <c r="M84" t="b">
        <v>0</v>
      </c>
      <c r="N84">
        <v>8478.2199999999993</v>
      </c>
      <c r="O84">
        <v>3</v>
      </c>
      <c r="P84" s="17">
        <f t="shared" si="3"/>
        <v>8108.4</v>
      </c>
      <c r="Q84" s="18">
        <f>Table9[[#This Row],[Resultado]]/Table9[[#This Row],[Result]]</f>
        <v>1.0456094913916432</v>
      </c>
      <c r="R84" s="16">
        <f t="shared" si="4"/>
        <v>3.800311317742828E-4</v>
      </c>
      <c r="S84" t="b">
        <f t="shared" si="5"/>
        <v>0</v>
      </c>
    </row>
    <row r="85" spans="1:19" x14ac:dyDescent="0.25">
      <c r="A85" s="13" t="str">
        <f>_xlfn.CONCAT('Processed 2'!$G85,"-",'Processed 2'!$B85,"-",'Processed 2'!$C85)</f>
        <v>3-900-Next Product Improved V2.1</v>
      </c>
      <c r="B85">
        <v>900</v>
      </c>
      <c r="C85" t="s">
        <v>19</v>
      </c>
      <c r="D85">
        <v>1.2765726743422701</v>
      </c>
      <c r="E85" t="b">
        <v>1</v>
      </c>
      <c r="F85">
        <v>8064.41</v>
      </c>
      <c r="G85">
        <v>3</v>
      </c>
      <c r="H85" t="s">
        <v>122</v>
      </c>
      <c r="J85">
        <v>900</v>
      </c>
      <c r="K85" t="s">
        <v>19</v>
      </c>
      <c r="L85">
        <v>1.2765726743422701</v>
      </c>
      <c r="M85" t="b">
        <v>1</v>
      </c>
      <c r="N85">
        <v>8064.41</v>
      </c>
      <c r="O85">
        <v>3</v>
      </c>
      <c r="P85" s="17">
        <f t="shared" si="3"/>
        <v>8108.4</v>
      </c>
      <c r="Q85" s="18">
        <f>Table9[[#This Row],[Resultado]]/Table9[[#This Row],[Result]]</f>
        <v>0.99457476197523553</v>
      </c>
      <c r="R85" s="16">
        <f t="shared" si="4"/>
        <v>1.5006462496888988E-2</v>
      </c>
      <c r="S85" t="b">
        <f t="shared" si="5"/>
        <v>1</v>
      </c>
    </row>
    <row r="86" spans="1:19" x14ac:dyDescent="0.25">
      <c r="A86" s="13" t="str">
        <f>_xlfn.CONCAT('Processed 2'!$G86,"-",'Processed 2'!$B86,"-",'Processed 2'!$C86)</f>
        <v>3-1000-Solver method</v>
      </c>
      <c r="B86">
        <v>1000</v>
      </c>
      <c r="C86" t="s">
        <v>5</v>
      </c>
      <c r="D86">
        <v>111.13253516712101</v>
      </c>
      <c r="E86" t="b">
        <v>1</v>
      </c>
      <c r="F86">
        <v>7435.31</v>
      </c>
      <c r="G86">
        <v>3</v>
      </c>
      <c r="H86" t="s">
        <v>123</v>
      </c>
      <c r="J86">
        <v>1000</v>
      </c>
      <c r="K86" t="s">
        <v>5</v>
      </c>
      <c r="L86">
        <v>111.13253516712101</v>
      </c>
      <c r="M86" t="b">
        <v>1</v>
      </c>
      <c r="N86">
        <v>7435.31</v>
      </c>
      <c r="O86">
        <v>3</v>
      </c>
      <c r="P86" s="17">
        <f t="shared" si="3"/>
        <v>7435.31</v>
      </c>
      <c r="Q86" s="18">
        <f>Table9[[#This Row],[Resultado]]/Table9[[#This Row],[Result]]</f>
        <v>1</v>
      </c>
      <c r="R86" s="16">
        <f t="shared" si="4"/>
        <v>1</v>
      </c>
      <c r="S86" t="b">
        <f t="shared" si="5"/>
        <v>1</v>
      </c>
    </row>
    <row r="87" spans="1:19" x14ac:dyDescent="0.25">
      <c r="A87" s="13" t="str">
        <f>_xlfn.CONCAT('Processed 2'!$G87,"-",'Processed 2'!$B87,"-",'Processed 2'!$C87)</f>
        <v>3-1000-Next Product2Buy</v>
      </c>
      <c r="B87">
        <v>1000</v>
      </c>
      <c r="C87" t="s">
        <v>6</v>
      </c>
      <c r="D87">
        <v>7.6703053615517505E-2</v>
      </c>
      <c r="E87" t="b">
        <v>0</v>
      </c>
      <c r="F87">
        <v>9979.52</v>
      </c>
      <c r="G87">
        <v>3</v>
      </c>
      <c r="H87" t="s">
        <v>124</v>
      </c>
      <c r="J87">
        <v>1000</v>
      </c>
      <c r="K87" t="s">
        <v>6</v>
      </c>
      <c r="L87">
        <v>7.6703053615517505E-2</v>
      </c>
      <c r="M87" t="b">
        <v>0</v>
      </c>
      <c r="N87">
        <v>9979.52</v>
      </c>
      <c r="O87">
        <v>3</v>
      </c>
      <c r="P87" s="17">
        <f t="shared" si="3"/>
        <v>7435.31</v>
      </c>
      <c r="Q87" s="18">
        <f>Table9[[#This Row],[Resultado]]/Table9[[#This Row],[Result]]</f>
        <v>1.3421794114838521</v>
      </c>
      <c r="R87" s="16">
        <f t="shared" si="4"/>
        <v>6.9019440166798608E-4</v>
      </c>
      <c r="S87" t="b">
        <f t="shared" si="5"/>
        <v>0</v>
      </c>
    </row>
    <row r="88" spans="1:19" x14ac:dyDescent="0.25">
      <c r="A88" s="13" t="str">
        <f>_xlfn.CONCAT('Processed 2'!$G88,"-",'Processed 2'!$B88,"-",'Processed 2'!$C88)</f>
        <v>3-1000-Next Product Improved V2.1</v>
      </c>
      <c r="B88">
        <v>1000</v>
      </c>
      <c r="C88" t="s">
        <v>19</v>
      </c>
      <c r="D88">
        <v>3.2558157853279601</v>
      </c>
      <c r="E88" t="b">
        <v>1</v>
      </c>
      <c r="F88">
        <v>7363.88</v>
      </c>
      <c r="G88">
        <v>3</v>
      </c>
      <c r="H88" t="s">
        <v>125</v>
      </c>
      <c r="J88">
        <v>1000</v>
      </c>
      <c r="K88" t="s">
        <v>19</v>
      </c>
      <c r="L88">
        <v>3.2558157853279601</v>
      </c>
      <c r="M88" t="b">
        <v>1</v>
      </c>
      <c r="N88">
        <v>7363.88</v>
      </c>
      <c r="O88">
        <v>3</v>
      </c>
      <c r="P88" s="17">
        <f t="shared" si="3"/>
        <v>7435.31</v>
      </c>
      <c r="Q88" s="18">
        <f>Table9[[#This Row],[Resultado]]/Table9[[#This Row],[Result]]</f>
        <v>0.99039313760959524</v>
      </c>
      <c r="R88" s="16">
        <f t="shared" si="4"/>
        <v>2.9296693181990921E-2</v>
      </c>
      <c r="S88" t="b">
        <f t="shared" si="5"/>
        <v>1</v>
      </c>
    </row>
    <row r="89" spans="1:19" x14ac:dyDescent="0.25">
      <c r="A89" s="13" t="str">
        <f>_xlfn.CONCAT('Processed 2'!$G89,"-",'Processed 2'!$B89,"-",'Processed 2'!$C89)</f>
        <v>3-1200-Solver method</v>
      </c>
      <c r="B89">
        <v>1200</v>
      </c>
      <c r="C89" t="s">
        <v>5</v>
      </c>
      <c r="D89">
        <v>151.25773291038701</v>
      </c>
      <c r="E89" t="b">
        <v>1</v>
      </c>
      <c r="F89">
        <v>9879.83</v>
      </c>
      <c r="G89">
        <v>3</v>
      </c>
      <c r="H89" t="s">
        <v>126</v>
      </c>
      <c r="J89">
        <v>1200</v>
      </c>
      <c r="K89" t="s">
        <v>5</v>
      </c>
      <c r="L89">
        <v>151.25773291038701</v>
      </c>
      <c r="M89" t="b">
        <v>1</v>
      </c>
      <c r="N89">
        <v>9879.83</v>
      </c>
      <c r="O89">
        <v>3</v>
      </c>
      <c r="P89" s="17">
        <f t="shared" si="3"/>
        <v>9879.83</v>
      </c>
      <c r="Q89" s="18">
        <f>Table9[[#This Row],[Resultado]]/Table9[[#This Row],[Result]]</f>
        <v>1</v>
      </c>
      <c r="R89" s="16">
        <f t="shared" si="4"/>
        <v>1</v>
      </c>
      <c r="S89" t="b">
        <f t="shared" si="5"/>
        <v>1</v>
      </c>
    </row>
    <row r="90" spans="1:19" x14ac:dyDescent="0.25">
      <c r="A90" s="13" t="str">
        <f>_xlfn.CONCAT('Processed 2'!$G90,"-",'Processed 2'!$B90,"-",'Processed 2'!$C90)</f>
        <v>3-1200-Next Product2Buy</v>
      </c>
      <c r="B90">
        <v>1200</v>
      </c>
      <c r="C90" t="s">
        <v>6</v>
      </c>
      <c r="D90">
        <v>4.7366896628659498E-2</v>
      </c>
      <c r="E90" t="b">
        <v>0</v>
      </c>
      <c r="F90">
        <v>9578.9599999999991</v>
      </c>
      <c r="G90">
        <v>3</v>
      </c>
      <c r="H90" t="s">
        <v>127</v>
      </c>
      <c r="J90">
        <v>1200</v>
      </c>
      <c r="K90" t="s">
        <v>6</v>
      </c>
      <c r="L90">
        <v>4.7366896628659498E-2</v>
      </c>
      <c r="M90" t="b">
        <v>0</v>
      </c>
      <c r="N90">
        <v>9578.9599999999991</v>
      </c>
      <c r="O90">
        <v>3</v>
      </c>
      <c r="P90" s="17">
        <f t="shared" si="3"/>
        <v>9879.83</v>
      </c>
      <c r="Q90" s="18">
        <f>Table9[[#This Row],[Resultado]]/Table9[[#This Row],[Result]]</f>
        <v>0.96954704686214233</v>
      </c>
      <c r="R90" s="16">
        <f t="shared" si="4"/>
        <v>3.1315355398538284E-4</v>
      </c>
      <c r="S90" t="b">
        <f t="shared" si="5"/>
        <v>0</v>
      </c>
    </row>
    <row r="91" spans="1:19" x14ac:dyDescent="0.25">
      <c r="A91" s="13" t="str">
        <f>_xlfn.CONCAT('Processed 2'!$G91,"-",'Processed 2'!$B91,"-",'Processed 2'!$C91)</f>
        <v>3-1200-Next Product Improved V2.1</v>
      </c>
      <c r="B91">
        <v>1200</v>
      </c>
      <c r="C91" t="s">
        <v>19</v>
      </c>
      <c r="D91">
        <v>0.86691262865616603</v>
      </c>
      <c r="E91" t="b">
        <v>1</v>
      </c>
      <c r="F91">
        <v>9379.91</v>
      </c>
      <c r="G91">
        <v>3</v>
      </c>
      <c r="H91" t="s">
        <v>128</v>
      </c>
      <c r="J91">
        <v>1200</v>
      </c>
      <c r="K91" t="s">
        <v>19</v>
      </c>
      <c r="L91">
        <v>0.86691262865616603</v>
      </c>
      <c r="M91" t="b">
        <v>1</v>
      </c>
      <c r="N91">
        <v>9379.91</v>
      </c>
      <c r="O91">
        <v>3</v>
      </c>
      <c r="P91" s="17">
        <f t="shared" si="3"/>
        <v>9879.83</v>
      </c>
      <c r="Q91" s="18">
        <f>Table9[[#This Row],[Resultado]]/Table9[[#This Row],[Result]]</f>
        <v>0.94939993906777742</v>
      </c>
      <c r="R91" s="16">
        <f t="shared" si="4"/>
        <v>5.7313607177344808E-3</v>
      </c>
      <c r="S91" t="b">
        <f t="shared" si="5"/>
        <v>1</v>
      </c>
    </row>
    <row r="92" spans="1:19" x14ac:dyDescent="0.25">
      <c r="A92" s="13" t="str">
        <f>_xlfn.CONCAT('Processed 2'!$G92,"-",'Processed 2'!$B92,"-",'Processed 2'!$C92)</f>
        <v>3-1400-Solver method</v>
      </c>
      <c r="B92">
        <v>1400</v>
      </c>
      <c r="C92" t="s">
        <v>5</v>
      </c>
      <c r="D92">
        <v>203.04731725568399</v>
      </c>
      <c r="E92" t="b">
        <v>1</v>
      </c>
      <c r="F92">
        <v>12632.41</v>
      </c>
      <c r="G92">
        <v>3</v>
      </c>
      <c r="H92" t="s">
        <v>129</v>
      </c>
      <c r="J92">
        <v>1400</v>
      </c>
      <c r="K92" t="s">
        <v>5</v>
      </c>
      <c r="L92">
        <v>203.04731725568399</v>
      </c>
      <c r="M92" t="b">
        <v>1</v>
      </c>
      <c r="N92">
        <v>12632.41</v>
      </c>
      <c r="O92">
        <v>3</v>
      </c>
      <c r="P92" s="17">
        <f t="shared" si="3"/>
        <v>12632.41</v>
      </c>
      <c r="Q92" s="18">
        <f>Table9[[#This Row],[Resultado]]/Table9[[#This Row],[Result]]</f>
        <v>1</v>
      </c>
      <c r="R92" s="16">
        <f t="shared" si="4"/>
        <v>1</v>
      </c>
      <c r="S92" t="b">
        <f t="shared" si="5"/>
        <v>1</v>
      </c>
    </row>
    <row r="93" spans="1:19" x14ac:dyDescent="0.25">
      <c r="A93" s="13" t="str">
        <f>_xlfn.CONCAT('Processed 2'!$G93,"-",'Processed 2'!$B93,"-",'Processed 2'!$C93)</f>
        <v>3-1400-Next Product2Buy</v>
      </c>
      <c r="B93">
        <v>1400</v>
      </c>
      <c r="C93" t="s">
        <v>6</v>
      </c>
      <c r="D93">
        <v>7.5446030037255696E-2</v>
      </c>
      <c r="E93" t="b">
        <v>0</v>
      </c>
      <c r="F93">
        <v>13635.99</v>
      </c>
      <c r="G93">
        <v>3</v>
      </c>
      <c r="H93" t="s">
        <v>130</v>
      </c>
      <c r="J93">
        <v>1400</v>
      </c>
      <c r="K93" t="s">
        <v>6</v>
      </c>
      <c r="L93">
        <v>7.5446030037255696E-2</v>
      </c>
      <c r="M93" t="b">
        <v>0</v>
      </c>
      <c r="N93">
        <v>13635.99</v>
      </c>
      <c r="O93">
        <v>3</v>
      </c>
      <c r="P93" s="17">
        <f t="shared" si="3"/>
        <v>12632.41</v>
      </c>
      <c r="Q93" s="18">
        <f>Table9[[#This Row],[Resultado]]/Table9[[#This Row],[Result]]</f>
        <v>1.0794448565238146</v>
      </c>
      <c r="R93" s="16">
        <f t="shared" si="4"/>
        <v>3.7156871145582054E-4</v>
      </c>
      <c r="S93" t="b">
        <f t="shared" si="5"/>
        <v>0</v>
      </c>
    </row>
    <row r="94" spans="1:19" x14ac:dyDescent="0.25">
      <c r="A94" s="13" t="str">
        <f>_xlfn.CONCAT('Processed 2'!$G94,"-",'Processed 2'!$B94,"-",'Processed 2'!$C94)</f>
        <v>3-1400-Next Product Improved V2.1</v>
      </c>
      <c r="B94">
        <v>1400</v>
      </c>
      <c r="C94" t="s">
        <v>19</v>
      </c>
      <c r="D94">
        <v>5.2810559490363804</v>
      </c>
      <c r="E94" t="b">
        <v>1</v>
      </c>
      <c r="F94">
        <v>12489.59</v>
      </c>
      <c r="G94">
        <v>3</v>
      </c>
      <c r="H94" t="s">
        <v>131</v>
      </c>
      <c r="J94">
        <v>1400</v>
      </c>
      <c r="K94" t="s">
        <v>19</v>
      </c>
      <c r="L94">
        <v>5.2810559490363804</v>
      </c>
      <c r="M94" t="b">
        <v>1</v>
      </c>
      <c r="N94">
        <v>12489.59</v>
      </c>
      <c r="O94">
        <v>3</v>
      </c>
      <c r="P94" s="17">
        <f t="shared" si="3"/>
        <v>12632.41</v>
      </c>
      <c r="Q94" s="18">
        <f>Table9[[#This Row],[Resultado]]/Table9[[#This Row],[Result]]</f>
        <v>0.98869416049669068</v>
      </c>
      <c r="R94" s="16">
        <f t="shared" si="4"/>
        <v>2.6008991502144783E-2</v>
      </c>
      <c r="S94" t="b">
        <f t="shared" si="5"/>
        <v>1</v>
      </c>
    </row>
    <row r="95" spans="1:19" x14ac:dyDescent="0.25">
      <c r="A95" s="13" t="str">
        <f>_xlfn.CONCAT('Processed 2'!$G95,"-",'Processed 2'!$B95,"-",'Processed 2'!$C95)</f>
        <v>3-1600-Solver method</v>
      </c>
      <c r="B95">
        <v>1600</v>
      </c>
      <c r="C95" t="s">
        <v>5</v>
      </c>
      <c r="D95">
        <v>251.13516531665101</v>
      </c>
      <c r="E95" t="b">
        <v>1</v>
      </c>
      <c r="F95">
        <v>13970.16</v>
      </c>
      <c r="G95">
        <v>3</v>
      </c>
      <c r="H95" t="s">
        <v>132</v>
      </c>
      <c r="J95">
        <v>1600</v>
      </c>
      <c r="K95" t="s">
        <v>5</v>
      </c>
      <c r="L95">
        <v>251.13516531665101</v>
      </c>
      <c r="M95" t="b">
        <v>1</v>
      </c>
      <c r="N95">
        <v>13970.16</v>
      </c>
      <c r="O95">
        <v>3</v>
      </c>
      <c r="P95" s="17">
        <f t="shared" si="3"/>
        <v>13970.16</v>
      </c>
      <c r="Q95" s="18">
        <f>Table9[[#This Row],[Resultado]]/Table9[[#This Row],[Result]]</f>
        <v>1</v>
      </c>
      <c r="R95" s="16">
        <f t="shared" si="4"/>
        <v>1</v>
      </c>
      <c r="S95" t="b">
        <f t="shared" si="5"/>
        <v>1</v>
      </c>
    </row>
    <row r="96" spans="1:19" x14ac:dyDescent="0.25">
      <c r="A96" s="13" t="str">
        <f>_xlfn.CONCAT('Processed 2'!$G96,"-",'Processed 2'!$B96,"-",'Processed 2'!$C96)</f>
        <v>3-1600-Next Product2Buy</v>
      </c>
      <c r="B96">
        <v>1600</v>
      </c>
      <c r="C96" t="s">
        <v>6</v>
      </c>
      <c r="D96">
        <v>8.0896277503484201E-2</v>
      </c>
      <c r="E96" t="b">
        <v>0</v>
      </c>
      <c r="F96">
        <v>13897.12</v>
      </c>
      <c r="G96">
        <v>3</v>
      </c>
      <c r="H96" t="s">
        <v>133</v>
      </c>
      <c r="J96">
        <v>1600</v>
      </c>
      <c r="K96" t="s">
        <v>6</v>
      </c>
      <c r="L96">
        <v>8.0896277503484201E-2</v>
      </c>
      <c r="M96" t="b">
        <v>0</v>
      </c>
      <c r="N96">
        <v>13897.12</v>
      </c>
      <c r="O96">
        <v>3</v>
      </c>
      <c r="P96" s="17">
        <f t="shared" si="3"/>
        <v>13970.16</v>
      </c>
      <c r="Q96" s="18">
        <f>Table9[[#This Row],[Resultado]]/Table9[[#This Row],[Result]]</f>
        <v>0.99477171342346837</v>
      </c>
      <c r="R96" s="16">
        <f t="shared" si="4"/>
        <v>3.2212246103202553E-4</v>
      </c>
      <c r="S96" t="b">
        <f t="shared" si="5"/>
        <v>0</v>
      </c>
    </row>
    <row r="97" spans="1:19" x14ac:dyDescent="0.25">
      <c r="A97" s="13" t="str">
        <f>_xlfn.CONCAT('Processed 2'!$G97,"-",'Processed 2'!$B97,"-",'Processed 2'!$C97)</f>
        <v>3-1600-Next Product Improved V2.1</v>
      </c>
      <c r="B97">
        <v>1600</v>
      </c>
      <c r="C97" t="s">
        <v>19</v>
      </c>
      <c r="D97">
        <v>1.7581973198813301</v>
      </c>
      <c r="E97" t="b">
        <v>1</v>
      </c>
      <c r="F97">
        <v>13414.86</v>
      </c>
      <c r="G97">
        <v>3</v>
      </c>
      <c r="H97" t="s">
        <v>134</v>
      </c>
      <c r="J97">
        <v>1600</v>
      </c>
      <c r="K97" t="s">
        <v>19</v>
      </c>
      <c r="L97">
        <v>1.7581973198813301</v>
      </c>
      <c r="M97" t="b">
        <v>1</v>
      </c>
      <c r="N97">
        <v>13414.86</v>
      </c>
      <c r="O97">
        <v>3</v>
      </c>
      <c r="P97" s="17">
        <f t="shared" si="3"/>
        <v>13970.16</v>
      </c>
      <c r="Q97" s="18">
        <f>Table9[[#This Row],[Resultado]]/Table9[[#This Row],[Result]]</f>
        <v>0.9602509921146215</v>
      </c>
      <c r="R97" s="16">
        <f t="shared" si="4"/>
        <v>7.0010001095006207E-3</v>
      </c>
      <c r="S97" t="b">
        <f t="shared" si="5"/>
        <v>1</v>
      </c>
    </row>
    <row r="98" spans="1:19" x14ac:dyDescent="0.25">
      <c r="A98" s="13" t="str">
        <f>_xlfn.CONCAT('Processed 2'!$G98,"-",'Processed 2'!$B98,"-",'Processed 2'!$C98)</f>
        <v>3-1800-Solver method</v>
      </c>
      <c r="B98">
        <v>1800</v>
      </c>
      <c r="C98" t="s">
        <v>5</v>
      </c>
      <c r="D98">
        <v>309.29881427886801</v>
      </c>
      <c r="E98" t="b">
        <v>1</v>
      </c>
      <c r="F98">
        <v>16097.07</v>
      </c>
      <c r="G98">
        <v>3</v>
      </c>
      <c r="H98" t="s">
        <v>135</v>
      </c>
      <c r="J98">
        <v>1800</v>
      </c>
      <c r="K98" t="s">
        <v>5</v>
      </c>
      <c r="L98">
        <v>309.29881427886801</v>
      </c>
      <c r="M98" t="b">
        <v>1</v>
      </c>
      <c r="N98">
        <v>16097.07</v>
      </c>
      <c r="O98">
        <v>3</v>
      </c>
      <c r="P98" s="17">
        <f t="shared" si="3"/>
        <v>16097.07</v>
      </c>
      <c r="Q98" s="18">
        <f>Table9[[#This Row],[Resultado]]/Table9[[#This Row],[Result]]</f>
        <v>1</v>
      </c>
      <c r="R98" s="16">
        <f t="shared" si="4"/>
        <v>1</v>
      </c>
      <c r="S98" t="b">
        <f t="shared" si="5"/>
        <v>1</v>
      </c>
    </row>
    <row r="99" spans="1:19" x14ac:dyDescent="0.25">
      <c r="A99" s="13" t="str">
        <f>_xlfn.CONCAT('Processed 2'!$G99,"-",'Processed 2'!$B99,"-",'Processed 2'!$C99)</f>
        <v>3-1800-Next Product2Buy</v>
      </c>
      <c r="B99">
        <v>1800</v>
      </c>
      <c r="C99" t="s">
        <v>6</v>
      </c>
      <c r="D99">
        <v>0.14560263285716199</v>
      </c>
      <c r="E99" t="b">
        <v>0</v>
      </c>
      <c r="F99">
        <v>16374.45</v>
      </c>
      <c r="G99">
        <v>3</v>
      </c>
      <c r="H99" t="s">
        <v>136</v>
      </c>
      <c r="J99">
        <v>1800</v>
      </c>
      <c r="K99" t="s">
        <v>6</v>
      </c>
      <c r="L99">
        <v>0.14560263285716199</v>
      </c>
      <c r="M99" t="b">
        <v>0</v>
      </c>
      <c r="N99">
        <v>16374.45</v>
      </c>
      <c r="O99">
        <v>3</v>
      </c>
      <c r="P99" s="17">
        <f t="shared" si="3"/>
        <v>16097.07</v>
      </c>
      <c r="Q99" s="18">
        <f>Table9[[#This Row],[Resultado]]/Table9[[#This Row],[Result]]</f>
        <v>1.017231707385257</v>
      </c>
      <c r="R99" s="16">
        <f t="shared" si="4"/>
        <v>4.7075069846819613E-4</v>
      </c>
      <c r="S99" t="b">
        <f t="shared" si="5"/>
        <v>0</v>
      </c>
    </row>
    <row r="100" spans="1:19" x14ac:dyDescent="0.25">
      <c r="A100" s="13" t="str">
        <f>_xlfn.CONCAT('Processed 2'!$G100,"-",'Processed 2'!$B100,"-",'Processed 2'!$C100)</f>
        <v>3-1800-Next Product Improved V2.1</v>
      </c>
      <c r="B100">
        <v>1800</v>
      </c>
      <c r="C100" t="s">
        <v>19</v>
      </c>
      <c r="D100">
        <v>2.7967465899544002</v>
      </c>
      <c r="E100" t="b">
        <v>1</v>
      </c>
      <c r="F100">
        <v>15700.83</v>
      </c>
      <c r="G100">
        <v>3</v>
      </c>
      <c r="H100" t="s">
        <v>137</v>
      </c>
      <c r="J100">
        <v>1800</v>
      </c>
      <c r="K100" t="s">
        <v>19</v>
      </c>
      <c r="L100">
        <v>2.7967465899544002</v>
      </c>
      <c r="M100" t="b">
        <v>1</v>
      </c>
      <c r="N100">
        <v>15700.83</v>
      </c>
      <c r="O100">
        <v>3</v>
      </c>
      <c r="P100" s="17">
        <f t="shared" si="3"/>
        <v>16097.07</v>
      </c>
      <c r="Q100" s="18">
        <f>Table9[[#This Row],[Resultado]]/Table9[[#This Row],[Result]]</f>
        <v>0.97538434013146491</v>
      </c>
      <c r="R100" s="16">
        <f t="shared" si="4"/>
        <v>9.0422156854206865E-3</v>
      </c>
      <c r="S100" t="b">
        <f t="shared" si="5"/>
        <v>1</v>
      </c>
    </row>
    <row r="101" spans="1:19" x14ac:dyDescent="0.25">
      <c r="A101" s="13" t="str">
        <f>_xlfn.CONCAT('Processed 2'!$G101,"-",'Processed 2'!$B101,"-",'Processed 2'!$C101)</f>
        <v>3-2000-Solver method</v>
      </c>
      <c r="B101">
        <v>2000</v>
      </c>
      <c r="C101" t="s">
        <v>5</v>
      </c>
      <c r="D101">
        <v>406.19387660491998</v>
      </c>
      <c r="E101" t="b">
        <v>1</v>
      </c>
      <c r="F101">
        <v>16674.22</v>
      </c>
      <c r="G101">
        <v>3</v>
      </c>
      <c r="H101" t="s">
        <v>138</v>
      </c>
      <c r="J101">
        <v>2000</v>
      </c>
      <c r="K101" t="s">
        <v>5</v>
      </c>
      <c r="L101">
        <v>406.19387660491998</v>
      </c>
      <c r="M101" t="b">
        <v>1</v>
      </c>
      <c r="N101">
        <v>16674.22</v>
      </c>
      <c r="O101">
        <v>3</v>
      </c>
      <c r="P101" s="17">
        <f t="shared" si="3"/>
        <v>16674.22</v>
      </c>
      <c r="Q101" s="18">
        <f>Table9[[#This Row],[Resultado]]/Table9[[#This Row],[Result]]</f>
        <v>1</v>
      </c>
      <c r="R101" s="16">
        <f t="shared" si="4"/>
        <v>1</v>
      </c>
      <c r="S101" t="b">
        <f t="shared" si="5"/>
        <v>1</v>
      </c>
    </row>
    <row r="102" spans="1:19" x14ac:dyDescent="0.25">
      <c r="A102" s="13" t="str">
        <f>_xlfn.CONCAT('Processed 2'!$G102,"-",'Processed 2'!$B102,"-",'Processed 2'!$C102)</f>
        <v>3-2000-Next Product2Buy</v>
      </c>
      <c r="B102">
        <v>2000</v>
      </c>
      <c r="C102" t="s">
        <v>6</v>
      </c>
      <c r="D102">
        <v>8.6085192065411306E-2</v>
      </c>
      <c r="E102" t="b">
        <v>0</v>
      </c>
      <c r="F102">
        <v>16172.2</v>
      </c>
      <c r="G102">
        <v>3</v>
      </c>
      <c r="H102" t="s">
        <v>139</v>
      </c>
      <c r="J102">
        <v>2000</v>
      </c>
      <c r="K102" t="s">
        <v>6</v>
      </c>
      <c r="L102">
        <v>8.6085192065411306E-2</v>
      </c>
      <c r="M102" t="b">
        <v>0</v>
      </c>
      <c r="N102">
        <v>16172.2</v>
      </c>
      <c r="O102">
        <v>3</v>
      </c>
      <c r="P102" s="17">
        <f t="shared" si="3"/>
        <v>16674.22</v>
      </c>
      <c r="Q102" s="18">
        <f>Table9[[#This Row],[Resultado]]/Table9[[#This Row],[Result]]</f>
        <v>0.96989244474404201</v>
      </c>
      <c r="R102" s="16">
        <f t="shared" si="4"/>
        <v>2.1193128952345366E-4</v>
      </c>
      <c r="S102" t="b">
        <f t="shared" si="5"/>
        <v>0</v>
      </c>
    </row>
    <row r="103" spans="1:19" x14ac:dyDescent="0.25">
      <c r="A103" s="13" t="str">
        <f>_xlfn.CONCAT('Processed 2'!$G103,"-",'Processed 2'!$B103,"-",'Processed 2'!$C103)</f>
        <v>3-2000-Next Product Improved V2.1</v>
      </c>
      <c r="B103">
        <v>2000</v>
      </c>
      <c r="C103" t="s">
        <v>19</v>
      </c>
      <c r="D103">
        <v>3.76356141364271</v>
      </c>
      <c r="E103" t="b">
        <v>1</v>
      </c>
      <c r="F103">
        <v>16234.35</v>
      </c>
      <c r="G103">
        <v>3</v>
      </c>
      <c r="H103" t="s">
        <v>140</v>
      </c>
      <c r="J103">
        <v>2000</v>
      </c>
      <c r="K103" t="s">
        <v>19</v>
      </c>
      <c r="L103">
        <v>3.76356141364271</v>
      </c>
      <c r="M103" t="b">
        <v>1</v>
      </c>
      <c r="N103">
        <v>16234.35</v>
      </c>
      <c r="O103">
        <v>3</v>
      </c>
      <c r="P103" s="17">
        <f t="shared" si="3"/>
        <v>16674.22</v>
      </c>
      <c r="Q103" s="18">
        <f>Table9[[#This Row],[Resultado]]/Table9[[#This Row],[Result]]</f>
        <v>0.97361975552679525</v>
      </c>
      <c r="R103" s="16">
        <f t="shared" si="4"/>
        <v>9.2654311903950654E-3</v>
      </c>
      <c r="S103" t="b">
        <f t="shared" si="5"/>
        <v>1</v>
      </c>
    </row>
    <row r="104" spans="1:19" x14ac:dyDescent="0.25">
      <c r="A104" s="13" t="str">
        <f>_xlfn.CONCAT('Processed 2'!$G104,"-",'Processed 2'!$B104,"-",'Processed 2'!$C104)</f>
        <v>3-2200-Solver method</v>
      </c>
      <c r="B104">
        <v>2200</v>
      </c>
      <c r="C104" t="s">
        <v>5</v>
      </c>
      <c r="D104">
        <v>441.29094352255402</v>
      </c>
      <c r="E104" t="b">
        <v>1</v>
      </c>
      <c r="F104">
        <v>19842.599999999999</v>
      </c>
      <c r="G104">
        <v>3</v>
      </c>
      <c r="H104" t="s">
        <v>141</v>
      </c>
      <c r="J104">
        <v>2200</v>
      </c>
      <c r="K104" t="s">
        <v>5</v>
      </c>
      <c r="L104">
        <v>441.29094352255402</v>
      </c>
      <c r="M104" t="b">
        <v>1</v>
      </c>
      <c r="N104">
        <v>19842.599999999999</v>
      </c>
      <c r="O104">
        <v>3</v>
      </c>
      <c r="P104" s="17">
        <f t="shared" si="3"/>
        <v>19842.599999999999</v>
      </c>
      <c r="Q104" s="18">
        <f>Table9[[#This Row],[Resultado]]/Table9[[#This Row],[Result]]</f>
        <v>1</v>
      </c>
      <c r="R104" s="16">
        <f t="shared" si="4"/>
        <v>1</v>
      </c>
      <c r="S104" t="b">
        <f t="shared" si="5"/>
        <v>1</v>
      </c>
    </row>
    <row r="105" spans="1:19" x14ac:dyDescent="0.25">
      <c r="A105" s="13" t="str">
        <f>_xlfn.CONCAT('Processed 2'!$G105,"-",'Processed 2'!$B105,"-",'Processed 2'!$C105)</f>
        <v>3-2200-Next Product2Buy</v>
      </c>
      <c r="B105">
        <v>2200</v>
      </c>
      <c r="C105" t="s">
        <v>6</v>
      </c>
      <c r="D105">
        <v>0.14663934910464599</v>
      </c>
      <c r="E105" t="b">
        <v>0</v>
      </c>
      <c r="F105">
        <v>23293.200000000001</v>
      </c>
      <c r="G105">
        <v>3</v>
      </c>
      <c r="H105" t="s">
        <v>142</v>
      </c>
      <c r="J105">
        <v>2200</v>
      </c>
      <c r="K105" t="s">
        <v>6</v>
      </c>
      <c r="L105">
        <v>0.14663934910464599</v>
      </c>
      <c r="M105" t="b">
        <v>0</v>
      </c>
      <c r="N105">
        <v>23293.200000000001</v>
      </c>
      <c r="O105">
        <v>3</v>
      </c>
      <c r="P105" s="17">
        <f t="shared" si="3"/>
        <v>19842.599999999999</v>
      </c>
      <c r="Q105" s="18">
        <f>Table9[[#This Row],[Resultado]]/Table9[[#This Row],[Result]]</f>
        <v>1.1738985818390737</v>
      </c>
      <c r="R105" s="16">
        <f t="shared" si="4"/>
        <v>3.3229630305601631E-4</v>
      </c>
      <c r="S105" t="b">
        <f t="shared" si="5"/>
        <v>0</v>
      </c>
    </row>
    <row r="106" spans="1:19" x14ac:dyDescent="0.25">
      <c r="A106" s="13" t="str">
        <f>_xlfn.CONCAT('Processed 2'!$G106,"-",'Processed 2'!$B106,"-",'Processed 2'!$C106)</f>
        <v>3-2200-Next Product Improved V2.1</v>
      </c>
      <c r="B106">
        <v>2200</v>
      </c>
      <c r="C106" t="s">
        <v>19</v>
      </c>
      <c r="D106">
        <v>12.496443082760001</v>
      </c>
      <c r="E106" t="b">
        <v>1</v>
      </c>
      <c r="F106">
        <v>19706.82</v>
      </c>
      <c r="G106">
        <v>3</v>
      </c>
      <c r="H106" t="s">
        <v>143</v>
      </c>
      <c r="J106">
        <v>2200</v>
      </c>
      <c r="K106" t="s">
        <v>19</v>
      </c>
      <c r="L106">
        <v>12.496443082760001</v>
      </c>
      <c r="M106" t="b">
        <v>1</v>
      </c>
      <c r="N106">
        <v>19706.82</v>
      </c>
      <c r="O106">
        <v>3</v>
      </c>
      <c r="P106" s="17">
        <f t="shared" si="3"/>
        <v>19842.599999999999</v>
      </c>
      <c r="Q106" s="18">
        <f>Table9[[#This Row],[Resultado]]/Table9[[#This Row],[Result]]</f>
        <v>0.99315714674488231</v>
      </c>
      <c r="R106" s="16">
        <f t="shared" si="4"/>
        <v>2.831792327984025E-2</v>
      </c>
      <c r="S106" t="b">
        <f t="shared" si="5"/>
        <v>1</v>
      </c>
    </row>
    <row r="107" spans="1:19" x14ac:dyDescent="0.25">
      <c r="A107" s="13" t="str">
        <f>_xlfn.CONCAT('Processed 2'!$G107,"-",'Processed 2'!$B107,"-",'Processed 2'!$C107)</f>
        <v>3-2400-Solver method</v>
      </c>
      <c r="B107">
        <v>2400</v>
      </c>
      <c r="C107" t="s">
        <v>5</v>
      </c>
      <c r="D107">
        <v>543.34588168880896</v>
      </c>
      <c r="E107" t="b">
        <v>1</v>
      </c>
      <c r="F107">
        <v>21277.29</v>
      </c>
      <c r="G107">
        <v>3</v>
      </c>
      <c r="H107" t="s">
        <v>144</v>
      </c>
      <c r="J107">
        <v>2400</v>
      </c>
      <c r="K107" t="s">
        <v>5</v>
      </c>
      <c r="L107">
        <v>543.34588168880896</v>
      </c>
      <c r="M107" t="b">
        <v>1</v>
      </c>
      <c r="N107">
        <v>21277.29</v>
      </c>
      <c r="O107">
        <v>3</v>
      </c>
      <c r="P107" s="17">
        <f t="shared" si="3"/>
        <v>21277.29</v>
      </c>
      <c r="Q107" s="18">
        <f>Table9[[#This Row],[Resultado]]/Table9[[#This Row],[Result]]</f>
        <v>1</v>
      </c>
      <c r="R107" s="16">
        <f t="shared" si="4"/>
        <v>1</v>
      </c>
      <c r="S107" t="b">
        <f t="shared" si="5"/>
        <v>1</v>
      </c>
    </row>
    <row r="108" spans="1:19" x14ac:dyDescent="0.25">
      <c r="A108" s="13" t="str">
        <f>_xlfn.CONCAT('Processed 2'!$G108,"-",'Processed 2'!$B108,"-",'Processed 2'!$C108)</f>
        <v>3-2400-Next Product2Buy</v>
      </c>
      <c r="B108">
        <v>2400</v>
      </c>
      <c r="C108" t="s">
        <v>6</v>
      </c>
      <c r="D108">
        <v>0.173627612508539</v>
      </c>
      <c r="E108" t="b">
        <v>0</v>
      </c>
      <c r="F108">
        <v>21262.66</v>
      </c>
      <c r="G108">
        <v>3</v>
      </c>
      <c r="H108" t="s">
        <v>145</v>
      </c>
      <c r="J108">
        <v>2400</v>
      </c>
      <c r="K108" t="s">
        <v>6</v>
      </c>
      <c r="L108">
        <v>0.173627612508539</v>
      </c>
      <c r="M108" t="b">
        <v>0</v>
      </c>
      <c r="N108">
        <v>21262.66</v>
      </c>
      <c r="O108">
        <v>3</v>
      </c>
      <c r="P108" s="17">
        <f t="shared" si="3"/>
        <v>21277.29</v>
      </c>
      <c r="Q108" s="18">
        <f>Table9[[#This Row],[Resultado]]/Table9[[#This Row],[Result]]</f>
        <v>0.99931241243598212</v>
      </c>
      <c r="R108" s="16">
        <f t="shared" si="4"/>
        <v>3.1955264291113358E-4</v>
      </c>
      <c r="S108" t="b">
        <f t="shared" si="5"/>
        <v>0</v>
      </c>
    </row>
    <row r="109" spans="1:19" x14ac:dyDescent="0.25">
      <c r="A109" s="13" t="str">
        <f>_xlfn.CONCAT('Processed 2'!$G109,"-",'Processed 2'!$B109,"-",'Processed 2'!$C109)</f>
        <v>3-2400-Next Product Improved V2.1</v>
      </c>
      <c r="B109">
        <v>2400</v>
      </c>
      <c r="C109" t="s">
        <v>19</v>
      </c>
      <c r="D109">
        <v>4.2986600227118199</v>
      </c>
      <c r="E109" t="b">
        <v>1</v>
      </c>
      <c r="F109">
        <v>20574.439999999999</v>
      </c>
      <c r="G109">
        <v>3</v>
      </c>
      <c r="H109" t="s">
        <v>146</v>
      </c>
      <c r="J109">
        <v>2400</v>
      </c>
      <c r="K109" t="s">
        <v>19</v>
      </c>
      <c r="L109">
        <v>4.2986600227118199</v>
      </c>
      <c r="M109" t="b">
        <v>1</v>
      </c>
      <c r="N109">
        <v>20574.439999999999</v>
      </c>
      <c r="O109">
        <v>3</v>
      </c>
      <c r="P109" s="17">
        <f t="shared" si="3"/>
        <v>21277.29</v>
      </c>
      <c r="Q109" s="18">
        <f>Table9[[#This Row],[Resultado]]/Table9[[#This Row],[Result]]</f>
        <v>0.96696712786261774</v>
      </c>
      <c r="R109" s="16">
        <f t="shared" si="4"/>
        <v>7.9114614973262946E-3</v>
      </c>
      <c r="S109" t="b">
        <f t="shared" si="5"/>
        <v>1</v>
      </c>
    </row>
    <row r="110" spans="1:19" x14ac:dyDescent="0.25">
      <c r="A110" s="13" t="str">
        <f>_xlfn.CONCAT('Processed 2'!$G110,"-",'Processed 2'!$B110,"-",'Processed 2'!$C110)</f>
        <v>4-1400-Solver method</v>
      </c>
      <c r="B110">
        <v>1400</v>
      </c>
      <c r="C110" t="s">
        <v>5</v>
      </c>
      <c r="D110">
        <v>427.93179293244202</v>
      </c>
      <c r="E110" t="b">
        <v>1</v>
      </c>
      <c r="F110">
        <v>11980.11</v>
      </c>
      <c r="G110">
        <v>4</v>
      </c>
      <c r="H110" t="s">
        <v>147</v>
      </c>
      <c r="J110">
        <v>1400</v>
      </c>
      <c r="K110" t="s">
        <v>5</v>
      </c>
      <c r="L110">
        <v>427.93179293244202</v>
      </c>
      <c r="M110" t="b">
        <v>1</v>
      </c>
      <c r="N110">
        <v>11980.11</v>
      </c>
      <c r="O110">
        <v>4</v>
      </c>
      <c r="P110" s="17">
        <f t="shared" si="3"/>
        <v>11980.11</v>
      </c>
      <c r="Q110" s="18">
        <f>Table9[[#This Row],[Resultado]]/Table9[[#This Row],[Result]]</f>
        <v>1</v>
      </c>
      <c r="R110" s="16">
        <f t="shared" si="4"/>
        <v>1</v>
      </c>
      <c r="S110" t="b">
        <f t="shared" si="5"/>
        <v>1</v>
      </c>
    </row>
    <row r="111" spans="1:19" x14ac:dyDescent="0.25">
      <c r="A111" s="13" t="str">
        <f>_xlfn.CONCAT('Processed 2'!$G111,"-",'Processed 2'!$B111,"-",'Processed 2'!$C111)</f>
        <v>4-1400-Next Product2Buy</v>
      </c>
      <c r="B111">
        <v>1400</v>
      </c>
      <c r="C111" t="s">
        <v>6</v>
      </c>
      <c r="D111">
        <v>0.15528712978522199</v>
      </c>
      <c r="E111" t="b">
        <v>0</v>
      </c>
      <c r="F111">
        <v>11918.42</v>
      </c>
      <c r="G111">
        <v>4</v>
      </c>
      <c r="H111" t="s">
        <v>148</v>
      </c>
      <c r="J111">
        <v>1400</v>
      </c>
      <c r="K111" t="s">
        <v>6</v>
      </c>
      <c r="L111">
        <v>0.15528712978522199</v>
      </c>
      <c r="M111" t="b">
        <v>0</v>
      </c>
      <c r="N111">
        <v>11918.42</v>
      </c>
      <c r="O111">
        <v>4</v>
      </c>
      <c r="P111" s="17">
        <f t="shared" si="3"/>
        <v>11980.11</v>
      </c>
      <c r="Q111" s="18">
        <f>Table9[[#This Row],[Resultado]]/Table9[[#This Row],[Result]]</f>
        <v>0.9948506315885246</v>
      </c>
      <c r="R111" s="16">
        <f t="shared" si="4"/>
        <v>3.6287822580580571E-4</v>
      </c>
      <c r="S111" t="b">
        <f t="shared" si="5"/>
        <v>0</v>
      </c>
    </row>
    <row r="112" spans="1:19" x14ac:dyDescent="0.25">
      <c r="A112" s="13" t="str">
        <f>_xlfn.CONCAT('Processed 2'!$G112,"-",'Processed 2'!$B112,"-",'Processed 2'!$C112)</f>
        <v>4-1400-Next Product Improved V2.1</v>
      </c>
      <c r="B112">
        <v>1400</v>
      </c>
      <c r="C112" t="s">
        <v>19</v>
      </c>
      <c r="D112">
        <v>4.9410807120726696</v>
      </c>
      <c r="E112" t="b">
        <v>1</v>
      </c>
      <c r="F112">
        <v>11899.1</v>
      </c>
      <c r="G112">
        <v>4</v>
      </c>
      <c r="H112" t="s">
        <v>149</v>
      </c>
      <c r="J112">
        <v>1400</v>
      </c>
      <c r="K112" t="s">
        <v>19</v>
      </c>
      <c r="L112">
        <v>4.9410807120726696</v>
      </c>
      <c r="M112" t="b">
        <v>1</v>
      </c>
      <c r="N112">
        <v>11899.1</v>
      </c>
      <c r="O112">
        <v>4</v>
      </c>
      <c r="P112" s="17">
        <f t="shared" si="3"/>
        <v>11980.11</v>
      </c>
      <c r="Q112" s="18">
        <f>Table9[[#This Row],[Resultado]]/Table9[[#This Row],[Result]]</f>
        <v>0.993237958583018</v>
      </c>
      <c r="R112" s="16">
        <f t="shared" si="4"/>
        <v>1.154642116729271E-2</v>
      </c>
      <c r="S112" t="b">
        <f t="shared" si="5"/>
        <v>1</v>
      </c>
    </row>
    <row r="113" spans="1:19" x14ac:dyDescent="0.25">
      <c r="A113" s="13" t="str">
        <f>_xlfn.CONCAT('Processed 2'!$G113,"-",'Processed 2'!$B113,"-",'Processed 2'!$C113)</f>
        <v>4-1600-Solver method</v>
      </c>
      <c r="B113">
        <v>1600</v>
      </c>
      <c r="C113" t="s">
        <v>5</v>
      </c>
      <c r="D113">
        <v>492.49498216208002</v>
      </c>
      <c r="E113" t="b">
        <v>1</v>
      </c>
      <c r="F113">
        <v>14054.64</v>
      </c>
      <c r="G113">
        <v>4</v>
      </c>
      <c r="H113" t="s">
        <v>150</v>
      </c>
      <c r="J113">
        <v>1600</v>
      </c>
      <c r="K113" t="s">
        <v>5</v>
      </c>
      <c r="L113">
        <v>492.49498216208002</v>
      </c>
      <c r="M113" t="b">
        <v>1</v>
      </c>
      <c r="N113">
        <v>14054.64</v>
      </c>
      <c r="O113">
        <v>4</v>
      </c>
      <c r="P113" s="17">
        <f t="shared" si="3"/>
        <v>14054.64</v>
      </c>
      <c r="Q113" s="18">
        <f>Table9[[#This Row],[Resultado]]/Table9[[#This Row],[Result]]</f>
        <v>1</v>
      </c>
      <c r="R113" s="16">
        <f t="shared" si="4"/>
        <v>1</v>
      </c>
      <c r="S113" t="b">
        <f t="shared" si="5"/>
        <v>1</v>
      </c>
    </row>
    <row r="114" spans="1:19" x14ac:dyDescent="0.25">
      <c r="A114" s="13" t="str">
        <f>_xlfn.CONCAT('Processed 2'!$G114,"-",'Processed 2'!$B114,"-",'Processed 2'!$C114)</f>
        <v>4-1600-Next Product2Buy</v>
      </c>
      <c r="B114">
        <v>1600</v>
      </c>
      <c r="C114" t="s">
        <v>6</v>
      </c>
      <c r="D114">
        <v>0.12767938021852299</v>
      </c>
      <c r="E114" t="b">
        <v>0</v>
      </c>
      <c r="F114">
        <v>16477.54</v>
      </c>
      <c r="G114">
        <v>4</v>
      </c>
      <c r="H114" t="s">
        <v>151</v>
      </c>
      <c r="J114">
        <v>1600</v>
      </c>
      <c r="K114" t="s">
        <v>6</v>
      </c>
      <c r="L114">
        <v>0.12767938021852299</v>
      </c>
      <c r="M114" t="b">
        <v>0</v>
      </c>
      <c r="N114">
        <v>16477.54</v>
      </c>
      <c r="O114">
        <v>4</v>
      </c>
      <c r="P114" s="17">
        <f t="shared" si="3"/>
        <v>14054.64</v>
      </c>
      <c r="Q114" s="18">
        <f>Table9[[#This Row],[Resultado]]/Table9[[#This Row],[Result]]</f>
        <v>1.1723914664480912</v>
      </c>
      <c r="R114" s="16">
        <f t="shared" si="4"/>
        <v>2.5925011389558425E-4</v>
      </c>
      <c r="S114" t="b">
        <f t="shared" si="5"/>
        <v>0</v>
      </c>
    </row>
    <row r="115" spans="1:19" x14ac:dyDescent="0.25">
      <c r="A115" s="13" t="str">
        <f>_xlfn.CONCAT('Processed 2'!$G115,"-",'Processed 2'!$B115,"-",'Processed 2'!$C115)</f>
        <v>4-1600-Next Product Improved V2.1</v>
      </c>
      <c r="B115">
        <v>1600</v>
      </c>
      <c r="C115" t="s">
        <v>19</v>
      </c>
      <c r="D115">
        <v>13.383770447145899</v>
      </c>
      <c r="E115" t="b">
        <v>1</v>
      </c>
      <c r="F115">
        <v>13884.51</v>
      </c>
      <c r="G115">
        <v>4</v>
      </c>
      <c r="H115" t="s">
        <v>152</v>
      </c>
      <c r="J115">
        <v>1600</v>
      </c>
      <c r="K115" t="s">
        <v>19</v>
      </c>
      <c r="L115">
        <v>13.383770447145899</v>
      </c>
      <c r="M115" t="b">
        <v>1</v>
      </c>
      <c r="N115">
        <v>13884.51</v>
      </c>
      <c r="O115">
        <v>4</v>
      </c>
      <c r="P115" s="17">
        <f t="shared" si="3"/>
        <v>14054.64</v>
      </c>
      <c r="Q115" s="18">
        <f>Table9[[#This Row],[Resultado]]/Table9[[#This Row],[Result]]</f>
        <v>0.98789510083502674</v>
      </c>
      <c r="R115" s="16">
        <f t="shared" si="4"/>
        <v>2.7175445297717375E-2</v>
      </c>
      <c r="S115" t="b">
        <f t="shared" si="5"/>
        <v>1</v>
      </c>
    </row>
    <row r="116" spans="1:19" x14ac:dyDescent="0.25">
      <c r="A116" s="13" t="str">
        <f>_xlfn.CONCAT('Processed 2'!$G116,"-",'Processed 2'!$B116,"-",'Processed 2'!$C116)</f>
        <v>4-1800-Solver method</v>
      </c>
      <c r="B116">
        <v>1800</v>
      </c>
      <c r="C116" t="s">
        <v>5</v>
      </c>
      <c r="D116">
        <v>537.44632788294905</v>
      </c>
      <c r="E116" t="b">
        <v>1</v>
      </c>
      <c r="F116">
        <v>16200.16</v>
      </c>
      <c r="G116">
        <v>4</v>
      </c>
      <c r="H116" t="s">
        <v>153</v>
      </c>
      <c r="J116">
        <v>1800</v>
      </c>
      <c r="K116" t="s">
        <v>5</v>
      </c>
      <c r="L116">
        <v>537.44632788294905</v>
      </c>
      <c r="M116" t="b">
        <v>1</v>
      </c>
      <c r="N116">
        <v>16200.16</v>
      </c>
      <c r="O116">
        <v>4</v>
      </c>
      <c r="P116" s="17">
        <f t="shared" si="3"/>
        <v>16200.16</v>
      </c>
      <c r="Q116" s="18">
        <f>Table9[[#This Row],[Resultado]]/Table9[[#This Row],[Result]]</f>
        <v>1</v>
      </c>
      <c r="R116" s="16">
        <f t="shared" si="4"/>
        <v>1</v>
      </c>
      <c r="S116" t="b">
        <f t="shared" si="5"/>
        <v>1</v>
      </c>
    </row>
    <row r="117" spans="1:19" x14ac:dyDescent="0.25">
      <c r="A117" s="13" t="str">
        <f>_xlfn.CONCAT('Processed 2'!$G117,"-",'Processed 2'!$B117,"-",'Processed 2'!$C117)</f>
        <v>4-1800-Next Product2Buy</v>
      </c>
      <c r="B117">
        <v>1800</v>
      </c>
      <c r="C117" t="s">
        <v>6</v>
      </c>
      <c r="D117">
        <v>0.24453703460585499</v>
      </c>
      <c r="E117" t="b">
        <v>0</v>
      </c>
      <c r="F117">
        <v>19628.73</v>
      </c>
      <c r="G117">
        <v>4</v>
      </c>
      <c r="H117" t="s">
        <v>154</v>
      </c>
      <c r="J117">
        <v>1800</v>
      </c>
      <c r="K117" t="s">
        <v>6</v>
      </c>
      <c r="L117">
        <v>0.24453703460585499</v>
      </c>
      <c r="M117" t="b">
        <v>0</v>
      </c>
      <c r="N117">
        <v>19628.73</v>
      </c>
      <c r="O117">
        <v>4</v>
      </c>
      <c r="P117" s="17">
        <f t="shared" si="3"/>
        <v>16200.16</v>
      </c>
      <c r="Q117" s="18">
        <f>Table9[[#This Row],[Resultado]]/Table9[[#This Row],[Result]]</f>
        <v>1.2116380332046104</v>
      </c>
      <c r="R117" s="16">
        <f t="shared" si="4"/>
        <v>4.5499805639962051E-4</v>
      </c>
      <c r="S117" t="b">
        <f t="shared" si="5"/>
        <v>0</v>
      </c>
    </row>
    <row r="118" spans="1:19" x14ac:dyDescent="0.25">
      <c r="A118" s="13" t="str">
        <f>_xlfn.CONCAT('Processed 2'!$G118,"-",'Processed 2'!$B118,"-",'Processed 2'!$C118)</f>
        <v>4-1800-Next Product Improved V2.1</v>
      </c>
      <c r="B118">
        <v>1800</v>
      </c>
      <c r="C118" t="s">
        <v>19</v>
      </c>
      <c r="D118">
        <v>17.09078303051</v>
      </c>
      <c r="E118" t="b">
        <v>1</v>
      </c>
      <c r="F118">
        <v>16199.05</v>
      </c>
      <c r="G118">
        <v>4</v>
      </c>
      <c r="H118" t="s">
        <v>155</v>
      </c>
      <c r="J118">
        <v>1800</v>
      </c>
      <c r="K118" t="s">
        <v>19</v>
      </c>
      <c r="L118">
        <v>17.09078303051</v>
      </c>
      <c r="M118" t="b">
        <v>1</v>
      </c>
      <c r="N118">
        <v>16199.05</v>
      </c>
      <c r="O118">
        <v>4</v>
      </c>
      <c r="P118" s="17">
        <f t="shared" si="3"/>
        <v>16200.16</v>
      </c>
      <c r="Q118" s="18">
        <f>Table9[[#This Row],[Resultado]]/Table9[[#This Row],[Result]]</f>
        <v>0.99993148215820082</v>
      </c>
      <c r="R118" s="16">
        <f t="shared" si="4"/>
        <v>3.1799981028491124E-2</v>
      </c>
      <c r="S118" t="b">
        <f t="shared" si="5"/>
        <v>1</v>
      </c>
    </row>
    <row r="119" spans="1:19" x14ac:dyDescent="0.25">
      <c r="A119" s="13" t="str">
        <f>_xlfn.CONCAT('Processed 2'!$G119,"-",'Processed 2'!$B119,"-",'Processed 2'!$C119)</f>
        <v>4-2500-Solver method</v>
      </c>
      <c r="B119">
        <v>2500</v>
      </c>
      <c r="C119" t="s">
        <v>5</v>
      </c>
      <c r="D119">
        <v>1040.64792139828</v>
      </c>
      <c r="E119" t="b">
        <v>1</v>
      </c>
      <c r="F119">
        <v>22464.66</v>
      </c>
      <c r="G119">
        <v>4</v>
      </c>
      <c r="H119" t="s">
        <v>156</v>
      </c>
      <c r="J119">
        <v>2500</v>
      </c>
      <c r="K119" t="s">
        <v>5</v>
      </c>
      <c r="L119">
        <v>1040.64792139828</v>
      </c>
      <c r="M119" t="b">
        <v>1</v>
      </c>
      <c r="N119">
        <v>22464.66</v>
      </c>
      <c r="O119">
        <v>4</v>
      </c>
      <c r="P119" s="17">
        <f t="shared" si="3"/>
        <v>22464.66</v>
      </c>
      <c r="Q119" s="18">
        <f>Table9[[#This Row],[Resultado]]/Table9[[#This Row],[Result]]</f>
        <v>1</v>
      </c>
      <c r="R119" s="16">
        <f t="shared" si="4"/>
        <v>1</v>
      </c>
      <c r="S119" t="b">
        <f t="shared" si="5"/>
        <v>1</v>
      </c>
    </row>
    <row r="120" spans="1:19" x14ac:dyDescent="0.25">
      <c r="A120" s="13" t="str">
        <f>_xlfn.CONCAT('Processed 2'!$G120,"-",'Processed 2'!$B120,"-",'Processed 2'!$C120)</f>
        <v>4-2500-Next Product2Buy</v>
      </c>
      <c r="B120">
        <v>2500</v>
      </c>
      <c r="C120" t="s">
        <v>6</v>
      </c>
      <c r="D120">
        <v>0.286632145013754</v>
      </c>
      <c r="E120" t="b">
        <v>0</v>
      </c>
      <c r="F120">
        <v>26763.67</v>
      </c>
      <c r="G120">
        <v>4</v>
      </c>
      <c r="H120" t="s">
        <v>157</v>
      </c>
      <c r="J120">
        <v>2500</v>
      </c>
      <c r="K120" t="s">
        <v>6</v>
      </c>
      <c r="L120">
        <v>0.286632145013754</v>
      </c>
      <c r="M120" t="b">
        <v>0</v>
      </c>
      <c r="N120">
        <v>26763.67</v>
      </c>
      <c r="O120">
        <v>4</v>
      </c>
      <c r="P120" s="17">
        <f t="shared" si="3"/>
        <v>22464.66</v>
      </c>
      <c r="Q120" s="18">
        <f>Table9[[#This Row],[Resultado]]/Table9[[#This Row],[Result]]</f>
        <v>1.1913676859565201</v>
      </c>
      <c r="R120" s="16">
        <f t="shared" si="4"/>
        <v>2.7543623459951472E-4</v>
      </c>
      <c r="S120" t="b">
        <f t="shared" si="5"/>
        <v>0</v>
      </c>
    </row>
    <row r="121" spans="1:19" x14ac:dyDescent="0.25">
      <c r="A121" s="13" t="str">
        <f>_xlfn.CONCAT('Processed 2'!$G121,"-",'Processed 2'!$B121,"-",'Processed 2'!$C121)</f>
        <v>4-2500-Next Product Improved V2.1</v>
      </c>
      <c r="B121">
        <v>2500</v>
      </c>
      <c r="C121" t="s">
        <v>19</v>
      </c>
      <c r="D121">
        <v>29.323259366959</v>
      </c>
      <c r="E121" t="b">
        <v>1</v>
      </c>
      <c r="F121">
        <v>22464.66</v>
      </c>
      <c r="G121">
        <v>4</v>
      </c>
      <c r="H121" t="s">
        <v>158</v>
      </c>
      <c r="J121">
        <v>2500</v>
      </c>
      <c r="K121" t="s">
        <v>19</v>
      </c>
      <c r="L121">
        <v>29.323259366959</v>
      </c>
      <c r="M121" t="b">
        <v>1</v>
      </c>
      <c r="N121">
        <v>22464.66</v>
      </c>
      <c r="O121">
        <v>4</v>
      </c>
      <c r="P121" s="17">
        <f t="shared" si="3"/>
        <v>22464.66</v>
      </c>
      <c r="Q121" s="18">
        <f>Table9[[#This Row],[Resultado]]/Table9[[#This Row],[Result]]</f>
        <v>1</v>
      </c>
      <c r="R121" s="16">
        <f t="shared" si="4"/>
        <v>2.8177886837614036E-2</v>
      </c>
      <c r="S121" t="b">
        <f t="shared" si="5"/>
        <v>1</v>
      </c>
    </row>
    <row r="122" spans="1:19" x14ac:dyDescent="0.25">
      <c r="A122" s="13" t="str">
        <f>_xlfn.CONCAT('Processed 2'!$G122,"-",'Processed 2'!$B122,"-",'Processed 2'!$C122)</f>
        <v>4-3000-Solver method</v>
      </c>
      <c r="B122">
        <v>3000</v>
      </c>
      <c r="C122" t="s">
        <v>5</v>
      </c>
      <c r="D122">
        <v>1837.7969307947801</v>
      </c>
      <c r="E122" t="b">
        <v>1</v>
      </c>
      <c r="F122">
        <v>26697.26</v>
      </c>
      <c r="G122">
        <v>4</v>
      </c>
      <c r="H122" t="s">
        <v>159</v>
      </c>
      <c r="J122">
        <v>3000</v>
      </c>
      <c r="K122" t="s">
        <v>5</v>
      </c>
      <c r="L122">
        <v>1837.7969307947801</v>
      </c>
      <c r="M122" t="b">
        <v>1</v>
      </c>
      <c r="N122">
        <v>26697.26</v>
      </c>
      <c r="O122">
        <v>4</v>
      </c>
      <c r="P122" s="17">
        <f t="shared" si="3"/>
        <v>26697.26</v>
      </c>
      <c r="Q122" s="18">
        <f>Table9[[#This Row],[Resultado]]/Table9[[#This Row],[Result]]</f>
        <v>1</v>
      </c>
      <c r="R122" s="16">
        <f t="shared" si="4"/>
        <v>1</v>
      </c>
      <c r="S122" t="b">
        <f t="shared" si="5"/>
        <v>1</v>
      </c>
    </row>
    <row r="123" spans="1:19" x14ac:dyDescent="0.25">
      <c r="A123" s="13" t="str">
        <f>_xlfn.CONCAT('Processed 2'!$G123,"-",'Processed 2'!$B123,"-",'Processed 2'!$C123)</f>
        <v>4-3000-Next Product2Buy</v>
      </c>
      <c r="B123">
        <v>3000</v>
      </c>
      <c r="C123" t="s">
        <v>6</v>
      </c>
      <c r="D123">
        <v>0.52177022068462897</v>
      </c>
      <c r="E123" t="b">
        <v>0</v>
      </c>
      <c r="F123">
        <v>26712.71</v>
      </c>
      <c r="G123">
        <v>4</v>
      </c>
      <c r="H123" t="s">
        <v>160</v>
      </c>
      <c r="J123">
        <v>3000</v>
      </c>
      <c r="K123" t="s">
        <v>6</v>
      </c>
      <c r="L123">
        <v>0.52177022068462897</v>
      </c>
      <c r="M123" t="b">
        <v>0</v>
      </c>
      <c r="N123">
        <v>26712.71</v>
      </c>
      <c r="O123">
        <v>4</v>
      </c>
      <c r="P123" s="17">
        <f t="shared" si="3"/>
        <v>26697.26</v>
      </c>
      <c r="Q123" s="18">
        <f>Table9[[#This Row],[Resultado]]/Table9[[#This Row],[Result]]</f>
        <v>1.0005787110737208</v>
      </c>
      <c r="R123" s="16">
        <f t="shared" si="4"/>
        <v>2.8391070413801505E-4</v>
      </c>
      <c r="S123" t="b">
        <f t="shared" si="5"/>
        <v>0</v>
      </c>
    </row>
    <row r="124" spans="1:19" x14ac:dyDescent="0.25">
      <c r="A124" s="13" t="str">
        <f>_xlfn.CONCAT('Processed 2'!$G124,"-",'Processed 2'!$B124,"-",'Processed 2'!$C124)</f>
        <v>4-3000-Next Product Improved V2.1</v>
      </c>
      <c r="B124">
        <v>3000</v>
      </c>
      <c r="C124" t="s">
        <v>19</v>
      </c>
      <c r="D124">
        <v>15.403309697132499</v>
      </c>
      <c r="E124" t="b">
        <v>1</v>
      </c>
      <c r="F124">
        <v>25846.25</v>
      </c>
      <c r="G124">
        <v>4</v>
      </c>
      <c r="H124" t="s">
        <v>161</v>
      </c>
      <c r="J124">
        <v>3000</v>
      </c>
      <c r="K124" t="s">
        <v>19</v>
      </c>
      <c r="L124">
        <v>15.403309697132499</v>
      </c>
      <c r="M124" t="b">
        <v>1</v>
      </c>
      <c r="N124">
        <v>25846.25</v>
      </c>
      <c r="O124">
        <v>4</v>
      </c>
      <c r="P124" s="17">
        <f t="shared" si="3"/>
        <v>26697.26</v>
      </c>
      <c r="Q124" s="18">
        <f>Table9[[#This Row],[Resultado]]/Table9[[#This Row],[Result]]</f>
        <v>0.96812369509080709</v>
      </c>
      <c r="R124" s="16">
        <f t="shared" si="4"/>
        <v>8.3813991845503467E-3</v>
      </c>
      <c r="S124" t="b">
        <f t="shared" si="5"/>
        <v>1</v>
      </c>
    </row>
    <row r="125" spans="1:19" x14ac:dyDescent="0.25">
      <c r="A125" s="13" t="str">
        <f>_xlfn.CONCAT('Processed 2'!$G125,"-",'Processed 2'!$B125,"-",'Processed 2'!$C125)</f>
        <v>5-1400-Solver method</v>
      </c>
      <c r="B125">
        <v>1400</v>
      </c>
      <c r="C125" t="s">
        <v>5</v>
      </c>
      <c r="D125">
        <v>431.14485883920599</v>
      </c>
      <c r="E125" t="b">
        <v>1</v>
      </c>
      <c r="F125">
        <v>12538.21</v>
      </c>
      <c r="G125">
        <v>5</v>
      </c>
      <c r="H125" t="s">
        <v>162</v>
      </c>
      <c r="J125">
        <v>1400</v>
      </c>
      <c r="K125" t="s">
        <v>5</v>
      </c>
      <c r="L125">
        <v>431.14485883920599</v>
      </c>
      <c r="M125" t="b">
        <v>1</v>
      </c>
      <c r="N125">
        <v>12538.21</v>
      </c>
      <c r="O125">
        <v>5</v>
      </c>
      <c r="P125" s="17">
        <f t="shared" si="3"/>
        <v>12538.21</v>
      </c>
      <c r="Q125" s="18">
        <f>Table9[[#This Row],[Resultado]]/Table9[[#This Row],[Result]]</f>
        <v>1</v>
      </c>
      <c r="R125" s="16">
        <f t="shared" si="4"/>
        <v>1</v>
      </c>
      <c r="S125" t="b">
        <f t="shared" si="5"/>
        <v>1</v>
      </c>
    </row>
    <row r="126" spans="1:19" x14ac:dyDescent="0.25">
      <c r="A126" s="13" t="str">
        <f>_xlfn.CONCAT('Processed 2'!$G126,"-",'Processed 2'!$B126,"-",'Processed 2'!$C126)</f>
        <v>5-1400-Next Product2Buy</v>
      </c>
      <c r="B126">
        <v>1400</v>
      </c>
      <c r="C126" t="s">
        <v>6</v>
      </c>
      <c r="D126">
        <v>9.3096462610901598E-2</v>
      </c>
      <c r="E126" t="b">
        <v>0</v>
      </c>
      <c r="F126">
        <v>12765.54</v>
      </c>
      <c r="G126">
        <v>5</v>
      </c>
      <c r="H126" t="s">
        <v>163</v>
      </c>
      <c r="J126">
        <v>1400</v>
      </c>
      <c r="K126" t="s">
        <v>6</v>
      </c>
      <c r="L126">
        <v>9.3096462610901598E-2</v>
      </c>
      <c r="M126" t="b">
        <v>0</v>
      </c>
      <c r="N126">
        <v>12765.54</v>
      </c>
      <c r="O126">
        <v>5</v>
      </c>
      <c r="P126" s="17">
        <f t="shared" si="3"/>
        <v>12538.21</v>
      </c>
      <c r="Q126" s="18">
        <f>Table9[[#This Row],[Resultado]]/Table9[[#This Row],[Result]]</f>
        <v>1.0181309772288072</v>
      </c>
      <c r="R126" s="16">
        <f t="shared" si="4"/>
        <v>2.1592849990499739E-4</v>
      </c>
      <c r="S126" t="b">
        <f t="shared" si="5"/>
        <v>0</v>
      </c>
    </row>
    <row r="127" spans="1:19" x14ac:dyDescent="0.25">
      <c r="A127" s="13" t="str">
        <f>_xlfn.CONCAT('Processed 2'!$G127,"-",'Processed 2'!$B127,"-",'Processed 2'!$C127)</f>
        <v>5-1400-Next Product Improved V2.1</v>
      </c>
      <c r="B127">
        <v>1400</v>
      </c>
      <c r="C127" t="s">
        <v>19</v>
      </c>
      <c r="D127">
        <v>1.93806451189414</v>
      </c>
      <c r="E127" t="b">
        <v>1</v>
      </c>
      <c r="F127">
        <v>12263.62</v>
      </c>
      <c r="G127">
        <v>5</v>
      </c>
      <c r="H127" t="s">
        <v>164</v>
      </c>
      <c r="J127">
        <v>1400</v>
      </c>
      <c r="K127" t="s">
        <v>19</v>
      </c>
      <c r="L127">
        <v>1.93806451189414</v>
      </c>
      <c r="M127" t="b">
        <v>1</v>
      </c>
      <c r="N127">
        <v>12263.62</v>
      </c>
      <c r="O127">
        <v>5</v>
      </c>
      <c r="P127" s="17">
        <f t="shared" si="3"/>
        <v>12538.21</v>
      </c>
      <c r="Q127" s="18">
        <f>Table9[[#This Row],[Resultado]]/Table9[[#This Row],[Result]]</f>
        <v>0.97809974470039995</v>
      </c>
      <c r="R127" s="16">
        <f t="shared" si="4"/>
        <v>4.4951585810673773E-3</v>
      </c>
      <c r="S127" t="b">
        <f t="shared" si="5"/>
        <v>1</v>
      </c>
    </row>
    <row r="128" spans="1:19" x14ac:dyDescent="0.25">
      <c r="A128" s="13" t="str">
        <f>_xlfn.CONCAT('Processed 2'!$G128,"-",'Processed 2'!$B128,"-",'Processed 2'!$C128)</f>
        <v>5-1600-Solver method</v>
      </c>
      <c r="B128">
        <v>1600</v>
      </c>
      <c r="C128" t="s">
        <v>5</v>
      </c>
      <c r="D128">
        <v>307.30168237672598</v>
      </c>
      <c r="E128" t="b">
        <v>1</v>
      </c>
      <c r="F128">
        <v>13782.14</v>
      </c>
      <c r="G128">
        <v>5</v>
      </c>
      <c r="H128" t="s">
        <v>165</v>
      </c>
      <c r="J128">
        <v>1600</v>
      </c>
      <c r="K128" t="s">
        <v>5</v>
      </c>
      <c r="L128">
        <v>307.30168237672598</v>
      </c>
      <c r="M128" t="b">
        <v>1</v>
      </c>
      <c r="N128">
        <v>13782.14</v>
      </c>
      <c r="O128">
        <v>5</v>
      </c>
      <c r="P128" s="17">
        <f t="shared" si="3"/>
        <v>13782.14</v>
      </c>
      <c r="Q128" s="18">
        <f>Table9[[#This Row],[Resultado]]/Table9[[#This Row],[Result]]</f>
        <v>1</v>
      </c>
      <c r="R128" s="16">
        <f t="shared" si="4"/>
        <v>1</v>
      </c>
      <c r="S128" t="b">
        <f t="shared" si="5"/>
        <v>1</v>
      </c>
    </row>
    <row r="129" spans="1:19" x14ac:dyDescent="0.25">
      <c r="A129" s="13" t="str">
        <f>_xlfn.CONCAT('Processed 2'!$G129,"-",'Processed 2'!$B129,"-",'Processed 2'!$C129)</f>
        <v>5-1600-Next Product2Buy</v>
      </c>
      <c r="B129">
        <v>1600</v>
      </c>
      <c r="C129" t="s">
        <v>6</v>
      </c>
      <c r="D129">
        <v>0.131192400094505</v>
      </c>
      <c r="E129" t="b">
        <v>0</v>
      </c>
      <c r="F129">
        <v>13557.43</v>
      </c>
      <c r="G129">
        <v>5</v>
      </c>
      <c r="H129" t="s">
        <v>166</v>
      </c>
      <c r="J129">
        <v>1600</v>
      </c>
      <c r="K129" t="s">
        <v>6</v>
      </c>
      <c r="L129">
        <v>0.131192400094505</v>
      </c>
      <c r="M129" t="b">
        <v>0</v>
      </c>
      <c r="N129">
        <v>13557.43</v>
      </c>
      <c r="O129">
        <v>5</v>
      </c>
      <c r="P129" s="17">
        <f t="shared" si="3"/>
        <v>13782.14</v>
      </c>
      <c r="Q129" s="18">
        <f>Table9[[#This Row],[Resultado]]/Table9[[#This Row],[Result]]</f>
        <v>0.98369556542017433</v>
      </c>
      <c r="R129" s="16">
        <f t="shared" si="4"/>
        <v>4.2691728558021423E-4</v>
      </c>
      <c r="S129" t="b">
        <f t="shared" si="5"/>
        <v>0</v>
      </c>
    </row>
    <row r="130" spans="1:19" x14ac:dyDescent="0.25">
      <c r="A130" s="13" t="str">
        <f>_xlfn.CONCAT('Processed 2'!$G130,"-",'Processed 2'!$B130,"-",'Processed 2'!$C130)</f>
        <v>5-1600-Next Product Improved V2.1</v>
      </c>
      <c r="B130">
        <v>1600</v>
      </c>
      <c r="C130" t="s">
        <v>19</v>
      </c>
      <c r="D130">
        <v>2.71947697316602</v>
      </c>
      <c r="E130" t="b">
        <v>1</v>
      </c>
      <c r="F130">
        <v>13259.15</v>
      </c>
      <c r="G130">
        <v>5</v>
      </c>
      <c r="H130" t="s">
        <v>167</v>
      </c>
      <c r="J130">
        <v>1600</v>
      </c>
      <c r="K130" t="s">
        <v>19</v>
      </c>
      <c r="L130">
        <v>2.71947697316602</v>
      </c>
      <c r="M130" t="b">
        <v>1</v>
      </c>
      <c r="N130">
        <v>13259.15</v>
      </c>
      <c r="O130">
        <v>5</v>
      </c>
      <c r="P130" s="17">
        <f t="shared" ref="P130:P193" si="6">VLOOKUP(_xlfn.CONCAT($O130,"-",$J130,"-Solver method"),$A:$F,6,0)</f>
        <v>13782.14</v>
      </c>
      <c r="Q130" s="18">
        <f>Table9[[#This Row],[Resultado]]/Table9[[#This Row],[Result]]</f>
        <v>0.96205306287702785</v>
      </c>
      <c r="R130" s="16">
        <f t="shared" si="4"/>
        <v>8.8495349330114312E-3</v>
      </c>
      <c r="S130" t="b">
        <f t="shared" si="5"/>
        <v>1</v>
      </c>
    </row>
    <row r="131" spans="1:19" x14ac:dyDescent="0.25">
      <c r="A131" s="13" t="str">
        <f>_xlfn.CONCAT('Processed 2'!$G131,"-",'Processed 2'!$B131,"-",'Processed 2'!$C131)</f>
        <v>5-1800-Solver method</v>
      </c>
      <c r="B131">
        <v>1800</v>
      </c>
      <c r="C131" t="s">
        <v>5</v>
      </c>
      <c r="D131">
        <v>350.768848789581</v>
      </c>
      <c r="E131" t="b">
        <v>1</v>
      </c>
      <c r="F131">
        <v>16166.5</v>
      </c>
      <c r="G131">
        <v>5</v>
      </c>
      <c r="H131" t="s">
        <v>168</v>
      </c>
      <c r="J131">
        <v>1800</v>
      </c>
      <c r="K131" t="s">
        <v>5</v>
      </c>
      <c r="L131">
        <v>350.768848789581</v>
      </c>
      <c r="M131" t="b">
        <v>1</v>
      </c>
      <c r="N131">
        <v>16166.5</v>
      </c>
      <c r="O131">
        <v>5</v>
      </c>
      <c r="P131" s="17">
        <f t="shared" si="6"/>
        <v>16166.5</v>
      </c>
      <c r="Q131" s="18">
        <f>Table9[[#This Row],[Resultado]]/Table9[[#This Row],[Result]]</f>
        <v>1</v>
      </c>
      <c r="R131" s="16">
        <f t="shared" ref="R131:R194" si="7">L131/VLOOKUP(_xlfn.CONCAT($O131,"-",$J131,"-Solver method"),$A:$F,4,0)</f>
        <v>1</v>
      </c>
      <c r="S131" t="b">
        <f t="shared" ref="S131:S194" si="8">AND(M131,VLOOKUP(_xlfn.CONCAT($O131,"-",$J131,"-Solver method"),$A:$F,5,0))</f>
        <v>1</v>
      </c>
    </row>
    <row r="132" spans="1:19" x14ac:dyDescent="0.25">
      <c r="A132" s="13" t="str">
        <f>_xlfn.CONCAT('Processed 2'!$G132,"-",'Processed 2'!$B132,"-",'Processed 2'!$C132)</f>
        <v>5-1800-Next Product2Buy</v>
      </c>
      <c r="B132">
        <v>1800</v>
      </c>
      <c r="C132" t="s">
        <v>6</v>
      </c>
      <c r="D132">
        <v>0.147207553300404</v>
      </c>
      <c r="E132" t="b">
        <v>0</v>
      </c>
      <c r="F132">
        <v>18316.060000000001</v>
      </c>
      <c r="G132">
        <v>5</v>
      </c>
      <c r="H132" t="s">
        <v>169</v>
      </c>
      <c r="J132">
        <v>1800</v>
      </c>
      <c r="K132" t="s">
        <v>6</v>
      </c>
      <c r="L132">
        <v>0.147207553300404</v>
      </c>
      <c r="M132" t="b">
        <v>0</v>
      </c>
      <c r="N132">
        <v>18316.060000000001</v>
      </c>
      <c r="O132">
        <v>5</v>
      </c>
      <c r="P132" s="17">
        <f t="shared" si="6"/>
        <v>16166.5</v>
      </c>
      <c r="Q132" s="18">
        <f>Table9[[#This Row],[Resultado]]/Table9[[#This Row],[Result]]</f>
        <v>1.1329638449880928</v>
      </c>
      <c r="R132" s="16">
        <f t="shared" si="7"/>
        <v>4.1967111335109114E-4</v>
      </c>
      <c r="S132" t="b">
        <f t="shared" si="8"/>
        <v>0</v>
      </c>
    </row>
    <row r="133" spans="1:19" x14ac:dyDescent="0.25">
      <c r="A133" s="13" t="str">
        <f>_xlfn.CONCAT('Processed 2'!$G133,"-",'Processed 2'!$B133,"-",'Processed 2'!$C133)</f>
        <v>5-1800-Next Product Improved V2.1</v>
      </c>
      <c r="B133">
        <v>1800</v>
      </c>
      <c r="C133" t="s">
        <v>19</v>
      </c>
      <c r="D133">
        <v>9.5377882456809804</v>
      </c>
      <c r="E133" t="b">
        <v>1</v>
      </c>
      <c r="F133">
        <v>16122.97</v>
      </c>
      <c r="G133">
        <v>5</v>
      </c>
      <c r="H133" t="s">
        <v>170</v>
      </c>
      <c r="J133">
        <v>1800</v>
      </c>
      <c r="K133" t="s">
        <v>19</v>
      </c>
      <c r="L133">
        <v>9.5377882456809804</v>
      </c>
      <c r="M133" t="b">
        <v>1</v>
      </c>
      <c r="N133">
        <v>16122.97</v>
      </c>
      <c r="O133">
        <v>5</v>
      </c>
      <c r="P133" s="17">
        <f t="shared" si="6"/>
        <v>16166.5</v>
      </c>
      <c r="Q133" s="18">
        <f>Table9[[#This Row],[Resultado]]/Table9[[#This Row],[Result]]</f>
        <v>0.99730739492159703</v>
      </c>
      <c r="R133" s="16">
        <f t="shared" si="7"/>
        <v>2.7191092591584445E-2</v>
      </c>
      <c r="S133" t="b">
        <f t="shared" si="8"/>
        <v>1</v>
      </c>
    </row>
    <row r="134" spans="1:19" x14ac:dyDescent="0.25">
      <c r="A134" s="13" t="str">
        <f>_xlfn.CONCAT('Processed 2'!$G134,"-",'Processed 2'!$B134,"-",'Processed 2'!$C134)</f>
        <v>5-2500-Solver method</v>
      </c>
      <c r="B134">
        <v>2500</v>
      </c>
      <c r="C134" t="s">
        <v>5</v>
      </c>
      <c r="D134">
        <v>691.19038861064405</v>
      </c>
      <c r="E134" t="b">
        <v>1</v>
      </c>
      <c r="F134">
        <v>14205.74</v>
      </c>
      <c r="G134">
        <v>5</v>
      </c>
      <c r="H134" t="s">
        <v>171</v>
      </c>
      <c r="J134">
        <v>2500</v>
      </c>
      <c r="K134" t="s">
        <v>5</v>
      </c>
      <c r="L134">
        <v>691.19038861064405</v>
      </c>
      <c r="M134" t="b">
        <v>1</v>
      </c>
      <c r="N134">
        <v>14205.74</v>
      </c>
      <c r="O134">
        <v>5</v>
      </c>
      <c r="P134" s="17">
        <f t="shared" si="6"/>
        <v>14205.74</v>
      </c>
      <c r="Q134" s="18">
        <f>Table9[[#This Row],[Resultado]]/Table9[[#This Row],[Result]]</f>
        <v>1</v>
      </c>
      <c r="R134" s="16">
        <f t="shared" si="7"/>
        <v>1</v>
      </c>
      <c r="S134" t="b">
        <f t="shared" si="8"/>
        <v>1</v>
      </c>
    </row>
    <row r="135" spans="1:19" x14ac:dyDescent="0.25">
      <c r="A135" s="13" t="str">
        <f>_xlfn.CONCAT('Processed 2'!$G135,"-",'Processed 2'!$B135,"-",'Processed 2'!$C135)</f>
        <v>5-2500-Next Product2Buy</v>
      </c>
      <c r="B135">
        <v>2500</v>
      </c>
      <c r="C135" t="s">
        <v>6</v>
      </c>
      <c r="D135">
        <v>0.20965093800873499</v>
      </c>
      <c r="E135" t="b">
        <v>0</v>
      </c>
      <c r="F135">
        <v>26453.77</v>
      </c>
      <c r="G135">
        <v>5</v>
      </c>
      <c r="H135" t="s">
        <v>172</v>
      </c>
      <c r="J135">
        <v>2500</v>
      </c>
      <c r="K135" t="s">
        <v>6</v>
      </c>
      <c r="L135">
        <v>0.20965093800873499</v>
      </c>
      <c r="M135" t="b">
        <v>0</v>
      </c>
      <c r="N135">
        <v>26453.77</v>
      </c>
      <c r="O135">
        <v>5</v>
      </c>
      <c r="P135" s="17">
        <f t="shared" si="6"/>
        <v>14205.74</v>
      </c>
      <c r="Q135" s="18">
        <f>Table9[[#This Row],[Resultado]]/Table9[[#This Row],[Result]]</f>
        <v>1.8621888053702236</v>
      </c>
      <c r="R135" s="16">
        <f t="shared" si="7"/>
        <v>3.0331865353358365E-4</v>
      </c>
      <c r="S135" t="b">
        <f t="shared" si="8"/>
        <v>0</v>
      </c>
    </row>
    <row r="136" spans="1:19" x14ac:dyDescent="0.25">
      <c r="A136" s="13" t="str">
        <f>_xlfn.CONCAT('Processed 2'!$G136,"-",'Processed 2'!$B136,"-",'Processed 2'!$C136)</f>
        <v>5-2500-Next Product Improved V2.1</v>
      </c>
      <c r="B136">
        <v>2500</v>
      </c>
      <c r="C136" t="s">
        <v>19</v>
      </c>
      <c r="D136">
        <v>18.244726572756399</v>
      </c>
      <c r="E136" t="b">
        <v>1</v>
      </c>
      <c r="F136">
        <v>14197.47</v>
      </c>
      <c r="G136">
        <v>5</v>
      </c>
      <c r="H136" t="s">
        <v>173</v>
      </c>
      <c r="J136">
        <v>2500</v>
      </c>
      <c r="K136" t="s">
        <v>19</v>
      </c>
      <c r="L136">
        <v>18.244726572756399</v>
      </c>
      <c r="M136" t="b">
        <v>1</v>
      </c>
      <c r="N136">
        <v>14197.47</v>
      </c>
      <c r="O136">
        <v>5</v>
      </c>
      <c r="P136" s="17">
        <f t="shared" si="6"/>
        <v>14205.74</v>
      </c>
      <c r="Q136" s="18">
        <f>Table9[[#This Row],[Resultado]]/Table9[[#This Row],[Result]]</f>
        <v>0.99941784095724684</v>
      </c>
      <c r="R136" s="16">
        <f t="shared" si="7"/>
        <v>2.6396094149153275E-2</v>
      </c>
      <c r="S136" t="b">
        <f t="shared" si="8"/>
        <v>1</v>
      </c>
    </row>
    <row r="137" spans="1:19" x14ac:dyDescent="0.25">
      <c r="A137" s="13" t="str">
        <f>_xlfn.CONCAT('Processed 2'!$G137,"-",'Processed 2'!$B137,"-",'Processed 2'!$C137)</f>
        <v>5-3000-Solver method</v>
      </c>
      <c r="B137">
        <v>3000</v>
      </c>
      <c r="C137" t="s">
        <v>5</v>
      </c>
      <c r="D137">
        <v>1074.5968531743899</v>
      </c>
      <c r="E137" t="b">
        <v>1</v>
      </c>
      <c r="F137">
        <v>25368.23</v>
      </c>
      <c r="G137">
        <v>5</v>
      </c>
      <c r="H137" t="s">
        <v>174</v>
      </c>
      <c r="J137">
        <v>3000</v>
      </c>
      <c r="K137" t="s">
        <v>5</v>
      </c>
      <c r="L137">
        <v>1074.5968531743899</v>
      </c>
      <c r="M137" t="b">
        <v>1</v>
      </c>
      <c r="N137">
        <v>25368.23</v>
      </c>
      <c r="O137">
        <v>5</v>
      </c>
      <c r="P137" s="17">
        <f t="shared" si="6"/>
        <v>25368.23</v>
      </c>
      <c r="Q137" s="18">
        <f>Table9[[#This Row],[Resultado]]/Table9[[#This Row],[Result]]</f>
        <v>1</v>
      </c>
      <c r="R137" s="16">
        <f t="shared" si="7"/>
        <v>1</v>
      </c>
      <c r="S137" t="b">
        <f t="shared" si="8"/>
        <v>1</v>
      </c>
    </row>
    <row r="138" spans="1:19" x14ac:dyDescent="0.25">
      <c r="A138" s="13" t="str">
        <f>_xlfn.CONCAT('Processed 2'!$G138,"-",'Processed 2'!$B138,"-",'Processed 2'!$C138)</f>
        <v>5-3000-Next Product2Buy</v>
      </c>
      <c r="B138">
        <v>3000</v>
      </c>
      <c r="C138" t="s">
        <v>6</v>
      </c>
      <c r="D138">
        <v>0.26452920692645399</v>
      </c>
      <c r="E138" t="b">
        <v>0</v>
      </c>
      <c r="F138">
        <v>24780.98</v>
      </c>
      <c r="G138">
        <v>5</v>
      </c>
      <c r="H138" t="s">
        <v>175</v>
      </c>
      <c r="J138">
        <v>3000</v>
      </c>
      <c r="K138" t="s">
        <v>6</v>
      </c>
      <c r="L138">
        <v>0.26452920692645399</v>
      </c>
      <c r="M138" t="b">
        <v>0</v>
      </c>
      <c r="N138">
        <v>24780.98</v>
      </c>
      <c r="O138">
        <v>5</v>
      </c>
      <c r="P138" s="17">
        <f t="shared" si="6"/>
        <v>25368.23</v>
      </c>
      <c r="Q138" s="18">
        <f>Table9[[#This Row],[Resultado]]/Table9[[#This Row],[Result]]</f>
        <v>0.97685096674068317</v>
      </c>
      <c r="R138" s="16">
        <f t="shared" si="7"/>
        <v>2.4616599810899049E-4</v>
      </c>
      <c r="S138" t="b">
        <f t="shared" si="8"/>
        <v>0</v>
      </c>
    </row>
    <row r="139" spans="1:19" x14ac:dyDescent="0.25">
      <c r="A139" s="13" t="str">
        <f>_xlfn.CONCAT('Processed 2'!$G139,"-",'Processed 2'!$B139,"-",'Processed 2'!$C139)</f>
        <v>5-3000-Next Product Improved V2.1</v>
      </c>
      <c r="B139">
        <v>3000</v>
      </c>
      <c r="C139" t="s">
        <v>19</v>
      </c>
      <c r="D139">
        <v>7.7943884399783201</v>
      </c>
      <c r="E139" t="b">
        <v>1</v>
      </c>
      <c r="F139">
        <v>24573.77</v>
      </c>
      <c r="G139">
        <v>5</v>
      </c>
      <c r="H139" t="s">
        <v>176</v>
      </c>
      <c r="J139">
        <v>3000</v>
      </c>
      <c r="K139" t="s">
        <v>19</v>
      </c>
      <c r="L139">
        <v>7.7943884399783201</v>
      </c>
      <c r="M139" t="b">
        <v>1</v>
      </c>
      <c r="N139">
        <v>24573.77</v>
      </c>
      <c r="O139">
        <v>5</v>
      </c>
      <c r="P139" s="17">
        <f t="shared" si="6"/>
        <v>25368.23</v>
      </c>
      <c r="Q139" s="18">
        <f>Table9[[#This Row],[Resultado]]/Table9[[#This Row],[Result]]</f>
        <v>0.96868287618016713</v>
      </c>
      <c r="R139" s="16">
        <f t="shared" si="7"/>
        <v>7.2533140376816411E-3</v>
      </c>
      <c r="S139" t="b">
        <f t="shared" si="8"/>
        <v>1</v>
      </c>
    </row>
    <row r="140" spans="1:19" x14ac:dyDescent="0.25">
      <c r="A140" s="13" t="str">
        <f>_xlfn.CONCAT('Processed 2'!$G140,"-",'Processed 2'!$B140,"-",'Processed 2'!$C140)</f>
        <v>5-3500-Solver method</v>
      </c>
      <c r="B140">
        <v>3500</v>
      </c>
      <c r="C140" t="s">
        <v>5</v>
      </c>
      <c r="D140">
        <v>1345.94971618508</v>
      </c>
      <c r="E140" t="b">
        <v>1</v>
      </c>
      <c r="F140">
        <v>31337</v>
      </c>
      <c r="G140">
        <v>5</v>
      </c>
      <c r="H140" t="s">
        <v>177</v>
      </c>
      <c r="J140">
        <v>3500</v>
      </c>
      <c r="K140" t="s">
        <v>5</v>
      </c>
      <c r="L140">
        <v>1345.94971618508</v>
      </c>
      <c r="M140" t="b">
        <v>1</v>
      </c>
      <c r="N140">
        <v>31337</v>
      </c>
      <c r="O140">
        <v>5</v>
      </c>
      <c r="P140" s="17">
        <f t="shared" si="6"/>
        <v>31337</v>
      </c>
      <c r="Q140" s="18">
        <f>Table9[[#This Row],[Resultado]]/Table9[[#This Row],[Result]]</f>
        <v>1</v>
      </c>
      <c r="R140" s="16">
        <f t="shared" si="7"/>
        <v>1</v>
      </c>
      <c r="S140" t="b">
        <f t="shared" si="8"/>
        <v>1</v>
      </c>
    </row>
    <row r="141" spans="1:19" x14ac:dyDescent="0.25">
      <c r="A141" s="13" t="str">
        <f>_xlfn.CONCAT('Processed 2'!$G141,"-",'Processed 2'!$B141,"-",'Processed 2'!$C141)</f>
        <v>5-3500-Next Product2Buy</v>
      </c>
      <c r="B141">
        <v>3500</v>
      </c>
      <c r="C141" t="s">
        <v>6</v>
      </c>
      <c r="D141">
        <v>0.28441307173216002</v>
      </c>
      <c r="E141" t="b">
        <v>0</v>
      </c>
      <c r="F141">
        <v>32051.25</v>
      </c>
      <c r="G141">
        <v>5</v>
      </c>
      <c r="H141" t="s">
        <v>178</v>
      </c>
      <c r="J141">
        <v>3500</v>
      </c>
      <c r="K141" t="s">
        <v>6</v>
      </c>
      <c r="L141">
        <v>0.28441307173216002</v>
      </c>
      <c r="M141" t="b">
        <v>0</v>
      </c>
      <c r="N141">
        <v>32051.25</v>
      </c>
      <c r="O141">
        <v>5</v>
      </c>
      <c r="P141" s="17">
        <f t="shared" si="6"/>
        <v>31337</v>
      </c>
      <c r="Q141" s="18">
        <f>Table9[[#This Row],[Resultado]]/Table9[[#This Row],[Result]]</f>
        <v>1.0227925455531799</v>
      </c>
      <c r="R141" s="16">
        <f t="shared" si="7"/>
        <v>2.1131032483018161E-4</v>
      </c>
      <c r="S141" t="b">
        <f t="shared" si="8"/>
        <v>0</v>
      </c>
    </row>
    <row r="142" spans="1:19" x14ac:dyDescent="0.25">
      <c r="A142" s="13" t="str">
        <f>_xlfn.CONCAT('Processed 2'!$G142,"-",'Processed 2'!$B142,"-",'Processed 2'!$C142)</f>
        <v>5-3500-Next Product Improved V2.1</v>
      </c>
      <c r="B142">
        <v>3500</v>
      </c>
      <c r="C142" t="s">
        <v>19</v>
      </c>
      <c r="D142">
        <v>11.3713195957825</v>
      </c>
      <c r="E142" t="b">
        <v>1</v>
      </c>
      <c r="F142">
        <v>30761.119999999999</v>
      </c>
      <c r="G142">
        <v>5</v>
      </c>
      <c r="H142" t="s">
        <v>179</v>
      </c>
      <c r="J142">
        <v>3500</v>
      </c>
      <c r="K142" t="s">
        <v>19</v>
      </c>
      <c r="L142">
        <v>11.3713195957825</v>
      </c>
      <c r="M142" t="b">
        <v>1</v>
      </c>
      <c r="N142">
        <v>30761.119999999999</v>
      </c>
      <c r="O142">
        <v>5</v>
      </c>
      <c r="P142" s="17">
        <f t="shared" si="6"/>
        <v>31337</v>
      </c>
      <c r="Q142" s="18">
        <f>Table9[[#This Row],[Resultado]]/Table9[[#This Row],[Result]]</f>
        <v>0.98162300156364679</v>
      </c>
      <c r="R142" s="16">
        <f t="shared" si="7"/>
        <v>8.4485471180996505E-3</v>
      </c>
      <c r="S142" t="b">
        <f t="shared" si="8"/>
        <v>1</v>
      </c>
    </row>
    <row r="143" spans="1:19" x14ac:dyDescent="0.25">
      <c r="A143" s="13" t="str">
        <f>_xlfn.CONCAT('Processed 2'!$G143,"-",'Processed 2'!$B143,"-",'Processed 2'!$C143)</f>
        <v>6-10-Solver method</v>
      </c>
      <c r="B143">
        <v>10</v>
      </c>
      <c r="C143" t="s">
        <v>5</v>
      </c>
      <c r="D143">
        <v>5.9246407586795898E-2</v>
      </c>
      <c r="E143" t="b">
        <v>1</v>
      </c>
      <c r="F143">
        <v>91.07</v>
      </c>
      <c r="G143" s="9">
        <v>6</v>
      </c>
      <c r="H143" t="s">
        <v>180</v>
      </c>
      <c r="J143">
        <v>10</v>
      </c>
      <c r="K143" t="s">
        <v>5</v>
      </c>
      <c r="L143">
        <v>5.9246407586795898E-2</v>
      </c>
      <c r="M143" t="b">
        <v>1</v>
      </c>
      <c r="N143">
        <v>91.07</v>
      </c>
      <c r="O143">
        <v>6</v>
      </c>
      <c r="P143" s="17">
        <f t="shared" si="6"/>
        <v>91.07</v>
      </c>
      <c r="Q143" s="18">
        <f>Table9[[#This Row],[Resultado]]/Table9[[#This Row],[Result]]</f>
        <v>1</v>
      </c>
      <c r="R143" s="16">
        <f t="shared" si="7"/>
        <v>1</v>
      </c>
      <c r="S143" t="b">
        <f t="shared" si="8"/>
        <v>1</v>
      </c>
    </row>
    <row r="144" spans="1:19" x14ac:dyDescent="0.25">
      <c r="A144" s="13" t="str">
        <f>_xlfn.CONCAT('Processed 2'!$G144,"-",'Processed 2'!$B144,"-",'Processed 2'!$C144)</f>
        <v>6-10-Next Product2Buy</v>
      </c>
      <c r="B144">
        <v>10</v>
      </c>
      <c r="C144" t="s">
        <v>6</v>
      </c>
      <c r="D144">
        <v>2.7433868663687198E-3</v>
      </c>
      <c r="E144" t="b">
        <v>0</v>
      </c>
      <c r="F144">
        <v>85.39</v>
      </c>
      <c r="G144" s="9">
        <v>6</v>
      </c>
      <c r="H144" t="s">
        <v>181</v>
      </c>
      <c r="J144">
        <v>10</v>
      </c>
      <c r="K144" t="s">
        <v>6</v>
      </c>
      <c r="L144">
        <v>2.7433868663687198E-3</v>
      </c>
      <c r="M144" t="b">
        <v>0</v>
      </c>
      <c r="N144">
        <v>85.39</v>
      </c>
      <c r="O144">
        <v>6</v>
      </c>
      <c r="P144" s="17">
        <f t="shared" si="6"/>
        <v>91.07</v>
      </c>
      <c r="Q144" s="18">
        <f>Table9[[#This Row],[Resultado]]/Table9[[#This Row],[Result]]</f>
        <v>0.93763039420226202</v>
      </c>
      <c r="R144" s="16">
        <f t="shared" si="7"/>
        <v>4.630469556064918E-2</v>
      </c>
      <c r="S144" t="b">
        <f t="shared" si="8"/>
        <v>0</v>
      </c>
    </row>
    <row r="145" spans="1:19" x14ac:dyDescent="0.25">
      <c r="A145" s="13" t="str">
        <f>_xlfn.CONCAT('Processed 2'!$G145,"-",'Processed 2'!$B145,"-",'Processed 2'!$C145)</f>
        <v>6-10-Next Product Improved V2.1</v>
      </c>
      <c r="B145">
        <v>10</v>
      </c>
      <c r="C145" t="s">
        <v>19</v>
      </c>
      <c r="D145">
        <v>6.5161079106526403E-3</v>
      </c>
      <c r="E145" t="b">
        <v>1</v>
      </c>
      <c r="F145">
        <v>84.83</v>
      </c>
      <c r="G145" s="9">
        <v>6</v>
      </c>
      <c r="H145" t="s">
        <v>182</v>
      </c>
      <c r="J145">
        <v>10</v>
      </c>
      <c r="K145" t="s">
        <v>19</v>
      </c>
      <c r="L145">
        <v>6.5161079106526403E-3</v>
      </c>
      <c r="M145" t="b">
        <v>1</v>
      </c>
      <c r="N145">
        <v>84.83</v>
      </c>
      <c r="O145">
        <v>6</v>
      </c>
      <c r="P145" s="17">
        <f t="shared" si="6"/>
        <v>91.07</v>
      </c>
      <c r="Q145" s="18">
        <f>Table9[[#This Row],[Resultado]]/Table9[[#This Row],[Result]]</f>
        <v>0.93148127813769632</v>
      </c>
      <c r="R145" s="16">
        <f t="shared" si="7"/>
        <v>0.10998317326002513</v>
      </c>
      <c r="S145" t="b">
        <f t="shared" si="8"/>
        <v>1</v>
      </c>
    </row>
    <row r="146" spans="1:19" x14ac:dyDescent="0.25">
      <c r="A146" s="13" t="str">
        <f>_xlfn.CONCAT('Processed 2'!$G146,"-",'Processed 2'!$B146,"-",'Processed 2'!$C146)</f>
        <v>6-20-Solver method</v>
      </c>
      <c r="B146">
        <v>20</v>
      </c>
      <c r="C146" t="s">
        <v>5</v>
      </c>
      <c r="D146">
        <v>0.12789343827153901</v>
      </c>
      <c r="E146" t="b">
        <v>1</v>
      </c>
      <c r="F146">
        <v>181.51</v>
      </c>
      <c r="G146">
        <v>6</v>
      </c>
      <c r="H146" t="s">
        <v>183</v>
      </c>
      <c r="J146">
        <v>20</v>
      </c>
      <c r="K146" t="s">
        <v>5</v>
      </c>
      <c r="L146">
        <v>0.12789343827153901</v>
      </c>
      <c r="M146" t="b">
        <v>1</v>
      </c>
      <c r="N146">
        <v>181.51</v>
      </c>
      <c r="O146">
        <v>6</v>
      </c>
      <c r="P146" s="17">
        <f t="shared" si="6"/>
        <v>181.51</v>
      </c>
      <c r="Q146" s="18">
        <f>Table9[[#This Row],[Resultado]]/Table9[[#This Row],[Result]]</f>
        <v>1</v>
      </c>
      <c r="R146" s="16">
        <f t="shared" si="7"/>
        <v>1</v>
      </c>
      <c r="S146" t="b">
        <f t="shared" si="8"/>
        <v>1</v>
      </c>
    </row>
    <row r="147" spans="1:19" x14ac:dyDescent="0.25">
      <c r="A147" s="13" t="str">
        <f>_xlfn.CONCAT('Processed 2'!$G147,"-",'Processed 2'!$B147,"-",'Processed 2'!$C147)</f>
        <v>6-20-Next Product2Buy</v>
      </c>
      <c r="B147">
        <v>20</v>
      </c>
      <c r="C147" t="s">
        <v>6</v>
      </c>
      <c r="D147">
        <v>5.1885170777576E-3</v>
      </c>
      <c r="E147" t="b">
        <v>0</v>
      </c>
      <c r="F147">
        <v>188.66</v>
      </c>
      <c r="G147">
        <v>6</v>
      </c>
      <c r="H147" t="s">
        <v>184</v>
      </c>
      <c r="J147">
        <v>20</v>
      </c>
      <c r="K147" t="s">
        <v>6</v>
      </c>
      <c r="L147">
        <v>5.1885170777576E-3</v>
      </c>
      <c r="M147" t="b">
        <v>0</v>
      </c>
      <c r="N147">
        <v>188.66</v>
      </c>
      <c r="O147">
        <v>6</v>
      </c>
      <c r="P147" s="17">
        <f t="shared" si="6"/>
        <v>181.51</v>
      </c>
      <c r="Q147" s="18">
        <f>Table9[[#This Row],[Resultado]]/Table9[[#This Row],[Result]]</f>
        <v>1.0393917690485373</v>
      </c>
      <c r="R147" s="16">
        <f t="shared" si="7"/>
        <v>4.0569063963559387E-2</v>
      </c>
      <c r="S147" t="b">
        <f t="shared" si="8"/>
        <v>0</v>
      </c>
    </row>
    <row r="148" spans="1:19" x14ac:dyDescent="0.25">
      <c r="A148" s="13" t="str">
        <f>_xlfn.CONCAT('Processed 2'!$G148,"-",'Processed 2'!$B148,"-",'Processed 2'!$C148)</f>
        <v>6-20-Next Product Improved V2.1</v>
      </c>
      <c r="B148">
        <v>20</v>
      </c>
      <c r="C148" t="s">
        <v>19</v>
      </c>
      <c r="D148">
        <v>8.5267762270984596E-3</v>
      </c>
      <c r="E148" t="b">
        <v>1</v>
      </c>
      <c r="F148">
        <v>181.51</v>
      </c>
      <c r="G148">
        <v>6</v>
      </c>
      <c r="H148" t="s">
        <v>185</v>
      </c>
      <c r="J148">
        <v>20</v>
      </c>
      <c r="K148" t="s">
        <v>19</v>
      </c>
      <c r="L148">
        <v>8.5267762270984596E-3</v>
      </c>
      <c r="M148" t="b">
        <v>1</v>
      </c>
      <c r="N148">
        <v>181.51</v>
      </c>
      <c r="O148">
        <v>6</v>
      </c>
      <c r="P148" s="17">
        <f t="shared" si="6"/>
        <v>181.51</v>
      </c>
      <c r="Q148" s="18">
        <f>Table9[[#This Row],[Resultado]]/Table9[[#This Row],[Result]]</f>
        <v>1</v>
      </c>
      <c r="R148" s="16">
        <f t="shared" si="7"/>
        <v>6.6670943735164093E-2</v>
      </c>
      <c r="S148" t="b">
        <f t="shared" si="8"/>
        <v>1</v>
      </c>
    </row>
    <row r="149" spans="1:19" x14ac:dyDescent="0.25">
      <c r="A149" s="13" t="str">
        <f>_xlfn.CONCAT('Processed 2'!$G149,"-",'Processed 2'!$B149,"-",'Processed 2'!$C149)</f>
        <v>6-30-Solver method</v>
      </c>
      <c r="B149">
        <v>30</v>
      </c>
      <c r="C149" t="s">
        <v>5</v>
      </c>
      <c r="D149">
        <v>0.16463192995440401</v>
      </c>
      <c r="E149" t="b">
        <v>1</v>
      </c>
      <c r="F149">
        <v>262.26</v>
      </c>
      <c r="G149">
        <v>6</v>
      </c>
      <c r="H149" t="s">
        <v>186</v>
      </c>
      <c r="J149">
        <v>30</v>
      </c>
      <c r="K149" t="s">
        <v>5</v>
      </c>
      <c r="L149">
        <v>0.16463192995440401</v>
      </c>
      <c r="M149" t="b">
        <v>1</v>
      </c>
      <c r="N149">
        <v>262.26</v>
      </c>
      <c r="O149">
        <v>6</v>
      </c>
      <c r="P149" s="17">
        <f t="shared" si="6"/>
        <v>262.26</v>
      </c>
      <c r="Q149" s="18">
        <f>Table9[[#This Row],[Resultado]]/Table9[[#This Row],[Result]]</f>
        <v>1</v>
      </c>
      <c r="R149" s="16">
        <f t="shared" si="7"/>
        <v>1</v>
      </c>
      <c r="S149" t="b">
        <f t="shared" si="8"/>
        <v>1</v>
      </c>
    </row>
    <row r="150" spans="1:19" x14ac:dyDescent="0.25">
      <c r="A150" s="13" t="str">
        <f>_xlfn.CONCAT('Processed 2'!$G150,"-",'Processed 2'!$B150,"-",'Processed 2'!$C150)</f>
        <v>6-30-Next Product2Buy</v>
      </c>
      <c r="B150">
        <v>30</v>
      </c>
      <c r="C150" t="s">
        <v>6</v>
      </c>
      <c r="D150">
        <v>6.5452361396809398E-3</v>
      </c>
      <c r="E150" t="b">
        <v>0</v>
      </c>
      <c r="F150">
        <v>249.69</v>
      </c>
      <c r="G150">
        <v>6</v>
      </c>
      <c r="H150" t="s">
        <v>187</v>
      </c>
      <c r="J150">
        <v>30</v>
      </c>
      <c r="K150" t="s">
        <v>6</v>
      </c>
      <c r="L150">
        <v>6.5452361396809398E-3</v>
      </c>
      <c r="M150" t="b">
        <v>0</v>
      </c>
      <c r="N150">
        <v>249.69</v>
      </c>
      <c r="O150">
        <v>6</v>
      </c>
      <c r="P150" s="17">
        <f t="shared" si="6"/>
        <v>262.26</v>
      </c>
      <c r="Q150" s="18">
        <f>Table9[[#This Row],[Resultado]]/Table9[[#This Row],[Result]]</f>
        <v>0.95207046442461685</v>
      </c>
      <c r="R150" s="16">
        <f t="shared" si="7"/>
        <v>3.9756784370405487E-2</v>
      </c>
      <c r="S150" t="b">
        <f t="shared" si="8"/>
        <v>0</v>
      </c>
    </row>
    <row r="151" spans="1:19" x14ac:dyDescent="0.25">
      <c r="A151" s="13" t="str">
        <f>_xlfn.CONCAT('Processed 2'!$G151,"-",'Processed 2'!$B151,"-",'Processed 2'!$C151)</f>
        <v>6-30-Next Product Improved V2.1</v>
      </c>
      <c r="B151">
        <v>30</v>
      </c>
      <c r="C151" t="s">
        <v>19</v>
      </c>
      <c r="D151">
        <v>7.6188780462589298E-3</v>
      </c>
      <c r="E151" t="b">
        <v>1</v>
      </c>
      <c r="F151">
        <v>250.2</v>
      </c>
      <c r="G151">
        <v>6</v>
      </c>
      <c r="H151" t="s">
        <v>188</v>
      </c>
      <c r="J151">
        <v>30</v>
      </c>
      <c r="K151" t="s">
        <v>19</v>
      </c>
      <c r="L151">
        <v>7.6188780462589298E-3</v>
      </c>
      <c r="M151" t="b">
        <v>1</v>
      </c>
      <c r="N151">
        <v>250.2</v>
      </c>
      <c r="O151">
        <v>6</v>
      </c>
      <c r="P151" s="17">
        <f t="shared" si="6"/>
        <v>262.26</v>
      </c>
      <c r="Q151" s="18">
        <f>Table9[[#This Row],[Resultado]]/Table9[[#This Row],[Result]]</f>
        <v>0.95401509951956076</v>
      </c>
      <c r="R151" s="16">
        <f t="shared" si="7"/>
        <v>4.6278252635251454E-2</v>
      </c>
      <c r="S151" t="b">
        <f t="shared" si="8"/>
        <v>1</v>
      </c>
    </row>
    <row r="152" spans="1:19" x14ac:dyDescent="0.25">
      <c r="A152" s="13" t="str">
        <f>_xlfn.CONCAT('Processed 2'!$G152,"-",'Processed 2'!$B152,"-",'Processed 2'!$C152)</f>
        <v>6-40-Solver method</v>
      </c>
      <c r="B152">
        <v>40</v>
      </c>
      <c r="C152" t="s">
        <v>5</v>
      </c>
      <c r="D152">
        <v>0.25514933755843</v>
      </c>
      <c r="E152" t="b">
        <v>1</v>
      </c>
      <c r="F152">
        <v>343.89</v>
      </c>
      <c r="G152">
        <v>6</v>
      </c>
      <c r="H152" t="s">
        <v>189</v>
      </c>
      <c r="J152">
        <v>40</v>
      </c>
      <c r="K152" t="s">
        <v>5</v>
      </c>
      <c r="L152">
        <v>0.25514933755843</v>
      </c>
      <c r="M152" t="b">
        <v>1</v>
      </c>
      <c r="N152">
        <v>343.89</v>
      </c>
      <c r="O152">
        <v>6</v>
      </c>
      <c r="P152" s="17">
        <f t="shared" si="6"/>
        <v>343.89</v>
      </c>
      <c r="Q152" s="18">
        <f>Table9[[#This Row],[Resultado]]/Table9[[#This Row],[Result]]</f>
        <v>1</v>
      </c>
      <c r="R152" s="16">
        <f t="shared" si="7"/>
        <v>1</v>
      </c>
      <c r="S152" t="b">
        <f t="shared" si="8"/>
        <v>1</v>
      </c>
    </row>
    <row r="153" spans="1:19" x14ac:dyDescent="0.25">
      <c r="A153" s="13" t="str">
        <f>_xlfn.CONCAT('Processed 2'!$G153,"-",'Processed 2'!$B153,"-",'Processed 2'!$C153)</f>
        <v>6-40-Next Product2Buy</v>
      </c>
      <c r="B153">
        <v>40</v>
      </c>
      <c r="C153" t="s">
        <v>6</v>
      </c>
      <c r="D153">
        <v>7.6459549915528502E-3</v>
      </c>
      <c r="E153" t="b">
        <v>0</v>
      </c>
      <c r="F153">
        <v>323.68</v>
      </c>
      <c r="G153">
        <v>6</v>
      </c>
      <c r="H153" t="s">
        <v>190</v>
      </c>
      <c r="J153">
        <v>40</v>
      </c>
      <c r="K153" t="s">
        <v>6</v>
      </c>
      <c r="L153">
        <v>7.6459549915528502E-3</v>
      </c>
      <c r="M153" t="b">
        <v>0</v>
      </c>
      <c r="N153">
        <v>323.68</v>
      </c>
      <c r="O153">
        <v>6</v>
      </c>
      <c r="P153" s="17">
        <f t="shared" si="6"/>
        <v>343.89</v>
      </c>
      <c r="Q153" s="18">
        <f>Table9[[#This Row],[Resultado]]/Table9[[#This Row],[Result]]</f>
        <v>0.94123120765361024</v>
      </c>
      <c r="R153" s="16">
        <f t="shared" si="7"/>
        <v>2.9966587664770648E-2</v>
      </c>
      <c r="S153" t="b">
        <f t="shared" si="8"/>
        <v>0</v>
      </c>
    </row>
    <row r="154" spans="1:19" x14ac:dyDescent="0.25">
      <c r="A154" s="13" t="str">
        <f>_xlfn.CONCAT('Processed 2'!$G154,"-",'Processed 2'!$B154,"-",'Processed 2'!$C154)</f>
        <v>6-40-Next Product Improved V2.1</v>
      </c>
      <c r="B154">
        <v>40</v>
      </c>
      <c r="C154" t="s">
        <v>19</v>
      </c>
      <c r="D154">
        <v>1.07470857411985E-2</v>
      </c>
      <c r="E154" t="b">
        <v>1</v>
      </c>
      <c r="F154">
        <v>319.16000000000003</v>
      </c>
      <c r="G154">
        <v>6</v>
      </c>
      <c r="H154" t="s">
        <v>191</v>
      </c>
      <c r="J154">
        <v>40</v>
      </c>
      <c r="K154" t="s">
        <v>19</v>
      </c>
      <c r="L154">
        <v>1.07470857411985E-2</v>
      </c>
      <c r="M154" t="b">
        <v>1</v>
      </c>
      <c r="N154">
        <v>319.16000000000003</v>
      </c>
      <c r="O154">
        <v>6</v>
      </c>
      <c r="P154" s="17">
        <f t="shared" si="6"/>
        <v>343.89</v>
      </c>
      <c r="Q154" s="18">
        <f>Table9[[#This Row],[Resultado]]/Table9[[#This Row],[Result]]</f>
        <v>0.92808746983046919</v>
      </c>
      <c r="R154" s="16">
        <f t="shared" si="7"/>
        <v>4.2120766779327357E-2</v>
      </c>
      <c r="S154" t="b">
        <f t="shared" si="8"/>
        <v>1</v>
      </c>
    </row>
    <row r="155" spans="1:19" x14ac:dyDescent="0.25">
      <c r="A155" s="13" t="str">
        <f>_xlfn.CONCAT('Processed 2'!$G155,"-",'Processed 2'!$B155,"-",'Processed 2'!$C155)</f>
        <v>6-50-Solver method</v>
      </c>
      <c r="B155">
        <v>50</v>
      </c>
      <c r="C155" t="s">
        <v>5</v>
      </c>
      <c r="D155">
        <v>0.34692869491585199</v>
      </c>
      <c r="E155" t="b">
        <v>1</v>
      </c>
      <c r="F155">
        <v>435.71</v>
      </c>
      <c r="G155">
        <v>6</v>
      </c>
      <c r="H155" t="s">
        <v>192</v>
      </c>
      <c r="J155">
        <v>50</v>
      </c>
      <c r="K155" t="s">
        <v>5</v>
      </c>
      <c r="L155">
        <v>0.34692869491585199</v>
      </c>
      <c r="M155" t="b">
        <v>1</v>
      </c>
      <c r="N155">
        <v>435.71</v>
      </c>
      <c r="O155">
        <v>6</v>
      </c>
      <c r="P155" s="17">
        <f t="shared" si="6"/>
        <v>435.71</v>
      </c>
      <c r="Q155" s="18">
        <f>Table9[[#This Row],[Resultado]]/Table9[[#This Row],[Result]]</f>
        <v>1</v>
      </c>
      <c r="R155" s="16">
        <f t="shared" si="7"/>
        <v>1</v>
      </c>
      <c r="S155" t="b">
        <f t="shared" si="8"/>
        <v>1</v>
      </c>
    </row>
    <row r="156" spans="1:19" x14ac:dyDescent="0.25">
      <c r="A156" s="13" t="str">
        <f>_xlfn.CONCAT('Processed 2'!$G156,"-",'Processed 2'!$B156,"-",'Processed 2'!$C156)</f>
        <v>6-50-Next Product2Buy</v>
      </c>
      <c r="B156">
        <v>50</v>
      </c>
      <c r="C156" t="s">
        <v>6</v>
      </c>
      <c r="D156">
        <v>7.5421600345928399E-3</v>
      </c>
      <c r="E156" t="b">
        <v>0</v>
      </c>
      <c r="F156">
        <v>524.74</v>
      </c>
      <c r="G156">
        <v>6</v>
      </c>
      <c r="H156" t="s">
        <v>193</v>
      </c>
      <c r="J156">
        <v>50</v>
      </c>
      <c r="K156" t="s">
        <v>6</v>
      </c>
      <c r="L156">
        <v>7.5421600345928399E-3</v>
      </c>
      <c r="M156" t="b">
        <v>0</v>
      </c>
      <c r="N156">
        <v>524.74</v>
      </c>
      <c r="O156">
        <v>6</v>
      </c>
      <c r="P156" s="17">
        <f t="shared" si="6"/>
        <v>435.71</v>
      </c>
      <c r="Q156" s="18">
        <f>Table9[[#This Row],[Resultado]]/Table9[[#This Row],[Result]]</f>
        <v>1.2043331573753184</v>
      </c>
      <c r="R156" s="16">
        <f t="shared" si="7"/>
        <v>2.1739798826448185E-2</v>
      </c>
      <c r="S156" t="b">
        <f t="shared" si="8"/>
        <v>0</v>
      </c>
    </row>
    <row r="157" spans="1:19" x14ac:dyDescent="0.25">
      <c r="A157" s="13" t="str">
        <f>_xlfn.CONCAT('Processed 2'!$G157,"-",'Processed 2'!$B157,"-",'Processed 2'!$C157)</f>
        <v>6-50-Next Product Improved V2.1</v>
      </c>
      <c r="B157">
        <v>50</v>
      </c>
      <c r="C157" t="s">
        <v>19</v>
      </c>
      <c r="D157">
        <v>2.44098661824543E-2</v>
      </c>
      <c r="E157" t="b">
        <v>1</v>
      </c>
      <c r="F157">
        <v>426.65</v>
      </c>
      <c r="G157">
        <v>6</v>
      </c>
      <c r="H157" t="s">
        <v>194</v>
      </c>
      <c r="J157">
        <v>50</v>
      </c>
      <c r="K157" t="s">
        <v>19</v>
      </c>
      <c r="L157">
        <v>2.44098661824543E-2</v>
      </c>
      <c r="M157" t="b">
        <v>1</v>
      </c>
      <c r="N157">
        <v>426.65</v>
      </c>
      <c r="O157">
        <v>6</v>
      </c>
      <c r="P157" s="17">
        <f t="shared" si="6"/>
        <v>435.71</v>
      </c>
      <c r="Q157" s="18">
        <f>Table9[[#This Row],[Resultado]]/Table9[[#This Row],[Result]]</f>
        <v>0.9792063528493723</v>
      </c>
      <c r="R157" s="16">
        <f t="shared" si="7"/>
        <v>7.035989394989349E-2</v>
      </c>
      <c r="S157" t="b">
        <f t="shared" si="8"/>
        <v>1</v>
      </c>
    </row>
    <row r="158" spans="1:19" x14ac:dyDescent="0.25">
      <c r="A158" s="13" t="str">
        <f>_xlfn.CONCAT('Processed 2'!$G158,"-",'Processed 2'!$B158,"-",'Processed 2'!$C158)</f>
        <v>6-60-Solver method</v>
      </c>
      <c r="B158">
        <v>60</v>
      </c>
      <c r="C158" t="s">
        <v>5</v>
      </c>
      <c r="D158">
        <v>0.48282993462968898</v>
      </c>
      <c r="E158" t="b">
        <v>1</v>
      </c>
      <c r="F158">
        <v>529.4</v>
      </c>
      <c r="G158">
        <v>6</v>
      </c>
      <c r="H158" t="s">
        <v>195</v>
      </c>
      <c r="J158">
        <v>60</v>
      </c>
      <c r="K158" t="s">
        <v>5</v>
      </c>
      <c r="L158">
        <v>0.48282993462968898</v>
      </c>
      <c r="M158" t="b">
        <v>1</v>
      </c>
      <c r="N158">
        <v>529.4</v>
      </c>
      <c r="O158">
        <v>6</v>
      </c>
      <c r="P158" s="17">
        <f t="shared" si="6"/>
        <v>529.4</v>
      </c>
      <c r="Q158" s="18">
        <f>Table9[[#This Row],[Resultado]]/Table9[[#This Row],[Result]]</f>
        <v>1</v>
      </c>
      <c r="R158" s="16">
        <f t="shared" si="7"/>
        <v>1</v>
      </c>
      <c r="S158" t="b">
        <f t="shared" si="8"/>
        <v>1</v>
      </c>
    </row>
    <row r="159" spans="1:19" x14ac:dyDescent="0.25">
      <c r="A159" s="13" t="str">
        <f>_xlfn.CONCAT('Processed 2'!$G159,"-",'Processed 2'!$B159,"-",'Processed 2'!$C159)</f>
        <v>6-60-Next Product2Buy</v>
      </c>
      <c r="B159">
        <v>60</v>
      </c>
      <c r="C159" t="s">
        <v>6</v>
      </c>
      <c r="D159">
        <v>7.2964162432131996E-3</v>
      </c>
      <c r="E159" t="b">
        <v>0</v>
      </c>
      <c r="F159">
        <v>516.48</v>
      </c>
      <c r="G159">
        <v>6</v>
      </c>
      <c r="H159" t="s">
        <v>196</v>
      </c>
      <c r="J159">
        <v>60</v>
      </c>
      <c r="K159" t="s">
        <v>6</v>
      </c>
      <c r="L159">
        <v>7.2964162432131996E-3</v>
      </c>
      <c r="M159" t="b">
        <v>0</v>
      </c>
      <c r="N159">
        <v>516.48</v>
      </c>
      <c r="O159">
        <v>6</v>
      </c>
      <c r="P159" s="17">
        <f t="shared" si="6"/>
        <v>529.4</v>
      </c>
      <c r="Q159" s="18">
        <f>Table9[[#This Row],[Resultado]]/Table9[[#This Row],[Result]]</f>
        <v>0.97559501322251618</v>
      </c>
      <c r="R159" s="16">
        <f t="shared" si="7"/>
        <v>1.5111772737970887E-2</v>
      </c>
      <c r="S159" t="b">
        <f t="shared" si="8"/>
        <v>0</v>
      </c>
    </row>
    <row r="160" spans="1:19" x14ac:dyDescent="0.25">
      <c r="A160" s="13" t="str">
        <f>_xlfn.CONCAT('Processed 2'!$G160,"-",'Processed 2'!$B160,"-",'Processed 2'!$C160)</f>
        <v>6-60-Next Product Improved V2.1</v>
      </c>
      <c r="B160">
        <v>60</v>
      </c>
      <c r="C160" t="s">
        <v>19</v>
      </c>
      <c r="D160">
        <v>1.98843240076505E-2</v>
      </c>
      <c r="E160" t="b">
        <v>1</v>
      </c>
      <c r="F160">
        <v>516.83000000000004</v>
      </c>
      <c r="G160">
        <v>6</v>
      </c>
      <c r="H160" t="s">
        <v>197</v>
      </c>
      <c r="J160">
        <v>60</v>
      </c>
      <c r="K160" t="s">
        <v>19</v>
      </c>
      <c r="L160">
        <v>1.98843240076505E-2</v>
      </c>
      <c r="M160" t="b">
        <v>1</v>
      </c>
      <c r="N160">
        <v>516.83000000000004</v>
      </c>
      <c r="O160">
        <v>6</v>
      </c>
      <c r="P160" s="17">
        <f t="shared" si="6"/>
        <v>529.4</v>
      </c>
      <c r="Q160" s="18">
        <f>Table9[[#This Row],[Resultado]]/Table9[[#This Row],[Result]]</f>
        <v>0.97625613902531183</v>
      </c>
      <c r="R160" s="16">
        <f t="shared" si="7"/>
        <v>4.1182873267584311E-2</v>
      </c>
      <c r="S160" t="b">
        <f t="shared" si="8"/>
        <v>1</v>
      </c>
    </row>
    <row r="161" spans="1:19" x14ac:dyDescent="0.25">
      <c r="A161" s="13" t="str">
        <f>_xlfn.CONCAT('Processed 2'!$G161,"-",'Processed 2'!$B161,"-",'Processed 2'!$C161)</f>
        <v>6-70-Solver method</v>
      </c>
      <c r="B161">
        <v>70</v>
      </c>
      <c r="C161" t="s">
        <v>5</v>
      </c>
      <c r="D161">
        <v>0.62743354045828903</v>
      </c>
      <c r="E161" t="b">
        <v>1</v>
      </c>
      <c r="F161">
        <v>620.30999999999995</v>
      </c>
      <c r="G161">
        <v>6</v>
      </c>
      <c r="H161" t="s">
        <v>198</v>
      </c>
      <c r="J161">
        <v>70</v>
      </c>
      <c r="K161" t="s">
        <v>5</v>
      </c>
      <c r="L161">
        <v>0.62743354045828903</v>
      </c>
      <c r="M161" t="b">
        <v>1</v>
      </c>
      <c r="N161">
        <v>620.30999999999995</v>
      </c>
      <c r="O161">
        <v>6</v>
      </c>
      <c r="P161" s="17">
        <f t="shared" si="6"/>
        <v>620.30999999999995</v>
      </c>
      <c r="Q161" s="18">
        <f>Table9[[#This Row],[Resultado]]/Table9[[#This Row],[Result]]</f>
        <v>1</v>
      </c>
      <c r="R161" s="16">
        <f t="shared" si="7"/>
        <v>1</v>
      </c>
      <c r="S161" t="b">
        <f t="shared" si="8"/>
        <v>1</v>
      </c>
    </row>
    <row r="162" spans="1:19" x14ac:dyDescent="0.25">
      <c r="A162" s="13" t="str">
        <f>_xlfn.CONCAT('Processed 2'!$G162,"-",'Processed 2'!$B162,"-",'Processed 2'!$C162)</f>
        <v>6-70-Next Product2Buy</v>
      </c>
      <c r="B162">
        <v>70</v>
      </c>
      <c r="C162" t="s">
        <v>6</v>
      </c>
      <c r="D162">
        <v>4.7745680201582898E-3</v>
      </c>
      <c r="E162" t="b">
        <v>0</v>
      </c>
      <c r="F162">
        <v>666.48</v>
      </c>
      <c r="G162">
        <v>6</v>
      </c>
      <c r="H162" t="s">
        <v>199</v>
      </c>
      <c r="J162">
        <v>70</v>
      </c>
      <c r="K162" t="s">
        <v>6</v>
      </c>
      <c r="L162">
        <v>4.7745680201582898E-3</v>
      </c>
      <c r="M162" t="b">
        <v>0</v>
      </c>
      <c r="N162">
        <v>666.48</v>
      </c>
      <c r="O162">
        <v>6</v>
      </c>
      <c r="P162" s="17">
        <f t="shared" si="6"/>
        <v>620.30999999999995</v>
      </c>
      <c r="Q162" s="18">
        <f>Table9[[#This Row],[Resultado]]/Table9[[#This Row],[Result]]</f>
        <v>1.0744305266721479</v>
      </c>
      <c r="R162" s="16">
        <f t="shared" si="7"/>
        <v>7.6096792923611599E-3</v>
      </c>
      <c r="S162" t="b">
        <f t="shared" si="8"/>
        <v>0</v>
      </c>
    </row>
    <row r="163" spans="1:19" x14ac:dyDescent="0.25">
      <c r="A163" s="13" t="str">
        <f>_xlfn.CONCAT('Processed 2'!$G163,"-",'Processed 2'!$B163,"-",'Processed 2'!$C163)</f>
        <v>6-70-Next Product Improved V2.1</v>
      </c>
      <c r="B163">
        <v>70</v>
      </c>
      <c r="C163" t="s">
        <v>19</v>
      </c>
      <c r="D163">
        <v>3.6036952645704702E-2</v>
      </c>
      <c r="E163" t="b">
        <v>1</v>
      </c>
      <c r="F163">
        <v>620.30999999999995</v>
      </c>
      <c r="G163">
        <v>6</v>
      </c>
      <c r="H163" t="s">
        <v>200</v>
      </c>
      <c r="J163">
        <v>70</v>
      </c>
      <c r="K163" t="s">
        <v>19</v>
      </c>
      <c r="L163">
        <v>3.6036952645704702E-2</v>
      </c>
      <c r="M163" t="b">
        <v>1</v>
      </c>
      <c r="N163">
        <v>620.30999999999995</v>
      </c>
      <c r="O163">
        <v>6</v>
      </c>
      <c r="P163" s="17">
        <f t="shared" si="6"/>
        <v>620.30999999999995</v>
      </c>
      <c r="Q163" s="18">
        <f>Table9[[#This Row],[Resultado]]/Table9[[#This Row],[Result]]</f>
        <v>1</v>
      </c>
      <c r="R163" s="16">
        <f t="shared" si="7"/>
        <v>5.7435489692474279E-2</v>
      </c>
      <c r="S163" t="b">
        <f t="shared" si="8"/>
        <v>1</v>
      </c>
    </row>
    <row r="164" spans="1:19" x14ac:dyDescent="0.25">
      <c r="A164" s="13" t="str">
        <f>_xlfn.CONCAT('Processed 2'!$G164,"-",'Processed 2'!$B164,"-",'Processed 2'!$C164)</f>
        <v>6-80-Solver method</v>
      </c>
      <c r="B164">
        <v>80</v>
      </c>
      <c r="C164" t="s">
        <v>5</v>
      </c>
      <c r="D164">
        <v>0.74476779057869902</v>
      </c>
      <c r="E164" t="b">
        <v>1</v>
      </c>
      <c r="F164">
        <v>701.22</v>
      </c>
      <c r="G164">
        <v>6</v>
      </c>
      <c r="H164" t="s">
        <v>40</v>
      </c>
      <c r="J164">
        <v>80</v>
      </c>
      <c r="K164" t="s">
        <v>5</v>
      </c>
      <c r="L164">
        <v>0.74476779057869902</v>
      </c>
      <c r="M164" t="b">
        <v>1</v>
      </c>
      <c r="N164">
        <v>701.22</v>
      </c>
      <c r="O164">
        <v>6</v>
      </c>
      <c r="P164" s="17">
        <f t="shared" si="6"/>
        <v>701.22</v>
      </c>
      <c r="Q164" s="18">
        <f>Table9[[#This Row],[Resultado]]/Table9[[#This Row],[Result]]</f>
        <v>1</v>
      </c>
      <c r="R164" s="16">
        <f t="shared" si="7"/>
        <v>1</v>
      </c>
      <c r="S164" t="b">
        <f t="shared" si="8"/>
        <v>1</v>
      </c>
    </row>
    <row r="165" spans="1:19" x14ac:dyDescent="0.25">
      <c r="A165" s="13" t="str">
        <f>_xlfn.CONCAT('Processed 2'!$G165,"-",'Processed 2'!$B165,"-",'Processed 2'!$C165)</f>
        <v>6-80-Next Product2Buy</v>
      </c>
      <c r="B165">
        <v>80</v>
      </c>
      <c r="C165" t="s">
        <v>6</v>
      </c>
      <c r="D165">
        <v>7.6553908967307198E-3</v>
      </c>
      <c r="E165" t="b">
        <v>0</v>
      </c>
      <c r="F165">
        <v>813.83</v>
      </c>
      <c r="G165">
        <v>6</v>
      </c>
      <c r="H165" t="s">
        <v>34</v>
      </c>
      <c r="J165">
        <v>80</v>
      </c>
      <c r="K165" t="s">
        <v>6</v>
      </c>
      <c r="L165">
        <v>7.6553908967307198E-3</v>
      </c>
      <c r="M165" t="b">
        <v>0</v>
      </c>
      <c r="N165">
        <v>813.83</v>
      </c>
      <c r="O165">
        <v>6</v>
      </c>
      <c r="P165" s="17">
        <f t="shared" si="6"/>
        <v>701.22</v>
      </c>
      <c r="Q165" s="18">
        <f>Table9[[#This Row],[Resultado]]/Table9[[#This Row],[Result]]</f>
        <v>1.1605915404580589</v>
      </c>
      <c r="R165" s="16">
        <f t="shared" si="7"/>
        <v>1.027889631314793E-2</v>
      </c>
      <c r="S165" t="b">
        <f t="shared" si="8"/>
        <v>0</v>
      </c>
    </row>
    <row r="166" spans="1:19" x14ac:dyDescent="0.25">
      <c r="A166" s="13" t="str">
        <f>_xlfn.CONCAT('Processed 2'!$G166,"-",'Processed 2'!$B166,"-",'Processed 2'!$C166)</f>
        <v>6-80-Next Product Improved V2.1</v>
      </c>
      <c r="B166">
        <v>80</v>
      </c>
      <c r="C166" t="s">
        <v>19</v>
      </c>
      <c r="D166">
        <v>4.1899931815328299E-2</v>
      </c>
      <c r="E166" t="b">
        <v>1</v>
      </c>
      <c r="F166">
        <v>686.11</v>
      </c>
      <c r="G166">
        <v>6</v>
      </c>
      <c r="H166" t="s">
        <v>28</v>
      </c>
      <c r="J166">
        <v>80</v>
      </c>
      <c r="K166" t="s">
        <v>19</v>
      </c>
      <c r="L166">
        <v>4.1899931815328299E-2</v>
      </c>
      <c r="M166" t="b">
        <v>1</v>
      </c>
      <c r="N166">
        <v>686.11</v>
      </c>
      <c r="O166">
        <v>6</v>
      </c>
      <c r="P166" s="17">
        <f t="shared" si="6"/>
        <v>701.22</v>
      </c>
      <c r="Q166" s="18">
        <f>Table9[[#This Row],[Resultado]]/Table9[[#This Row],[Result]]</f>
        <v>0.97845184107698013</v>
      </c>
      <c r="R166" s="16">
        <f t="shared" si="7"/>
        <v>5.6259054627981753E-2</v>
      </c>
      <c r="S166" t="b">
        <f t="shared" si="8"/>
        <v>1</v>
      </c>
    </row>
    <row r="167" spans="1:19" x14ac:dyDescent="0.25">
      <c r="A167" s="13" t="str">
        <f>_xlfn.CONCAT('Processed 2'!$G167,"-",'Processed 2'!$B167,"-",'Processed 2'!$C167)</f>
        <v>6-90-Solver method</v>
      </c>
      <c r="B167">
        <v>90</v>
      </c>
      <c r="C167" t="s">
        <v>5</v>
      </c>
      <c r="D167">
        <v>1.03493582353708</v>
      </c>
      <c r="E167" t="b">
        <v>1</v>
      </c>
      <c r="F167">
        <v>810.88</v>
      </c>
      <c r="G167">
        <v>6</v>
      </c>
      <c r="H167" t="s">
        <v>201</v>
      </c>
      <c r="J167">
        <v>90</v>
      </c>
      <c r="K167" t="s">
        <v>5</v>
      </c>
      <c r="L167">
        <v>1.03493582353708</v>
      </c>
      <c r="M167" t="b">
        <v>1</v>
      </c>
      <c r="N167">
        <v>810.88</v>
      </c>
      <c r="O167">
        <v>6</v>
      </c>
      <c r="P167" s="17">
        <f t="shared" si="6"/>
        <v>810.88</v>
      </c>
      <c r="Q167" s="18">
        <f>Table9[[#This Row],[Resultado]]/Table9[[#This Row],[Result]]</f>
        <v>1</v>
      </c>
      <c r="R167" s="16">
        <f t="shared" si="7"/>
        <v>1</v>
      </c>
      <c r="S167" t="b">
        <f t="shared" si="8"/>
        <v>1</v>
      </c>
    </row>
    <row r="168" spans="1:19" x14ac:dyDescent="0.25">
      <c r="A168" s="13" t="str">
        <f>_xlfn.CONCAT('Processed 2'!$G168,"-",'Processed 2'!$B168,"-",'Processed 2'!$C168)</f>
        <v>6-90-Next Product2Buy</v>
      </c>
      <c r="B168">
        <v>90</v>
      </c>
      <c r="C168" t="s">
        <v>6</v>
      </c>
      <c r="D168">
        <v>8.1017502373334997E-3</v>
      </c>
      <c r="E168" t="b">
        <v>0</v>
      </c>
      <c r="F168">
        <v>911.46</v>
      </c>
      <c r="G168">
        <v>6</v>
      </c>
      <c r="H168" t="s">
        <v>202</v>
      </c>
      <c r="J168">
        <v>90</v>
      </c>
      <c r="K168" t="s">
        <v>6</v>
      </c>
      <c r="L168">
        <v>8.1017502373334997E-3</v>
      </c>
      <c r="M168" t="b">
        <v>0</v>
      </c>
      <c r="N168">
        <v>911.46</v>
      </c>
      <c r="O168">
        <v>6</v>
      </c>
      <c r="P168" s="17">
        <f t="shared" si="6"/>
        <v>810.88</v>
      </c>
      <c r="Q168" s="18">
        <f>Table9[[#This Row],[Resultado]]/Table9[[#This Row],[Result]]</f>
        <v>1.1240380820836622</v>
      </c>
      <c r="R168" s="16">
        <f t="shared" si="7"/>
        <v>7.828263408299372E-3</v>
      </c>
      <c r="S168" t="b">
        <f t="shared" si="8"/>
        <v>0</v>
      </c>
    </row>
    <row r="169" spans="1:19" x14ac:dyDescent="0.25">
      <c r="A169" s="13" t="str">
        <f>_xlfn.CONCAT('Processed 2'!$G169,"-",'Processed 2'!$B169,"-",'Processed 2'!$C169)</f>
        <v>6-90-Next Product Improved V2.1</v>
      </c>
      <c r="B169">
        <v>90</v>
      </c>
      <c r="C169" t="s">
        <v>19</v>
      </c>
      <c r="D169">
        <v>5.7091328895449302E-2</v>
      </c>
      <c r="E169" t="b">
        <v>1</v>
      </c>
      <c r="F169">
        <v>810.88</v>
      </c>
      <c r="G169">
        <v>6</v>
      </c>
      <c r="H169" t="s">
        <v>203</v>
      </c>
      <c r="J169">
        <v>90</v>
      </c>
      <c r="K169" t="s">
        <v>19</v>
      </c>
      <c r="L169">
        <v>5.7091328895449302E-2</v>
      </c>
      <c r="M169" t="b">
        <v>1</v>
      </c>
      <c r="N169">
        <v>810.88</v>
      </c>
      <c r="O169">
        <v>6</v>
      </c>
      <c r="P169" s="17">
        <f t="shared" si="6"/>
        <v>810.88</v>
      </c>
      <c r="Q169" s="18">
        <f>Table9[[#This Row],[Resultado]]/Table9[[#This Row],[Result]]</f>
        <v>1</v>
      </c>
      <c r="R169" s="16">
        <f t="shared" si="7"/>
        <v>5.5164124767011519E-2</v>
      </c>
      <c r="S169" t="b">
        <f t="shared" si="8"/>
        <v>1</v>
      </c>
    </row>
    <row r="170" spans="1:19" x14ac:dyDescent="0.25">
      <c r="A170" s="13" t="str">
        <f>_xlfn.CONCAT('Processed 2'!$G170,"-",'Processed 2'!$B170,"-",'Processed 2'!$C170)</f>
        <v>6-100-Solver method</v>
      </c>
      <c r="B170">
        <v>100</v>
      </c>
      <c r="C170" t="s">
        <v>5</v>
      </c>
      <c r="D170">
        <v>1.2051398606275701</v>
      </c>
      <c r="E170" t="b">
        <v>1</v>
      </c>
      <c r="F170">
        <v>717</v>
      </c>
      <c r="G170">
        <v>6</v>
      </c>
      <c r="H170" t="s">
        <v>204</v>
      </c>
      <c r="J170">
        <v>100</v>
      </c>
      <c r="K170" t="s">
        <v>5</v>
      </c>
      <c r="L170">
        <v>1.2051398606275701</v>
      </c>
      <c r="M170" t="b">
        <v>1</v>
      </c>
      <c r="N170">
        <v>717</v>
      </c>
      <c r="O170">
        <v>6</v>
      </c>
      <c r="P170" s="17">
        <f t="shared" si="6"/>
        <v>717</v>
      </c>
      <c r="Q170" s="18">
        <f>Table9[[#This Row],[Resultado]]/Table9[[#This Row],[Result]]</f>
        <v>1</v>
      </c>
      <c r="R170" s="16">
        <f t="shared" si="7"/>
        <v>1</v>
      </c>
      <c r="S170" t="b">
        <f t="shared" si="8"/>
        <v>1</v>
      </c>
    </row>
    <row r="171" spans="1:19" x14ac:dyDescent="0.25">
      <c r="A171" s="13" t="str">
        <f>_xlfn.CONCAT('Processed 2'!$G171,"-",'Processed 2'!$B171,"-",'Processed 2'!$C171)</f>
        <v>6-100-Next Product2Buy</v>
      </c>
      <c r="B171">
        <v>100</v>
      </c>
      <c r="C171" t="s">
        <v>6</v>
      </c>
      <c r="D171">
        <v>1.2295394703913901E-2</v>
      </c>
      <c r="E171" t="b">
        <v>0</v>
      </c>
      <c r="F171">
        <v>958.96</v>
      </c>
      <c r="G171">
        <v>6</v>
      </c>
      <c r="H171" t="s">
        <v>205</v>
      </c>
      <c r="J171">
        <v>100</v>
      </c>
      <c r="K171" t="s">
        <v>6</v>
      </c>
      <c r="L171">
        <v>1.2295394703913901E-2</v>
      </c>
      <c r="M171" t="b">
        <v>0</v>
      </c>
      <c r="N171">
        <v>958.96</v>
      </c>
      <c r="O171">
        <v>6</v>
      </c>
      <c r="P171" s="17">
        <f t="shared" si="6"/>
        <v>717</v>
      </c>
      <c r="Q171" s="18">
        <f>Table9[[#This Row],[Resultado]]/Table9[[#This Row],[Result]]</f>
        <v>1.3374616457461646</v>
      </c>
      <c r="R171" s="16">
        <f t="shared" si="7"/>
        <v>1.0202462888839425E-2</v>
      </c>
      <c r="S171" t="b">
        <f t="shared" si="8"/>
        <v>0</v>
      </c>
    </row>
    <row r="172" spans="1:19" x14ac:dyDescent="0.25">
      <c r="A172" s="13" t="str">
        <f>_xlfn.CONCAT('Processed 2'!$G172,"-",'Processed 2'!$B172,"-",'Processed 2'!$C172)</f>
        <v>6-100-Next Product Improved V2.1</v>
      </c>
      <c r="B172">
        <v>100</v>
      </c>
      <c r="C172" t="s">
        <v>19</v>
      </c>
      <c r="D172">
        <v>5.0458297811936698E-2</v>
      </c>
      <c r="E172" t="b">
        <v>1</v>
      </c>
      <c r="F172">
        <v>711.56</v>
      </c>
      <c r="G172">
        <v>6</v>
      </c>
      <c r="H172" t="s">
        <v>206</v>
      </c>
      <c r="J172">
        <v>100</v>
      </c>
      <c r="K172" t="s">
        <v>19</v>
      </c>
      <c r="L172">
        <v>5.0458297811936698E-2</v>
      </c>
      <c r="M172" t="b">
        <v>1</v>
      </c>
      <c r="N172">
        <v>711.56</v>
      </c>
      <c r="O172">
        <v>6</v>
      </c>
      <c r="P172" s="17">
        <f t="shared" si="6"/>
        <v>717</v>
      </c>
      <c r="Q172" s="18">
        <f>Table9[[#This Row],[Resultado]]/Table9[[#This Row],[Result]]</f>
        <v>0.9924128312412831</v>
      </c>
      <c r="R172" s="16">
        <f t="shared" si="7"/>
        <v>4.1869246433904203E-2</v>
      </c>
      <c r="S172" t="b">
        <f t="shared" si="8"/>
        <v>1</v>
      </c>
    </row>
    <row r="173" spans="1:19" x14ac:dyDescent="0.25">
      <c r="A173" s="13" t="str">
        <f>_xlfn.CONCAT('Processed 2'!$G173,"-",'Processed 2'!$B173,"-",'Processed 2'!$C173)</f>
        <v>6-150-Solver method</v>
      </c>
      <c r="B173">
        <v>150</v>
      </c>
      <c r="C173" t="s">
        <v>5</v>
      </c>
      <c r="D173">
        <v>2.4096409515002599</v>
      </c>
      <c r="E173" t="b">
        <v>1</v>
      </c>
      <c r="F173">
        <v>1310.74</v>
      </c>
      <c r="G173">
        <v>6</v>
      </c>
      <c r="H173" t="s">
        <v>207</v>
      </c>
      <c r="J173">
        <v>150</v>
      </c>
      <c r="K173" t="s">
        <v>5</v>
      </c>
      <c r="L173">
        <v>2.4096409515002599</v>
      </c>
      <c r="M173" t="b">
        <v>1</v>
      </c>
      <c r="N173">
        <v>1310.74</v>
      </c>
      <c r="O173">
        <v>6</v>
      </c>
      <c r="P173" s="17">
        <f t="shared" si="6"/>
        <v>1310.74</v>
      </c>
      <c r="Q173" s="18">
        <f>Table9[[#This Row],[Resultado]]/Table9[[#This Row],[Result]]</f>
        <v>1</v>
      </c>
      <c r="R173" s="16">
        <f t="shared" si="7"/>
        <v>1</v>
      </c>
      <c r="S173" t="b">
        <f t="shared" si="8"/>
        <v>1</v>
      </c>
    </row>
    <row r="174" spans="1:19" x14ac:dyDescent="0.25">
      <c r="A174" s="13" t="str">
        <f>_xlfn.CONCAT('Processed 2'!$G174,"-",'Processed 2'!$B174,"-",'Processed 2'!$C174)</f>
        <v>6-150-Next Product2Buy</v>
      </c>
      <c r="B174">
        <v>150</v>
      </c>
      <c r="C174" t="s">
        <v>6</v>
      </c>
      <c r="D174">
        <v>1.20960099249316E-2</v>
      </c>
      <c r="E174" t="b">
        <v>0</v>
      </c>
      <c r="F174">
        <v>1357.25</v>
      </c>
      <c r="G174">
        <v>6</v>
      </c>
      <c r="H174" t="s">
        <v>208</v>
      </c>
      <c r="J174">
        <v>150</v>
      </c>
      <c r="K174" t="s">
        <v>6</v>
      </c>
      <c r="L174">
        <v>1.20960099249316E-2</v>
      </c>
      <c r="M174" t="b">
        <v>0</v>
      </c>
      <c r="N174">
        <v>1357.25</v>
      </c>
      <c r="O174">
        <v>6</v>
      </c>
      <c r="P174" s="17">
        <f t="shared" si="6"/>
        <v>1310.74</v>
      </c>
      <c r="Q174" s="18">
        <f>Table9[[#This Row],[Resultado]]/Table9[[#This Row],[Result]]</f>
        <v>1.0354837725254435</v>
      </c>
      <c r="R174" s="16">
        <f t="shared" si="7"/>
        <v>5.0198391247461725E-3</v>
      </c>
      <c r="S174" t="b">
        <f t="shared" si="8"/>
        <v>0</v>
      </c>
    </row>
    <row r="175" spans="1:19" x14ac:dyDescent="0.25">
      <c r="A175" s="13" t="str">
        <f>_xlfn.CONCAT('Processed 2'!$G175,"-",'Processed 2'!$B175,"-",'Processed 2'!$C175)</f>
        <v>6-150-Next Product Improved V2.1</v>
      </c>
      <c r="B175">
        <v>150</v>
      </c>
      <c r="C175" t="s">
        <v>19</v>
      </c>
      <c r="D175">
        <v>9.7144284836335901E-2</v>
      </c>
      <c r="E175" t="b">
        <v>1</v>
      </c>
      <c r="F175">
        <v>1291.6199999999999</v>
      </c>
      <c r="G175">
        <v>6</v>
      </c>
      <c r="H175" t="s">
        <v>209</v>
      </c>
      <c r="J175">
        <v>150</v>
      </c>
      <c r="K175" t="s">
        <v>19</v>
      </c>
      <c r="L175">
        <v>9.7144284836335901E-2</v>
      </c>
      <c r="M175" t="b">
        <v>1</v>
      </c>
      <c r="N175">
        <v>1291.6199999999999</v>
      </c>
      <c r="O175">
        <v>6</v>
      </c>
      <c r="P175" s="17">
        <f t="shared" si="6"/>
        <v>1310.74</v>
      </c>
      <c r="Q175" s="18">
        <f>Table9[[#This Row],[Resultado]]/Table9[[#This Row],[Result]]</f>
        <v>0.98541282023894894</v>
      </c>
      <c r="R175" s="16">
        <f t="shared" si="7"/>
        <v>4.0314838098951283E-2</v>
      </c>
      <c r="S175" t="b">
        <f t="shared" si="8"/>
        <v>1</v>
      </c>
    </row>
    <row r="176" spans="1:19" x14ac:dyDescent="0.25">
      <c r="A176" s="13" t="str">
        <f>_xlfn.CONCAT('Processed 2'!$G176,"-",'Processed 2'!$B176,"-",'Processed 2'!$C176)</f>
        <v>6-200-Solver method</v>
      </c>
      <c r="B176">
        <v>200</v>
      </c>
      <c r="C176" t="s">
        <v>5</v>
      </c>
      <c r="D176">
        <v>3.9073533598796701</v>
      </c>
      <c r="E176" t="b">
        <v>1</v>
      </c>
      <c r="F176">
        <v>1797.34</v>
      </c>
      <c r="G176">
        <v>6</v>
      </c>
      <c r="H176" t="s">
        <v>210</v>
      </c>
      <c r="J176">
        <v>200</v>
      </c>
      <c r="K176" t="s">
        <v>5</v>
      </c>
      <c r="L176">
        <v>3.9073533598796701</v>
      </c>
      <c r="M176" t="b">
        <v>1</v>
      </c>
      <c r="N176">
        <v>1797.34</v>
      </c>
      <c r="O176">
        <v>6</v>
      </c>
      <c r="P176" s="17">
        <f t="shared" si="6"/>
        <v>1797.34</v>
      </c>
      <c r="Q176" s="18">
        <f>Table9[[#This Row],[Resultado]]/Table9[[#This Row],[Result]]</f>
        <v>1</v>
      </c>
      <c r="R176" s="16">
        <f t="shared" si="7"/>
        <v>1</v>
      </c>
      <c r="S176" t="b">
        <f t="shared" si="8"/>
        <v>1</v>
      </c>
    </row>
    <row r="177" spans="1:19" x14ac:dyDescent="0.25">
      <c r="A177" s="13" t="str">
        <f>_xlfn.CONCAT('Processed 2'!$G177,"-",'Processed 2'!$B177,"-",'Processed 2'!$C177)</f>
        <v>6-200-Next Product2Buy</v>
      </c>
      <c r="B177">
        <v>200</v>
      </c>
      <c r="C177" t="s">
        <v>6</v>
      </c>
      <c r="D177">
        <v>1.3363703272782201E-2</v>
      </c>
      <c r="E177" t="b">
        <v>0</v>
      </c>
      <c r="F177">
        <v>2066.87</v>
      </c>
      <c r="G177">
        <v>6</v>
      </c>
      <c r="H177" t="s">
        <v>211</v>
      </c>
      <c r="J177">
        <v>200</v>
      </c>
      <c r="K177" t="s">
        <v>6</v>
      </c>
      <c r="L177">
        <v>1.3363703272782201E-2</v>
      </c>
      <c r="M177" t="b">
        <v>0</v>
      </c>
      <c r="N177">
        <v>2066.87</v>
      </c>
      <c r="O177">
        <v>6</v>
      </c>
      <c r="P177" s="17">
        <f t="shared" si="6"/>
        <v>1797.34</v>
      </c>
      <c r="Q177" s="18">
        <f>Table9[[#This Row],[Resultado]]/Table9[[#This Row],[Result]]</f>
        <v>1.1499604971791648</v>
      </c>
      <c r="R177" s="16">
        <f t="shared" si="7"/>
        <v>3.4201419840855516E-3</v>
      </c>
      <c r="S177" t="b">
        <f t="shared" si="8"/>
        <v>0</v>
      </c>
    </row>
    <row r="178" spans="1:19" x14ac:dyDescent="0.25">
      <c r="A178" s="13" t="str">
        <f>_xlfn.CONCAT('Processed 2'!$G178,"-",'Processed 2'!$B178,"-",'Processed 2'!$C178)</f>
        <v>6-200-Next Product Improved V2.1</v>
      </c>
      <c r="B178">
        <v>200</v>
      </c>
      <c r="C178" t="s">
        <v>19</v>
      </c>
      <c r="D178">
        <v>0.13844975462543899</v>
      </c>
      <c r="E178" t="b">
        <v>1</v>
      </c>
      <c r="F178">
        <v>1797.34</v>
      </c>
      <c r="G178">
        <v>6</v>
      </c>
      <c r="H178" t="s">
        <v>212</v>
      </c>
      <c r="J178">
        <v>200</v>
      </c>
      <c r="K178" t="s">
        <v>19</v>
      </c>
      <c r="L178">
        <v>0.13844975462543899</v>
      </c>
      <c r="M178" t="b">
        <v>1</v>
      </c>
      <c r="N178">
        <v>1797.34</v>
      </c>
      <c r="O178">
        <v>6</v>
      </c>
      <c r="P178" s="17">
        <f t="shared" si="6"/>
        <v>1797.34</v>
      </c>
      <c r="Q178" s="18">
        <f>Table9[[#This Row],[Resultado]]/Table9[[#This Row],[Result]]</f>
        <v>1</v>
      </c>
      <c r="R178" s="16">
        <f t="shared" si="7"/>
        <v>3.5433128737991246E-2</v>
      </c>
      <c r="S178" t="b">
        <f t="shared" si="8"/>
        <v>1</v>
      </c>
    </row>
    <row r="179" spans="1:19" x14ac:dyDescent="0.25">
      <c r="A179" s="13" t="str">
        <f>_xlfn.CONCAT('Processed 2'!$G179,"-",'Processed 2'!$B179,"-",'Processed 2'!$C179)</f>
        <v>6-250-Solver method</v>
      </c>
      <c r="B179">
        <v>250</v>
      </c>
      <c r="C179" t="s">
        <v>5</v>
      </c>
      <c r="D179">
        <v>6.1986319578518598</v>
      </c>
      <c r="E179" t="b">
        <v>1</v>
      </c>
      <c r="F179">
        <v>2199.84</v>
      </c>
      <c r="G179">
        <v>6</v>
      </c>
      <c r="H179" t="s">
        <v>213</v>
      </c>
      <c r="J179">
        <v>250</v>
      </c>
      <c r="K179" t="s">
        <v>5</v>
      </c>
      <c r="L179">
        <v>6.1986319578518598</v>
      </c>
      <c r="M179" t="b">
        <v>1</v>
      </c>
      <c r="N179">
        <v>2199.84</v>
      </c>
      <c r="O179">
        <v>6</v>
      </c>
      <c r="P179" s="17">
        <f t="shared" si="6"/>
        <v>2199.84</v>
      </c>
      <c r="Q179" s="18">
        <f>Table9[[#This Row],[Resultado]]/Table9[[#This Row],[Result]]</f>
        <v>1</v>
      </c>
      <c r="R179" s="16">
        <f t="shared" si="7"/>
        <v>1</v>
      </c>
      <c r="S179" t="b">
        <f t="shared" si="8"/>
        <v>1</v>
      </c>
    </row>
    <row r="180" spans="1:19" x14ac:dyDescent="0.25">
      <c r="A180" s="13" t="str">
        <f>_xlfn.CONCAT('Processed 2'!$G180,"-",'Processed 2'!$B180,"-",'Processed 2'!$C180)</f>
        <v>6-250-Next Product2Buy</v>
      </c>
      <c r="B180">
        <v>250</v>
      </c>
      <c r="C180" t="s">
        <v>6</v>
      </c>
      <c r="D180">
        <v>1.9484323679446101E-2</v>
      </c>
      <c r="E180" t="b">
        <v>0</v>
      </c>
      <c r="F180">
        <v>2713.13</v>
      </c>
      <c r="G180">
        <v>6</v>
      </c>
      <c r="H180" t="s">
        <v>214</v>
      </c>
      <c r="J180">
        <v>250</v>
      </c>
      <c r="K180" t="s">
        <v>6</v>
      </c>
      <c r="L180">
        <v>1.9484323679446101E-2</v>
      </c>
      <c r="M180" t="b">
        <v>0</v>
      </c>
      <c r="N180">
        <v>2713.13</v>
      </c>
      <c r="O180">
        <v>6</v>
      </c>
      <c r="P180" s="17">
        <f t="shared" si="6"/>
        <v>2199.84</v>
      </c>
      <c r="Q180" s="18">
        <f>Table9[[#This Row],[Resultado]]/Table9[[#This Row],[Result]]</f>
        <v>1.2333306058622444</v>
      </c>
      <c r="R180" s="16">
        <f t="shared" si="7"/>
        <v>3.1433264326598941E-3</v>
      </c>
      <c r="S180" t="b">
        <f t="shared" si="8"/>
        <v>0</v>
      </c>
    </row>
    <row r="181" spans="1:19" x14ac:dyDescent="0.25">
      <c r="A181" s="13" t="str">
        <f>_xlfn.CONCAT('Processed 2'!$G181,"-",'Processed 2'!$B181,"-",'Processed 2'!$C181)</f>
        <v>6-250-Next Product Improved V2.1</v>
      </c>
      <c r="B181">
        <v>250</v>
      </c>
      <c r="C181" t="s">
        <v>19</v>
      </c>
      <c r="D181">
        <v>0.21813064051744699</v>
      </c>
      <c r="E181" t="b">
        <v>1</v>
      </c>
      <c r="F181">
        <v>2172.56</v>
      </c>
      <c r="G181">
        <v>6</v>
      </c>
      <c r="H181" t="s">
        <v>215</v>
      </c>
      <c r="J181">
        <v>250</v>
      </c>
      <c r="K181" t="s">
        <v>19</v>
      </c>
      <c r="L181">
        <v>0.21813064051744699</v>
      </c>
      <c r="M181" t="b">
        <v>1</v>
      </c>
      <c r="N181">
        <v>2172.56</v>
      </c>
      <c r="O181">
        <v>6</v>
      </c>
      <c r="P181" s="17">
        <f t="shared" si="6"/>
        <v>2199.84</v>
      </c>
      <c r="Q181" s="18">
        <f>Table9[[#This Row],[Resultado]]/Table9[[#This Row],[Result]]</f>
        <v>0.98759909811622659</v>
      </c>
      <c r="R181" s="16">
        <f t="shared" si="7"/>
        <v>3.5190126144066199E-2</v>
      </c>
      <c r="S181" t="b">
        <f t="shared" si="8"/>
        <v>1</v>
      </c>
    </row>
    <row r="182" spans="1:19" x14ac:dyDescent="0.25">
      <c r="A182" s="13" t="str">
        <f>_xlfn.CONCAT('Processed 2'!$G182,"-",'Processed 2'!$B182,"-",'Processed 2'!$C182)</f>
        <v>6-300-Solver method</v>
      </c>
      <c r="B182">
        <v>300</v>
      </c>
      <c r="C182" t="s">
        <v>5</v>
      </c>
      <c r="D182">
        <v>9.5494203482423305</v>
      </c>
      <c r="E182" t="b">
        <v>1</v>
      </c>
      <c r="F182">
        <v>2624.5</v>
      </c>
      <c r="G182">
        <v>6</v>
      </c>
      <c r="H182" t="s">
        <v>216</v>
      </c>
      <c r="J182">
        <v>300</v>
      </c>
      <c r="K182" t="s">
        <v>5</v>
      </c>
      <c r="L182">
        <v>9.5494203482423305</v>
      </c>
      <c r="M182" t="b">
        <v>1</v>
      </c>
      <c r="N182">
        <v>2624.5</v>
      </c>
      <c r="O182">
        <v>6</v>
      </c>
      <c r="P182" s="17">
        <f t="shared" si="6"/>
        <v>2624.5</v>
      </c>
      <c r="Q182" s="18">
        <f>Table9[[#This Row],[Resultado]]/Table9[[#This Row],[Result]]</f>
        <v>1</v>
      </c>
      <c r="R182" s="16">
        <f t="shared" si="7"/>
        <v>1</v>
      </c>
      <c r="S182" t="b">
        <f t="shared" si="8"/>
        <v>1</v>
      </c>
    </row>
    <row r="183" spans="1:19" x14ac:dyDescent="0.25">
      <c r="A183" s="13" t="str">
        <f>_xlfn.CONCAT('Processed 2'!$G183,"-",'Processed 2'!$B183,"-",'Processed 2'!$C183)</f>
        <v>6-300-Next Product2Buy</v>
      </c>
      <c r="B183">
        <v>300</v>
      </c>
      <c r="C183" t="s">
        <v>6</v>
      </c>
      <c r="D183">
        <v>1.5707500067691098E-2</v>
      </c>
      <c r="E183" t="b">
        <v>0</v>
      </c>
      <c r="F183">
        <v>2632.07</v>
      </c>
      <c r="G183">
        <v>6</v>
      </c>
      <c r="H183" t="s">
        <v>217</v>
      </c>
      <c r="J183">
        <v>300</v>
      </c>
      <c r="K183" t="s">
        <v>6</v>
      </c>
      <c r="L183">
        <v>1.5707500067691098E-2</v>
      </c>
      <c r="M183" t="b">
        <v>0</v>
      </c>
      <c r="N183">
        <v>2632.07</v>
      </c>
      <c r="O183">
        <v>6</v>
      </c>
      <c r="P183" s="17">
        <f t="shared" si="6"/>
        <v>2624.5</v>
      </c>
      <c r="Q183" s="18">
        <f>Table9[[#This Row],[Resultado]]/Table9[[#This Row],[Result]]</f>
        <v>1.0028843589255096</v>
      </c>
      <c r="R183" s="16">
        <f t="shared" si="7"/>
        <v>1.6448642425277913E-3</v>
      </c>
      <c r="S183" t="b">
        <f t="shared" si="8"/>
        <v>0</v>
      </c>
    </row>
    <row r="184" spans="1:19" x14ac:dyDescent="0.25">
      <c r="A184" s="13" t="str">
        <f>_xlfn.CONCAT('Processed 2'!$G184,"-",'Processed 2'!$B184,"-",'Processed 2'!$C184)</f>
        <v>6-300-Next Product Improved V2.1</v>
      </c>
      <c r="B184">
        <v>300</v>
      </c>
      <c r="C184" t="s">
        <v>19</v>
      </c>
      <c r="D184">
        <v>0.19834600889928899</v>
      </c>
      <c r="E184" t="b">
        <v>1</v>
      </c>
      <c r="F184">
        <v>2566.96</v>
      </c>
      <c r="G184">
        <v>6</v>
      </c>
      <c r="H184" t="s">
        <v>218</v>
      </c>
      <c r="J184">
        <v>300</v>
      </c>
      <c r="K184" t="s">
        <v>19</v>
      </c>
      <c r="L184">
        <v>0.19834600889928899</v>
      </c>
      <c r="M184" t="b">
        <v>1</v>
      </c>
      <c r="N184">
        <v>2566.96</v>
      </c>
      <c r="O184">
        <v>6</v>
      </c>
      <c r="P184" s="17">
        <f t="shared" si="6"/>
        <v>2624.5</v>
      </c>
      <c r="Q184" s="18">
        <f>Table9[[#This Row],[Resultado]]/Table9[[#This Row],[Result]]</f>
        <v>0.97807582396646986</v>
      </c>
      <c r="R184" s="16">
        <f t="shared" si="7"/>
        <v>2.0770476287159841E-2</v>
      </c>
      <c r="S184" t="b">
        <f t="shared" si="8"/>
        <v>1</v>
      </c>
    </row>
    <row r="185" spans="1:19" x14ac:dyDescent="0.25">
      <c r="A185" s="13" t="str">
        <f>_xlfn.CONCAT('Processed 2'!$G185,"-",'Processed 2'!$B185,"-",'Processed 2'!$C185)</f>
        <v>6-350-Solver method</v>
      </c>
      <c r="B185">
        <v>350</v>
      </c>
      <c r="C185" t="s">
        <v>5</v>
      </c>
      <c r="D185">
        <v>13.5044393882579</v>
      </c>
      <c r="E185" t="b">
        <v>1</v>
      </c>
      <c r="F185">
        <v>1028.6099999999999</v>
      </c>
      <c r="G185">
        <v>6</v>
      </c>
      <c r="H185" t="s">
        <v>219</v>
      </c>
      <c r="J185">
        <v>350</v>
      </c>
      <c r="K185" t="s">
        <v>5</v>
      </c>
      <c r="L185">
        <v>13.5044393882579</v>
      </c>
      <c r="M185" t="b">
        <v>1</v>
      </c>
      <c r="N185">
        <v>1028.6099999999999</v>
      </c>
      <c r="O185">
        <v>6</v>
      </c>
      <c r="P185" s="17">
        <f t="shared" si="6"/>
        <v>1028.6099999999999</v>
      </c>
      <c r="Q185" s="18">
        <f>Table9[[#This Row],[Resultado]]/Table9[[#This Row],[Result]]</f>
        <v>1</v>
      </c>
      <c r="R185" s="16">
        <f t="shared" si="7"/>
        <v>1</v>
      </c>
      <c r="S185" t="b">
        <f t="shared" si="8"/>
        <v>1</v>
      </c>
    </row>
    <row r="186" spans="1:19" x14ac:dyDescent="0.25">
      <c r="A186" s="13" t="str">
        <f>_xlfn.CONCAT('Processed 2'!$G186,"-",'Processed 2'!$B186,"-",'Processed 2'!$C186)</f>
        <v>6-350-Next Product2Buy</v>
      </c>
      <c r="B186">
        <v>350</v>
      </c>
      <c r="C186" t="s">
        <v>6</v>
      </c>
      <c r="D186">
        <v>1.87138615088073E-2</v>
      </c>
      <c r="E186" t="b">
        <v>0</v>
      </c>
      <c r="F186">
        <v>2790.53</v>
      </c>
      <c r="G186">
        <v>6</v>
      </c>
      <c r="H186" t="s">
        <v>220</v>
      </c>
      <c r="J186">
        <v>350</v>
      </c>
      <c r="K186" t="s">
        <v>6</v>
      </c>
      <c r="L186">
        <v>1.87138615088073E-2</v>
      </c>
      <c r="M186" t="b">
        <v>0</v>
      </c>
      <c r="N186">
        <v>2790.53</v>
      </c>
      <c r="O186">
        <v>6</v>
      </c>
      <c r="P186" s="17">
        <f t="shared" si="6"/>
        <v>1028.6099999999999</v>
      </c>
      <c r="Q186" s="18">
        <f>Table9[[#This Row],[Resultado]]/Table9[[#This Row],[Result]]</f>
        <v>2.7129135435198961</v>
      </c>
      <c r="R186" s="16">
        <f t="shared" si="7"/>
        <v>1.3857562665710499E-3</v>
      </c>
      <c r="S186" t="b">
        <f t="shared" si="8"/>
        <v>0</v>
      </c>
    </row>
    <row r="187" spans="1:19" x14ac:dyDescent="0.25">
      <c r="A187" s="13" t="str">
        <f>_xlfn.CONCAT('Processed 2'!$G187,"-",'Processed 2'!$B187,"-",'Processed 2'!$C187)</f>
        <v>6-350-Next Product Improved V2.1</v>
      </c>
      <c r="B187">
        <v>350</v>
      </c>
      <c r="C187" t="s">
        <v>19</v>
      </c>
      <c r="D187">
        <v>0.47594336487660599</v>
      </c>
      <c r="E187" t="b">
        <v>1</v>
      </c>
      <c r="F187">
        <v>1027.3900000000001</v>
      </c>
      <c r="G187">
        <v>6</v>
      </c>
      <c r="H187" t="s">
        <v>221</v>
      </c>
      <c r="J187">
        <v>350</v>
      </c>
      <c r="K187" t="s">
        <v>19</v>
      </c>
      <c r="L187">
        <v>0.47594336487660599</v>
      </c>
      <c r="M187" t="b">
        <v>1</v>
      </c>
      <c r="N187">
        <v>1027.3900000000001</v>
      </c>
      <c r="O187">
        <v>6</v>
      </c>
      <c r="P187" s="17">
        <f t="shared" si="6"/>
        <v>1028.6099999999999</v>
      </c>
      <c r="Q187" s="18">
        <f>Table9[[#This Row],[Resultado]]/Table9[[#This Row],[Result]]</f>
        <v>0.9988139333663878</v>
      </c>
      <c r="R187" s="16">
        <f t="shared" si="7"/>
        <v>3.5243474474804068E-2</v>
      </c>
      <c r="S187" t="b">
        <f t="shared" si="8"/>
        <v>1</v>
      </c>
    </row>
    <row r="188" spans="1:19" x14ac:dyDescent="0.25">
      <c r="A188" s="13" t="str">
        <f>_xlfn.CONCAT('Processed 2'!$G188,"-",'Processed 2'!$B188,"-",'Processed 2'!$C188)</f>
        <v>6-400-Solver method</v>
      </c>
      <c r="B188">
        <v>400</v>
      </c>
      <c r="C188" t="s">
        <v>5</v>
      </c>
      <c r="D188">
        <v>16.694924057373498</v>
      </c>
      <c r="E188" t="b">
        <v>1</v>
      </c>
      <c r="F188">
        <v>3586.45</v>
      </c>
      <c r="G188">
        <v>6</v>
      </c>
      <c r="H188" t="s">
        <v>222</v>
      </c>
      <c r="J188">
        <v>400</v>
      </c>
      <c r="K188" t="s">
        <v>5</v>
      </c>
      <c r="L188">
        <v>16.694924057373498</v>
      </c>
      <c r="M188" t="b">
        <v>1</v>
      </c>
      <c r="N188">
        <v>3586.45</v>
      </c>
      <c r="O188">
        <v>6</v>
      </c>
      <c r="P188" s="17">
        <f t="shared" si="6"/>
        <v>3586.45</v>
      </c>
      <c r="Q188" s="18">
        <f>Table9[[#This Row],[Resultado]]/Table9[[#This Row],[Result]]</f>
        <v>1</v>
      </c>
      <c r="R188" s="16">
        <f t="shared" si="7"/>
        <v>1</v>
      </c>
      <c r="S188" t="b">
        <f t="shared" si="8"/>
        <v>1</v>
      </c>
    </row>
    <row r="189" spans="1:19" x14ac:dyDescent="0.25">
      <c r="A189" s="13" t="str">
        <f>_xlfn.CONCAT('Processed 2'!$G189,"-",'Processed 2'!$B189,"-",'Processed 2'!$C189)</f>
        <v>6-400-Next Product2Buy</v>
      </c>
      <c r="B189">
        <v>400</v>
      </c>
      <c r="C189" t="s">
        <v>6</v>
      </c>
      <c r="D189">
        <v>2.6141559911025E-2</v>
      </c>
      <c r="E189" t="b">
        <v>0</v>
      </c>
      <c r="F189">
        <v>4300.9799999999996</v>
      </c>
      <c r="G189">
        <v>6</v>
      </c>
      <c r="H189" t="s">
        <v>223</v>
      </c>
      <c r="J189">
        <v>400</v>
      </c>
      <c r="K189" t="s">
        <v>6</v>
      </c>
      <c r="L189">
        <v>2.6141559911025E-2</v>
      </c>
      <c r="M189" t="b">
        <v>0</v>
      </c>
      <c r="N189">
        <v>4300.9799999999996</v>
      </c>
      <c r="O189">
        <v>6</v>
      </c>
      <c r="P189" s="17">
        <f t="shared" si="6"/>
        <v>3586.45</v>
      </c>
      <c r="Q189" s="18">
        <f>Table9[[#This Row],[Resultado]]/Table9[[#This Row],[Result]]</f>
        <v>1.1992304367828912</v>
      </c>
      <c r="R189" s="16">
        <f t="shared" si="7"/>
        <v>1.5658388035301837E-3</v>
      </c>
      <c r="S189" t="b">
        <f t="shared" si="8"/>
        <v>0</v>
      </c>
    </row>
    <row r="190" spans="1:19" x14ac:dyDescent="0.25">
      <c r="A190" s="13" t="str">
        <f>_xlfn.CONCAT('Processed 2'!$G190,"-",'Processed 2'!$B190,"-",'Processed 2'!$C190)</f>
        <v>6-400-Next Product Improved V2.1</v>
      </c>
      <c r="B190">
        <v>400</v>
      </c>
      <c r="C190" t="s">
        <v>19</v>
      </c>
      <c r="D190">
        <v>0.98565003950772401</v>
      </c>
      <c r="E190" t="b">
        <v>1</v>
      </c>
      <c r="F190">
        <v>3586.45</v>
      </c>
      <c r="G190">
        <v>6</v>
      </c>
      <c r="H190" t="s">
        <v>224</v>
      </c>
      <c r="J190">
        <v>400</v>
      </c>
      <c r="K190" t="s">
        <v>19</v>
      </c>
      <c r="L190">
        <v>0.98565003950772401</v>
      </c>
      <c r="M190" t="b">
        <v>1</v>
      </c>
      <c r="N190">
        <v>3586.45</v>
      </c>
      <c r="O190">
        <v>6</v>
      </c>
      <c r="P190" s="17">
        <f t="shared" si="6"/>
        <v>3586.45</v>
      </c>
      <c r="Q190" s="18">
        <f>Table9[[#This Row],[Resultado]]/Table9[[#This Row],[Result]]</f>
        <v>1</v>
      </c>
      <c r="R190" s="16">
        <f t="shared" si="7"/>
        <v>5.9038905245717532E-2</v>
      </c>
      <c r="S190" t="b">
        <f t="shared" si="8"/>
        <v>1</v>
      </c>
    </row>
    <row r="191" spans="1:19" x14ac:dyDescent="0.25">
      <c r="A191" s="13" t="str">
        <f>_xlfn.CONCAT('Processed 2'!$G191,"-",'Processed 2'!$B191,"-",'Processed 2'!$C191)</f>
        <v>6-450-Solver method</v>
      </c>
      <c r="B191">
        <v>450</v>
      </c>
      <c r="C191" t="s">
        <v>5</v>
      </c>
      <c r="D191">
        <v>21.364425324656601</v>
      </c>
      <c r="E191" t="b">
        <v>1</v>
      </c>
      <c r="F191">
        <v>3543.26</v>
      </c>
      <c r="G191">
        <v>6</v>
      </c>
      <c r="H191" t="s">
        <v>225</v>
      </c>
      <c r="J191">
        <v>450</v>
      </c>
      <c r="K191" t="s">
        <v>5</v>
      </c>
      <c r="L191">
        <v>21.364425324656601</v>
      </c>
      <c r="M191" t="b">
        <v>1</v>
      </c>
      <c r="N191">
        <v>3543.26</v>
      </c>
      <c r="O191">
        <v>6</v>
      </c>
      <c r="P191" s="17">
        <f t="shared" si="6"/>
        <v>3543.26</v>
      </c>
      <c r="Q191" s="18">
        <f>Table9[[#This Row],[Resultado]]/Table9[[#This Row],[Result]]</f>
        <v>1</v>
      </c>
      <c r="R191" s="16">
        <f t="shared" si="7"/>
        <v>1</v>
      </c>
      <c r="S191" t="b">
        <f t="shared" si="8"/>
        <v>1</v>
      </c>
    </row>
    <row r="192" spans="1:19" x14ac:dyDescent="0.25">
      <c r="A192" s="13" t="str">
        <f>_xlfn.CONCAT('Processed 2'!$G192,"-",'Processed 2'!$B192,"-",'Processed 2'!$C192)</f>
        <v>6-450-Next Product2Buy</v>
      </c>
      <c r="B192">
        <v>450</v>
      </c>
      <c r="C192" t="s">
        <v>6</v>
      </c>
      <c r="D192">
        <v>2.0838581200891299E-2</v>
      </c>
      <c r="E192" t="b">
        <v>0</v>
      </c>
      <c r="F192">
        <v>3716</v>
      </c>
      <c r="G192">
        <v>6</v>
      </c>
      <c r="H192" t="s">
        <v>226</v>
      </c>
      <c r="J192">
        <v>450</v>
      </c>
      <c r="K192" t="s">
        <v>6</v>
      </c>
      <c r="L192">
        <v>2.0838581200891299E-2</v>
      </c>
      <c r="M192" t="b">
        <v>0</v>
      </c>
      <c r="N192">
        <v>3716</v>
      </c>
      <c r="O192">
        <v>6</v>
      </c>
      <c r="P192" s="17">
        <f t="shared" si="6"/>
        <v>3543.26</v>
      </c>
      <c r="Q192" s="18">
        <f>Table9[[#This Row],[Resultado]]/Table9[[#This Row],[Result]]</f>
        <v>1.048751714522784</v>
      </c>
      <c r="R192" s="16">
        <f t="shared" si="7"/>
        <v>9.7538692870159129E-4</v>
      </c>
      <c r="S192" t="b">
        <f t="shared" si="8"/>
        <v>0</v>
      </c>
    </row>
    <row r="193" spans="1:19" x14ac:dyDescent="0.25">
      <c r="A193" s="13" t="str">
        <f>_xlfn.CONCAT('Processed 2'!$G193,"-",'Processed 2'!$B193,"-",'Processed 2'!$C193)</f>
        <v>6-450-Next Product Improved V2.1</v>
      </c>
      <c r="B193">
        <v>450</v>
      </c>
      <c r="C193" t="s">
        <v>19</v>
      </c>
      <c r="D193">
        <v>0.20248180716455899</v>
      </c>
      <c r="E193" t="b">
        <v>1</v>
      </c>
      <c r="F193">
        <v>3477.09</v>
      </c>
      <c r="G193">
        <v>6</v>
      </c>
      <c r="H193" t="s">
        <v>227</v>
      </c>
      <c r="J193">
        <v>450</v>
      </c>
      <c r="K193" t="s">
        <v>19</v>
      </c>
      <c r="L193">
        <v>0.20248180716455899</v>
      </c>
      <c r="M193" t="b">
        <v>1</v>
      </c>
      <c r="N193">
        <v>3477.09</v>
      </c>
      <c r="O193">
        <v>6</v>
      </c>
      <c r="P193" s="17">
        <f t="shared" si="6"/>
        <v>3543.26</v>
      </c>
      <c r="Q193" s="18">
        <f>Table9[[#This Row],[Resultado]]/Table9[[#This Row],[Result]]</f>
        <v>0.98132510738698264</v>
      </c>
      <c r="R193" s="16">
        <f t="shared" si="7"/>
        <v>9.477521818987358E-3</v>
      </c>
      <c r="S193" t="b">
        <f t="shared" si="8"/>
        <v>1</v>
      </c>
    </row>
    <row r="194" spans="1:19" x14ac:dyDescent="0.25">
      <c r="A194" s="13" t="str">
        <f>_xlfn.CONCAT('Processed 2'!$G194,"-",'Processed 2'!$B194,"-",'Processed 2'!$C194)</f>
        <v>6-500-Solver method</v>
      </c>
      <c r="B194">
        <v>500</v>
      </c>
      <c r="C194" t="s">
        <v>5</v>
      </c>
      <c r="D194">
        <v>24.5288451518729</v>
      </c>
      <c r="E194" t="b">
        <v>1</v>
      </c>
      <c r="F194">
        <v>4278.75</v>
      </c>
      <c r="G194">
        <v>6</v>
      </c>
      <c r="H194" t="s">
        <v>228</v>
      </c>
      <c r="J194">
        <v>500</v>
      </c>
      <c r="K194" t="s">
        <v>5</v>
      </c>
      <c r="L194">
        <v>24.5288451518729</v>
      </c>
      <c r="M194" t="b">
        <v>1</v>
      </c>
      <c r="N194">
        <v>4278.75</v>
      </c>
      <c r="O194">
        <v>6</v>
      </c>
      <c r="P194" s="17">
        <f t="shared" ref="P194:P257" si="9">VLOOKUP(_xlfn.CONCAT($O194,"-",$J194,"-Solver method"),$A:$F,6,0)</f>
        <v>4278.75</v>
      </c>
      <c r="Q194" s="18">
        <f>Table9[[#This Row],[Resultado]]/Table9[[#This Row],[Result]]</f>
        <v>1</v>
      </c>
      <c r="R194" s="16">
        <f t="shared" si="7"/>
        <v>1</v>
      </c>
      <c r="S194" t="b">
        <f t="shared" si="8"/>
        <v>1</v>
      </c>
    </row>
    <row r="195" spans="1:19" x14ac:dyDescent="0.25">
      <c r="A195" s="13" t="str">
        <f>_xlfn.CONCAT('Processed 2'!$G195,"-",'Processed 2'!$B195,"-",'Processed 2'!$C195)</f>
        <v>6-500-Next Product2Buy</v>
      </c>
      <c r="B195">
        <v>500</v>
      </c>
      <c r="C195" t="s">
        <v>6</v>
      </c>
      <c r="D195">
        <v>1.99934523023159E-2</v>
      </c>
      <c r="E195" t="b">
        <v>0</v>
      </c>
      <c r="F195">
        <v>4238.29</v>
      </c>
      <c r="G195">
        <v>6</v>
      </c>
      <c r="H195" t="s">
        <v>229</v>
      </c>
      <c r="J195">
        <v>500</v>
      </c>
      <c r="K195" t="s">
        <v>6</v>
      </c>
      <c r="L195">
        <v>1.99934523023159E-2</v>
      </c>
      <c r="M195" t="b">
        <v>0</v>
      </c>
      <c r="N195">
        <v>4238.29</v>
      </c>
      <c r="O195">
        <v>6</v>
      </c>
      <c r="P195" s="17">
        <f t="shared" si="9"/>
        <v>4278.75</v>
      </c>
      <c r="Q195" s="18">
        <f>Table9[[#This Row],[Resultado]]/Table9[[#This Row],[Result]]</f>
        <v>0.99054396728016358</v>
      </c>
      <c r="R195" s="16">
        <f t="shared" ref="R195:R258" si="10">L195/VLOOKUP(_xlfn.CONCAT($O195,"-",$J195,"-Solver method"),$A:$F,4,0)</f>
        <v>8.1509961755330744E-4</v>
      </c>
      <c r="S195" t="b">
        <f t="shared" ref="S195:S258" si="11">AND(M195,VLOOKUP(_xlfn.CONCAT($O195,"-",$J195,"-Solver method"),$A:$F,5,0))</f>
        <v>0</v>
      </c>
    </row>
    <row r="196" spans="1:19" x14ac:dyDescent="0.25">
      <c r="A196" s="13" t="str">
        <f>_xlfn.CONCAT('Processed 2'!$G196,"-",'Processed 2'!$B196,"-",'Processed 2'!$C196)</f>
        <v>6-500-Next Product Improved V2.1</v>
      </c>
      <c r="B196">
        <v>500</v>
      </c>
      <c r="C196" t="s">
        <v>19</v>
      </c>
      <c r="D196">
        <v>0.15127643181655501</v>
      </c>
      <c r="E196" t="b">
        <v>1</v>
      </c>
      <c r="F196">
        <v>4157.33</v>
      </c>
      <c r="G196">
        <v>6</v>
      </c>
      <c r="H196" t="s">
        <v>230</v>
      </c>
      <c r="J196">
        <v>500</v>
      </c>
      <c r="K196" t="s">
        <v>19</v>
      </c>
      <c r="L196">
        <v>0.15127643181655501</v>
      </c>
      <c r="M196" t="b">
        <v>1</v>
      </c>
      <c r="N196">
        <v>4157.33</v>
      </c>
      <c r="O196">
        <v>6</v>
      </c>
      <c r="P196" s="17">
        <f t="shared" si="9"/>
        <v>4278.75</v>
      </c>
      <c r="Q196" s="18">
        <f>Table9[[#This Row],[Resultado]]/Table9[[#This Row],[Result]]</f>
        <v>0.97162255331580483</v>
      </c>
      <c r="R196" s="16">
        <f t="shared" si="10"/>
        <v>6.167287162518709E-3</v>
      </c>
      <c r="S196" t="b">
        <f t="shared" si="11"/>
        <v>1</v>
      </c>
    </row>
    <row r="197" spans="1:19" x14ac:dyDescent="0.25">
      <c r="A197" s="13" t="str">
        <f>_xlfn.CONCAT('Processed 2'!$G197,"-",'Processed 2'!$B197,"-",'Processed 2'!$C197)</f>
        <v>6-600-Solver method</v>
      </c>
      <c r="B197">
        <v>600</v>
      </c>
      <c r="C197" t="s">
        <v>5</v>
      </c>
      <c r="D197">
        <v>72.369337328686996</v>
      </c>
      <c r="E197" t="b">
        <v>1</v>
      </c>
      <c r="F197">
        <v>4539.3</v>
      </c>
      <c r="G197">
        <v>6</v>
      </c>
      <c r="H197" t="s">
        <v>231</v>
      </c>
      <c r="J197">
        <v>600</v>
      </c>
      <c r="K197" t="s">
        <v>5</v>
      </c>
      <c r="L197">
        <v>72.369337328686996</v>
      </c>
      <c r="M197" t="b">
        <v>1</v>
      </c>
      <c r="N197">
        <v>4539.3</v>
      </c>
      <c r="O197">
        <v>6</v>
      </c>
      <c r="P197" s="17">
        <f t="shared" si="9"/>
        <v>4539.3</v>
      </c>
      <c r="Q197" s="18">
        <f>Table9[[#This Row],[Resultado]]/Table9[[#This Row],[Result]]</f>
        <v>1</v>
      </c>
      <c r="R197" s="16">
        <f t="shared" si="10"/>
        <v>1</v>
      </c>
      <c r="S197" t="b">
        <f t="shared" si="11"/>
        <v>1</v>
      </c>
    </row>
    <row r="198" spans="1:19" x14ac:dyDescent="0.25">
      <c r="A198" s="13" t="str">
        <f>_xlfn.CONCAT('Processed 2'!$G198,"-",'Processed 2'!$B198,"-",'Processed 2'!$C198)</f>
        <v>6-600-Next Product2Buy</v>
      </c>
      <c r="B198">
        <v>600</v>
      </c>
      <c r="C198" t="s">
        <v>6</v>
      </c>
      <c r="D198">
        <v>3.0328640269658501E-2</v>
      </c>
      <c r="E198" t="b">
        <v>0</v>
      </c>
      <c r="F198">
        <v>4944.3100000000004</v>
      </c>
      <c r="G198">
        <v>6</v>
      </c>
      <c r="H198" t="s">
        <v>232</v>
      </c>
      <c r="J198">
        <v>600</v>
      </c>
      <c r="K198" t="s">
        <v>6</v>
      </c>
      <c r="L198">
        <v>3.0328640269658501E-2</v>
      </c>
      <c r="M198" t="b">
        <v>0</v>
      </c>
      <c r="N198">
        <v>4944.3100000000004</v>
      </c>
      <c r="O198">
        <v>6</v>
      </c>
      <c r="P198" s="17">
        <f t="shared" si="9"/>
        <v>4539.3</v>
      </c>
      <c r="Q198" s="18">
        <f>Table9[[#This Row],[Resultado]]/Table9[[#This Row],[Result]]</f>
        <v>1.0892230079527681</v>
      </c>
      <c r="R198" s="16">
        <f t="shared" si="10"/>
        <v>4.1908135944249299E-4</v>
      </c>
      <c r="S198" t="b">
        <f t="shared" si="11"/>
        <v>0</v>
      </c>
    </row>
    <row r="199" spans="1:19" x14ac:dyDescent="0.25">
      <c r="A199" s="13" t="str">
        <f>_xlfn.CONCAT('Processed 2'!$G199,"-",'Processed 2'!$B199,"-",'Processed 2'!$C199)</f>
        <v>6-600-Next Product Improved V2.1</v>
      </c>
      <c r="B199">
        <v>600</v>
      </c>
      <c r="C199" t="s">
        <v>19</v>
      </c>
      <c r="D199">
        <v>0.25245805329890902</v>
      </c>
      <c r="E199" t="b">
        <v>1</v>
      </c>
      <c r="F199">
        <v>4441.96</v>
      </c>
      <c r="G199">
        <v>6</v>
      </c>
      <c r="H199" t="s">
        <v>233</v>
      </c>
      <c r="J199">
        <v>600</v>
      </c>
      <c r="K199" t="s">
        <v>19</v>
      </c>
      <c r="L199">
        <v>0.25245805329890902</v>
      </c>
      <c r="M199" t="b">
        <v>1</v>
      </c>
      <c r="N199">
        <v>4441.96</v>
      </c>
      <c r="O199">
        <v>6</v>
      </c>
      <c r="P199" s="17">
        <f t="shared" si="9"/>
        <v>4539.3</v>
      </c>
      <c r="Q199" s="18">
        <f>Table9[[#This Row],[Resultado]]/Table9[[#This Row],[Result]]</f>
        <v>0.97855616504747422</v>
      </c>
      <c r="R199" s="16">
        <f t="shared" si="10"/>
        <v>3.4884671135275878E-3</v>
      </c>
      <c r="S199" t="b">
        <f t="shared" si="11"/>
        <v>1</v>
      </c>
    </row>
    <row r="200" spans="1:19" x14ac:dyDescent="0.25">
      <c r="A200" s="13" t="str">
        <f>_xlfn.CONCAT('Processed 2'!$G200,"-",'Processed 2'!$B200,"-",'Processed 2'!$C200)</f>
        <v>6-700-Solver method</v>
      </c>
      <c r="B200">
        <v>700</v>
      </c>
      <c r="C200" t="s">
        <v>5</v>
      </c>
      <c r="D200">
        <v>46.809415228238102</v>
      </c>
      <c r="E200" t="b">
        <v>1</v>
      </c>
      <c r="F200">
        <v>5122.2</v>
      </c>
      <c r="G200">
        <v>6</v>
      </c>
      <c r="H200" t="s">
        <v>234</v>
      </c>
      <c r="J200">
        <v>700</v>
      </c>
      <c r="K200" t="s">
        <v>5</v>
      </c>
      <c r="L200">
        <v>46.809415228238102</v>
      </c>
      <c r="M200" t="b">
        <v>1</v>
      </c>
      <c r="N200">
        <v>5122.2</v>
      </c>
      <c r="O200">
        <v>6</v>
      </c>
      <c r="P200" s="17">
        <f t="shared" si="9"/>
        <v>5122.2</v>
      </c>
      <c r="Q200" s="18">
        <f>Table9[[#This Row],[Resultado]]/Table9[[#This Row],[Result]]</f>
        <v>1</v>
      </c>
      <c r="R200" s="16">
        <f t="shared" si="10"/>
        <v>1</v>
      </c>
      <c r="S200" t="b">
        <f t="shared" si="11"/>
        <v>1</v>
      </c>
    </row>
    <row r="201" spans="1:19" x14ac:dyDescent="0.25">
      <c r="A201" s="13" t="str">
        <f>_xlfn.CONCAT('Processed 2'!$G201,"-",'Processed 2'!$B201,"-",'Processed 2'!$C201)</f>
        <v>6-700-Next Product2Buy</v>
      </c>
      <c r="B201">
        <v>700</v>
      </c>
      <c r="C201" t="s">
        <v>6</v>
      </c>
      <c r="D201">
        <v>3.3728437931017603E-2</v>
      </c>
      <c r="E201" t="b">
        <v>0</v>
      </c>
      <c r="F201">
        <v>5728.75</v>
      </c>
      <c r="G201">
        <v>6</v>
      </c>
      <c r="H201" t="s">
        <v>235</v>
      </c>
      <c r="J201">
        <v>700</v>
      </c>
      <c r="K201" t="s">
        <v>6</v>
      </c>
      <c r="L201">
        <v>3.3728437931017603E-2</v>
      </c>
      <c r="M201" t="b">
        <v>0</v>
      </c>
      <c r="N201">
        <v>5728.75</v>
      </c>
      <c r="O201">
        <v>6</v>
      </c>
      <c r="P201" s="17">
        <f t="shared" si="9"/>
        <v>5122.2</v>
      </c>
      <c r="Q201" s="18">
        <f>Table9[[#This Row],[Resultado]]/Table9[[#This Row],[Result]]</f>
        <v>1.1184159150365078</v>
      </c>
      <c r="R201" s="16">
        <f t="shared" si="10"/>
        <v>7.2054815824041079E-4</v>
      </c>
      <c r="S201" t="b">
        <f t="shared" si="11"/>
        <v>0</v>
      </c>
    </row>
    <row r="202" spans="1:19" x14ac:dyDescent="0.25">
      <c r="A202" s="13" t="str">
        <f>_xlfn.CONCAT('Processed 2'!$G202,"-",'Processed 2'!$B202,"-",'Processed 2'!$C202)</f>
        <v>6-700-Next Product Improved V2.1</v>
      </c>
      <c r="B202">
        <v>700</v>
      </c>
      <c r="C202" t="s">
        <v>19</v>
      </c>
      <c r="D202">
        <v>1.28590136279083</v>
      </c>
      <c r="E202" t="b">
        <v>1</v>
      </c>
      <c r="F202">
        <v>5071.45</v>
      </c>
      <c r="G202">
        <v>6</v>
      </c>
      <c r="H202" t="s">
        <v>236</v>
      </c>
      <c r="J202">
        <v>700</v>
      </c>
      <c r="K202" t="s">
        <v>19</v>
      </c>
      <c r="L202">
        <v>1.28590136279083</v>
      </c>
      <c r="M202" t="b">
        <v>1</v>
      </c>
      <c r="N202">
        <v>5071.45</v>
      </c>
      <c r="O202">
        <v>6</v>
      </c>
      <c r="P202" s="17">
        <f t="shared" si="9"/>
        <v>5122.2</v>
      </c>
      <c r="Q202" s="18">
        <f>Table9[[#This Row],[Resultado]]/Table9[[#This Row],[Result]]</f>
        <v>0.99009214790519695</v>
      </c>
      <c r="R202" s="16">
        <f t="shared" si="10"/>
        <v>2.7470998228046675E-2</v>
      </c>
      <c r="S202" t="b">
        <f t="shared" si="11"/>
        <v>1</v>
      </c>
    </row>
    <row r="203" spans="1:19" x14ac:dyDescent="0.25">
      <c r="A203" s="13" t="str">
        <f>_xlfn.CONCAT('Processed 2'!$G203,"-",'Processed 2'!$B203,"-",'Processed 2'!$C203)</f>
        <v>6-800-Solver method</v>
      </c>
      <c r="B203">
        <v>800</v>
      </c>
      <c r="C203" t="s">
        <v>5</v>
      </c>
      <c r="D203">
        <v>60.127403591715698</v>
      </c>
      <c r="E203" t="b">
        <v>1</v>
      </c>
      <c r="F203">
        <v>6958.44</v>
      </c>
      <c r="G203">
        <v>6</v>
      </c>
      <c r="H203" t="s">
        <v>237</v>
      </c>
      <c r="J203">
        <v>800</v>
      </c>
      <c r="K203" t="s">
        <v>5</v>
      </c>
      <c r="L203">
        <v>60.127403591715698</v>
      </c>
      <c r="M203" t="b">
        <v>1</v>
      </c>
      <c r="N203">
        <v>6958.44</v>
      </c>
      <c r="O203">
        <v>6</v>
      </c>
      <c r="P203" s="17">
        <f t="shared" si="9"/>
        <v>6958.44</v>
      </c>
      <c r="Q203" s="18">
        <f>Table9[[#This Row],[Resultado]]/Table9[[#This Row],[Result]]</f>
        <v>1</v>
      </c>
      <c r="R203" s="16">
        <f t="shared" si="10"/>
        <v>1</v>
      </c>
      <c r="S203" t="b">
        <f t="shared" si="11"/>
        <v>1</v>
      </c>
    </row>
    <row r="204" spans="1:19" x14ac:dyDescent="0.25">
      <c r="A204" s="13" t="str">
        <f>_xlfn.CONCAT('Processed 2'!$G204,"-",'Processed 2'!$B204,"-",'Processed 2'!$C204)</f>
        <v>6-800-Next Product2Buy</v>
      </c>
      <c r="B204">
        <v>800</v>
      </c>
      <c r="C204" t="s">
        <v>6</v>
      </c>
      <c r="D204">
        <v>3.9591827357412498E-2</v>
      </c>
      <c r="E204" t="b">
        <v>0</v>
      </c>
      <c r="F204">
        <v>6876.48</v>
      </c>
      <c r="G204">
        <v>6</v>
      </c>
      <c r="H204" t="s">
        <v>238</v>
      </c>
      <c r="J204">
        <v>800</v>
      </c>
      <c r="K204" t="s">
        <v>6</v>
      </c>
      <c r="L204">
        <v>3.9591827357412498E-2</v>
      </c>
      <c r="M204" t="b">
        <v>0</v>
      </c>
      <c r="N204">
        <v>6876.48</v>
      </c>
      <c r="O204">
        <v>6</v>
      </c>
      <c r="P204" s="17">
        <f t="shared" si="9"/>
        <v>6958.44</v>
      </c>
      <c r="Q204" s="18">
        <f>Table9[[#This Row],[Resultado]]/Table9[[#This Row],[Result]]</f>
        <v>0.98822149792194802</v>
      </c>
      <c r="R204" s="16">
        <f t="shared" si="10"/>
        <v>6.5846560789908156E-4</v>
      </c>
      <c r="S204" t="b">
        <f t="shared" si="11"/>
        <v>0</v>
      </c>
    </row>
    <row r="205" spans="1:19" x14ac:dyDescent="0.25">
      <c r="A205" s="13" t="str">
        <f>_xlfn.CONCAT('Processed 2'!$G205,"-",'Processed 2'!$B205,"-",'Processed 2'!$C205)</f>
        <v>6-800-Next Product Improved V2.1</v>
      </c>
      <c r="B205">
        <v>800</v>
      </c>
      <c r="C205" t="s">
        <v>19</v>
      </c>
      <c r="D205">
        <v>0.39230350137722703</v>
      </c>
      <c r="E205" t="b">
        <v>1</v>
      </c>
      <c r="F205">
        <v>6652.53</v>
      </c>
      <c r="G205">
        <v>6</v>
      </c>
      <c r="H205" t="s">
        <v>239</v>
      </c>
      <c r="J205">
        <v>800</v>
      </c>
      <c r="K205" t="s">
        <v>19</v>
      </c>
      <c r="L205">
        <v>0.39230350137722703</v>
      </c>
      <c r="M205" t="b">
        <v>1</v>
      </c>
      <c r="N205">
        <v>6652.53</v>
      </c>
      <c r="O205">
        <v>6</v>
      </c>
      <c r="P205" s="17">
        <f t="shared" si="9"/>
        <v>6958.44</v>
      </c>
      <c r="Q205" s="18">
        <f>Table9[[#This Row],[Resultado]]/Table9[[#This Row],[Result]]</f>
        <v>0.95603756014279062</v>
      </c>
      <c r="R205" s="16">
        <f t="shared" si="10"/>
        <v>6.5245375310248434E-3</v>
      </c>
      <c r="S205" t="b">
        <f t="shared" si="11"/>
        <v>1</v>
      </c>
    </row>
    <row r="206" spans="1:19" x14ac:dyDescent="0.25">
      <c r="A206" s="13" t="str">
        <f>_xlfn.CONCAT('Processed 2'!$G206,"-",'Processed 2'!$B206,"-",'Processed 2'!$C206)</f>
        <v>6-900-Solver method</v>
      </c>
      <c r="B206">
        <v>900</v>
      </c>
      <c r="C206" t="s">
        <v>5</v>
      </c>
      <c r="D206">
        <v>77.300771939094901</v>
      </c>
      <c r="E206" t="b">
        <v>1</v>
      </c>
      <c r="F206">
        <v>7247.82</v>
      </c>
      <c r="G206">
        <v>6</v>
      </c>
      <c r="H206" t="s">
        <v>240</v>
      </c>
      <c r="J206">
        <v>900</v>
      </c>
      <c r="K206" t="s">
        <v>5</v>
      </c>
      <c r="L206">
        <v>77.300771939094901</v>
      </c>
      <c r="M206" t="b">
        <v>1</v>
      </c>
      <c r="N206">
        <v>7247.82</v>
      </c>
      <c r="O206">
        <v>6</v>
      </c>
      <c r="P206" s="17">
        <f t="shared" si="9"/>
        <v>7247.82</v>
      </c>
      <c r="Q206" s="18">
        <f>Table9[[#This Row],[Resultado]]/Table9[[#This Row],[Result]]</f>
        <v>1</v>
      </c>
      <c r="R206" s="16">
        <f t="shared" si="10"/>
        <v>1</v>
      </c>
      <c r="S206" t="b">
        <f t="shared" si="11"/>
        <v>1</v>
      </c>
    </row>
    <row r="207" spans="1:19" x14ac:dyDescent="0.25">
      <c r="A207" s="13" t="str">
        <f>_xlfn.CONCAT('Processed 2'!$G207,"-",'Processed 2'!$B207,"-",'Processed 2'!$C207)</f>
        <v>6-900-Next Product2Buy</v>
      </c>
      <c r="B207">
        <v>900</v>
      </c>
      <c r="C207" t="s">
        <v>6</v>
      </c>
      <c r="D207">
        <v>5.6758200416993497E-2</v>
      </c>
      <c r="E207" t="b">
        <v>0</v>
      </c>
      <c r="F207">
        <v>7329.23</v>
      </c>
      <c r="G207">
        <v>6</v>
      </c>
      <c r="H207" t="s">
        <v>241</v>
      </c>
      <c r="J207">
        <v>900</v>
      </c>
      <c r="K207" t="s">
        <v>6</v>
      </c>
      <c r="L207">
        <v>5.6758200416993497E-2</v>
      </c>
      <c r="M207" t="b">
        <v>0</v>
      </c>
      <c r="N207">
        <v>7329.23</v>
      </c>
      <c r="O207">
        <v>6</v>
      </c>
      <c r="P207" s="17">
        <f t="shared" si="9"/>
        <v>7247.82</v>
      </c>
      <c r="Q207" s="18">
        <f>Table9[[#This Row],[Resultado]]/Table9[[#This Row],[Result]]</f>
        <v>1.0112323429665748</v>
      </c>
      <c r="R207" s="16">
        <f t="shared" si="10"/>
        <v>7.3425140516983648E-4</v>
      </c>
      <c r="S207" t="b">
        <f t="shared" si="11"/>
        <v>0</v>
      </c>
    </row>
    <row r="208" spans="1:19" x14ac:dyDescent="0.25">
      <c r="A208" s="13" t="str">
        <f>_xlfn.CONCAT('Processed 2'!$G208,"-",'Processed 2'!$B208,"-",'Processed 2'!$C208)</f>
        <v>6-900-Next Product Improved V2.1</v>
      </c>
      <c r="B208">
        <v>900</v>
      </c>
      <c r="C208" t="s">
        <v>19</v>
      </c>
      <c r="D208">
        <v>0.46331196989700602</v>
      </c>
      <c r="E208" t="b">
        <v>1</v>
      </c>
      <c r="F208">
        <v>7151.73</v>
      </c>
      <c r="G208">
        <v>6</v>
      </c>
      <c r="H208" t="s">
        <v>242</v>
      </c>
      <c r="J208">
        <v>900</v>
      </c>
      <c r="K208" t="s">
        <v>19</v>
      </c>
      <c r="L208">
        <v>0.46331196989700602</v>
      </c>
      <c r="M208" t="b">
        <v>1</v>
      </c>
      <c r="N208">
        <v>7151.73</v>
      </c>
      <c r="O208">
        <v>6</v>
      </c>
      <c r="P208" s="17">
        <f t="shared" si="9"/>
        <v>7247.82</v>
      </c>
      <c r="Q208" s="18">
        <f>Table9[[#This Row],[Resultado]]/Table9[[#This Row],[Result]]</f>
        <v>0.98674222041938131</v>
      </c>
      <c r="R208" s="16">
        <f t="shared" si="10"/>
        <v>5.9936266905852948E-3</v>
      </c>
      <c r="S208" t="b">
        <f t="shared" si="11"/>
        <v>1</v>
      </c>
    </row>
    <row r="209" spans="1:19" x14ac:dyDescent="0.25">
      <c r="A209" s="13" t="str">
        <f>_xlfn.CONCAT('Processed 2'!$G209,"-",'Processed 2'!$B209,"-",'Processed 2'!$C209)</f>
        <v>6-1000-Solver method</v>
      </c>
      <c r="B209">
        <v>1000</v>
      </c>
      <c r="C209" t="s">
        <v>5</v>
      </c>
      <c r="D209">
        <v>93.304259941956801</v>
      </c>
      <c r="E209" t="b">
        <v>1</v>
      </c>
      <c r="F209">
        <v>8690.23</v>
      </c>
      <c r="G209">
        <v>6</v>
      </c>
      <c r="H209" t="s">
        <v>243</v>
      </c>
      <c r="J209">
        <v>1000</v>
      </c>
      <c r="K209" t="s">
        <v>5</v>
      </c>
      <c r="L209">
        <v>93.304259941956801</v>
      </c>
      <c r="M209" t="b">
        <v>1</v>
      </c>
      <c r="N209">
        <v>8690.23</v>
      </c>
      <c r="O209">
        <v>6</v>
      </c>
      <c r="P209" s="17">
        <f t="shared" si="9"/>
        <v>8690.23</v>
      </c>
      <c r="Q209" s="18">
        <f>Table9[[#This Row],[Resultado]]/Table9[[#This Row],[Result]]</f>
        <v>1</v>
      </c>
      <c r="R209" s="16">
        <f t="shared" si="10"/>
        <v>1</v>
      </c>
      <c r="S209" t="b">
        <f t="shared" si="11"/>
        <v>1</v>
      </c>
    </row>
    <row r="210" spans="1:19" x14ac:dyDescent="0.25">
      <c r="A210" s="13" t="str">
        <f>_xlfn.CONCAT('Processed 2'!$G210,"-",'Processed 2'!$B210,"-",'Processed 2'!$C210)</f>
        <v>6-1000-Next Product2Buy</v>
      </c>
      <c r="B210">
        <v>1000</v>
      </c>
      <c r="C210" t="s">
        <v>6</v>
      </c>
      <c r="D210">
        <v>4.9549168860835303E-2</v>
      </c>
      <c r="E210" t="b">
        <v>0</v>
      </c>
      <c r="F210">
        <v>8610.56</v>
      </c>
      <c r="G210">
        <v>6</v>
      </c>
      <c r="H210" t="s">
        <v>244</v>
      </c>
      <c r="J210">
        <v>1000</v>
      </c>
      <c r="K210" t="s">
        <v>6</v>
      </c>
      <c r="L210">
        <v>4.9549168860835303E-2</v>
      </c>
      <c r="M210" t="b">
        <v>0</v>
      </c>
      <c r="N210">
        <v>8610.56</v>
      </c>
      <c r="O210">
        <v>6</v>
      </c>
      <c r="P210" s="17">
        <f t="shared" si="9"/>
        <v>8690.23</v>
      </c>
      <c r="Q210" s="18">
        <f>Table9[[#This Row],[Resultado]]/Table9[[#This Row],[Result]]</f>
        <v>0.99083223343916094</v>
      </c>
      <c r="R210" s="16">
        <f t="shared" si="10"/>
        <v>5.3104937429072484E-4</v>
      </c>
      <c r="S210" t="b">
        <f t="shared" si="11"/>
        <v>0</v>
      </c>
    </row>
    <row r="211" spans="1:19" x14ac:dyDescent="0.25">
      <c r="A211" s="13" t="str">
        <f>_xlfn.CONCAT('Processed 2'!$G211,"-",'Processed 2'!$B211,"-",'Processed 2'!$C211)</f>
        <v>6-1000-Next Product Improved V2.1</v>
      </c>
      <c r="B211">
        <v>1000</v>
      </c>
      <c r="C211" t="s">
        <v>19</v>
      </c>
      <c r="D211">
        <v>0.60424870092202798</v>
      </c>
      <c r="E211" t="b">
        <v>1</v>
      </c>
      <c r="F211">
        <v>8346.2099999999991</v>
      </c>
      <c r="G211">
        <v>6</v>
      </c>
      <c r="H211" t="s">
        <v>245</v>
      </c>
      <c r="J211">
        <v>1000</v>
      </c>
      <c r="K211" t="s">
        <v>19</v>
      </c>
      <c r="L211">
        <v>0.60424870092202798</v>
      </c>
      <c r="M211" t="b">
        <v>1</v>
      </c>
      <c r="N211">
        <v>8346.2099999999991</v>
      </c>
      <c r="O211">
        <v>6</v>
      </c>
      <c r="P211" s="17">
        <f t="shared" si="9"/>
        <v>8690.23</v>
      </c>
      <c r="Q211" s="18">
        <f>Table9[[#This Row],[Resultado]]/Table9[[#This Row],[Result]]</f>
        <v>0.96041301553583736</v>
      </c>
      <c r="R211" s="16">
        <f t="shared" si="10"/>
        <v>6.4761105366241819E-3</v>
      </c>
      <c r="S211" t="b">
        <f t="shared" si="11"/>
        <v>1</v>
      </c>
    </row>
    <row r="212" spans="1:19" x14ac:dyDescent="0.25">
      <c r="A212" s="13" t="str">
        <f>_xlfn.CONCAT('Processed 2'!$G212,"-",'Processed 2'!$B212,"-",'Processed 2'!$C212)</f>
        <v>7-10-Solver method</v>
      </c>
      <c r="B212">
        <v>10</v>
      </c>
      <c r="C212" t="s">
        <v>5</v>
      </c>
      <c r="D212">
        <v>5.4893448379982099E-2</v>
      </c>
      <c r="E212" t="b">
        <v>1</v>
      </c>
      <c r="F212">
        <v>90.74</v>
      </c>
      <c r="G212" s="9">
        <v>7</v>
      </c>
      <c r="H212" t="s">
        <v>246</v>
      </c>
      <c r="J212">
        <v>10</v>
      </c>
      <c r="K212" t="s">
        <v>5</v>
      </c>
      <c r="L212">
        <v>5.4893448379982099E-2</v>
      </c>
      <c r="M212" t="b">
        <v>1</v>
      </c>
      <c r="N212">
        <v>90.74</v>
      </c>
      <c r="O212">
        <v>7</v>
      </c>
      <c r="P212" s="17">
        <f t="shared" si="9"/>
        <v>90.74</v>
      </c>
      <c r="Q212" s="18">
        <f>Table9[[#This Row],[Resultado]]/Table9[[#This Row],[Result]]</f>
        <v>1</v>
      </c>
      <c r="R212" s="16">
        <f t="shared" si="10"/>
        <v>1</v>
      </c>
      <c r="S212" t="b">
        <f t="shared" si="11"/>
        <v>1</v>
      </c>
    </row>
    <row r="213" spans="1:19" x14ac:dyDescent="0.25">
      <c r="A213" s="13" t="str">
        <f>_xlfn.CONCAT('Processed 2'!$G213,"-",'Processed 2'!$B213,"-",'Processed 2'!$C213)</f>
        <v>7-10-Next Product2Buy</v>
      </c>
      <c r="B213">
        <v>10</v>
      </c>
      <c r="C213" t="s">
        <v>6</v>
      </c>
      <c r="D213">
        <v>2.72204681510265E-3</v>
      </c>
      <c r="E213" t="b">
        <v>0</v>
      </c>
      <c r="F213">
        <v>102.65</v>
      </c>
      <c r="G213" s="9">
        <v>7</v>
      </c>
      <c r="H213" t="s">
        <v>247</v>
      </c>
      <c r="J213">
        <v>10</v>
      </c>
      <c r="K213" t="s">
        <v>6</v>
      </c>
      <c r="L213">
        <v>2.72204681510265E-3</v>
      </c>
      <c r="M213" t="b">
        <v>0</v>
      </c>
      <c r="N213">
        <v>102.65</v>
      </c>
      <c r="O213">
        <v>7</v>
      </c>
      <c r="P213" s="17">
        <f t="shared" si="9"/>
        <v>90.74</v>
      </c>
      <c r="Q213" s="18">
        <f>Table9[[#This Row],[Resultado]]/Table9[[#This Row],[Result]]</f>
        <v>1.1312541326867975</v>
      </c>
      <c r="R213" s="16">
        <f t="shared" si="10"/>
        <v>4.9587826879815666E-2</v>
      </c>
      <c r="S213" t="b">
        <f t="shared" si="11"/>
        <v>0</v>
      </c>
    </row>
    <row r="214" spans="1:19" x14ac:dyDescent="0.25">
      <c r="A214" s="13" t="str">
        <f>_xlfn.CONCAT('Processed 2'!$G214,"-",'Processed 2'!$B214,"-",'Processed 2'!$C214)</f>
        <v>7-10-Next Product Improved V2.1</v>
      </c>
      <c r="B214">
        <v>10</v>
      </c>
      <c r="C214" t="s">
        <v>19</v>
      </c>
      <c r="D214">
        <v>6.2334256682245398E-3</v>
      </c>
      <c r="E214" t="b">
        <v>1</v>
      </c>
      <c r="F214">
        <v>89.92</v>
      </c>
      <c r="G214" s="9">
        <v>7</v>
      </c>
      <c r="H214" t="s">
        <v>248</v>
      </c>
      <c r="J214">
        <v>10</v>
      </c>
      <c r="K214" t="s">
        <v>19</v>
      </c>
      <c r="L214">
        <v>6.2334256682245398E-3</v>
      </c>
      <c r="M214" t="b">
        <v>1</v>
      </c>
      <c r="N214">
        <v>89.92</v>
      </c>
      <c r="O214">
        <v>7</v>
      </c>
      <c r="P214" s="17">
        <f t="shared" si="9"/>
        <v>90.74</v>
      </c>
      <c r="Q214" s="18">
        <f>Table9[[#This Row],[Resultado]]/Table9[[#This Row],[Result]]</f>
        <v>0.99096319153625756</v>
      </c>
      <c r="R214" s="16">
        <f t="shared" si="10"/>
        <v>0.11355500250368079</v>
      </c>
      <c r="S214" t="b">
        <f t="shared" si="11"/>
        <v>1</v>
      </c>
    </row>
    <row r="215" spans="1:19" x14ac:dyDescent="0.25">
      <c r="A215" s="13" t="str">
        <f>_xlfn.CONCAT('Processed 2'!$G215,"-",'Processed 2'!$B215,"-",'Processed 2'!$C215)</f>
        <v>7-20-Solver method</v>
      </c>
      <c r="B215">
        <v>20</v>
      </c>
      <c r="C215" t="s">
        <v>5</v>
      </c>
      <c r="D215">
        <v>0.101559217954103</v>
      </c>
      <c r="E215" t="b">
        <v>1</v>
      </c>
      <c r="F215">
        <v>181.13</v>
      </c>
      <c r="G215">
        <v>7</v>
      </c>
      <c r="H215" t="s">
        <v>249</v>
      </c>
      <c r="J215">
        <v>20</v>
      </c>
      <c r="K215" t="s">
        <v>5</v>
      </c>
      <c r="L215">
        <v>0.101559217954103</v>
      </c>
      <c r="M215" t="b">
        <v>1</v>
      </c>
      <c r="N215">
        <v>181.13</v>
      </c>
      <c r="O215">
        <v>7</v>
      </c>
      <c r="P215" s="17">
        <f t="shared" si="9"/>
        <v>181.13</v>
      </c>
      <c r="Q215" s="18">
        <f>Table9[[#This Row],[Resultado]]/Table9[[#This Row],[Result]]</f>
        <v>1</v>
      </c>
      <c r="R215" s="16">
        <f t="shared" si="10"/>
        <v>1</v>
      </c>
      <c r="S215" t="b">
        <f t="shared" si="11"/>
        <v>1</v>
      </c>
    </row>
    <row r="216" spans="1:19" x14ac:dyDescent="0.25">
      <c r="A216" s="13" t="str">
        <f>_xlfn.CONCAT('Processed 2'!$G216,"-",'Processed 2'!$B216,"-",'Processed 2'!$C216)</f>
        <v>7-20-Next Product2Buy</v>
      </c>
      <c r="B216">
        <v>20</v>
      </c>
      <c r="C216" t="s">
        <v>6</v>
      </c>
      <c r="D216">
        <v>2.5842008874651899E-3</v>
      </c>
      <c r="E216" t="b">
        <v>0</v>
      </c>
      <c r="F216">
        <v>187.99</v>
      </c>
      <c r="G216">
        <v>7</v>
      </c>
      <c r="H216" t="s">
        <v>250</v>
      </c>
      <c r="J216">
        <v>20</v>
      </c>
      <c r="K216" t="s">
        <v>6</v>
      </c>
      <c r="L216">
        <v>2.5842008874651899E-3</v>
      </c>
      <c r="M216" t="b">
        <v>0</v>
      </c>
      <c r="N216">
        <v>187.99</v>
      </c>
      <c r="O216">
        <v>7</v>
      </c>
      <c r="P216" s="17">
        <f t="shared" si="9"/>
        <v>181.13</v>
      </c>
      <c r="Q216" s="18">
        <f>Table9[[#This Row],[Resultado]]/Table9[[#This Row],[Result]]</f>
        <v>1.0378733506321427</v>
      </c>
      <c r="R216" s="16">
        <f t="shared" si="10"/>
        <v>2.5445261784440395E-2</v>
      </c>
      <c r="S216" t="b">
        <f t="shared" si="11"/>
        <v>0</v>
      </c>
    </row>
    <row r="217" spans="1:19" x14ac:dyDescent="0.25">
      <c r="A217" s="13" t="str">
        <f>_xlfn.CONCAT('Processed 2'!$G217,"-",'Processed 2'!$B217,"-",'Processed 2'!$C217)</f>
        <v>7-20-Next Product Improved V2.1</v>
      </c>
      <c r="B217">
        <v>20</v>
      </c>
      <c r="C217" t="s">
        <v>19</v>
      </c>
      <c r="D217">
        <v>8.9710622013338404E-3</v>
      </c>
      <c r="E217" t="b">
        <v>1</v>
      </c>
      <c r="F217">
        <v>176.09</v>
      </c>
      <c r="G217">
        <v>7</v>
      </c>
      <c r="H217" t="s">
        <v>251</v>
      </c>
      <c r="J217">
        <v>20</v>
      </c>
      <c r="K217" t="s">
        <v>19</v>
      </c>
      <c r="L217">
        <v>8.9710622013338404E-3</v>
      </c>
      <c r="M217" t="b">
        <v>1</v>
      </c>
      <c r="N217">
        <v>176.09</v>
      </c>
      <c r="O217">
        <v>7</v>
      </c>
      <c r="P217" s="17">
        <f t="shared" si="9"/>
        <v>181.13</v>
      </c>
      <c r="Q217" s="18">
        <f>Table9[[#This Row],[Resultado]]/Table9[[#This Row],[Result]]</f>
        <v>0.97217468116822181</v>
      </c>
      <c r="R217" s="16">
        <f t="shared" si="10"/>
        <v>8.8333313135476044E-2</v>
      </c>
      <c r="S217" t="b">
        <f t="shared" si="11"/>
        <v>1</v>
      </c>
    </row>
    <row r="218" spans="1:19" x14ac:dyDescent="0.25">
      <c r="A218" s="13" t="str">
        <f>_xlfn.CONCAT('Processed 2'!$G218,"-",'Processed 2'!$B218,"-",'Processed 2'!$C218)</f>
        <v>7-30-Solver method</v>
      </c>
      <c r="B218">
        <v>30</v>
      </c>
      <c r="C218" t="s">
        <v>5</v>
      </c>
      <c r="D218">
        <v>0.226639628078559</v>
      </c>
      <c r="E218" t="b">
        <v>1</v>
      </c>
      <c r="F218">
        <v>256.25</v>
      </c>
      <c r="G218">
        <v>7</v>
      </c>
      <c r="H218" t="s">
        <v>252</v>
      </c>
      <c r="J218">
        <v>30</v>
      </c>
      <c r="K218" t="s">
        <v>5</v>
      </c>
      <c r="L218">
        <v>0.226639628078559</v>
      </c>
      <c r="M218" t="b">
        <v>1</v>
      </c>
      <c r="N218">
        <v>256.25</v>
      </c>
      <c r="O218">
        <v>7</v>
      </c>
      <c r="P218" s="17">
        <f t="shared" si="9"/>
        <v>256.25</v>
      </c>
      <c r="Q218" s="18">
        <f>Table9[[#This Row],[Resultado]]/Table9[[#This Row],[Result]]</f>
        <v>1</v>
      </c>
      <c r="R218" s="16">
        <f t="shared" si="10"/>
        <v>1</v>
      </c>
      <c r="S218" t="b">
        <f t="shared" si="11"/>
        <v>1</v>
      </c>
    </row>
    <row r="219" spans="1:19" x14ac:dyDescent="0.25">
      <c r="A219" s="13" t="str">
        <f>_xlfn.CONCAT('Processed 2'!$G219,"-",'Processed 2'!$B219,"-",'Processed 2'!$C219)</f>
        <v>7-30-Next Product2Buy</v>
      </c>
      <c r="B219">
        <v>30</v>
      </c>
      <c r="C219" t="s">
        <v>6</v>
      </c>
      <c r="D219">
        <v>6.62521989707504E-3</v>
      </c>
      <c r="E219" t="b">
        <v>0</v>
      </c>
      <c r="F219">
        <v>271.92</v>
      </c>
      <c r="G219">
        <v>7</v>
      </c>
      <c r="H219" t="s">
        <v>253</v>
      </c>
      <c r="J219">
        <v>30</v>
      </c>
      <c r="K219" t="s">
        <v>6</v>
      </c>
      <c r="L219">
        <v>6.62521989707504E-3</v>
      </c>
      <c r="M219" t="b">
        <v>0</v>
      </c>
      <c r="N219">
        <v>271.92</v>
      </c>
      <c r="O219">
        <v>7</v>
      </c>
      <c r="P219" s="17">
        <f t="shared" si="9"/>
        <v>256.25</v>
      </c>
      <c r="Q219" s="18">
        <f>Table9[[#This Row],[Resultado]]/Table9[[#This Row],[Result]]</f>
        <v>1.0611512195121953</v>
      </c>
      <c r="R219" s="16">
        <f t="shared" si="10"/>
        <v>2.923239838171007E-2</v>
      </c>
      <c r="S219" t="b">
        <f t="shared" si="11"/>
        <v>0</v>
      </c>
    </row>
    <row r="220" spans="1:19" x14ac:dyDescent="0.25">
      <c r="A220" s="13" t="str">
        <f>_xlfn.CONCAT('Processed 2'!$G220,"-",'Processed 2'!$B220,"-",'Processed 2'!$C220)</f>
        <v>7-30-Next Product Improved V2.1</v>
      </c>
      <c r="B220">
        <v>30</v>
      </c>
      <c r="C220" t="s">
        <v>19</v>
      </c>
      <c r="D220">
        <v>1.7810022055348401E-2</v>
      </c>
      <c r="E220" t="b">
        <v>1</v>
      </c>
      <c r="F220">
        <v>248.29</v>
      </c>
      <c r="G220">
        <v>7</v>
      </c>
      <c r="H220" t="s">
        <v>254</v>
      </c>
      <c r="J220">
        <v>30</v>
      </c>
      <c r="K220" t="s">
        <v>19</v>
      </c>
      <c r="L220">
        <v>1.7810022055348401E-2</v>
      </c>
      <c r="M220" t="b">
        <v>1</v>
      </c>
      <c r="N220">
        <v>248.29</v>
      </c>
      <c r="O220">
        <v>7</v>
      </c>
      <c r="P220" s="17">
        <f t="shared" si="9"/>
        <v>256.25</v>
      </c>
      <c r="Q220" s="18">
        <f>Table9[[#This Row],[Resultado]]/Table9[[#This Row],[Result]]</f>
        <v>0.96893658536585359</v>
      </c>
      <c r="R220" s="16">
        <f t="shared" si="10"/>
        <v>7.8583000715016171E-2</v>
      </c>
      <c r="S220" t="b">
        <f t="shared" si="11"/>
        <v>1</v>
      </c>
    </row>
    <row r="221" spans="1:19" x14ac:dyDescent="0.25">
      <c r="A221" s="13" t="str">
        <f>_xlfn.CONCAT('Processed 2'!$G221,"-",'Processed 2'!$B221,"-",'Processed 2'!$C221)</f>
        <v>7-40-Solver method</v>
      </c>
      <c r="B221">
        <v>40</v>
      </c>
      <c r="C221" t="s">
        <v>5</v>
      </c>
      <c r="D221">
        <v>0.30419232132542101</v>
      </c>
      <c r="E221" t="b">
        <v>1</v>
      </c>
      <c r="F221">
        <v>337.73</v>
      </c>
      <c r="G221">
        <v>7</v>
      </c>
      <c r="H221" t="s">
        <v>255</v>
      </c>
      <c r="J221">
        <v>40</v>
      </c>
      <c r="K221" t="s">
        <v>5</v>
      </c>
      <c r="L221">
        <v>0.30419232132542101</v>
      </c>
      <c r="M221" t="b">
        <v>1</v>
      </c>
      <c r="N221">
        <v>337.73</v>
      </c>
      <c r="O221">
        <v>7</v>
      </c>
      <c r="P221" s="17">
        <f t="shared" si="9"/>
        <v>337.73</v>
      </c>
      <c r="Q221" s="18">
        <f>Table9[[#This Row],[Resultado]]/Table9[[#This Row],[Result]]</f>
        <v>1</v>
      </c>
      <c r="R221" s="16">
        <f t="shared" si="10"/>
        <v>1</v>
      </c>
      <c r="S221" t="b">
        <f t="shared" si="11"/>
        <v>1</v>
      </c>
    </row>
    <row r="222" spans="1:19" x14ac:dyDescent="0.25">
      <c r="A222" s="13" t="str">
        <f>_xlfn.CONCAT('Processed 2'!$G222,"-",'Processed 2'!$B222,"-",'Processed 2'!$C222)</f>
        <v>7-40-Next Product2Buy</v>
      </c>
      <c r="B222">
        <v>40</v>
      </c>
      <c r="C222" t="s">
        <v>6</v>
      </c>
      <c r="D222">
        <v>6.4607073465315903E-3</v>
      </c>
      <c r="E222" t="b">
        <v>0</v>
      </c>
      <c r="F222">
        <v>364.07</v>
      </c>
      <c r="G222">
        <v>7</v>
      </c>
      <c r="H222" t="s">
        <v>256</v>
      </c>
      <c r="J222">
        <v>40</v>
      </c>
      <c r="K222" t="s">
        <v>6</v>
      </c>
      <c r="L222">
        <v>6.4607073465315903E-3</v>
      </c>
      <c r="M222" t="b">
        <v>0</v>
      </c>
      <c r="N222">
        <v>364.07</v>
      </c>
      <c r="O222">
        <v>7</v>
      </c>
      <c r="P222" s="17">
        <f t="shared" si="9"/>
        <v>337.73</v>
      </c>
      <c r="Q222" s="18">
        <f>Table9[[#This Row],[Resultado]]/Table9[[#This Row],[Result]]</f>
        <v>1.0779912948213068</v>
      </c>
      <c r="R222" s="16">
        <f t="shared" si="10"/>
        <v>2.123889031248757E-2</v>
      </c>
      <c r="S222" t="b">
        <f t="shared" si="11"/>
        <v>0</v>
      </c>
    </row>
    <row r="223" spans="1:19" x14ac:dyDescent="0.25">
      <c r="A223" s="13" t="str">
        <f>_xlfn.CONCAT('Processed 2'!$G223,"-",'Processed 2'!$B223,"-",'Processed 2'!$C223)</f>
        <v>7-40-Next Product Improved V2.1</v>
      </c>
      <c r="B223">
        <v>40</v>
      </c>
      <c r="C223" t="s">
        <v>19</v>
      </c>
      <c r="D223">
        <v>2.2344578716588698E-2</v>
      </c>
      <c r="E223" t="b">
        <v>1</v>
      </c>
      <c r="F223">
        <v>329.62</v>
      </c>
      <c r="G223">
        <v>7</v>
      </c>
      <c r="H223" t="s">
        <v>257</v>
      </c>
      <c r="J223">
        <v>40</v>
      </c>
      <c r="K223" t="s">
        <v>19</v>
      </c>
      <c r="L223">
        <v>2.2344578716588698E-2</v>
      </c>
      <c r="M223" t="b">
        <v>1</v>
      </c>
      <c r="N223">
        <v>329.62</v>
      </c>
      <c r="O223">
        <v>7</v>
      </c>
      <c r="P223" s="17">
        <f t="shared" si="9"/>
        <v>337.73</v>
      </c>
      <c r="Q223" s="18">
        <f>Table9[[#This Row],[Resultado]]/Table9[[#This Row],[Result]]</f>
        <v>0.97598673496580102</v>
      </c>
      <c r="R223" s="16">
        <f t="shared" si="10"/>
        <v>7.3455433126087225E-2</v>
      </c>
      <c r="S223" t="b">
        <f t="shared" si="11"/>
        <v>1</v>
      </c>
    </row>
    <row r="224" spans="1:19" x14ac:dyDescent="0.25">
      <c r="A224" s="13" t="str">
        <f>_xlfn.CONCAT('Processed 2'!$G224,"-",'Processed 2'!$B224,"-",'Processed 2'!$C224)</f>
        <v>7-50-Solver method</v>
      </c>
      <c r="B224">
        <v>50</v>
      </c>
      <c r="C224" t="s">
        <v>5</v>
      </c>
      <c r="D224">
        <v>0.35275798521766499</v>
      </c>
      <c r="E224" t="b">
        <v>1</v>
      </c>
      <c r="F224">
        <v>442.28</v>
      </c>
      <c r="G224">
        <v>7</v>
      </c>
      <c r="H224" t="s">
        <v>258</v>
      </c>
      <c r="J224">
        <v>50</v>
      </c>
      <c r="K224" t="s">
        <v>5</v>
      </c>
      <c r="L224">
        <v>0.35275798521766499</v>
      </c>
      <c r="M224" t="b">
        <v>1</v>
      </c>
      <c r="N224">
        <v>442.28</v>
      </c>
      <c r="O224">
        <v>7</v>
      </c>
      <c r="P224" s="17">
        <f t="shared" si="9"/>
        <v>442.28</v>
      </c>
      <c r="Q224" s="18">
        <f>Table9[[#This Row],[Resultado]]/Table9[[#This Row],[Result]]</f>
        <v>1</v>
      </c>
      <c r="R224" s="16">
        <f t="shared" si="10"/>
        <v>1</v>
      </c>
      <c r="S224" t="b">
        <f t="shared" si="11"/>
        <v>1</v>
      </c>
    </row>
    <row r="225" spans="1:19" x14ac:dyDescent="0.25">
      <c r="A225" s="13" t="str">
        <f>_xlfn.CONCAT('Processed 2'!$G225,"-",'Processed 2'!$B225,"-",'Processed 2'!$C225)</f>
        <v>7-50-Next Product2Buy</v>
      </c>
      <c r="B225">
        <v>50</v>
      </c>
      <c r="C225" t="s">
        <v>6</v>
      </c>
      <c r="D225">
        <v>1.06900337394317E-2</v>
      </c>
      <c r="E225" t="b">
        <v>0</v>
      </c>
      <c r="F225">
        <v>432.84</v>
      </c>
      <c r="G225">
        <v>7</v>
      </c>
      <c r="H225" t="s">
        <v>259</v>
      </c>
      <c r="J225">
        <v>50</v>
      </c>
      <c r="K225" t="s">
        <v>6</v>
      </c>
      <c r="L225">
        <v>1.06900337394317E-2</v>
      </c>
      <c r="M225" t="b">
        <v>0</v>
      </c>
      <c r="N225">
        <v>432.84</v>
      </c>
      <c r="O225">
        <v>7</v>
      </c>
      <c r="P225" s="17">
        <f t="shared" si="9"/>
        <v>442.28</v>
      </c>
      <c r="Q225" s="18">
        <f>Table9[[#This Row],[Resultado]]/Table9[[#This Row],[Result]]</f>
        <v>0.97865605498779051</v>
      </c>
      <c r="R225" s="16">
        <f t="shared" si="10"/>
        <v>3.0304158055658316E-2</v>
      </c>
      <c r="S225" t="b">
        <f t="shared" si="11"/>
        <v>0</v>
      </c>
    </row>
    <row r="226" spans="1:19" x14ac:dyDescent="0.25">
      <c r="A226" s="13" t="str">
        <f>_xlfn.CONCAT('Processed 2'!$G226,"-",'Processed 2'!$B226,"-",'Processed 2'!$C226)</f>
        <v>7-50-Next Product Improved V2.1</v>
      </c>
      <c r="B226">
        <v>50</v>
      </c>
      <c r="C226" t="s">
        <v>19</v>
      </c>
      <c r="D226">
        <v>1.2719158614713901E-2</v>
      </c>
      <c r="E226" t="b">
        <v>1</v>
      </c>
      <c r="F226">
        <v>421.29</v>
      </c>
      <c r="G226">
        <v>7</v>
      </c>
      <c r="H226" t="s">
        <v>260</v>
      </c>
      <c r="J226">
        <v>50</v>
      </c>
      <c r="K226" t="s">
        <v>19</v>
      </c>
      <c r="L226">
        <v>1.2719158614713901E-2</v>
      </c>
      <c r="M226" t="b">
        <v>1</v>
      </c>
      <c r="N226">
        <v>421.29</v>
      </c>
      <c r="O226">
        <v>7</v>
      </c>
      <c r="P226" s="17">
        <f t="shared" si="9"/>
        <v>442.28</v>
      </c>
      <c r="Q226" s="18">
        <f>Table9[[#This Row],[Resultado]]/Table9[[#This Row],[Result]]</f>
        <v>0.95254137650357251</v>
      </c>
      <c r="R226" s="16">
        <f t="shared" si="10"/>
        <v>3.6056330820876246E-2</v>
      </c>
      <c r="S226" t="b">
        <f t="shared" si="11"/>
        <v>1</v>
      </c>
    </row>
    <row r="227" spans="1:19" x14ac:dyDescent="0.25">
      <c r="A227" s="13" t="str">
        <f>_xlfn.CONCAT('Processed 2'!$G227,"-",'Processed 2'!$B227,"-",'Processed 2'!$C227)</f>
        <v>7-60-Solver method</v>
      </c>
      <c r="B227">
        <v>60</v>
      </c>
      <c r="C227" t="s">
        <v>5</v>
      </c>
      <c r="D227">
        <v>0.51882048193561903</v>
      </c>
      <c r="E227" t="b">
        <v>1</v>
      </c>
      <c r="F227">
        <v>511.72</v>
      </c>
      <c r="G227">
        <v>7</v>
      </c>
      <c r="H227" t="s">
        <v>261</v>
      </c>
      <c r="J227">
        <v>60</v>
      </c>
      <c r="K227" t="s">
        <v>5</v>
      </c>
      <c r="L227">
        <v>0.51882048193561903</v>
      </c>
      <c r="M227" t="b">
        <v>1</v>
      </c>
      <c r="N227">
        <v>511.72</v>
      </c>
      <c r="O227">
        <v>7</v>
      </c>
      <c r="P227" s="17">
        <f t="shared" si="9"/>
        <v>511.72</v>
      </c>
      <c r="Q227" s="18">
        <f>Table9[[#This Row],[Resultado]]/Table9[[#This Row],[Result]]</f>
        <v>1</v>
      </c>
      <c r="R227" s="16">
        <f t="shared" si="10"/>
        <v>1</v>
      </c>
      <c r="S227" t="b">
        <f t="shared" si="11"/>
        <v>1</v>
      </c>
    </row>
    <row r="228" spans="1:19" x14ac:dyDescent="0.25">
      <c r="A228" s="13" t="str">
        <f>_xlfn.CONCAT('Processed 2'!$G228,"-",'Processed 2'!$B228,"-",'Processed 2'!$C228)</f>
        <v>7-60-Next Product2Buy</v>
      </c>
      <c r="B228">
        <v>60</v>
      </c>
      <c r="C228" t="s">
        <v>6</v>
      </c>
      <c r="D228">
        <v>6.6666557265135902E-3</v>
      </c>
      <c r="E228" t="b">
        <v>0</v>
      </c>
      <c r="F228">
        <v>508.86</v>
      </c>
      <c r="G228">
        <v>7</v>
      </c>
      <c r="H228" t="s">
        <v>262</v>
      </c>
      <c r="J228">
        <v>60</v>
      </c>
      <c r="K228" t="s">
        <v>6</v>
      </c>
      <c r="L228">
        <v>6.6666557265135902E-3</v>
      </c>
      <c r="M228" t="b">
        <v>0</v>
      </c>
      <c r="N228">
        <v>508.86</v>
      </c>
      <c r="O228">
        <v>7</v>
      </c>
      <c r="P228" s="17">
        <f t="shared" si="9"/>
        <v>511.72</v>
      </c>
      <c r="Q228" s="18">
        <f>Table9[[#This Row],[Resultado]]/Table9[[#This Row],[Result]]</f>
        <v>0.99441100601891652</v>
      </c>
      <c r="R228" s="16">
        <f t="shared" si="10"/>
        <v>1.2849638668160489E-2</v>
      </c>
      <c r="S228" t="b">
        <f t="shared" si="11"/>
        <v>0</v>
      </c>
    </row>
    <row r="229" spans="1:19" x14ac:dyDescent="0.25">
      <c r="A229" s="13" t="str">
        <f>_xlfn.CONCAT('Processed 2'!$G229,"-",'Processed 2'!$B229,"-",'Processed 2'!$C229)</f>
        <v>7-60-Next Product Improved V2.1</v>
      </c>
      <c r="B229">
        <v>60</v>
      </c>
      <c r="C229" t="s">
        <v>19</v>
      </c>
      <c r="D229">
        <v>1.2477517985611499E-2</v>
      </c>
      <c r="E229" t="b">
        <v>1</v>
      </c>
      <c r="F229">
        <v>493.24</v>
      </c>
      <c r="G229">
        <v>7</v>
      </c>
      <c r="H229" t="s">
        <v>263</v>
      </c>
      <c r="J229">
        <v>60</v>
      </c>
      <c r="K229" t="s">
        <v>19</v>
      </c>
      <c r="L229">
        <v>1.2477517985611499E-2</v>
      </c>
      <c r="M229" t="b">
        <v>1</v>
      </c>
      <c r="N229">
        <v>493.24</v>
      </c>
      <c r="O229">
        <v>7</v>
      </c>
      <c r="P229" s="17">
        <f t="shared" si="9"/>
        <v>511.72</v>
      </c>
      <c r="Q229" s="18">
        <f>Table9[[#This Row],[Resultado]]/Table9[[#This Row],[Result]]</f>
        <v>0.96388650042992263</v>
      </c>
      <c r="R229" s="16">
        <f t="shared" si="10"/>
        <v>2.4049779104826949E-2</v>
      </c>
      <c r="S229" t="b">
        <f t="shared" si="11"/>
        <v>1</v>
      </c>
    </row>
    <row r="230" spans="1:19" x14ac:dyDescent="0.25">
      <c r="A230" s="13" t="str">
        <f>_xlfn.CONCAT('Processed 2'!$G230,"-",'Processed 2'!$B230,"-",'Processed 2'!$C230)</f>
        <v>7-70-Solver method</v>
      </c>
      <c r="B230">
        <v>70</v>
      </c>
      <c r="C230" t="s">
        <v>5</v>
      </c>
      <c r="D230">
        <v>0.62157559536312501</v>
      </c>
      <c r="E230" t="b">
        <v>1</v>
      </c>
      <c r="F230">
        <v>574.79999999999995</v>
      </c>
      <c r="G230">
        <v>7</v>
      </c>
      <c r="H230" t="s">
        <v>264</v>
      </c>
      <c r="J230">
        <v>70</v>
      </c>
      <c r="K230" t="s">
        <v>5</v>
      </c>
      <c r="L230">
        <v>0.62157559536312501</v>
      </c>
      <c r="M230" t="b">
        <v>1</v>
      </c>
      <c r="N230">
        <v>574.79999999999995</v>
      </c>
      <c r="O230">
        <v>7</v>
      </c>
      <c r="P230" s="17">
        <f t="shared" si="9"/>
        <v>574.79999999999995</v>
      </c>
      <c r="Q230" s="18">
        <f>Table9[[#This Row],[Resultado]]/Table9[[#This Row],[Result]]</f>
        <v>1</v>
      </c>
      <c r="R230" s="16">
        <f t="shared" si="10"/>
        <v>1</v>
      </c>
      <c r="S230" t="b">
        <f t="shared" si="11"/>
        <v>1</v>
      </c>
    </row>
    <row r="231" spans="1:19" x14ac:dyDescent="0.25">
      <c r="A231" s="13" t="str">
        <f>_xlfn.CONCAT('Processed 2'!$G231,"-",'Processed 2'!$B231,"-",'Processed 2'!$C231)</f>
        <v>7-70-Next Product2Buy</v>
      </c>
      <c r="B231">
        <v>70</v>
      </c>
      <c r="C231" t="s">
        <v>6</v>
      </c>
      <c r="D231">
        <v>6.5788609987924504E-3</v>
      </c>
      <c r="E231" t="b">
        <v>0</v>
      </c>
      <c r="F231">
        <v>710.61</v>
      </c>
      <c r="G231">
        <v>7</v>
      </c>
      <c r="H231" t="s">
        <v>265</v>
      </c>
      <c r="J231">
        <v>70</v>
      </c>
      <c r="K231" t="s">
        <v>6</v>
      </c>
      <c r="L231">
        <v>6.5788609987924504E-3</v>
      </c>
      <c r="M231" t="b">
        <v>0</v>
      </c>
      <c r="N231">
        <v>710.61</v>
      </c>
      <c r="O231">
        <v>7</v>
      </c>
      <c r="P231" s="17">
        <f t="shared" si="9"/>
        <v>574.79999999999995</v>
      </c>
      <c r="Q231" s="18">
        <f>Table9[[#This Row],[Resultado]]/Table9[[#This Row],[Result]]</f>
        <v>1.2362734864300629</v>
      </c>
      <c r="R231" s="16">
        <f t="shared" si="10"/>
        <v>1.0584168760597935E-2</v>
      </c>
      <c r="S231" t="b">
        <f t="shared" si="11"/>
        <v>0</v>
      </c>
    </row>
    <row r="232" spans="1:19" x14ac:dyDescent="0.25">
      <c r="A232" s="13" t="str">
        <f>_xlfn.CONCAT('Processed 2'!$G232,"-",'Processed 2'!$B232,"-",'Processed 2'!$C232)</f>
        <v>7-70-Next Product Improved V2.1</v>
      </c>
      <c r="B232">
        <v>70</v>
      </c>
      <c r="C232" t="s">
        <v>19</v>
      </c>
      <c r="D232">
        <v>3.92327561308616E-2</v>
      </c>
      <c r="E232" t="b">
        <v>1</v>
      </c>
      <c r="F232">
        <v>559.41</v>
      </c>
      <c r="G232">
        <v>7</v>
      </c>
      <c r="H232" t="s">
        <v>266</v>
      </c>
      <c r="J232">
        <v>70</v>
      </c>
      <c r="K232" t="s">
        <v>19</v>
      </c>
      <c r="L232">
        <v>3.92327561308616E-2</v>
      </c>
      <c r="M232" t="b">
        <v>1</v>
      </c>
      <c r="N232">
        <v>559.41</v>
      </c>
      <c r="O232">
        <v>7</v>
      </c>
      <c r="P232" s="17">
        <f t="shared" si="9"/>
        <v>574.79999999999995</v>
      </c>
      <c r="Q232" s="18">
        <f>Table9[[#This Row],[Resultado]]/Table9[[#This Row],[Result]]</f>
        <v>0.97322546972860124</v>
      </c>
      <c r="R232" s="16">
        <f t="shared" si="10"/>
        <v>6.3118237626336962E-2</v>
      </c>
      <c r="S232" t="b">
        <f t="shared" si="11"/>
        <v>1</v>
      </c>
    </row>
    <row r="233" spans="1:19" x14ac:dyDescent="0.25">
      <c r="A233" s="13" t="str">
        <f>_xlfn.CONCAT('Processed 2'!$G233,"-",'Processed 2'!$B233,"-",'Processed 2'!$C233)</f>
        <v>7-80-Solver method</v>
      </c>
      <c r="B233">
        <v>80</v>
      </c>
      <c r="C233" t="s">
        <v>5</v>
      </c>
      <c r="D233">
        <v>0.87099549375098395</v>
      </c>
      <c r="E233" t="b">
        <v>1</v>
      </c>
      <c r="F233">
        <v>722.38</v>
      </c>
      <c r="G233">
        <v>7</v>
      </c>
      <c r="H233" t="s">
        <v>39</v>
      </c>
      <c r="J233">
        <v>80</v>
      </c>
      <c r="K233" t="s">
        <v>5</v>
      </c>
      <c r="L233">
        <v>0.87099549375098395</v>
      </c>
      <c r="M233" t="b">
        <v>1</v>
      </c>
      <c r="N233">
        <v>722.38</v>
      </c>
      <c r="O233">
        <v>7</v>
      </c>
      <c r="P233" s="17">
        <f t="shared" si="9"/>
        <v>722.38</v>
      </c>
      <c r="Q233" s="18">
        <f>Table9[[#This Row],[Resultado]]/Table9[[#This Row],[Result]]</f>
        <v>1</v>
      </c>
      <c r="R233" s="16">
        <f t="shared" si="10"/>
        <v>1</v>
      </c>
      <c r="S233" t="b">
        <f t="shared" si="11"/>
        <v>1</v>
      </c>
    </row>
    <row r="234" spans="1:19" x14ac:dyDescent="0.25">
      <c r="A234" s="13" t="str">
        <f>_xlfn.CONCAT('Processed 2'!$G234,"-",'Processed 2'!$B234,"-",'Processed 2'!$C234)</f>
        <v>7-80-Next Product2Buy</v>
      </c>
      <c r="B234">
        <v>80</v>
      </c>
      <c r="C234" t="s">
        <v>6</v>
      </c>
      <c r="D234">
        <v>7.9257305834166108E-3</v>
      </c>
      <c r="E234" t="b">
        <v>0</v>
      </c>
      <c r="F234">
        <v>861.62</v>
      </c>
      <c r="G234">
        <v>7</v>
      </c>
      <c r="H234" t="s">
        <v>33</v>
      </c>
      <c r="J234">
        <v>80</v>
      </c>
      <c r="K234" t="s">
        <v>6</v>
      </c>
      <c r="L234">
        <v>7.9257305834166108E-3</v>
      </c>
      <c r="M234" t="b">
        <v>0</v>
      </c>
      <c r="N234">
        <v>861.62</v>
      </c>
      <c r="O234">
        <v>7</v>
      </c>
      <c r="P234" s="17">
        <f t="shared" si="9"/>
        <v>722.38</v>
      </c>
      <c r="Q234" s="18">
        <f>Table9[[#This Row],[Resultado]]/Table9[[#This Row],[Result]]</f>
        <v>1.1927517373127716</v>
      </c>
      <c r="R234" s="16">
        <f t="shared" si="10"/>
        <v>9.0996229490052476E-3</v>
      </c>
      <c r="S234" t="b">
        <f t="shared" si="11"/>
        <v>0</v>
      </c>
    </row>
    <row r="235" spans="1:19" x14ac:dyDescent="0.25">
      <c r="A235" s="13" t="str">
        <f>_xlfn.CONCAT('Processed 2'!$G235,"-",'Processed 2'!$B235,"-",'Processed 2'!$C235)</f>
        <v>7-80-Next Product Improved V2.1</v>
      </c>
      <c r="B235">
        <v>80</v>
      </c>
      <c r="C235" t="s">
        <v>19</v>
      </c>
      <c r="D235">
        <v>5.25176574069212E-2</v>
      </c>
      <c r="E235" t="b">
        <v>1</v>
      </c>
      <c r="F235">
        <v>716.57</v>
      </c>
      <c r="G235">
        <v>7</v>
      </c>
      <c r="H235" t="s">
        <v>27</v>
      </c>
      <c r="J235">
        <v>80</v>
      </c>
      <c r="K235" t="s">
        <v>19</v>
      </c>
      <c r="L235">
        <v>5.25176574069212E-2</v>
      </c>
      <c r="M235" t="b">
        <v>1</v>
      </c>
      <c r="N235">
        <v>716.57</v>
      </c>
      <c r="O235">
        <v>7</v>
      </c>
      <c r="P235" s="17">
        <f t="shared" si="9"/>
        <v>722.38</v>
      </c>
      <c r="Q235" s="18">
        <f>Table9[[#This Row],[Resultado]]/Table9[[#This Row],[Result]]</f>
        <v>0.99195714167058902</v>
      </c>
      <c r="R235" s="16">
        <f t="shared" si="10"/>
        <v>6.0296129869457059E-2</v>
      </c>
      <c r="S235" t="b">
        <f t="shared" si="11"/>
        <v>1</v>
      </c>
    </row>
    <row r="236" spans="1:19" x14ac:dyDescent="0.25">
      <c r="A236" s="13" t="str">
        <f>_xlfn.CONCAT('Processed 2'!$G236,"-",'Processed 2'!$B236,"-",'Processed 2'!$C236)</f>
        <v>7-90-Solver method</v>
      </c>
      <c r="B236">
        <v>90</v>
      </c>
      <c r="C236" t="s">
        <v>5</v>
      </c>
      <c r="D236">
        <v>1.06044051620017</v>
      </c>
      <c r="E236" t="b">
        <v>1</v>
      </c>
      <c r="F236">
        <v>714.15</v>
      </c>
      <c r="G236">
        <v>7</v>
      </c>
      <c r="H236" t="s">
        <v>267</v>
      </c>
      <c r="J236">
        <v>90</v>
      </c>
      <c r="K236" t="s">
        <v>5</v>
      </c>
      <c r="L236">
        <v>1.06044051620017</v>
      </c>
      <c r="M236" t="b">
        <v>1</v>
      </c>
      <c r="N236">
        <v>714.15</v>
      </c>
      <c r="O236">
        <v>7</v>
      </c>
      <c r="P236" s="17">
        <f t="shared" si="9"/>
        <v>714.15</v>
      </c>
      <c r="Q236" s="18">
        <f>Table9[[#This Row],[Resultado]]/Table9[[#This Row],[Result]]</f>
        <v>1</v>
      </c>
      <c r="R236" s="16">
        <f t="shared" si="10"/>
        <v>1</v>
      </c>
      <c r="S236" t="b">
        <f t="shared" si="11"/>
        <v>1</v>
      </c>
    </row>
    <row r="237" spans="1:19" x14ac:dyDescent="0.25">
      <c r="A237" s="13" t="str">
        <f>_xlfn.CONCAT('Processed 2'!$G237,"-",'Processed 2'!$B237,"-",'Processed 2'!$C237)</f>
        <v>7-90-Next Product2Buy</v>
      </c>
      <c r="B237">
        <v>90</v>
      </c>
      <c r="C237" t="s">
        <v>6</v>
      </c>
      <c r="D237">
        <v>8.4135246547285495E-3</v>
      </c>
      <c r="E237" t="b">
        <v>0</v>
      </c>
      <c r="F237">
        <v>759.25</v>
      </c>
      <c r="G237">
        <v>7</v>
      </c>
      <c r="H237" t="s">
        <v>268</v>
      </c>
      <c r="J237">
        <v>90</v>
      </c>
      <c r="K237" t="s">
        <v>6</v>
      </c>
      <c r="L237">
        <v>8.4135246547285495E-3</v>
      </c>
      <c r="M237" t="b">
        <v>0</v>
      </c>
      <c r="N237">
        <v>759.25</v>
      </c>
      <c r="O237">
        <v>7</v>
      </c>
      <c r="P237" s="17">
        <f t="shared" si="9"/>
        <v>714.15</v>
      </c>
      <c r="Q237" s="18">
        <f>Table9[[#This Row],[Resultado]]/Table9[[#This Row],[Result]]</f>
        <v>1.0631519988797873</v>
      </c>
      <c r="R237" s="16">
        <f t="shared" si="10"/>
        <v>7.9339901919971562E-3</v>
      </c>
      <c r="S237" t="b">
        <f t="shared" si="11"/>
        <v>0</v>
      </c>
    </row>
    <row r="238" spans="1:19" x14ac:dyDescent="0.25">
      <c r="A238" s="13" t="str">
        <f>_xlfn.CONCAT('Processed 2'!$G238,"-",'Processed 2'!$B238,"-",'Processed 2'!$C238)</f>
        <v>7-90-Next Product Improved V2.1</v>
      </c>
      <c r="B238">
        <v>90</v>
      </c>
      <c r="C238" t="s">
        <v>19</v>
      </c>
      <c r="D238">
        <v>1.96319677834377E-2</v>
      </c>
      <c r="E238" t="b">
        <v>1</v>
      </c>
      <c r="F238">
        <v>709.98</v>
      </c>
      <c r="G238">
        <v>7</v>
      </c>
      <c r="H238" t="s">
        <v>269</v>
      </c>
      <c r="J238">
        <v>90</v>
      </c>
      <c r="K238" t="s">
        <v>19</v>
      </c>
      <c r="L238">
        <v>1.96319677834377E-2</v>
      </c>
      <c r="M238" t="b">
        <v>1</v>
      </c>
      <c r="N238">
        <v>709.98</v>
      </c>
      <c r="O238">
        <v>7</v>
      </c>
      <c r="P238" s="17">
        <f t="shared" si="9"/>
        <v>714.15</v>
      </c>
      <c r="Q238" s="18">
        <f>Table9[[#This Row],[Resultado]]/Table9[[#This Row],[Result]]</f>
        <v>0.9941608905692082</v>
      </c>
      <c r="R238" s="16">
        <f t="shared" si="10"/>
        <v>1.8513030654264389E-2</v>
      </c>
      <c r="S238" t="b">
        <f t="shared" si="11"/>
        <v>1</v>
      </c>
    </row>
    <row r="239" spans="1:19" x14ac:dyDescent="0.25">
      <c r="A239" s="13" t="str">
        <f>_xlfn.CONCAT('Processed 2'!$G239,"-",'Processed 2'!$B239,"-",'Processed 2'!$C239)</f>
        <v>7-100-Solver method</v>
      </c>
      <c r="B239">
        <v>100</v>
      </c>
      <c r="C239" t="s">
        <v>5</v>
      </c>
      <c r="D239">
        <v>1.3469783023945801</v>
      </c>
      <c r="E239" t="b">
        <v>1</v>
      </c>
      <c r="F239">
        <v>905.44</v>
      </c>
      <c r="G239">
        <v>7</v>
      </c>
      <c r="H239" t="s">
        <v>270</v>
      </c>
      <c r="J239">
        <v>100</v>
      </c>
      <c r="K239" t="s">
        <v>5</v>
      </c>
      <c r="L239">
        <v>1.3469783023945801</v>
      </c>
      <c r="M239" t="b">
        <v>1</v>
      </c>
      <c r="N239">
        <v>905.44</v>
      </c>
      <c r="O239">
        <v>7</v>
      </c>
      <c r="P239" s="17">
        <f t="shared" si="9"/>
        <v>905.44</v>
      </c>
      <c r="Q239" s="18">
        <f>Table9[[#This Row],[Resultado]]/Table9[[#This Row],[Result]]</f>
        <v>1</v>
      </c>
      <c r="R239" s="16">
        <f t="shared" si="10"/>
        <v>1</v>
      </c>
      <c r="S239" t="b">
        <f t="shared" si="11"/>
        <v>1</v>
      </c>
    </row>
    <row r="240" spans="1:19" x14ac:dyDescent="0.25">
      <c r="A240" s="13" t="str">
        <f>_xlfn.CONCAT('Processed 2'!$G240,"-",'Processed 2'!$B240,"-",'Processed 2'!$C240)</f>
        <v>7-100-Next Product2Buy</v>
      </c>
      <c r="B240">
        <v>100</v>
      </c>
      <c r="C240" t="s">
        <v>6</v>
      </c>
      <c r="D240">
        <v>8.0348586094629495E-3</v>
      </c>
      <c r="E240" t="b">
        <v>0</v>
      </c>
      <c r="F240">
        <v>1055.47</v>
      </c>
      <c r="G240">
        <v>7</v>
      </c>
      <c r="H240" t="s">
        <v>271</v>
      </c>
      <c r="J240">
        <v>100</v>
      </c>
      <c r="K240" t="s">
        <v>6</v>
      </c>
      <c r="L240">
        <v>8.0348586094629495E-3</v>
      </c>
      <c r="M240" t="b">
        <v>0</v>
      </c>
      <c r="N240">
        <v>1055.47</v>
      </c>
      <c r="O240">
        <v>7</v>
      </c>
      <c r="P240" s="17">
        <f t="shared" si="9"/>
        <v>905.44</v>
      </c>
      <c r="Q240" s="18">
        <f>Table9[[#This Row],[Resultado]]/Table9[[#This Row],[Result]]</f>
        <v>1.165698444954939</v>
      </c>
      <c r="R240" s="16">
        <f t="shared" si="10"/>
        <v>5.9650987660150451E-3</v>
      </c>
      <c r="S240" t="b">
        <f t="shared" si="11"/>
        <v>0</v>
      </c>
    </row>
    <row r="241" spans="1:19" x14ac:dyDescent="0.25">
      <c r="A241" s="13" t="str">
        <f>_xlfn.CONCAT('Processed 2'!$G241,"-",'Processed 2'!$B241,"-",'Processed 2'!$C241)</f>
        <v>7-100-Next Product Improved V2.1</v>
      </c>
      <c r="B241">
        <v>100</v>
      </c>
      <c r="C241" t="s">
        <v>19</v>
      </c>
      <c r="D241">
        <v>5.8199289108858701E-2</v>
      </c>
      <c r="E241" t="b">
        <v>1</v>
      </c>
      <c r="F241">
        <v>905.44</v>
      </c>
      <c r="G241">
        <v>7</v>
      </c>
      <c r="H241" t="s">
        <v>272</v>
      </c>
      <c r="J241">
        <v>100</v>
      </c>
      <c r="K241" t="s">
        <v>19</v>
      </c>
      <c r="L241">
        <v>5.8199289108858701E-2</v>
      </c>
      <c r="M241" t="b">
        <v>1</v>
      </c>
      <c r="N241">
        <v>905.44</v>
      </c>
      <c r="O241">
        <v>7</v>
      </c>
      <c r="P241" s="17">
        <f t="shared" si="9"/>
        <v>905.44</v>
      </c>
      <c r="Q241" s="18">
        <f>Table9[[#This Row],[Resultado]]/Table9[[#This Row],[Result]]</f>
        <v>1</v>
      </c>
      <c r="R241" s="16">
        <f t="shared" si="10"/>
        <v>4.3207295177209143E-2</v>
      </c>
      <c r="S241" t="b">
        <f t="shared" si="11"/>
        <v>1</v>
      </c>
    </row>
    <row r="242" spans="1:19" x14ac:dyDescent="0.25">
      <c r="A242" s="13" t="str">
        <f>_xlfn.CONCAT('Processed 2'!$G242,"-",'Processed 2'!$B242,"-",'Processed 2'!$C242)</f>
        <v>7-150-Solver method</v>
      </c>
      <c r="B242">
        <v>150</v>
      </c>
      <c r="C242" t="s">
        <v>5</v>
      </c>
      <c r="D242">
        <v>2.4386105622801</v>
      </c>
      <c r="E242" t="b">
        <v>1</v>
      </c>
      <c r="F242">
        <v>1335.7</v>
      </c>
      <c r="G242">
        <v>7</v>
      </c>
      <c r="H242" t="s">
        <v>273</v>
      </c>
      <c r="J242">
        <v>150</v>
      </c>
      <c r="K242" t="s">
        <v>5</v>
      </c>
      <c r="L242">
        <v>2.4386105622801</v>
      </c>
      <c r="M242" t="b">
        <v>1</v>
      </c>
      <c r="N242">
        <v>1335.7</v>
      </c>
      <c r="O242">
        <v>7</v>
      </c>
      <c r="P242" s="17">
        <f t="shared" si="9"/>
        <v>1335.7</v>
      </c>
      <c r="Q242" s="18">
        <f>Table9[[#This Row],[Resultado]]/Table9[[#This Row],[Result]]</f>
        <v>1</v>
      </c>
      <c r="R242" s="16">
        <f t="shared" si="10"/>
        <v>1</v>
      </c>
      <c r="S242" t="b">
        <f t="shared" si="11"/>
        <v>1</v>
      </c>
    </row>
    <row r="243" spans="1:19" x14ac:dyDescent="0.25">
      <c r="A243" s="13" t="str">
        <f>_xlfn.CONCAT('Processed 2'!$G243,"-",'Processed 2'!$B243,"-",'Processed 2'!$C243)</f>
        <v>7-150-Next Product2Buy</v>
      </c>
      <c r="B243">
        <v>150</v>
      </c>
      <c r="C243" t="s">
        <v>6</v>
      </c>
      <c r="D243">
        <v>9.9035734915720007E-3</v>
      </c>
      <c r="E243" t="b">
        <v>0</v>
      </c>
      <c r="F243">
        <v>1409.35</v>
      </c>
      <c r="G243">
        <v>7</v>
      </c>
      <c r="H243" t="s">
        <v>274</v>
      </c>
      <c r="J243">
        <v>150</v>
      </c>
      <c r="K243" t="s">
        <v>6</v>
      </c>
      <c r="L243">
        <v>9.9035734915720007E-3</v>
      </c>
      <c r="M243" t="b">
        <v>0</v>
      </c>
      <c r="N243">
        <v>1409.35</v>
      </c>
      <c r="O243">
        <v>7</v>
      </c>
      <c r="P243" s="17">
        <f t="shared" si="9"/>
        <v>1335.7</v>
      </c>
      <c r="Q243" s="18">
        <f>Table9[[#This Row],[Resultado]]/Table9[[#This Row],[Result]]</f>
        <v>1.0551396271617877</v>
      </c>
      <c r="R243" s="16">
        <f t="shared" si="10"/>
        <v>4.0611541854030861E-3</v>
      </c>
      <c r="S243" t="b">
        <f t="shared" si="11"/>
        <v>0</v>
      </c>
    </row>
    <row r="244" spans="1:19" x14ac:dyDescent="0.25">
      <c r="A244" s="13" t="str">
        <f>_xlfn.CONCAT('Processed 2'!$G244,"-",'Processed 2'!$B244,"-",'Processed 2'!$C244)</f>
        <v>7-150-Next Product Improved V2.1</v>
      </c>
      <c r="B244">
        <v>150</v>
      </c>
      <c r="C244" t="s">
        <v>19</v>
      </c>
      <c r="D244">
        <v>4.6071309011185897E-2</v>
      </c>
      <c r="E244" t="b">
        <v>1</v>
      </c>
      <c r="F244">
        <v>1321.31</v>
      </c>
      <c r="G244">
        <v>7</v>
      </c>
      <c r="H244" t="s">
        <v>275</v>
      </c>
      <c r="J244">
        <v>150</v>
      </c>
      <c r="K244" t="s">
        <v>19</v>
      </c>
      <c r="L244">
        <v>4.6071309011185897E-2</v>
      </c>
      <c r="M244" t="b">
        <v>1</v>
      </c>
      <c r="N244">
        <v>1321.31</v>
      </c>
      <c r="O244">
        <v>7</v>
      </c>
      <c r="P244" s="17">
        <f t="shared" si="9"/>
        <v>1335.7</v>
      </c>
      <c r="Q244" s="18">
        <f>Table9[[#This Row],[Resultado]]/Table9[[#This Row],[Result]]</f>
        <v>0.98922662274462825</v>
      </c>
      <c r="R244" s="16">
        <f t="shared" si="10"/>
        <v>1.8892442165143925E-2</v>
      </c>
      <c r="S244" t="b">
        <f t="shared" si="11"/>
        <v>1</v>
      </c>
    </row>
    <row r="245" spans="1:19" x14ac:dyDescent="0.25">
      <c r="A245" s="13" t="str">
        <f>_xlfn.CONCAT('Processed 2'!$G245,"-",'Processed 2'!$B245,"-",'Processed 2'!$C245)</f>
        <v>7-200-Solver method</v>
      </c>
      <c r="B245">
        <v>200</v>
      </c>
      <c r="C245" t="s">
        <v>5</v>
      </c>
      <c r="D245">
        <v>4.32366552013863</v>
      </c>
      <c r="E245" t="b">
        <v>1</v>
      </c>
      <c r="F245">
        <v>1782.55</v>
      </c>
      <c r="G245">
        <v>7</v>
      </c>
      <c r="H245" t="s">
        <v>276</v>
      </c>
      <c r="J245">
        <v>200</v>
      </c>
      <c r="K245" t="s">
        <v>5</v>
      </c>
      <c r="L245">
        <v>4.32366552013863</v>
      </c>
      <c r="M245" t="b">
        <v>1</v>
      </c>
      <c r="N245">
        <v>1782.55</v>
      </c>
      <c r="O245">
        <v>7</v>
      </c>
      <c r="P245" s="17">
        <f t="shared" si="9"/>
        <v>1782.55</v>
      </c>
      <c r="Q245" s="18">
        <f>Table9[[#This Row],[Resultado]]/Table9[[#This Row],[Result]]</f>
        <v>1</v>
      </c>
      <c r="R245" s="16">
        <f t="shared" si="10"/>
        <v>1</v>
      </c>
      <c r="S245" t="b">
        <f t="shared" si="11"/>
        <v>1</v>
      </c>
    </row>
    <row r="246" spans="1:19" x14ac:dyDescent="0.25">
      <c r="A246" s="13" t="str">
        <f>_xlfn.CONCAT('Processed 2'!$G246,"-",'Processed 2'!$B246,"-",'Processed 2'!$C246)</f>
        <v>7-200-Next Product2Buy</v>
      </c>
      <c r="B246">
        <v>200</v>
      </c>
      <c r="C246" t="s">
        <v>6</v>
      </c>
      <c r="D246">
        <v>1.48233602898706E-2</v>
      </c>
      <c r="E246" t="b">
        <v>0</v>
      </c>
      <c r="F246">
        <v>2005.35</v>
      </c>
      <c r="G246">
        <v>7</v>
      </c>
      <c r="H246" t="s">
        <v>277</v>
      </c>
      <c r="J246">
        <v>200</v>
      </c>
      <c r="K246" t="s">
        <v>6</v>
      </c>
      <c r="L246">
        <v>1.48233602898706E-2</v>
      </c>
      <c r="M246" t="b">
        <v>0</v>
      </c>
      <c r="N246">
        <v>2005.35</v>
      </c>
      <c r="O246">
        <v>7</v>
      </c>
      <c r="P246" s="17">
        <f t="shared" si="9"/>
        <v>1782.55</v>
      </c>
      <c r="Q246" s="18">
        <f>Table9[[#This Row],[Resultado]]/Table9[[#This Row],[Result]]</f>
        <v>1.1249894813609715</v>
      </c>
      <c r="R246" s="16">
        <f t="shared" si="10"/>
        <v>3.4284243822346643E-3</v>
      </c>
      <c r="S246" t="b">
        <f t="shared" si="11"/>
        <v>0</v>
      </c>
    </row>
    <row r="247" spans="1:19" x14ac:dyDescent="0.25">
      <c r="A247" s="13" t="str">
        <f>_xlfn.CONCAT('Processed 2'!$G247,"-",'Processed 2'!$B247,"-",'Processed 2'!$C247)</f>
        <v>7-200-Next Product Improved V2.1</v>
      </c>
      <c r="B247">
        <v>200</v>
      </c>
      <c r="C247" t="s">
        <v>19</v>
      </c>
      <c r="D247">
        <v>0.14027874415795799</v>
      </c>
      <c r="E247" t="b">
        <v>1</v>
      </c>
      <c r="F247">
        <v>1714.31</v>
      </c>
      <c r="G247">
        <v>7</v>
      </c>
      <c r="H247" t="s">
        <v>278</v>
      </c>
      <c r="J247">
        <v>200</v>
      </c>
      <c r="K247" t="s">
        <v>19</v>
      </c>
      <c r="L247">
        <v>0.14027874415795799</v>
      </c>
      <c r="M247" t="b">
        <v>1</v>
      </c>
      <c r="N247">
        <v>1714.31</v>
      </c>
      <c r="O247">
        <v>7</v>
      </c>
      <c r="P247" s="17">
        <f t="shared" si="9"/>
        <v>1782.55</v>
      </c>
      <c r="Q247" s="18">
        <f>Table9[[#This Row],[Resultado]]/Table9[[#This Row],[Result]]</f>
        <v>0.96171776387759111</v>
      </c>
      <c r="R247" s="16">
        <f t="shared" si="10"/>
        <v>3.2444402441533043E-2</v>
      </c>
      <c r="S247" t="b">
        <f t="shared" si="11"/>
        <v>1</v>
      </c>
    </row>
    <row r="248" spans="1:19" x14ac:dyDescent="0.25">
      <c r="A248" s="13" t="str">
        <f>_xlfn.CONCAT('Processed 2'!$G248,"-",'Processed 2'!$B248,"-",'Processed 2'!$C248)</f>
        <v>7-250-Solver method</v>
      </c>
      <c r="B248">
        <v>250</v>
      </c>
      <c r="C248" t="s">
        <v>5</v>
      </c>
      <c r="D248">
        <v>6.7204816894659398</v>
      </c>
      <c r="E248" t="b">
        <v>1</v>
      </c>
      <c r="F248">
        <v>2135.52</v>
      </c>
      <c r="G248">
        <v>7</v>
      </c>
      <c r="H248" t="s">
        <v>279</v>
      </c>
      <c r="J248">
        <v>250</v>
      </c>
      <c r="K248" t="s">
        <v>5</v>
      </c>
      <c r="L248">
        <v>6.7204816894659398</v>
      </c>
      <c r="M248" t="b">
        <v>1</v>
      </c>
      <c r="N248">
        <v>2135.52</v>
      </c>
      <c r="O248">
        <v>7</v>
      </c>
      <c r="P248" s="17">
        <f t="shared" si="9"/>
        <v>2135.52</v>
      </c>
      <c r="Q248" s="18">
        <f>Table9[[#This Row],[Resultado]]/Table9[[#This Row],[Result]]</f>
        <v>1</v>
      </c>
      <c r="R248" s="16">
        <f t="shared" si="10"/>
        <v>1</v>
      </c>
      <c r="S248" t="b">
        <f t="shared" si="11"/>
        <v>1</v>
      </c>
    </row>
    <row r="249" spans="1:19" x14ac:dyDescent="0.25">
      <c r="A249" s="13" t="str">
        <f>_xlfn.CONCAT('Processed 2'!$G249,"-",'Processed 2'!$B249,"-",'Processed 2'!$C249)</f>
        <v>7-250-Next Product2Buy</v>
      </c>
      <c r="B249">
        <v>250</v>
      </c>
      <c r="C249" t="s">
        <v>6</v>
      </c>
      <c r="D249">
        <v>1.3007568397839E-2</v>
      </c>
      <c r="E249" t="b">
        <v>0</v>
      </c>
      <c r="F249">
        <v>2127.08</v>
      </c>
      <c r="G249">
        <v>7</v>
      </c>
      <c r="H249" t="s">
        <v>280</v>
      </c>
      <c r="J249">
        <v>250</v>
      </c>
      <c r="K249" t="s">
        <v>6</v>
      </c>
      <c r="L249">
        <v>1.3007568397839E-2</v>
      </c>
      <c r="M249" t="b">
        <v>0</v>
      </c>
      <c r="N249">
        <v>2127.08</v>
      </c>
      <c r="O249">
        <v>7</v>
      </c>
      <c r="P249" s="17">
        <f t="shared" si="9"/>
        <v>2135.52</v>
      </c>
      <c r="Q249" s="18">
        <f>Table9[[#This Row],[Resultado]]/Table9[[#This Row],[Result]]</f>
        <v>0.99604780100397095</v>
      </c>
      <c r="R249" s="16">
        <f t="shared" si="10"/>
        <v>1.9355113217892988E-3</v>
      </c>
      <c r="S249" t="b">
        <f t="shared" si="11"/>
        <v>0</v>
      </c>
    </row>
    <row r="250" spans="1:19" x14ac:dyDescent="0.25">
      <c r="A250" s="13" t="str">
        <f>_xlfn.CONCAT('Processed 2'!$G250,"-",'Processed 2'!$B250,"-",'Processed 2'!$C250)</f>
        <v>7-250-Next Product Improved V2.1</v>
      </c>
      <c r="B250">
        <v>250</v>
      </c>
      <c r="C250" t="s">
        <v>19</v>
      </c>
      <c r="D250">
        <v>6.9612193456915605E-2</v>
      </c>
      <c r="E250" t="b">
        <v>1</v>
      </c>
      <c r="F250">
        <v>2061.75</v>
      </c>
      <c r="G250">
        <v>7</v>
      </c>
      <c r="H250" t="s">
        <v>281</v>
      </c>
      <c r="J250">
        <v>250</v>
      </c>
      <c r="K250" t="s">
        <v>19</v>
      </c>
      <c r="L250">
        <v>6.9612193456915605E-2</v>
      </c>
      <c r="M250" t="b">
        <v>1</v>
      </c>
      <c r="N250">
        <v>2061.75</v>
      </c>
      <c r="O250">
        <v>7</v>
      </c>
      <c r="P250" s="17">
        <f t="shared" si="9"/>
        <v>2135.52</v>
      </c>
      <c r="Q250" s="18">
        <f>Table9[[#This Row],[Resultado]]/Table9[[#This Row],[Result]]</f>
        <v>0.96545572038660377</v>
      </c>
      <c r="R250" s="16">
        <f t="shared" si="10"/>
        <v>1.0358214883023886E-2</v>
      </c>
      <c r="S250" t="b">
        <f t="shared" si="11"/>
        <v>1</v>
      </c>
    </row>
    <row r="251" spans="1:19" x14ac:dyDescent="0.25">
      <c r="A251" s="13" t="str">
        <f>_xlfn.CONCAT('Processed 2'!$G251,"-",'Processed 2'!$B251,"-",'Processed 2'!$C251)</f>
        <v>7-300-Solver method</v>
      </c>
      <c r="B251">
        <v>300</v>
      </c>
      <c r="C251" t="s">
        <v>5</v>
      </c>
      <c r="D251">
        <v>9.4211340781389392</v>
      </c>
      <c r="E251" t="b">
        <v>1</v>
      </c>
      <c r="F251">
        <v>2693.09</v>
      </c>
      <c r="G251">
        <v>7</v>
      </c>
      <c r="H251" t="s">
        <v>282</v>
      </c>
      <c r="J251">
        <v>300</v>
      </c>
      <c r="K251" t="s">
        <v>5</v>
      </c>
      <c r="L251">
        <v>9.4211340781389392</v>
      </c>
      <c r="M251" t="b">
        <v>1</v>
      </c>
      <c r="N251">
        <v>2693.09</v>
      </c>
      <c r="O251">
        <v>7</v>
      </c>
      <c r="P251" s="17">
        <f t="shared" si="9"/>
        <v>2693.09</v>
      </c>
      <c r="Q251" s="18">
        <f>Table9[[#This Row],[Resultado]]/Table9[[#This Row],[Result]]</f>
        <v>1</v>
      </c>
      <c r="R251" s="16">
        <f t="shared" si="10"/>
        <v>1</v>
      </c>
      <c r="S251" t="b">
        <f t="shared" si="11"/>
        <v>1</v>
      </c>
    </row>
    <row r="252" spans="1:19" x14ac:dyDescent="0.25">
      <c r="A252" s="13" t="str">
        <f>_xlfn.CONCAT('Processed 2'!$G252,"-",'Processed 2'!$B252,"-",'Processed 2'!$C252)</f>
        <v>7-300-Next Product2Buy</v>
      </c>
      <c r="B252">
        <v>300</v>
      </c>
      <c r="C252" t="s">
        <v>6</v>
      </c>
      <c r="D252">
        <v>1.5858025258626798E-2</v>
      </c>
      <c r="E252" t="b">
        <v>0</v>
      </c>
      <c r="F252">
        <v>2799.13</v>
      </c>
      <c r="G252">
        <v>7</v>
      </c>
      <c r="H252" t="s">
        <v>283</v>
      </c>
      <c r="J252">
        <v>300</v>
      </c>
      <c r="K252" t="s">
        <v>6</v>
      </c>
      <c r="L252">
        <v>1.5858025258626798E-2</v>
      </c>
      <c r="M252" t="b">
        <v>0</v>
      </c>
      <c r="N252">
        <v>2799.13</v>
      </c>
      <c r="O252">
        <v>7</v>
      </c>
      <c r="P252" s="17">
        <f t="shared" si="9"/>
        <v>2693.09</v>
      </c>
      <c r="Q252" s="18">
        <f>Table9[[#This Row],[Resultado]]/Table9[[#This Row],[Result]]</f>
        <v>1.0393748445094668</v>
      </c>
      <c r="R252" s="16">
        <f t="shared" si="10"/>
        <v>1.6832395258469148E-3</v>
      </c>
      <c r="S252" t="b">
        <f t="shared" si="11"/>
        <v>0</v>
      </c>
    </row>
    <row r="253" spans="1:19" x14ac:dyDescent="0.25">
      <c r="A253" s="13" t="str">
        <f>_xlfn.CONCAT('Processed 2'!$G253,"-",'Processed 2'!$B253,"-",'Processed 2'!$C253)</f>
        <v>7-300-Next Product Improved V2.1</v>
      </c>
      <c r="B253">
        <v>300</v>
      </c>
      <c r="C253" t="s">
        <v>19</v>
      </c>
      <c r="D253">
        <v>0.16803705758021401</v>
      </c>
      <c r="E253" t="b">
        <v>1</v>
      </c>
      <c r="F253">
        <v>2668.48</v>
      </c>
      <c r="G253">
        <v>7</v>
      </c>
      <c r="H253" t="s">
        <v>284</v>
      </c>
      <c r="J253">
        <v>300</v>
      </c>
      <c r="K253" t="s">
        <v>19</v>
      </c>
      <c r="L253">
        <v>0.16803705758021401</v>
      </c>
      <c r="M253" t="b">
        <v>1</v>
      </c>
      <c r="N253">
        <v>2668.48</v>
      </c>
      <c r="O253">
        <v>7</v>
      </c>
      <c r="P253" s="17">
        <f t="shared" si="9"/>
        <v>2693.09</v>
      </c>
      <c r="Q253" s="18">
        <f>Table9[[#This Row],[Resultado]]/Table9[[#This Row],[Result]]</f>
        <v>0.99086179815750675</v>
      </c>
      <c r="R253" s="16">
        <f t="shared" si="10"/>
        <v>1.7836181524062147E-2</v>
      </c>
      <c r="S253" t="b">
        <f t="shared" si="11"/>
        <v>1</v>
      </c>
    </row>
    <row r="254" spans="1:19" x14ac:dyDescent="0.25">
      <c r="A254" s="13" t="str">
        <f>_xlfn.CONCAT('Processed 2'!$G254,"-",'Processed 2'!$B254,"-",'Processed 2'!$C254)</f>
        <v>7-350-Solver method</v>
      </c>
      <c r="B254">
        <v>350</v>
      </c>
      <c r="C254" t="s">
        <v>5</v>
      </c>
      <c r="D254">
        <v>12.6528186210155</v>
      </c>
      <c r="E254" t="b">
        <v>1</v>
      </c>
      <c r="F254">
        <v>2910.65</v>
      </c>
      <c r="G254">
        <v>7</v>
      </c>
      <c r="H254" t="s">
        <v>285</v>
      </c>
      <c r="J254">
        <v>350</v>
      </c>
      <c r="K254" t="s">
        <v>5</v>
      </c>
      <c r="L254">
        <v>12.6528186210155</v>
      </c>
      <c r="M254" t="b">
        <v>1</v>
      </c>
      <c r="N254">
        <v>2910.65</v>
      </c>
      <c r="O254">
        <v>7</v>
      </c>
      <c r="P254" s="17">
        <f t="shared" si="9"/>
        <v>2910.65</v>
      </c>
      <c r="Q254" s="18">
        <f>Table9[[#This Row],[Resultado]]/Table9[[#This Row],[Result]]</f>
        <v>1</v>
      </c>
      <c r="R254" s="16">
        <f t="shared" si="10"/>
        <v>1</v>
      </c>
      <c r="S254" t="b">
        <f t="shared" si="11"/>
        <v>1</v>
      </c>
    </row>
    <row r="255" spans="1:19" x14ac:dyDescent="0.25">
      <c r="A255" s="13" t="str">
        <f>_xlfn.CONCAT('Processed 2'!$G255,"-",'Processed 2'!$B255,"-",'Processed 2'!$C255)</f>
        <v>7-350-Next Product2Buy</v>
      </c>
      <c r="B255">
        <v>350</v>
      </c>
      <c r="C255" t="s">
        <v>6</v>
      </c>
      <c r="D255">
        <v>1.36057212624081E-2</v>
      </c>
      <c r="E255" t="b">
        <v>0</v>
      </c>
      <c r="F255">
        <v>2852.48</v>
      </c>
      <c r="G255">
        <v>7</v>
      </c>
      <c r="H255" t="s">
        <v>286</v>
      </c>
      <c r="J255">
        <v>350</v>
      </c>
      <c r="K255" t="s">
        <v>6</v>
      </c>
      <c r="L255">
        <v>1.36057212624081E-2</v>
      </c>
      <c r="M255" t="b">
        <v>0</v>
      </c>
      <c r="N255">
        <v>2852.48</v>
      </c>
      <c r="O255">
        <v>7</v>
      </c>
      <c r="P255" s="17">
        <f t="shared" si="9"/>
        <v>2910.65</v>
      </c>
      <c r="Q255" s="18">
        <f>Table9[[#This Row],[Resultado]]/Table9[[#This Row],[Result]]</f>
        <v>0.98001477333241716</v>
      </c>
      <c r="R255" s="16">
        <f t="shared" si="10"/>
        <v>1.0753114914498095E-3</v>
      </c>
      <c r="S255" t="b">
        <f t="shared" si="11"/>
        <v>0</v>
      </c>
    </row>
    <row r="256" spans="1:19" x14ac:dyDescent="0.25">
      <c r="A256" s="13" t="str">
        <f>_xlfn.CONCAT('Processed 2'!$G256,"-",'Processed 2'!$B256,"-",'Processed 2'!$C256)</f>
        <v>7-350-Next Product Improved V2.1</v>
      </c>
      <c r="B256">
        <v>350</v>
      </c>
      <c r="C256" t="s">
        <v>19</v>
      </c>
      <c r="D256">
        <v>8.6727242293761705E-2</v>
      </c>
      <c r="E256" t="b">
        <v>1</v>
      </c>
      <c r="F256">
        <v>2761.17</v>
      </c>
      <c r="G256">
        <v>7</v>
      </c>
      <c r="H256" t="s">
        <v>287</v>
      </c>
      <c r="J256">
        <v>350</v>
      </c>
      <c r="K256" t="s">
        <v>19</v>
      </c>
      <c r="L256">
        <v>8.6727242293761705E-2</v>
      </c>
      <c r="M256" t="b">
        <v>1</v>
      </c>
      <c r="N256">
        <v>2761.17</v>
      </c>
      <c r="O256">
        <v>7</v>
      </c>
      <c r="P256" s="17">
        <f t="shared" si="9"/>
        <v>2910.65</v>
      </c>
      <c r="Q256" s="18">
        <f>Table9[[#This Row],[Resultado]]/Table9[[#This Row],[Result]]</f>
        <v>0.94864377372751796</v>
      </c>
      <c r="R256" s="16">
        <f t="shared" si="10"/>
        <v>6.8543812166653095E-3</v>
      </c>
      <c r="S256" t="b">
        <f t="shared" si="11"/>
        <v>1</v>
      </c>
    </row>
    <row r="257" spans="1:19" x14ac:dyDescent="0.25">
      <c r="A257" s="13" t="str">
        <f>_xlfn.CONCAT('Processed 2'!$G257,"-",'Processed 2'!$B257,"-",'Processed 2'!$C257)</f>
        <v>7-400-Solver method</v>
      </c>
      <c r="B257">
        <v>400</v>
      </c>
      <c r="C257" t="s">
        <v>5</v>
      </c>
      <c r="D257">
        <v>15.998714258520099</v>
      </c>
      <c r="E257" t="b">
        <v>1</v>
      </c>
      <c r="F257">
        <v>3625.62</v>
      </c>
      <c r="G257">
        <v>7</v>
      </c>
      <c r="H257" t="s">
        <v>288</v>
      </c>
      <c r="J257">
        <v>400</v>
      </c>
      <c r="K257" t="s">
        <v>5</v>
      </c>
      <c r="L257">
        <v>15.998714258520099</v>
      </c>
      <c r="M257" t="b">
        <v>1</v>
      </c>
      <c r="N257">
        <v>3625.62</v>
      </c>
      <c r="O257">
        <v>7</v>
      </c>
      <c r="P257" s="17">
        <f t="shared" si="9"/>
        <v>3625.62</v>
      </c>
      <c r="Q257" s="18">
        <f>Table9[[#This Row],[Resultado]]/Table9[[#This Row],[Result]]</f>
        <v>1</v>
      </c>
      <c r="R257" s="16">
        <f t="shared" si="10"/>
        <v>1</v>
      </c>
      <c r="S257" t="b">
        <f t="shared" si="11"/>
        <v>1</v>
      </c>
    </row>
    <row r="258" spans="1:19" x14ac:dyDescent="0.25">
      <c r="A258" s="13" t="str">
        <f>_xlfn.CONCAT('Processed 2'!$G258,"-",'Processed 2'!$B258,"-",'Processed 2'!$C258)</f>
        <v>7-400-Next Product2Buy</v>
      </c>
      <c r="B258">
        <v>400</v>
      </c>
      <c r="C258" t="s">
        <v>6</v>
      </c>
      <c r="D258">
        <v>1.8257200808697801E-2</v>
      </c>
      <c r="E258" t="b">
        <v>0</v>
      </c>
      <c r="F258">
        <v>4287.22</v>
      </c>
      <c r="G258">
        <v>7</v>
      </c>
      <c r="H258" t="s">
        <v>289</v>
      </c>
      <c r="J258">
        <v>400</v>
      </c>
      <c r="K258" t="s">
        <v>6</v>
      </c>
      <c r="L258">
        <v>1.8257200808697801E-2</v>
      </c>
      <c r="M258" t="b">
        <v>0</v>
      </c>
      <c r="N258">
        <v>4287.22</v>
      </c>
      <c r="O258">
        <v>7</v>
      </c>
      <c r="P258" s="17">
        <f t="shared" ref="P258:P321" si="12">VLOOKUP(_xlfn.CONCAT($O258,"-",$J258,"-Solver method"),$A:$F,6,0)</f>
        <v>3625.62</v>
      </c>
      <c r="Q258" s="18">
        <f>Table9[[#This Row],[Resultado]]/Table9[[#This Row],[Result]]</f>
        <v>1.1824791346031853</v>
      </c>
      <c r="R258" s="16">
        <f t="shared" si="10"/>
        <v>1.1411667533830069E-3</v>
      </c>
      <c r="S258" t="b">
        <f t="shared" si="11"/>
        <v>0</v>
      </c>
    </row>
    <row r="259" spans="1:19" x14ac:dyDescent="0.25">
      <c r="A259" s="13" t="str">
        <f>_xlfn.CONCAT('Processed 2'!$G259,"-",'Processed 2'!$B259,"-",'Processed 2'!$C259)</f>
        <v>7-400-Next Product Improved V2.1</v>
      </c>
      <c r="B259">
        <v>400</v>
      </c>
      <c r="C259" t="s">
        <v>19</v>
      </c>
      <c r="D259">
        <v>0.44624870359186902</v>
      </c>
      <c r="E259" t="b">
        <v>1</v>
      </c>
      <c r="F259">
        <v>3625.62</v>
      </c>
      <c r="G259">
        <v>7</v>
      </c>
      <c r="H259" t="s">
        <v>290</v>
      </c>
      <c r="J259">
        <v>400</v>
      </c>
      <c r="K259" t="s">
        <v>19</v>
      </c>
      <c r="L259">
        <v>0.44624870359186902</v>
      </c>
      <c r="M259" t="b">
        <v>1</v>
      </c>
      <c r="N259">
        <v>3625.62</v>
      </c>
      <c r="O259">
        <v>7</v>
      </c>
      <c r="P259" s="17">
        <f t="shared" si="12"/>
        <v>3625.62</v>
      </c>
      <c r="Q259" s="18">
        <f>Table9[[#This Row],[Resultado]]/Table9[[#This Row],[Result]]</f>
        <v>1</v>
      </c>
      <c r="R259" s="16">
        <f t="shared" ref="R259:R322" si="13">L259/VLOOKUP(_xlfn.CONCAT($O259,"-",$J259,"-Solver method"),$A:$F,4,0)</f>
        <v>2.7892785406441002E-2</v>
      </c>
      <c r="S259" t="b">
        <f t="shared" ref="S259:S322" si="14">AND(M259,VLOOKUP(_xlfn.CONCAT($O259,"-",$J259,"-Solver method"),$A:$F,5,0))</f>
        <v>1</v>
      </c>
    </row>
    <row r="260" spans="1:19" x14ac:dyDescent="0.25">
      <c r="A260" s="13" t="str">
        <f>_xlfn.CONCAT('Processed 2'!$G260,"-",'Processed 2'!$B260,"-",'Processed 2'!$C260)</f>
        <v>7-450-Solver method</v>
      </c>
      <c r="B260">
        <v>450</v>
      </c>
      <c r="C260" t="s">
        <v>5</v>
      </c>
      <c r="D260">
        <v>19.496554672320499</v>
      </c>
      <c r="E260" t="b">
        <v>1</v>
      </c>
      <c r="F260">
        <v>4056.75</v>
      </c>
      <c r="G260">
        <v>7</v>
      </c>
      <c r="H260" t="s">
        <v>291</v>
      </c>
      <c r="J260">
        <v>450</v>
      </c>
      <c r="K260" t="s">
        <v>5</v>
      </c>
      <c r="L260">
        <v>19.496554672320499</v>
      </c>
      <c r="M260" t="b">
        <v>1</v>
      </c>
      <c r="N260">
        <v>4056.75</v>
      </c>
      <c r="O260">
        <v>7</v>
      </c>
      <c r="P260" s="17">
        <f t="shared" si="12"/>
        <v>4056.75</v>
      </c>
      <c r="Q260" s="18">
        <f>Table9[[#This Row],[Resultado]]/Table9[[#This Row],[Result]]</f>
        <v>1</v>
      </c>
      <c r="R260" s="16">
        <f t="shared" si="13"/>
        <v>1</v>
      </c>
      <c r="S260" t="b">
        <f t="shared" si="14"/>
        <v>1</v>
      </c>
    </row>
    <row r="261" spans="1:19" x14ac:dyDescent="0.25">
      <c r="A261" s="13" t="str">
        <f>_xlfn.CONCAT('Processed 2'!$G261,"-",'Processed 2'!$B261,"-",'Processed 2'!$C261)</f>
        <v>7-450-Next Product2Buy</v>
      </c>
      <c r="B261">
        <v>450</v>
      </c>
      <c r="C261" t="s">
        <v>6</v>
      </c>
      <c r="D261">
        <v>2.6850007220488602E-2</v>
      </c>
      <c r="E261" t="b">
        <v>0</v>
      </c>
      <c r="F261">
        <v>4832.49</v>
      </c>
      <c r="G261">
        <v>7</v>
      </c>
      <c r="H261" t="s">
        <v>292</v>
      </c>
      <c r="J261">
        <v>450</v>
      </c>
      <c r="K261" t="s">
        <v>6</v>
      </c>
      <c r="L261">
        <v>2.6850007220488602E-2</v>
      </c>
      <c r="M261" t="b">
        <v>0</v>
      </c>
      <c r="N261">
        <v>4832.49</v>
      </c>
      <c r="O261">
        <v>7</v>
      </c>
      <c r="P261" s="17">
        <f t="shared" si="12"/>
        <v>4056.75</v>
      </c>
      <c r="Q261" s="18">
        <f>Table9[[#This Row],[Resultado]]/Table9[[#This Row],[Result]]</f>
        <v>1.1912220373451654</v>
      </c>
      <c r="R261" s="16">
        <f t="shared" si="13"/>
        <v>1.3771667698092263E-3</v>
      </c>
      <c r="S261" t="b">
        <f t="shared" si="14"/>
        <v>0</v>
      </c>
    </row>
    <row r="262" spans="1:19" x14ac:dyDescent="0.25">
      <c r="A262" s="13" t="str">
        <f>_xlfn.CONCAT('Processed 2'!$G262,"-",'Processed 2'!$B262,"-",'Processed 2'!$C262)</f>
        <v>7-450-Next Product Improved V2.1</v>
      </c>
      <c r="B262">
        <v>450</v>
      </c>
      <c r="C262" t="s">
        <v>19</v>
      </c>
      <c r="D262">
        <v>0.58308868416216297</v>
      </c>
      <c r="E262" t="b">
        <v>1</v>
      </c>
      <c r="F262">
        <v>4056.75</v>
      </c>
      <c r="G262">
        <v>7</v>
      </c>
      <c r="H262" t="s">
        <v>293</v>
      </c>
      <c r="J262">
        <v>450</v>
      </c>
      <c r="K262" t="s">
        <v>19</v>
      </c>
      <c r="L262">
        <v>0.58308868416216297</v>
      </c>
      <c r="M262" t="b">
        <v>1</v>
      </c>
      <c r="N262">
        <v>4056.75</v>
      </c>
      <c r="O262">
        <v>7</v>
      </c>
      <c r="P262" s="17">
        <f t="shared" si="12"/>
        <v>4056.75</v>
      </c>
      <c r="Q262" s="18">
        <f>Table9[[#This Row],[Resultado]]/Table9[[#This Row],[Result]]</f>
        <v>1</v>
      </c>
      <c r="R262" s="16">
        <f t="shared" si="13"/>
        <v>2.9907267923084953E-2</v>
      </c>
      <c r="S262" t="b">
        <f t="shared" si="14"/>
        <v>1</v>
      </c>
    </row>
    <row r="263" spans="1:19" x14ac:dyDescent="0.25">
      <c r="A263" s="13" t="str">
        <f>_xlfn.CONCAT('Processed 2'!$G263,"-",'Processed 2'!$B263,"-",'Processed 2'!$C263)</f>
        <v>7-500-Solver method</v>
      </c>
      <c r="B263">
        <v>500</v>
      </c>
      <c r="C263" t="s">
        <v>5</v>
      </c>
      <c r="D263">
        <v>24.421727307934599</v>
      </c>
      <c r="E263" t="b">
        <v>1</v>
      </c>
      <c r="F263">
        <v>4128.1000000000004</v>
      </c>
      <c r="G263">
        <v>7</v>
      </c>
      <c r="H263" t="s">
        <v>294</v>
      </c>
      <c r="J263">
        <v>500</v>
      </c>
      <c r="K263" t="s">
        <v>5</v>
      </c>
      <c r="L263">
        <v>24.421727307934599</v>
      </c>
      <c r="M263" t="b">
        <v>1</v>
      </c>
      <c r="N263">
        <v>4128.1000000000004</v>
      </c>
      <c r="O263">
        <v>7</v>
      </c>
      <c r="P263" s="17">
        <f t="shared" si="12"/>
        <v>4128.1000000000004</v>
      </c>
      <c r="Q263" s="18">
        <f>Table9[[#This Row],[Resultado]]/Table9[[#This Row],[Result]]</f>
        <v>1</v>
      </c>
      <c r="R263" s="16">
        <f t="shared" si="13"/>
        <v>1</v>
      </c>
      <c r="S263" t="b">
        <f t="shared" si="14"/>
        <v>1</v>
      </c>
    </row>
    <row r="264" spans="1:19" x14ac:dyDescent="0.25">
      <c r="A264" s="13" t="str">
        <f>_xlfn.CONCAT('Processed 2'!$G264,"-",'Processed 2'!$B264,"-",'Processed 2'!$C264)</f>
        <v>7-500-Next Product2Buy</v>
      </c>
      <c r="B264">
        <v>500</v>
      </c>
      <c r="C264" t="s">
        <v>6</v>
      </c>
      <c r="D264">
        <v>1.8027047340240101E-2</v>
      </c>
      <c r="E264" t="b">
        <v>0</v>
      </c>
      <c r="F264">
        <v>4017.3</v>
      </c>
      <c r="G264">
        <v>7</v>
      </c>
      <c r="H264" t="s">
        <v>295</v>
      </c>
      <c r="J264">
        <v>500</v>
      </c>
      <c r="K264" t="s">
        <v>6</v>
      </c>
      <c r="L264">
        <v>1.8027047340240101E-2</v>
      </c>
      <c r="M264" t="b">
        <v>0</v>
      </c>
      <c r="N264">
        <v>4017.3</v>
      </c>
      <c r="O264">
        <v>7</v>
      </c>
      <c r="P264" s="17">
        <f t="shared" si="12"/>
        <v>4128.1000000000004</v>
      </c>
      <c r="Q264" s="18">
        <f>Table9[[#This Row],[Resultado]]/Table9[[#This Row],[Result]]</f>
        <v>0.97315956493302003</v>
      </c>
      <c r="R264" s="16">
        <f t="shared" si="13"/>
        <v>7.3815611455063331E-4</v>
      </c>
      <c r="S264" t="b">
        <f t="shared" si="14"/>
        <v>0</v>
      </c>
    </row>
    <row r="265" spans="1:19" x14ac:dyDescent="0.25">
      <c r="A265" s="13" t="str">
        <f>_xlfn.CONCAT('Processed 2'!$G265,"-",'Processed 2'!$B265,"-",'Processed 2'!$C265)</f>
        <v>7-500-Next Product Improved V2.1</v>
      </c>
      <c r="B265">
        <v>500</v>
      </c>
      <c r="C265" t="s">
        <v>19</v>
      </c>
      <c r="D265">
        <v>0.168583107966185</v>
      </c>
      <c r="E265" t="b">
        <v>1</v>
      </c>
      <c r="F265">
        <v>3900.91</v>
      </c>
      <c r="G265">
        <v>7</v>
      </c>
      <c r="H265" t="s">
        <v>296</v>
      </c>
      <c r="J265">
        <v>500</v>
      </c>
      <c r="K265" t="s">
        <v>19</v>
      </c>
      <c r="L265">
        <v>0.168583107966185</v>
      </c>
      <c r="M265" t="b">
        <v>1</v>
      </c>
      <c r="N265">
        <v>3900.91</v>
      </c>
      <c r="O265">
        <v>7</v>
      </c>
      <c r="P265" s="17">
        <f t="shared" si="12"/>
        <v>4128.1000000000004</v>
      </c>
      <c r="Q265" s="18">
        <f>Table9[[#This Row],[Resultado]]/Table9[[#This Row],[Result]]</f>
        <v>0.94496499600300365</v>
      </c>
      <c r="R265" s="16">
        <f t="shared" si="13"/>
        <v>6.9029969027380178E-3</v>
      </c>
      <c r="S265" t="b">
        <f t="shared" si="14"/>
        <v>1</v>
      </c>
    </row>
    <row r="266" spans="1:19" x14ac:dyDescent="0.25">
      <c r="A266" s="13" t="str">
        <f>_xlfn.CONCAT('Processed 2'!$G266,"-",'Processed 2'!$B266,"-",'Processed 2'!$C266)</f>
        <v>7-600-Solver method</v>
      </c>
      <c r="B266">
        <v>600</v>
      </c>
      <c r="C266" t="s">
        <v>5</v>
      </c>
      <c r="D266">
        <v>33.710998217849003</v>
      </c>
      <c r="E266" t="b">
        <v>1</v>
      </c>
      <c r="F266">
        <v>5400.42</v>
      </c>
      <c r="G266">
        <v>7</v>
      </c>
      <c r="H266" t="s">
        <v>297</v>
      </c>
      <c r="J266">
        <v>600</v>
      </c>
      <c r="K266" t="s">
        <v>5</v>
      </c>
      <c r="L266">
        <v>33.710998217849003</v>
      </c>
      <c r="M266" t="b">
        <v>1</v>
      </c>
      <c r="N266">
        <v>5400.42</v>
      </c>
      <c r="O266">
        <v>7</v>
      </c>
      <c r="P266" s="17">
        <f t="shared" si="12"/>
        <v>5400.42</v>
      </c>
      <c r="Q266" s="18">
        <f>Table9[[#This Row],[Resultado]]/Table9[[#This Row],[Result]]</f>
        <v>1</v>
      </c>
      <c r="R266" s="16">
        <f t="shared" si="13"/>
        <v>1</v>
      </c>
      <c r="S266" t="b">
        <f t="shared" si="14"/>
        <v>1</v>
      </c>
    </row>
    <row r="267" spans="1:19" x14ac:dyDescent="0.25">
      <c r="A267" s="13" t="str">
        <f>_xlfn.CONCAT('Processed 2'!$G267,"-",'Processed 2'!$B267,"-",'Processed 2'!$C267)</f>
        <v>7-600-Next Product2Buy</v>
      </c>
      <c r="B267">
        <v>600</v>
      </c>
      <c r="C267" t="s">
        <v>6</v>
      </c>
      <c r="D267">
        <v>2.92225161476551E-2</v>
      </c>
      <c r="E267" t="b">
        <v>0</v>
      </c>
      <c r="F267">
        <v>6111.83</v>
      </c>
      <c r="G267">
        <v>7</v>
      </c>
      <c r="H267" t="s">
        <v>298</v>
      </c>
      <c r="J267">
        <v>600</v>
      </c>
      <c r="K267" t="s">
        <v>6</v>
      </c>
      <c r="L267">
        <v>2.92225161476551E-2</v>
      </c>
      <c r="M267" t="b">
        <v>0</v>
      </c>
      <c r="N267">
        <v>6111.83</v>
      </c>
      <c r="O267">
        <v>7</v>
      </c>
      <c r="P267" s="17">
        <f t="shared" si="12"/>
        <v>5400.42</v>
      </c>
      <c r="Q267" s="18">
        <f>Table9[[#This Row],[Resultado]]/Table9[[#This Row],[Result]]</f>
        <v>1.1317323467434015</v>
      </c>
      <c r="R267" s="16">
        <f t="shared" si="13"/>
        <v>8.6685407411586581E-4</v>
      </c>
      <c r="S267" t="b">
        <f t="shared" si="14"/>
        <v>0</v>
      </c>
    </row>
    <row r="268" spans="1:19" x14ac:dyDescent="0.25">
      <c r="A268" s="13" t="str">
        <f>_xlfn.CONCAT('Processed 2'!$G268,"-",'Processed 2'!$B268,"-",'Processed 2'!$C268)</f>
        <v>7-600-Next Product Improved V2.1</v>
      </c>
      <c r="B268">
        <v>600</v>
      </c>
      <c r="C268" t="s">
        <v>19</v>
      </c>
      <c r="D268">
        <v>1.0277398519140699</v>
      </c>
      <c r="E268" t="b">
        <v>1</v>
      </c>
      <c r="F268">
        <v>5335.33</v>
      </c>
      <c r="G268">
        <v>7</v>
      </c>
      <c r="H268" t="s">
        <v>299</v>
      </c>
      <c r="J268">
        <v>600</v>
      </c>
      <c r="K268" t="s">
        <v>19</v>
      </c>
      <c r="L268">
        <v>1.0277398519140699</v>
      </c>
      <c r="M268" t="b">
        <v>1</v>
      </c>
      <c r="N268">
        <v>5335.33</v>
      </c>
      <c r="O268">
        <v>7</v>
      </c>
      <c r="P268" s="17">
        <f t="shared" si="12"/>
        <v>5400.42</v>
      </c>
      <c r="Q268" s="18">
        <f>Table9[[#This Row],[Resultado]]/Table9[[#This Row],[Result]]</f>
        <v>0.98794723373367255</v>
      </c>
      <c r="R268" s="16">
        <f t="shared" si="13"/>
        <v>3.04867819479137E-2</v>
      </c>
      <c r="S268" t="b">
        <f t="shared" si="14"/>
        <v>1</v>
      </c>
    </row>
    <row r="269" spans="1:19" x14ac:dyDescent="0.25">
      <c r="A269" s="13" t="str">
        <f>_xlfn.CONCAT('Processed 2'!$G269,"-",'Processed 2'!$B269,"-",'Processed 2'!$C269)</f>
        <v>7-700-Solver method</v>
      </c>
      <c r="B269">
        <v>700</v>
      </c>
      <c r="C269" t="s">
        <v>5</v>
      </c>
      <c r="D269">
        <v>44.492597755737002</v>
      </c>
      <c r="E269" t="b">
        <v>1</v>
      </c>
      <c r="F269">
        <v>6314.52</v>
      </c>
      <c r="G269">
        <v>7</v>
      </c>
      <c r="H269" t="s">
        <v>300</v>
      </c>
      <c r="J269">
        <v>700</v>
      </c>
      <c r="K269" t="s">
        <v>5</v>
      </c>
      <c r="L269">
        <v>44.492597755737002</v>
      </c>
      <c r="M269" t="b">
        <v>1</v>
      </c>
      <c r="N269">
        <v>6314.52</v>
      </c>
      <c r="O269">
        <v>7</v>
      </c>
      <c r="P269" s="17">
        <f t="shared" si="12"/>
        <v>6314.52</v>
      </c>
      <c r="Q269" s="18">
        <f>Table9[[#This Row],[Resultado]]/Table9[[#This Row],[Result]]</f>
        <v>1</v>
      </c>
      <c r="R269" s="16">
        <f t="shared" si="13"/>
        <v>1</v>
      </c>
      <c r="S269" t="b">
        <f t="shared" si="14"/>
        <v>1</v>
      </c>
    </row>
    <row r="270" spans="1:19" x14ac:dyDescent="0.25">
      <c r="A270" s="13" t="str">
        <f>_xlfn.CONCAT('Processed 2'!$G270,"-",'Processed 2'!$B270,"-",'Processed 2'!$C270)</f>
        <v>7-700-Next Product2Buy</v>
      </c>
      <c r="B270">
        <v>700</v>
      </c>
      <c r="C270" t="s">
        <v>6</v>
      </c>
      <c r="D270">
        <v>3.52852754292882E-2</v>
      </c>
      <c r="E270" t="b">
        <v>0</v>
      </c>
      <c r="F270">
        <v>6810.29</v>
      </c>
      <c r="G270">
        <v>7</v>
      </c>
      <c r="H270" t="s">
        <v>301</v>
      </c>
      <c r="J270">
        <v>700</v>
      </c>
      <c r="K270" t="s">
        <v>6</v>
      </c>
      <c r="L270">
        <v>3.52852754292882E-2</v>
      </c>
      <c r="M270" t="b">
        <v>0</v>
      </c>
      <c r="N270">
        <v>6810.29</v>
      </c>
      <c r="O270">
        <v>7</v>
      </c>
      <c r="P270" s="17">
        <f t="shared" si="12"/>
        <v>6314.52</v>
      </c>
      <c r="Q270" s="18">
        <f>Table9[[#This Row],[Resultado]]/Table9[[#This Row],[Result]]</f>
        <v>1.0785126977189081</v>
      </c>
      <c r="R270" s="16">
        <f t="shared" si="13"/>
        <v>7.93059457283283E-4</v>
      </c>
      <c r="S270" t="b">
        <f t="shared" si="14"/>
        <v>0</v>
      </c>
    </row>
    <row r="271" spans="1:19" x14ac:dyDescent="0.25">
      <c r="A271" s="13" t="str">
        <f>_xlfn.CONCAT('Processed 2'!$G271,"-",'Processed 2'!$B271,"-",'Processed 2'!$C271)</f>
        <v>7-700-Next Product Improved V2.1</v>
      </c>
      <c r="B271">
        <v>700</v>
      </c>
      <c r="C271" t="s">
        <v>19</v>
      </c>
      <c r="D271">
        <v>1.35619346675943</v>
      </c>
      <c r="E271" t="b">
        <v>1</v>
      </c>
      <c r="F271">
        <v>6314.52</v>
      </c>
      <c r="G271">
        <v>7</v>
      </c>
      <c r="H271" t="s">
        <v>302</v>
      </c>
      <c r="J271">
        <v>700</v>
      </c>
      <c r="K271" t="s">
        <v>19</v>
      </c>
      <c r="L271">
        <v>1.35619346675943</v>
      </c>
      <c r="M271" t="b">
        <v>1</v>
      </c>
      <c r="N271">
        <v>6314.52</v>
      </c>
      <c r="O271">
        <v>7</v>
      </c>
      <c r="P271" s="17">
        <f t="shared" si="12"/>
        <v>6314.52</v>
      </c>
      <c r="Q271" s="18">
        <f>Table9[[#This Row],[Resultado]]/Table9[[#This Row],[Result]]</f>
        <v>1</v>
      </c>
      <c r="R271" s="16">
        <f t="shared" si="13"/>
        <v>3.0481328022357573E-2</v>
      </c>
      <c r="S271" t="b">
        <f t="shared" si="14"/>
        <v>1</v>
      </c>
    </row>
    <row r="272" spans="1:19" x14ac:dyDescent="0.25">
      <c r="A272" s="13" t="str">
        <f>_xlfn.CONCAT('Processed 2'!$G272,"-",'Processed 2'!$B272,"-",'Processed 2'!$C272)</f>
        <v>7-800-Solver method</v>
      </c>
      <c r="B272">
        <v>800</v>
      </c>
      <c r="C272" t="s">
        <v>5</v>
      </c>
      <c r="D272">
        <v>56.5585254424198</v>
      </c>
      <c r="E272" t="b">
        <v>1</v>
      </c>
      <c r="F272">
        <v>6997.74</v>
      </c>
      <c r="G272">
        <v>7</v>
      </c>
      <c r="H272" t="s">
        <v>303</v>
      </c>
      <c r="J272">
        <v>800</v>
      </c>
      <c r="K272" t="s">
        <v>5</v>
      </c>
      <c r="L272">
        <v>56.5585254424198</v>
      </c>
      <c r="M272" t="b">
        <v>1</v>
      </c>
      <c r="N272">
        <v>6997.74</v>
      </c>
      <c r="O272">
        <v>7</v>
      </c>
      <c r="P272" s="17">
        <f t="shared" si="12"/>
        <v>6997.74</v>
      </c>
      <c r="Q272" s="18">
        <f>Table9[[#This Row],[Resultado]]/Table9[[#This Row],[Result]]</f>
        <v>1</v>
      </c>
      <c r="R272" s="16">
        <f t="shared" si="13"/>
        <v>1</v>
      </c>
      <c r="S272" t="b">
        <f t="shared" si="14"/>
        <v>1</v>
      </c>
    </row>
    <row r="273" spans="1:19" x14ac:dyDescent="0.25">
      <c r="A273" s="13" t="str">
        <f>_xlfn.CONCAT('Processed 2'!$G273,"-",'Processed 2'!$B273,"-",'Processed 2'!$C273)</f>
        <v>7-800-Next Product2Buy</v>
      </c>
      <c r="B273">
        <v>800</v>
      </c>
      <c r="C273" t="s">
        <v>6</v>
      </c>
      <c r="D273">
        <v>4.1408342304265398E-2</v>
      </c>
      <c r="E273" t="b">
        <v>0</v>
      </c>
      <c r="F273">
        <v>7267.72</v>
      </c>
      <c r="G273">
        <v>7</v>
      </c>
      <c r="H273" t="s">
        <v>304</v>
      </c>
      <c r="J273">
        <v>800</v>
      </c>
      <c r="K273" t="s">
        <v>6</v>
      </c>
      <c r="L273">
        <v>4.1408342304265398E-2</v>
      </c>
      <c r="M273" t="b">
        <v>0</v>
      </c>
      <c r="N273">
        <v>7267.72</v>
      </c>
      <c r="O273">
        <v>7</v>
      </c>
      <c r="P273" s="17">
        <f t="shared" si="12"/>
        <v>6997.74</v>
      </c>
      <c r="Q273" s="18">
        <f>Table9[[#This Row],[Resultado]]/Table9[[#This Row],[Result]]</f>
        <v>1.0385810275889074</v>
      </c>
      <c r="R273" s="16">
        <f t="shared" si="13"/>
        <v>7.3213263571416374E-4</v>
      </c>
      <c r="S273" t="b">
        <f t="shared" si="14"/>
        <v>0</v>
      </c>
    </row>
    <row r="274" spans="1:19" x14ac:dyDescent="0.25">
      <c r="A274" s="13" t="str">
        <f>_xlfn.CONCAT('Processed 2'!$G274,"-",'Processed 2'!$B274,"-",'Processed 2'!$C274)</f>
        <v>7-800-Next Product Improved V2.1</v>
      </c>
      <c r="B274">
        <v>800</v>
      </c>
      <c r="C274" t="s">
        <v>19</v>
      </c>
      <c r="D274">
        <v>0.88916859213361399</v>
      </c>
      <c r="E274" t="b">
        <v>1</v>
      </c>
      <c r="F274">
        <v>6754.79</v>
      </c>
      <c r="G274">
        <v>7</v>
      </c>
      <c r="H274" t="s">
        <v>305</v>
      </c>
      <c r="J274">
        <v>800</v>
      </c>
      <c r="K274" t="s">
        <v>19</v>
      </c>
      <c r="L274">
        <v>0.88916859213361399</v>
      </c>
      <c r="M274" t="b">
        <v>1</v>
      </c>
      <c r="N274">
        <v>6754.79</v>
      </c>
      <c r="O274">
        <v>7</v>
      </c>
      <c r="P274" s="17">
        <f t="shared" si="12"/>
        <v>6997.74</v>
      </c>
      <c r="Q274" s="18">
        <f>Table9[[#This Row],[Resultado]]/Table9[[#This Row],[Result]]</f>
        <v>0.96528164807494998</v>
      </c>
      <c r="R274" s="16">
        <f t="shared" si="13"/>
        <v>1.57212124110068E-2</v>
      </c>
      <c r="S274" t="b">
        <f t="shared" si="14"/>
        <v>1</v>
      </c>
    </row>
    <row r="275" spans="1:19" x14ac:dyDescent="0.25">
      <c r="A275" s="13" t="str">
        <f>_xlfn.CONCAT('Processed 2'!$G275,"-",'Processed 2'!$B275,"-",'Processed 2'!$C275)</f>
        <v>8-10-Solver method</v>
      </c>
      <c r="B275">
        <v>10</v>
      </c>
      <c r="C275" t="s">
        <v>5</v>
      </c>
      <c r="D275">
        <v>3.6516863151814301E-2</v>
      </c>
      <c r="E275" t="b">
        <v>1</v>
      </c>
      <c r="F275">
        <v>91.7</v>
      </c>
      <c r="G275" s="9">
        <v>8</v>
      </c>
      <c r="H275" t="s">
        <v>306</v>
      </c>
      <c r="J275">
        <v>10</v>
      </c>
      <c r="K275" t="s">
        <v>5</v>
      </c>
      <c r="L275">
        <v>3.6516863151814301E-2</v>
      </c>
      <c r="M275" t="b">
        <v>1</v>
      </c>
      <c r="N275">
        <v>91.7</v>
      </c>
      <c r="O275">
        <v>8</v>
      </c>
      <c r="P275" s="17">
        <f t="shared" si="12"/>
        <v>91.7</v>
      </c>
      <c r="Q275" s="18">
        <f>Table9[[#This Row],[Resultado]]/Table9[[#This Row],[Result]]</f>
        <v>1</v>
      </c>
      <c r="R275" s="16">
        <f t="shared" si="13"/>
        <v>1</v>
      </c>
      <c r="S275" t="b">
        <f t="shared" si="14"/>
        <v>1</v>
      </c>
    </row>
    <row r="276" spans="1:19" x14ac:dyDescent="0.25">
      <c r="A276" s="13" t="str">
        <f>_xlfn.CONCAT('Processed 2'!$G276,"-",'Processed 2'!$B276,"-",'Processed 2'!$C276)</f>
        <v>8-10-Next Product2Buy</v>
      </c>
      <c r="B276">
        <v>10</v>
      </c>
      <c r="C276" t="s">
        <v>6</v>
      </c>
      <c r="D276">
        <v>2.10994525547444E-3</v>
      </c>
      <c r="E276" t="b">
        <v>0</v>
      </c>
      <c r="F276">
        <v>85.48</v>
      </c>
      <c r="G276" s="9">
        <v>8</v>
      </c>
      <c r="H276" t="s">
        <v>307</v>
      </c>
      <c r="J276">
        <v>10</v>
      </c>
      <c r="K276" t="s">
        <v>6</v>
      </c>
      <c r="L276">
        <v>2.10994525547444E-3</v>
      </c>
      <c r="M276" t="b">
        <v>0</v>
      </c>
      <c r="N276">
        <v>85.48</v>
      </c>
      <c r="O276">
        <v>8</v>
      </c>
      <c r="P276" s="17">
        <f t="shared" si="12"/>
        <v>91.7</v>
      </c>
      <c r="Q276" s="18">
        <f>Table9[[#This Row],[Resultado]]/Table9[[#This Row],[Result]]</f>
        <v>0.93217011995637955</v>
      </c>
      <c r="R276" s="16">
        <f t="shared" si="13"/>
        <v>5.7780024716323687E-2</v>
      </c>
      <c r="S276" t="b">
        <f t="shared" si="14"/>
        <v>0</v>
      </c>
    </row>
    <row r="277" spans="1:19" x14ac:dyDescent="0.25">
      <c r="A277" s="13" t="str">
        <f>_xlfn.CONCAT('Processed 2'!$G277,"-",'Processed 2'!$B277,"-",'Processed 2'!$C277)</f>
        <v>8-10-Next Product Improved V2.1</v>
      </c>
      <c r="B277">
        <v>10</v>
      </c>
      <c r="C277" t="s">
        <v>19</v>
      </c>
      <c r="D277">
        <v>6.59198918237672E-3</v>
      </c>
      <c r="E277" t="b">
        <v>1</v>
      </c>
      <c r="F277">
        <v>84.92</v>
      </c>
      <c r="G277" s="9">
        <v>8</v>
      </c>
      <c r="H277" t="s">
        <v>308</v>
      </c>
      <c r="J277">
        <v>10</v>
      </c>
      <c r="K277" t="s">
        <v>19</v>
      </c>
      <c r="L277">
        <v>6.59198918237672E-3</v>
      </c>
      <c r="M277" t="b">
        <v>1</v>
      </c>
      <c r="N277">
        <v>84.92</v>
      </c>
      <c r="O277">
        <v>8</v>
      </c>
      <c r="P277" s="17">
        <f t="shared" si="12"/>
        <v>91.7</v>
      </c>
      <c r="Q277" s="18">
        <f>Table9[[#This Row],[Resultado]]/Table9[[#This Row],[Result]]</f>
        <v>0.92606324972737186</v>
      </c>
      <c r="R277" s="16">
        <f t="shared" si="13"/>
        <v>0.18051904280417921</v>
      </c>
      <c r="S277" t="b">
        <f t="shared" si="14"/>
        <v>1</v>
      </c>
    </row>
    <row r="278" spans="1:19" x14ac:dyDescent="0.25">
      <c r="A278" s="13" t="str">
        <f>_xlfn.CONCAT('Processed 2'!$G278,"-",'Processed 2'!$B278,"-",'Processed 2'!$C278)</f>
        <v>8-20-Solver method</v>
      </c>
      <c r="B278">
        <v>20</v>
      </c>
      <c r="C278" t="s">
        <v>5</v>
      </c>
      <c r="D278">
        <v>0.100435527490416</v>
      </c>
      <c r="E278" t="b">
        <v>1</v>
      </c>
      <c r="F278">
        <v>171.1</v>
      </c>
      <c r="G278">
        <v>8</v>
      </c>
      <c r="H278" t="s">
        <v>309</v>
      </c>
      <c r="J278">
        <v>20</v>
      </c>
      <c r="K278" t="s">
        <v>5</v>
      </c>
      <c r="L278">
        <v>0.100435527490416</v>
      </c>
      <c r="M278" t="b">
        <v>1</v>
      </c>
      <c r="N278">
        <v>171.1</v>
      </c>
      <c r="O278">
        <v>8</v>
      </c>
      <c r="P278" s="17">
        <f t="shared" si="12"/>
        <v>171.1</v>
      </c>
      <c r="Q278" s="18">
        <f>Table9[[#This Row],[Resultado]]/Table9[[#This Row],[Result]]</f>
        <v>1</v>
      </c>
      <c r="R278" s="16">
        <f t="shared" si="13"/>
        <v>1</v>
      </c>
      <c r="S278" t="b">
        <f t="shared" si="14"/>
        <v>1</v>
      </c>
    </row>
    <row r="279" spans="1:19" x14ac:dyDescent="0.25">
      <c r="A279" s="13" t="str">
        <f>_xlfn.CONCAT('Processed 2'!$G279,"-",'Processed 2'!$B279,"-",'Processed 2'!$C279)</f>
        <v>8-20-Next Product2Buy</v>
      </c>
      <c r="B279">
        <v>20</v>
      </c>
      <c r="C279" t="s">
        <v>6</v>
      </c>
      <c r="D279">
        <v>3.6073786955836602E-3</v>
      </c>
      <c r="E279" t="b">
        <v>0</v>
      </c>
      <c r="F279">
        <v>204.3</v>
      </c>
      <c r="G279">
        <v>8</v>
      </c>
      <c r="H279" t="s">
        <v>310</v>
      </c>
      <c r="J279">
        <v>20</v>
      </c>
      <c r="K279" t="s">
        <v>6</v>
      </c>
      <c r="L279">
        <v>3.6073786955836602E-3</v>
      </c>
      <c r="M279" t="b">
        <v>0</v>
      </c>
      <c r="N279">
        <v>204.3</v>
      </c>
      <c r="O279">
        <v>8</v>
      </c>
      <c r="P279" s="17">
        <f t="shared" si="12"/>
        <v>171.1</v>
      </c>
      <c r="Q279" s="18">
        <f>Table9[[#This Row],[Resultado]]/Table9[[#This Row],[Result]]</f>
        <v>1.1940385739333723</v>
      </c>
      <c r="R279" s="16">
        <f t="shared" si="13"/>
        <v>3.5917356992304264E-2</v>
      </c>
      <c r="S279" t="b">
        <f t="shared" si="14"/>
        <v>0</v>
      </c>
    </row>
    <row r="280" spans="1:19" x14ac:dyDescent="0.25">
      <c r="A280" s="13" t="str">
        <f>_xlfn.CONCAT('Processed 2'!$G280,"-",'Processed 2'!$B280,"-",'Processed 2'!$C280)</f>
        <v>8-20-Next Product Improved V2.1</v>
      </c>
      <c r="B280">
        <v>20</v>
      </c>
      <c r="C280" t="s">
        <v>19</v>
      </c>
      <c r="D280">
        <v>8.3716785695531204E-3</v>
      </c>
      <c r="E280" t="b">
        <v>1</v>
      </c>
      <c r="F280">
        <v>165.57</v>
      </c>
      <c r="G280">
        <v>8</v>
      </c>
      <c r="H280" t="s">
        <v>311</v>
      </c>
      <c r="J280">
        <v>20</v>
      </c>
      <c r="K280" t="s">
        <v>19</v>
      </c>
      <c r="L280">
        <v>8.3716785695531204E-3</v>
      </c>
      <c r="M280" t="b">
        <v>1</v>
      </c>
      <c r="N280">
        <v>165.57</v>
      </c>
      <c r="O280">
        <v>8</v>
      </c>
      <c r="P280" s="17">
        <f t="shared" si="12"/>
        <v>171.1</v>
      </c>
      <c r="Q280" s="18">
        <f>Table9[[#This Row],[Resultado]]/Table9[[#This Row],[Result]]</f>
        <v>0.96767971946230269</v>
      </c>
      <c r="R280" s="16">
        <f t="shared" si="13"/>
        <v>8.3353757168766626E-2</v>
      </c>
      <c r="S280" t="b">
        <f t="shared" si="14"/>
        <v>1</v>
      </c>
    </row>
    <row r="281" spans="1:19" x14ac:dyDescent="0.25">
      <c r="A281" s="13" t="str">
        <f>_xlfn.CONCAT('Processed 2'!$G281,"-",'Processed 2'!$B281,"-",'Processed 2'!$C281)</f>
        <v>8-30-Solver method</v>
      </c>
      <c r="B281">
        <v>30</v>
      </c>
      <c r="C281" t="s">
        <v>5</v>
      </c>
      <c r="D281">
        <v>0.175853660137583</v>
      </c>
      <c r="E281" t="b">
        <v>1</v>
      </c>
      <c r="F281">
        <v>266.69</v>
      </c>
      <c r="G281">
        <v>8</v>
      </c>
      <c r="H281" t="s">
        <v>312</v>
      </c>
      <c r="J281">
        <v>30</v>
      </c>
      <c r="K281" t="s">
        <v>5</v>
      </c>
      <c r="L281">
        <v>0.175853660137583</v>
      </c>
      <c r="M281" t="b">
        <v>1</v>
      </c>
      <c r="N281">
        <v>266.69</v>
      </c>
      <c r="O281">
        <v>8</v>
      </c>
      <c r="P281" s="17">
        <f t="shared" si="12"/>
        <v>266.69</v>
      </c>
      <c r="Q281" s="18">
        <f>Table9[[#This Row],[Resultado]]/Table9[[#This Row],[Result]]</f>
        <v>1</v>
      </c>
      <c r="R281" s="16">
        <f t="shared" si="13"/>
        <v>1</v>
      </c>
      <c r="S281" t="b">
        <f t="shared" si="14"/>
        <v>1</v>
      </c>
    </row>
    <row r="282" spans="1:19" x14ac:dyDescent="0.25">
      <c r="A282" s="13" t="str">
        <f>_xlfn.CONCAT('Processed 2'!$G282,"-",'Processed 2'!$B282,"-",'Processed 2'!$C282)</f>
        <v>8-30-Next Product2Buy</v>
      </c>
      <c r="B282">
        <v>30</v>
      </c>
      <c r="C282" t="s">
        <v>6</v>
      </c>
      <c r="D282">
        <v>2.7442006249015398E-3</v>
      </c>
      <c r="E282" t="b">
        <v>0</v>
      </c>
      <c r="F282">
        <v>330.26</v>
      </c>
      <c r="G282">
        <v>8</v>
      </c>
      <c r="H282" t="s">
        <v>313</v>
      </c>
      <c r="J282">
        <v>30</v>
      </c>
      <c r="K282" t="s">
        <v>6</v>
      </c>
      <c r="L282">
        <v>2.7442006249015398E-3</v>
      </c>
      <c r="M282" t="b">
        <v>0</v>
      </c>
      <c r="N282">
        <v>330.26</v>
      </c>
      <c r="O282">
        <v>8</v>
      </c>
      <c r="P282" s="17">
        <f t="shared" si="12"/>
        <v>266.69</v>
      </c>
      <c r="Q282" s="18">
        <f>Table9[[#This Row],[Resultado]]/Table9[[#This Row],[Result]]</f>
        <v>1.2383666429187445</v>
      </c>
      <c r="R282" s="16">
        <f t="shared" si="13"/>
        <v>1.5605024215899481E-2</v>
      </c>
      <c r="S282" t="b">
        <f t="shared" si="14"/>
        <v>0</v>
      </c>
    </row>
    <row r="283" spans="1:19" x14ac:dyDescent="0.25">
      <c r="A283" s="13" t="str">
        <f>_xlfn.CONCAT('Processed 2'!$G283,"-",'Processed 2'!$B283,"-",'Processed 2'!$C283)</f>
        <v>8-30-Next Product Improved V2.1</v>
      </c>
      <c r="B283">
        <v>30</v>
      </c>
      <c r="C283" t="s">
        <v>19</v>
      </c>
      <c r="D283">
        <v>9.4592665283831298E-3</v>
      </c>
      <c r="E283" t="b">
        <v>1</v>
      </c>
      <c r="F283">
        <v>262.64999999999998</v>
      </c>
      <c r="G283">
        <v>8</v>
      </c>
      <c r="H283" t="s">
        <v>314</v>
      </c>
      <c r="J283">
        <v>30</v>
      </c>
      <c r="K283" t="s">
        <v>19</v>
      </c>
      <c r="L283">
        <v>9.4592665283831298E-3</v>
      </c>
      <c r="M283" t="b">
        <v>1</v>
      </c>
      <c r="N283">
        <v>262.64999999999998</v>
      </c>
      <c r="O283">
        <v>8</v>
      </c>
      <c r="P283" s="17">
        <f t="shared" si="12"/>
        <v>266.69</v>
      </c>
      <c r="Q283" s="18">
        <f>Table9[[#This Row],[Resultado]]/Table9[[#This Row],[Result]]</f>
        <v>0.98485132550901788</v>
      </c>
      <c r="R283" s="16">
        <f t="shared" si="13"/>
        <v>5.3790558132156385E-2</v>
      </c>
      <c r="S283" t="b">
        <f t="shared" si="14"/>
        <v>1</v>
      </c>
    </row>
    <row r="284" spans="1:19" x14ac:dyDescent="0.25">
      <c r="A284" s="13" t="str">
        <f>_xlfn.CONCAT('Processed 2'!$G284,"-",'Processed 2'!$B284,"-",'Processed 2'!$C284)</f>
        <v>8-40-Solver method</v>
      </c>
      <c r="B284">
        <v>40</v>
      </c>
      <c r="C284" t="s">
        <v>5</v>
      </c>
      <c r="D284">
        <v>0.24735672228640401</v>
      </c>
      <c r="E284" t="b">
        <v>1</v>
      </c>
      <c r="F284">
        <v>341.91</v>
      </c>
      <c r="G284">
        <v>8</v>
      </c>
      <c r="H284" t="s">
        <v>315</v>
      </c>
      <c r="J284">
        <v>40</v>
      </c>
      <c r="K284" t="s">
        <v>5</v>
      </c>
      <c r="L284">
        <v>0.24735672228640401</v>
      </c>
      <c r="M284" t="b">
        <v>1</v>
      </c>
      <c r="N284">
        <v>341.91</v>
      </c>
      <c r="O284">
        <v>8</v>
      </c>
      <c r="P284" s="17">
        <f t="shared" si="12"/>
        <v>341.91</v>
      </c>
      <c r="Q284" s="18">
        <f>Table9[[#This Row],[Resultado]]/Table9[[#This Row],[Result]]</f>
        <v>1</v>
      </c>
      <c r="R284" s="16">
        <f t="shared" si="13"/>
        <v>1</v>
      </c>
      <c r="S284" t="b">
        <f t="shared" si="14"/>
        <v>1</v>
      </c>
    </row>
    <row r="285" spans="1:19" x14ac:dyDescent="0.25">
      <c r="A285" s="13" t="str">
        <f>_xlfn.CONCAT('Processed 2'!$G285,"-",'Processed 2'!$B285,"-",'Processed 2'!$C285)</f>
        <v>8-40-Next Product2Buy</v>
      </c>
      <c r="B285">
        <v>40</v>
      </c>
      <c r="C285" t="s">
        <v>6</v>
      </c>
      <c r="D285">
        <v>7.6209105708133704E-3</v>
      </c>
      <c r="E285" t="b">
        <v>0</v>
      </c>
      <c r="F285">
        <v>376.64</v>
      </c>
      <c r="G285">
        <v>8</v>
      </c>
      <c r="H285" t="s">
        <v>316</v>
      </c>
      <c r="J285">
        <v>40</v>
      </c>
      <c r="K285" t="s">
        <v>6</v>
      </c>
      <c r="L285">
        <v>7.6209105708133704E-3</v>
      </c>
      <c r="M285" t="b">
        <v>0</v>
      </c>
      <c r="N285">
        <v>376.64</v>
      </c>
      <c r="O285">
        <v>8</v>
      </c>
      <c r="P285" s="17">
        <f t="shared" si="12"/>
        <v>341.91</v>
      </c>
      <c r="Q285" s="18">
        <f>Table9[[#This Row],[Resultado]]/Table9[[#This Row],[Result]]</f>
        <v>1.1015764382439821</v>
      </c>
      <c r="R285" s="16">
        <f t="shared" si="13"/>
        <v>3.0809393415188596E-2</v>
      </c>
      <c r="S285" t="b">
        <f t="shared" si="14"/>
        <v>0</v>
      </c>
    </row>
    <row r="286" spans="1:19" x14ac:dyDescent="0.25">
      <c r="A286" s="13" t="str">
        <f>_xlfn.CONCAT('Processed 2'!$G286,"-",'Processed 2'!$B286,"-",'Processed 2'!$C286)</f>
        <v>8-40-Next Product Improved V2.1</v>
      </c>
      <c r="B286">
        <v>40</v>
      </c>
      <c r="C286" t="s">
        <v>19</v>
      </c>
      <c r="D286">
        <v>1.41148486320432E-2</v>
      </c>
      <c r="E286" t="b">
        <v>1</v>
      </c>
      <c r="F286">
        <v>338.07</v>
      </c>
      <c r="G286">
        <v>8</v>
      </c>
      <c r="H286" t="s">
        <v>317</v>
      </c>
      <c r="J286">
        <v>40</v>
      </c>
      <c r="K286" t="s">
        <v>19</v>
      </c>
      <c r="L286">
        <v>1.41148486320432E-2</v>
      </c>
      <c r="M286" t="b">
        <v>1</v>
      </c>
      <c r="N286">
        <v>338.07</v>
      </c>
      <c r="O286">
        <v>8</v>
      </c>
      <c r="P286" s="17">
        <f t="shared" si="12"/>
        <v>341.91</v>
      </c>
      <c r="Q286" s="18">
        <f>Table9[[#This Row],[Resultado]]/Table9[[#This Row],[Result]]</f>
        <v>0.98876897429148014</v>
      </c>
      <c r="R286" s="16">
        <f t="shared" si="13"/>
        <v>5.7062725045734584E-2</v>
      </c>
      <c r="S286" t="b">
        <f t="shared" si="14"/>
        <v>1</v>
      </c>
    </row>
    <row r="287" spans="1:19" x14ac:dyDescent="0.25">
      <c r="A287" s="13" t="str">
        <f>_xlfn.CONCAT('Processed 2'!$G287,"-",'Processed 2'!$B287,"-",'Processed 2'!$C287)</f>
        <v>8-50-Solver method</v>
      </c>
      <c r="B287">
        <v>50</v>
      </c>
      <c r="C287" t="s">
        <v>5</v>
      </c>
      <c r="D287">
        <v>0.41601449679672298</v>
      </c>
      <c r="E287" t="b">
        <v>1</v>
      </c>
      <c r="F287">
        <v>433.37</v>
      </c>
      <c r="G287">
        <v>8</v>
      </c>
      <c r="H287" t="s">
        <v>318</v>
      </c>
      <c r="J287">
        <v>50</v>
      </c>
      <c r="K287" t="s">
        <v>5</v>
      </c>
      <c r="L287">
        <v>0.41601449679672298</v>
      </c>
      <c r="M287" t="b">
        <v>1</v>
      </c>
      <c r="N287">
        <v>433.37</v>
      </c>
      <c r="O287">
        <v>8</v>
      </c>
      <c r="P287" s="17">
        <f t="shared" si="12"/>
        <v>433.37</v>
      </c>
      <c r="Q287" s="18">
        <f>Table9[[#This Row],[Resultado]]/Table9[[#This Row],[Result]]</f>
        <v>1</v>
      </c>
      <c r="R287" s="16">
        <f t="shared" si="13"/>
        <v>1</v>
      </c>
      <c r="S287" t="b">
        <f t="shared" si="14"/>
        <v>1</v>
      </c>
    </row>
    <row r="288" spans="1:19" x14ac:dyDescent="0.25">
      <c r="A288" s="13" t="str">
        <f>_xlfn.CONCAT('Processed 2'!$G288,"-",'Processed 2'!$B288,"-",'Processed 2'!$C288)</f>
        <v>8-50-Next Product2Buy</v>
      </c>
      <c r="B288">
        <v>50</v>
      </c>
      <c r="C288" t="s">
        <v>6</v>
      </c>
      <c r="D288">
        <v>4.6157872971694901E-3</v>
      </c>
      <c r="E288" t="b">
        <v>0</v>
      </c>
      <c r="F288">
        <v>448.74</v>
      </c>
      <c r="G288">
        <v>8</v>
      </c>
      <c r="H288" t="s">
        <v>319</v>
      </c>
      <c r="J288">
        <v>50</v>
      </c>
      <c r="K288" t="s">
        <v>6</v>
      </c>
      <c r="L288">
        <v>4.6157872971694901E-3</v>
      </c>
      <c r="M288" t="b">
        <v>0</v>
      </c>
      <c r="N288">
        <v>448.74</v>
      </c>
      <c r="O288">
        <v>8</v>
      </c>
      <c r="P288" s="17">
        <f t="shared" si="12"/>
        <v>433.37</v>
      </c>
      <c r="Q288" s="18">
        <f>Table9[[#This Row],[Resultado]]/Table9[[#This Row],[Result]]</f>
        <v>1.035466229780557</v>
      </c>
      <c r="R288" s="16">
        <f t="shared" si="13"/>
        <v>1.1095255893029374E-2</v>
      </c>
      <c r="S288" t="b">
        <f t="shared" si="14"/>
        <v>0</v>
      </c>
    </row>
    <row r="289" spans="1:19" x14ac:dyDescent="0.25">
      <c r="A289" s="13" t="str">
        <f>_xlfn.CONCAT('Processed 2'!$G289,"-",'Processed 2'!$B289,"-",'Processed 2'!$C289)</f>
        <v>8-50-Next Product Improved V2.1</v>
      </c>
      <c r="B289">
        <v>50</v>
      </c>
      <c r="C289" t="s">
        <v>19</v>
      </c>
      <c r="D289">
        <v>2.51232408233996E-2</v>
      </c>
      <c r="E289" t="b">
        <v>1</v>
      </c>
      <c r="F289">
        <v>420.63</v>
      </c>
      <c r="G289">
        <v>8</v>
      </c>
      <c r="H289" t="s">
        <v>320</v>
      </c>
      <c r="J289">
        <v>50</v>
      </c>
      <c r="K289" t="s">
        <v>19</v>
      </c>
      <c r="L289">
        <v>2.51232408233996E-2</v>
      </c>
      <c r="M289" t="b">
        <v>1</v>
      </c>
      <c r="N289">
        <v>420.63</v>
      </c>
      <c r="O289">
        <v>8</v>
      </c>
      <c r="P289" s="17">
        <f t="shared" si="12"/>
        <v>433.37</v>
      </c>
      <c r="Q289" s="18">
        <f>Table9[[#This Row],[Resultado]]/Table9[[#This Row],[Result]]</f>
        <v>0.97060248748182842</v>
      </c>
      <c r="R289" s="16">
        <f t="shared" si="13"/>
        <v>6.039030134008902E-2</v>
      </c>
      <c r="S289" t="b">
        <f t="shared" si="14"/>
        <v>1</v>
      </c>
    </row>
    <row r="290" spans="1:19" x14ac:dyDescent="0.25">
      <c r="A290" s="13" t="str">
        <f>_xlfn.CONCAT('Processed 2'!$G290,"-",'Processed 2'!$B290,"-",'Processed 2'!$C290)</f>
        <v>8-60-Solver method</v>
      </c>
      <c r="B290">
        <v>60</v>
      </c>
      <c r="C290" t="s">
        <v>5</v>
      </c>
      <c r="D290">
        <v>0.46907369177650499</v>
      </c>
      <c r="E290" t="b">
        <v>1</v>
      </c>
      <c r="F290">
        <v>301.39999999999998</v>
      </c>
      <c r="G290">
        <v>8</v>
      </c>
      <c r="H290" t="s">
        <v>321</v>
      </c>
      <c r="J290">
        <v>60</v>
      </c>
      <c r="K290" t="s">
        <v>5</v>
      </c>
      <c r="L290">
        <v>0.46907369177650499</v>
      </c>
      <c r="M290" t="b">
        <v>1</v>
      </c>
      <c r="N290">
        <v>301.39999999999998</v>
      </c>
      <c r="O290">
        <v>8</v>
      </c>
      <c r="P290" s="17">
        <f t="shared" si="12"/>
        <v>301.39999999999998</v>
      </c>
      <c r="Q290" s="18">
        <f>Table9[[#This Row],[Resultado]]/Table9[[#This Row],[Result]]</f>
        <v>1</v>
      </c>
      <c r="R290" s="16">
        <f t="shared" si="13"/>
        <v>1</v>
      </c>
      <c r="S290" t="b">
        <f t="shared" si="14"/>
        <v>1</v>
      </c>
    </row>
    <row r="291" spans="1:19" x14ac:dyDescent="0.25">
      <c r="A291" s="13" t="str">
        <f>_xlfn.CONCAT('Processed 2'!$G291,"-",'Processed 2'!$B291,"-",'Processed 2'!$C291)</f>
        <v>8-60-Next Product2Buy</v>
      </c>
      <c r="B291">
        <v>60</v>
      </c>
      <c r="C291" t="s">
        <v>6</v>
      </c>
      <c r="D291">
        <v>6.2629640812896696E-3</v>
      </c>
      <c r="E291" t="b">
        <v>0</v>
      </c>
      <c r="F291">
        <v>494.98</v>
      </c>
      <c r="G291">
        <v>8</v>
      </c>
      <c r="H291" t="s">
        <v>322</v>
      </c>
      <c r="J291">
        <v>60</v>
      </c>
      <c r="K291" t="s">
        <v>6</v>
      </c>
      <c r="L291">
        <v>6.2629640812896696E-3</v>
      </c>
      <c r="M291" t="b">
        <v>0</v>
      </c>
      <c r="N291">
        <v>494.98</v>
      </c>
      <c r="O291">
        <v>8</v>
      </c>
      <c r="P291" s="17">
        <f t="shared" si="12"/>
        <v>301.39999999999998</v>
      </c>
      <c r="Q291" s="18">
        <f>Table9[[#This Row],[Resultado]]/Table9[[#This Row],[Result]]</f>
        <v>1.6422694094226942</v>
      </c>
      <c r="R291" s="16">
        <f t="shared" si="13"/>
        <v>1.3351770075977152E-2</v>
      </c>
      <c r="S291" t="b">
        <f t="shared" si="14"/>
        <v>0</v>
      </c>
    </row>
    <row r="292" spans="1:19" x14ac:dyDescent="0.25">
      <c r="A292" s="13" t="str">
        <f>_xlfn.CONCAT('Processed 2'!$G292,"-",'Processed 2'!$B292,"-",'Processed 2'!$C292)</f>
        <v>8-60-Next Product Improved V2.1</v>
      </c>
      <c r="B292">
        <v>60</v>
      </c>
      <c r="C292" t="s">
        <v>19</v>
      </c>
      <c r="D292">
        <v>3.2899228062805097E-2</v>
      </c>
      <c r="E292" t="b">
        <v>1</v>
      </c>
      <c r="F292">
        <v>299.91000000000003</v>
      </c>
      <c r="G292">
        <v>8</v>
      </c>
      <c r="H292" t="s">
        <v>323</v>
      </c>
      <c r="J292">
        <v>60</v>
      </c>
      <c r="K292" t="s">
        <v>19</v>
      </c>
      <c r="L292">
        <v>3.2899228062805097E-2</v>
      </c>
      <c r="M292" t="b">
        <v>1</v>
      </c>
      <c r="N292">
        <v>299.91000000000003</v>
      </c>
      <c r="O292">
        <v>8</v>
      </c>
      <c r="P292" s="17">
        <f t="shared" si="12"/>
        <v>301.39999999999998</v>
      </c>
      <c r="Q292" s="18">
        <f>Table9[[#This Row],[Resultado]]/Table9[[#This Row],[Result]]</f>
        <v>0.99505640345056423</v>
      </c>
      <c r="R292" s="16">
        <f t="shared" si="13"/>
        <v>7.0136587575839307E-2</v>
      </c>
      <c r="S292" t="b">
        <f t="shared" si="14"/>
        <v>1</v>
      </c>
    </row>
    <row r="293" spans="1:19" x14ac:dyDescent="0.25">
      <c r="A293" s="13" t="str">
        <f>_xlfn.CONCAT('Processed 2'!$G293,"-",'Processed 2'!$B293,"-",'Processed 2'!$C293)</f>
        <v>8-70-Solver method</v>
      </c>
      <c r="B293">
        <v>70</v>
      </c>
      <c r="C293" t="s">
        <v>5</v>
      </c>
      <c r="D293">
        <v>0.68106185671900399</v>
      </c>
      <c r="E293" t="b">
        <v>1</v>
      </c>
      <c r="F293">
        <v>603.4</v>
      </c>
      <c r="G293">
        <v>8</v>
      </c>
      <c r="H293" t="s">
        <v>324</v>
      </c>
      <c r="J293">
        <v>70</v>
      </c>
      <c r="K293" t="s">
        <v>5</v>
      </c>
      <c r="L293">
        <v>0.68106185671900399</v>
      </c>
      <c r="M293" t="b">
        <v>1</v>
      </c>
      <c r="N293">
        <v>603.4</v>
      </c>
      <c r="O293">
        <v>8</v>
      </c>
      <c r="P293" s="17">
        <f t="shared" si="12"/>
        <v>603.4</v>
      </c>
      <c r="Q293" s="18">
        <f>Table9[[#This Row],[Resultado]]/Table9[[#This Row],[Result]]</f>
        <v>1</v>
      </c>
      <c r="R293" s="16">
        <f t="shared" si="13"/>
        <v>1</v>
      </c>
      <c r="S293" t="b">
        <f t="shared" si="14"/>
        <v>1</v>
      </c>
    </row>
    <row r="294" spans="1:19" x14ac:dyDescent="0.25">
      <c r="A294" s="13" t="str">
        <f>_xlfn.CONCAT('Processed 2'!$G294,"-",'Processed 2'!$B294,"-",'Processed 2'!$C294)</f>
        <v>8-70-Next Product2Buy</v>
      </c>
      <c r="B294">
        <v>70</v>
      </c>
      <c r="C294" t="s">
        <v>6</v>
      </c>
      <c r="D294">
        <v>6.3474767631150897E-3</v>
      </c>
      <c r="E294" t="b">
        <v>0</v>
      </c>
      <c r="F294">
        <v>737.84</v>
      </c>
      <c r="G294">
        <v>8</v>
      </c>
      <c r="H294" t="s">
        <v>325</v>
      </c>
      <c r="J294">
        <v>70</v>
      </c>
      <c r="K294" t="s">
        <v>6</v>
      </c>
      <c r="L294">
        <v>6.3474767631150897E-3</v>
      </c>
      <c r="M294" t="b">
        <v>0</v>
      </c>
      <c r="N294">
        <v>737.84</v>
      </c>
      <c r="O294">
        <v>8</v>
      </c>
      <c r="P294" s="17">
        <f t="shared" si="12"/>
        <v>603.4</v>
      </c>
      <c r="Q294" s="18">
        <f>Table9[[#This Row],[Resultado]]/Table9[[#This Row],[Result]]</f>
        <v>1.2228041100430893</v>
      </c>
      <c r="R294" s="16">
        <f t="shared" si="13"/>
        <v>9.3199710136372595E-3</v>
      </c>
      <c r="S294" t="b">
        <f t="shared" si="14"/>
        <v>0</v>
      </c>
    </row>
    <row r="295" spans="1:19" x14ac:dyDescent="0.25">
      <c r="A295" s="13" t="str">
        <f>_xlfn.CONCAT('Processed 2'!$G295,"-",'Processed 2'!$B295,"-",'Processed 2'!$C295)</f>
        <v>8-70-Next Product Improved V2.1</v>
      </c>
      <c r="B295">
        <v>70</v>
      </c>
      <c r="C295" t="s">
        <v>19</v>
      </c>
      <c r="D295">
        <v>3.1573691776505701E-2</v>
      </c>
      <c r="E295" t="b">
        <v>1</v>
      </c>
      <c r="F295">
        <v>588.29</v>
      </c>
      <c r="G295">
        <v>8</v>
      </c>
      <c r="H295" t="s">
        <v>326</v>
      </c>
      <c r="J295">
        <v>70</v>
      </c>
      <c r="K295" t="s">
        <v>19</v>
      </c>
      <c r="L295">
        <v>3.1573691776505701E-2</v>
      </c>
      <c r="M295" t="b">
        <v>1</v>
      </c>
      <c r="N295">
        <v>588.29</v>
      </c>
      <c r="O295">
        <v>8</v>
      </c>
      <c r="P295" s="17">
        <f t="shared" si="12"/>
        <v>603.4</v>
      </c>
      <c r="Q295" s="18">
        <f>Table9[[#This Row],[Resultado]]/Table9[[#This Row],[Result]]</f>
        <v>0.97495856811402049</v>
      </c>
      <c r="R295" s="16">
        <f t="shared" si="13"/>
        <v>4.6359506798121182E-2</v>
      </c>
      <c r="S295" t="b">
        <f t="shared" si="14"/>
        <v>1</v>
      </c>
    </row>
    <row r="296" spans="1:19" x14ac:dyDescent="0.25">
      <c r="A296" s="13" t="str">
        <f>_xlfn.CONCAT('Processed 2'!$G296,"-",'Processed 2'!$B296,"-",'Processed 2'!$C296)</f>
        <v>8-80-Solver method</v>
      </c>
      <c r="B296">
        <v>80</v>
      </c>
      <c r="C296" t="s">
        <v>5</v>
      </c>
      <c r="D296">
        <v>0.80634739471196704</v>
      </c>
      <c r="E296" t="b">
        <v>1</v>
      </c>
      <c r="F296">
        <v>631.65</v>
      </c>
      <c r="G296">
        <v>8</v>
      </c>
      <c r="H296" t="s">
        <v>38</v>
      </c>
      <c r="J296">
        <v>80</v>
      </c>
      <c r="K296" t="s">
        <v>5</v>
      </c>
      <c r="L296">
        <v>0.80634739471196704</v>
      </c>
      <c r="M296" t="b">
        <v>1</v>
      </c>
      <c r="N296">
        <v>631.65</v>
      </c>
      <c r="O296">
        <v>8</v>
      </c>
      <c r="P296" s="17">
        <f t="shared" si="12"/>
        <v>631.65</v>
      </c>
      <c r="Q296" s="18">
        <f>Table9[[#This Row],[Resultado]]/Table9[[#This Row],[Result]]</f>
        <v>1</v>
      </c>
      <c r="R296" s="16">
        <f t="shared" si="13"/>
        <v>1</v>
      </c>
      <c r="S296" t="b">
        <f t="shared" si="14"/>
        <v>1</v>
      </c>
    </row>
    <row r="297" spans="1:19" x14ac:dyDescent="0.25">
      <c r="A297" s="13" t="str">
        <f>_xlfn.CONCAT('Processed 2'!$G297,"-",'Processed 2'!$B297,"-",'Processed 2'!$C297)</f>
        <v>8-80-Next Product2Buy</v>
      </c>
      <c r="B297">
        <v>80</v>
      </c>
      <c r="C297" t="s">
        <v>6</v>
      </c>
      <c r="D297">
        <v>9.4149589087852894E-3</v>
      </c>
      <c r="E297" t="b">
        <v>0</v>
      </c>
      <c r="F297">
        <v>656.38</v>
      </c>
      <c r="G297">
        <v>8</v>
      </c>
      <c r="H297" t="s">
        <v>32</v>
      </c>
      <c r="J297">
        <v>80</v>
      </c>
      <c r="K297" t="s">
        <v>6</v>
      </c>
      <c r="L297">
        <v>9.4149589087852894E-3</v>
      </c>
      <c r="M297" t="b">
        <v>0</v>
      </c>
      <c r="N297">
        <v>656.38</v>
      </c>
      <c r="O297">
        <v>8</v>
      </c>
      <c r="P297" s="17">
        <f t="shared" si="12"/>
        <v>631.65</v>
      </c>
      <c r="Q297" s="18">
        <f>Table9[[#This Row],[Resultado]]/Table9[[#This Row],[Result]]</f>
        <v>1.0391514287975936</v>
      </c>
      <c r="R297" s="16">
        <f t="shared" si="13"/>
        <v>1.1676057950368128E-2</v>
      </c>
      <c r="S297" t="b">
        <f t="shared" si="14"/>
        <v>0</v>
      </c>
    </row>
    <row r="298" spans="1:19" x14ac:dyDescent="0.25">
      <c r="A298" s="13" t="str">
        <f>_xlfn.CONCAT('Processed 2'!$G298,"-",'Processed 2'!$B298,"-",'Processed 2'!$C298)</f>
        <v>8-80-Next Product Improved V2.1</v>
      </c>
      <c r="B298">
        <v>80</v>
      </c>
      <c r="C298" t="s">
        <v>19</v>
      </c>
      <c r="D298">
        <v>1.8784789686498899E-2</v>
      </c>
      <c r="E298" t="b">
        <v>1</v>
      </c>
      <c r="F298">
        <v>616.5</v>
      </c>
      <c r="G298">
        <v>8</v>
      </c>
      <c r="H298" t="s">
        <v>26</v>
      </c>
      <c r="J298">
        <v>80</v>
      </c>
      <c r="K298" t="s">
        <v>19</v>
      </c>
      <c r="L298">
        <v>1.8784789686498899E-2</v>
      </c>
      <c r="M298" t="b">
        <v>1</v>
      </c>
      <c r="N298">
        <v>616.5</v>
      </c>
      <c r="O298">
        <v>8</v>
      </c>
      <c r="P298" s="17">
        <f t="shared" si="12"/>
        <v>631.65</v>
      </c>
      <c r="Q298" s="18">
        <f>Table9[[#This Row],[Resultado]]/Table9[[#This Row],[Result]]</f>
        <v>0.97601519829019234</v>
      </c>
      <c r="R298" s="16">
        <f t="shared" si="13"/>
        <v>2.3296149785675142E-2</v>
      </c>
      <c r="S298" t="b">
        <f t="shared" si="14"/>
        <v>1</v>
      </c>
    </row>
    <row r="299" spans="1:19" x14ac:dyDescent="0.25">
      <c r="A299" s="13" t="str">
        <f>_xlfn.CONCAT('Processed 2'!$G299,"-",'Processed 2'!$B299,"-",'Processed 2'!$C299)</f>
        <v>8-90-Solver method</v>
      </c>
      <c r="B299">
        <v>90</v>
      </c>
      <c r="C299" t="s">
        <v>5</v>
      </c>
      <c r="D299">
        <v>0.98386382135167705</v>
      </c>
      <c r="E299" t="b">
        <v>1</v>
      </c>
      <c r="F299">
        <v>819.73</v>
      </c>
      <c r="G299">
        <v>8</v>
      </c>
      <c r="H299" t="s">
        <v>327</v>
      </c>
      <c r="J299">
        <v>90</v>
      </c>
      <c r="K299" t="s">
        <v>5</v>
      </c>
      <c r="L299">
        <v>0.98386382135167705</v>
      </c>
      <c r="M299" t="b">
        <v>1</v>
      </c>
      <c r="N299">
        <v>819.73</v>
      </c>
      <c r="O299">
        <v>8</v>
      </c>
      <c r="P299" s="17">
        <f t="shared" si="12"/>
        <v>819.73</v>
      </c>
      <c r="Q299" s="18">
        <f>Table9[[#This Row],[Resultado]]/Table9[[#This Row],[Result]]</f>
        <v>1</v>
      </c>
      <c r="R299" s="16">
        <f t="shared" si="13"/>
        <v>1</v>
      </c>
      <c r="S299" t="b">
        <f t="shared" si="14"/>
        <v>1</v>
      </c>
    </row>
    <row r="300" spans="1:19" x14ac:dyDescent="0.25">
      <c r="A300" s="13" t="str">
        <f>_xlfn.CONCAT('Processed 2'!$G300,"-",'Processed 2'!$B300,"-",'Processed 2'!$C300)</f>
        <v>8-90-Next Product2Buy</v>
      </c>
      <c r="B300">
        <v>90</v>
      </c>
      <c r="C300" t="s">
        <v>6</v>
      </c>
      <c r="D300">
        <v>9.5811124822766606E-3</v>
      </c>
      <c r="E300" t="b">
        <v>0</v>
      </c>
      <c r="F300">
        <v>827.26</v>
      </c>
      <c r="G300">
        <v>8</v>
      </c>
      <c r="H300" t="s">
        <v>328</v>
      </c>
      <c r="J300">
        <v>90</v>
      </c>
      <c r="K300" t="s">
        <v>6</v>
      </c>
      <c r="L300">
        <v>9.5811124822766606E-3</v>
      </c>
      <c r="M300" t="b">
        <v>0</v>
      </c>
      <c r="N300">
        <v>827.26</v>
      </c>
      <c r="O300">
        <v>8</v>
      </c>
      <c r="P300" s="17">
        <f t="shared" si="12"/>
        <v>819.73</v>
      </c>
      <c r="Q300" s="18">
        <f>Table9[[#This Row],[Resultado]]/Table9[[#This Row],[Result]]</f>
        <v>1.009185951471826</v>
      </c>
      <c r="R300" s="16">
        <f t="shared" si="13"/>
        <v>9.7382506342327847E-3</v>
      </c>
      <c r="S300" t="b">
        <f t="shared" si="14"/>
        <v>0</v>
      </c>
    </row>
    <row r="301" spans="1:19" x14ac:dyDescent="0.25">
      <c r="A301" s="13" t="str">
        <f>_xlfn.CONCAT('Processed 2'!$G301,"-",'Processed 2'!$B301,"-",'Processed 2'!$C301)</f>
        <v>8-90-Next Product Improved V2.1</v>
      </c>
      <c r="B301">
        <v>90</v>
      </c>
      <c r="C301" t="s">
        <v>19</v>
      </c>
      <c r="D301">
        <v>2.68865199810948E-2</v>
      </c>
      <c r="E301" t="b">
        <v>1</v>
      </c>
      <c r="F301">
        <v>806.35</v>
      </c>
      <c r="G301">
        <v>8</v>
      </c>
      <c r="H301" t="s">
        <v>329</v>
      </c>
      <c r="J301">
        <v>90</v>
      </c>
      <c r="K301" t="s">
        <v>19</v>
      </c>
      <c r="L301">
        <v>2.68865199810948E-2</v>
      </c>
      <c r="M301" t="b">
        <v>1</v>
      </c>
      <c r="N301">
        <v>806.35</v>
      </c>
      <c r="O301">
        <v>8</v>
      </c>
      <c r="P301" s="17">
        <f t="shared" si="12"/>
        <v>819.73</v>
      </c>
      <c r="Q301" s="18">
        <f>Table9[[#This Row],[Resultado]]/Table9[[#This Row],[Result]]</f>
        <v>0.98367755236480303</v>
      </c>
      <c r="R301" s="16">
        <f t="shared" si="13"/>
        <v>2.732748109810245E-2</v>
      </c>
      <c r="S301" t="b">
        <f t="shared" si="14"/>
        <v>1</v>
      </c>
    </row>
    <row r="302" spans="1:19" x14ac:dyDescent="0.25">
      <c r="A302" s="13" t="str">
        <f>_xlfn.CONCAT('Processed 2'!$G302,"-",'Processed 2'!$B302,"-",'Processed 2'!$C302)</f>
        <v>8-100-Solver method</v>
      </c>
      <c r="B302">
        <v>100</v>
      </c>
      <c r="C302" t="s">
        <v>5</v>
      </c>
      <c r="D302">
        <v>1.1950696286036799</v>
      </c>
      <c r="E302" t="b">
        <v>1</v>
      </c>
      <c r="F302">
        <v>870.24</v>
      </c>
      <c r="G302">
        <v>8</v>
      </c>
      <c r="H302" t="s">
        <v>330</v>
      </c>
      <c r="J302">
        <v>100</v>
      </c>
      <c r="K302" t="s">
        <v>5</v>
      </c>
      <c r="L302">
        <v>1.1950696286036799</v>
      </c>
      <c r="M302" t="b">
        <v>1</v>
      </c>
      <c r="N302">
        <v>870.24</v>
      </c>
      <c r="O302">
        <v>8</v>
      </c>
      <c r="P302" s="17">
        <f t="shared" si="12"/>
        <v>870.24</v>
      </c>
      <c r="Q302" s="18">
        <f>Table9[[#This Row],[Resultado]]/Table9[[#This Row],[Result]]</f>
        <v>1</v>
      </c>
      <c r="R302" s="16">
        <f t="shared" si="13"/>
        <v>1</v>
      </c>
      <c r="S302" t="b">
        <f t="shared" si="14"/>
        <v>1</v>
      </c>
    </row>
    <row r="303" spans="1:19" x14ac:dyDescent="0.25">
      <c r="A303" s="13" t="str">
        <f>_xlfn.CONCAT('Processed 2'!$G303,"-",'Processed 2'!$B303,"-",'Processed 2'!$C303)</f>
        <v>8-100-Next Product2Buy</v>
      </c>
      <c r="B303">
        <v>100</v>
      </c>
      <c r="C303" t="s">
        <v>6</v>
      </c>
      <c r="D303">
        <v>6.69127107073475E-3</v>
      </c>
      <c r="E303" t="b">
        <v>0</v>
      </c>
      <c r="F303">
        <v>860.19</v>
      </c>
      <c r="G303">
        <v>8</v>
      </c>
      <c r="H303" t="s">
        <v>331</v>
      </c>
      <c r="J303">
        <v>100</v>
      </c>
      <c r="K303" t="s">
        <v>6</v>
      </c>
      <c r="L303">
        <v>6.69127107073475E-3</v>
      </c>
      <c r="M303" t="b">
        <v>0</v>
      </c>
      <c r="N303">
        <v>860.19</v>
      </c>
      <c r="O303">
        <v>8</v>
      </c>
      <c r="P303" s="17">
        <f t="shared" si="12"/>
        <v>870.24</v>
      </c>
      <c r="Q303" s="18">
        <f>Table9[[#This Row],[Resultado]]/Table9[[#This Row],[Result]]</f>
        <v>0.98845146166574738</v>
      </c>
      <c r="R303" s="16">
        <f t="shared" si="13"/>
        <v>5.5990637788635254E-3</v>
      </c>
      <c r="S303" t="b">
        <f t="shared" si="14"/>
        <v>0</v>
      </c>
    </row>
    <row r="304" spans="1:19" x14ac:dyDescent="0.25">
      <c r="A304" s="13" t="str">
        <f>_xlfn.CONCAT('Processed 2'!$G304,"-",'Processed 2'!$B304,"-",'Processed 2'!$C304)</f>
        <v>8-100-Next Product Improved V2.1</v>
      </c>
      <c r="B304">
        <v>100</v>
      </c>
      <c r="C304" t="s">
        <v>19</v>
      </c>
      <c r="D304">
        <v>2.0066428608937498E-2</v>
      </c>
      <c r="E304" t="b">
        <v>1</v>
      </c>
      <c r="F304">
        <v>843.17</v>
      </c>
      <c r="G304">
        <v>8</v>
      </c>
      <c r="H304" t="s">
        <v>332</v>
      </c>
      <c r="J304">
        <v>100</v>
      </c>
      <c r="K304" t="s">
        <v>19</v>
      </c>
      <c r="L304">
        <v>2.0066428608937498E-2</v>
      </c>
      <c r="M304" t="b">
        <v>1</v>
      </c>
      <c r="N304">
        <v>843.17</v>
      </c>
      <c r="O304">
        <v>8</v>
      </c>
      <c r="P304" s="17">
        <f t="shared" si="12"/>
        <v>870.24</v>
      </c>
      <c r="Q304" s="18">
        <f>Table9[[#This Row],[Resultado]]/Table9[[#This Row],[Result]]</f>
        <v>0.96889363853649557</v>
      </c>
      <c r="R304" s="16">
        <f t="shared" si="13"/>
        <v>1.6791012112309409E-2</v>
      </c>
      <c r="S304" t="b">
        <f t="shared" si="14"/>
        <v>1</v>
      </c>
    </row>
    <row r="305" spans="1:19" x14ac:dyDescent="0.25">
      <c r="A305" s="13" t="str">
        <f>_xlfn.CONCAT('Processed 2'!$G305,"-",'Processed 2'!$B305,"-",'Processed 2'!$C305)</f>
        <v>8-150-Solver method</v>
      </c>
      <c r="B305">
        <v>150</v>
      </c>
      <c r="C305" t="s">
        <v>5</v>
      </c>
      <c r="D305">
        <v>2.75478194087066</v>
      </c>
      <c r="E305" t="b">
        <v>1</v>
      </c>
      <c r="F305">
        <v>1338.36</v>
      </c>
      <c r="G305">
        <v>8</v>
      </c>
      <c r="H305" t="s">
        <v>333</v>
      </c>
      <c r="J305">
        <v>150</v>
      </c>
      <c r="K305" t="s">
        <v>5</v>
      </c>
      <c r="L305">
        <v>2.75478194087066</v>
      </c>
      <c r="M305" t="b">
        <v>1</v>
      </c>
      <c r="N305">
        <v>1338.36</v>
      </c>
      <c r="O305">
        <v>8</v>
      </c>
      <c r="P305" s="17">
        <f t="shared" si="12"/>
        <v>1338.36</v>
      </c>
      <c r="Q305" s="18">
        <f>Table9[[#This Row],[Resultado]]/Table9[[#This Row],[Result]]</f>
        <v>1</v>
      </c>
      <c r="R305" s="16">
        <f t="shared" si="13"/>
        <v>1</v>
      </c>
      <c r="S305" t="b">
        <f t="shared" si="14"/>
        <v>1</v>
      </c>
    </row>
    <row r="306" spans="1:19" x14ac:dyDescent="0.25">
      <c r="A306" s="13" t="str">
        <f>_xlfn.CONCAT('Processed 2'!$G306,"-",'Processed 2'!$B306,"-",'Processed 2'!$C306)</f>
        <v>8-150-Next Product2Buy</v>
      </c>
      <c r="B306">
        <v>150</v>
      </c>
      <c r="C306" t="s">
        <v>6</v>
      </c>
      <c r="D306">
        <v>1.3083055453447999E-2</v>
      </c>
      <c r="E306" t="b">
        <v>0</v>
      </c>
      <c r="F306">
        <v>1578.02</v>
      </c>
      <c r="G306">
        <v>8</v>
      </c>
      <c r="H306" t="s">
        <v>334</v>
      </c>
      <c r="J306">
        <v>150</v>
      </c>
      <c r="K306" t="s">
        <v>6</v>
      </c>
      <c r="L306">
        <v>1.3083055453447999E-2</v>
      </c>
      <c r="M306" t="b">
        <v>0</v>
      </c>
      <c r="N306">
        <v>1578.02</v>
      </c>
      <c r="O306">
        <v>8</v>
      </c>
      <c r="P306" s="17">
        <f t="shared" si="12"/>
        <v>1338.36</v>
      </c>
      <c r="Q306" s="18">
        <f>Table9[[#This Row],[Resultado]]/Table9[[#This Row],[Result]]</f>
        <v>1.1790699064526735</v>
      </c>
      <c r="R306" s="16">
        <f t="shared" si="13"/>
        <v>4.7492163569625573E-3</v>
      </c>
      <c r="S306" t="b">
        <f t="shared" si="14"/>
        <v>0</v>
      </c>
    </row>
    <row r="307" spans="1:19" x14ac:dyDescent="0.25">
      <c r="A307" s="13" t="str">
        <f>_xlfn.CONCAT('Processed 2'!$G307,"-",'Processed 2'!$B307,"-",'Processed 2'!$C307)</f>
        <v>8-150-Next Product Improved V2.1</v>
      </c>
      <c r="B307">
        <v>150</v>
      </c>
      <c r="C307" t="s">
        <v>19</v>
      </c>
      <c r="D307">
        <v>8.22808906159746E-2</v>
      </c>
      <c r="E307" t="b">
        <v>1</v>
      </c>
      <c r="F307">
        <v>1319.34</v>
      </c>
      <c r="G307">
        <v>8</v>
      </c>
      <c r="H307" t="s">
        <v>335</v>
      </c>
      <c r="J307">
        <v>150</v>
      </c>
      <c r="K307" t="s">
        <v>19</v>
      </c>
      <c r="L307">
        <v>8.22808906159746E-2</v>
      </c>
      <c r="M307" t="b">
        <v>1</v>
      </c>
      <c r="N307">
        <v>1319.34</v>
      </c>
      <c r="O307">
        <v>8</v>
      </c>
      <c r="P307" s="17">
        <f t="shared" si="12"/>
        <v>1338.36</v>
      </c>
      <c r="Q307" s="18">
        <f>Table9[[#This Row],[Resultado]]/Table9[[#This Row],[Result]]</f>
        <v>0.98578857706446699</v>
      </c>
      <c r="R307" s="16">
        <f t="shared" si="13"/>
        <v>2.9868386094461397E-2</v>
      </c>
      <c r="S307" t="b">
        <f t="shared" si="14"/>
        <v>1</v>
      </c>
    </row>
    <row r="308" spans="1:19" x14ac:dyDescent="0.25">
      <c r="A308" s="13" t="str">
        <f>_xlfn.CONCAT('Processed 2'!$G308,"-",'Processed 2'!$B308,"-",'Processed 2'!$C308)</f>
        <v>8-200-Solver method</v>
      </c>
      <c r="B308">
        <v>200</v>
      </c>
      <c r="C308" t="s">
        <v>5</v>
      </c>
      <c r="D308">
        <v>4.23187613230583</v>
      </c>
      <c r="E308" t="b">
        <v>1</v>
      </c>
      <c r="F308">
        <v>1798.21</v>
      </c>
      <c r="G308">
        <v>8</v>
      </c>
      <c r="H308" t="s">
        <v>336</v>
      </c>
      <c r="J308">
        <v>200</v>
      </c>
      <c r="K308" t="s">
        <v>5</v>
      </c>
      <c r="L308">
        <v>4.23187613230583</v>
      </c>
      <c r="M308" t="b">
        <v>1</v>
      </c>
      <c r="N308">
        <v>1798.21</v>
      </c>
      <c r="O308">
        <v>8</v>
      </c>
      <c r="P308" s="17">
        <f t="shared" si="12"/>
        <v>1798.21</v>
      </c>
      <c r="Q308" s="18">
        <f>Table9[[#This Row],[Resultado]]/Table9[[#This Row],[Result]]</f>
        <v>1</v>
      </c>
      <c r="R308" s="16">
        <f t="shared" si="13"/>
        <v>1</v>
      </c>
      <c r="S308" t="b">
        <f t="shared" si="14"/>
        <v>1</v>
      </c>
    </row>
    <row r="309" spans="1:19" x14ac:dyDescent="0.25">
      <c r="A309" s="13" t="str">
        <f>_xlfn.CONCAT('Processed 2'!$G309,"-",'Processed 2'!$B309,"-",'Processed 2'!$C309)</f>
        <v>8-200-Next Product2Buy</v>
      </c>
      <c r="B309">
        <v>200</v>
      </c>
      <c r="C309" t="s">
        <v>6</v>
      </c>
      <c r="D309">
        <v>1.3340696056294701E-2</v>
      </c>
      <c r="E309" t="b">
        <v>0</v>
      </c>
      <c r="F309">
        <v>2062.6999999999998</v>
      </c>
      <c r="G309">
        <v>8</v>
      </c>
      <c r="H309" t="s">
        <v>337</v>
      </c>
      <c r="J309">
        <v>200</v>
      </c>
      <c r="K309" t="s">
        <v>6</v>
      </c>
      <c r="L309">
        <v>1.3340696056294701E-2</v>
      </c>
      <c r="M309" t="b">
        <v>0</v>
      </c>
      <c r="N309">
        <v>2062.6999999999998</v>
      </c>
      <c r="O309">
        <v>8</v>
      </c>
      <c r="P309" s="17">
        <f t="shared" si="12"/>
        <v>1798.21</v>
      </c>
      <c r="Q309" s="18">
        <f>Table9[[#This Row],[Resultado]]/Table9[[#This Row],[Result]]</f>
        <v>1.1470851569060343</v>
      </c>
      <c r="R309" s="16">
        <f t="shared" si="13"/>
        <v>3.1524306570442388E-3</v>
      </c>
      <c r="S309" t="b">
        <f t="shared" si="14"/>
        <v>0</v>
      </c>
    </row>
    <row r="310" spans="1:19" x14ac:dyDescent="0.25">
      <c r="A310" s="13" t="str">
        <f>_xlfn.CONCAT('Processed 2'!$G310,"-",'Processed 2'!$B310,"-",'Processed 2'!$C310)</f>
        <v>8-200-Next Product Improved V2.1</v>
      </c>
      <c r="B310">
        <v>200</v>
      </c>
      <c r="C310" t="s">
        <v>19</v>
      </c>
      <c r="D310">
        <v>0.17131623168618401</v>
      </c>
      <c r="E310" t="b">
        <v>1</v>
      </c>
      <c r="F310">
        <v>1798.21</v>
      </c>
      <c r="G310">
        <v>8</v>
      </c>
      <c r="H310" t="s">
        <v>338</v>
      </c>
      <c r="J310">
        <v>200</v>
      </c>
      <c r="K310" t="s">
        <v>19</v>
      </c>
      <c r="L310">
        <v>0.17131623168618401</v>
      </c>
      <c r="M310" t="b">
        <v>1</v>
      </c>
      <c r="N310">
        <v>1798.21</v>
      </c>
      <c r="O310">
        <v>8</v>
      </c>
      <c r="P310" s="17">
        <f t="shared" si="12"/>
        <v>1798.21</v>
      </c>
      <c r="Q310" s="18">
        <f>Table9[[#This Row],[Resultado]]/Table9[[#This Row],[Result]]</f>
        <v>1</v>
      </c>
      <c r="R310" s="16">
        <f t="shared" si="13"/>
        <v>4.0482336044377232E-2</v>
      </c>
      <c r="S310" t="b">
        <f t="shared" si="14"/>
        <v>1</v>
      </c>
    </row>
    <row r="311" spans="1:19" x14ac:dyDescent="0.25">
      <c r="A311" s="13" t="str">
        <f>_xlfn.CONCAT('Processed 2'!$G311,"-",'Processed 2'!$B311,"-",'Processed 2'!$C311)</f>
        <v>8-250-Solver method</v>
      </c>
      <c r="B311">
        <v>250</v>
      </c>
      <c r="C311" t="s">
        <v>5</v>
      </c>
      <c r="D311">
        <v>6.4985948741007098</v>
      </c>
      <c r="E311" t="b">
        <v>1</v>
      </c>
      <c r="F311">
        <v>2127.17</v>
      </c>
      <c r="G311">
        <v>8</v>
      </c>
      <c r="H311" t="s">
        <v>339</v>
      </c>
      <c r="J311">
        <v>250</v>
      </c>
      <c r="K311" t="s">
        <v>5</v>
      </c>
      <c r="L311">
        <v>6.4985948741007098</v>
      </c>
      <c r="M311" t="b">
        <v>1</v>
      </c>
      <c r="N311">
        <v>2127.17</v>
      </c>
      <c r="O311">
        <v>8</v>
      </c>
      <c r="P311" s="17">
        <f t="shared" si="12"/>
        <v>2127.17</v>
      </c>
      <c r="Q311" s="18">
        <f>Table9[[#This Row],[Resultado]]/Table9[[#This Row],[Result]]</f>
        <v>1</v>
      </c>
      <c r="R311" s="16">
        <f t="shared" si="13"/>
        <v>1</v>
      </c>
      <c r="S311" t="b">
        <f t="shared" si="14"/>
        <v>1</v>
      </c>
    </row>
    <row r="312" spans="1:19" x14ac:dyDescent="0.25">
      <c r="A312" s="13" t="str">
        <f>_xlfn.CONCAT('Processed 2'!$G312,"-",'Processed 2'!$B312,"-",'Processed 2'!$C312)</f>
        <v>8-250-Next Product2Buy</v>
      </c>
      <c r="B312">
        <v>250</v>
      </c>
      <c r="C312" t="s">
        <v>6</v>
      </c>
      <c r="D312">
        <v>1.14235709972163E-2</v>
      </c>
      <c r="E312" t="b">
        <v>0</v>
      </c>
      <c r="F312">
        <v>2116.4</v>
      </c>
      <c r="G312">
        <v>8</v>
      </c>
      <c r="H312" t="s">
        <v>340</v>
      </c>
      <c r="J312">
        <v>250</v>
      </c>
      <c r="K312" t="s">
        <v>6</v>
      </c>
      <c r="L312">
        <v>1.14235709972163E-2</v>
      </c>
      <c r="M312" t="b">
        <v>0</v>
      </c>
      <c r="N312">
        <v>2116.4</v>
      </c>
      <c r="O312">
        <v>8</v>
      </c>
      <c r="P312" s="17">
        <f t="shared" si="12"/>
        <v>2127.17</v>
      </c>
      <c r="Q312" s="18">
        <f>Table9[[#This Row],[Resultado]]/Table9[[#This Row],[Result]]</f>
        <v>0.99493693498874092</v>
      </c>
      <c r="R312" s="16">
        <f t="shared" si="13"/>
        <v>1.7578524617288317E-3</v>
      </c>
      <c r="S312" t="b">
        <f t="shared" si="14"/>
        <v>0</v>
      </c>
    </row>
    <row r="313" spans="1:19" x14ac:dyDescent="0.25">
      <c r="A313" s="13" t="str">
        <f>_xlfn.CONCAT('Processed 2'!$G313,"-",'Processed 2'!$B313,"-",'Processed 2'!$C313)</f>
        <v>8-250-Next Product Improved V2.1</v>
      </c>
      <c r="B313">
        <v>250</v>
      </c>
      <c r="C313" t="s">
        <v>19</v>
      </c>
      <c r="D313">
        <v>6.8934450979362794E-2</v>
      </c>
      <c r="E313" t="b">
        <v>1</v>
      </c>
      <c r="F313">
        <v>2020.63</v>
      </c>
      <c r="G313">
        <v>8</v>
      </c>
      <c r="H313" t="s">
        <v>341</v>
      </c>
      <c r="J313">
        <v>250</v>
      </c>
      <c r="K313" t="s">
        <v>19</v>
      </c>
      <c r="L313">
        <v>6.8934450979362794E-2</v>
      </c>
      <c r="M313" t="b">
        <v>1</v>
      </c>
      <c r="N313">
        <v>2020.63</v>
      </c>
      <c r="O313">
        <v>8</v>
      </c>
      <c r="P313" s="17">
        <f t="shared" si="12"/>
        <v>2127.17</v>
      </c>
      <c r="Q313" s="18">
        <f>Table9[[#This Row],[Resultado]]/Table9[[#This Row],[Result]]</f>
        <v>0.94991467536680196</v>
      </c>
      <c r="R313" s="16">
        <f t="shared" si="13"/>
        <v>1.0607593228205673E-2</v>
      </c>
      <c r="S313" t="b">
        <f t="shared" si="14"/>
        <v>1</v>
      </c>
    </row>
    <row r="314" spans="1:19" x14ac:dyDescent="0.25">
      <c r="A314" s="13" t="str">
        <f>_xlfn.CONCAT('Processed 2'!$G314,"-",'Processed 2'!$B314,"-",'Processed 2'!$C314)</f>
        <v>8-300-Solver method</v>
      </c>
      <c r="B314">
        <v>300</v>
      </c>
      <c r="C314" t="s">
        <v>5</v>
      </c>
      <c r="D314">
        <v>9.56457384275061</v>
      </c>
      <c r="E314" t="b">
        <v>1</v>
      </c>
      <c r="F314">
        <v>2733.09</v>
      </c>
      <c r="G314">
        <v>8</v>
      </c>
      <c r="H314" t="s">
        <v>342</v>
      </c>
      <c r="J314">
        <v>300</v>
      </c>
      <c r="K314" t="s">
        <v>5</v>
      </c>
      <c r="L314">
        <v>9.56457384275061</v>
      </c>
      <c r="M314" t="b">
        <v>1</v>
      </c>
      <c r="N314">
        <v>2733.09</v>
      </c>
      <c r="O314">
        <v>8</v>
      </c>
      <c r="P314" s="17">
        <f t="shared" si="12"/>
        <v>2733.09</v>
      </c>
      <c r="Q314" s="18">
        <f>Table9[[#This Row],[Resultado]]/Table9[[#This Row],[Result]]</f>
        <v>1</v>
      </c>
      <c r="R314" s="16">
        <f t="shared" si="13"/>
        <v>1</v>
      </c>
      <c r="S314" t="b">
        <f t="shared" si="14"/>
        <v>1</v>
      </c>
    </row>
    <row r="315" spans="1:19" x14ac:dyDescent="0.25">
      <c r="A315" s="13" t="str">
        <f>_xlfn.CONCAT('Processed 2'!$G315,"-",'Processed 2'!$B315,"-",'Processed 2'!$C315)</f>
        <v>8-300-Next Product2Buy</v>
      </c>
      <c r="B315">
        <v>300</v>
      </c>
      <c r="C315" t="s">
        <v>6</v>
      </c>
      <c r="D315">
        <v>3.1008769626634299E-2</v>
      </c>
      <c r="E315" t="b">
        <v>0</v>
      </c>
      <c r="F315">
        <v>2978.7</v>
      </c>
      <c r="G315">
        <v>8</v>
      </c>
      <c r="H315" t="s">
        <v>343</v>
      </c>
      <c r="J315">
        <v>300</v>
      </c>
      <c r="K315" t="s">
        <v>6</v>
      </c>
      <c r="L315">
        <v>3.1008769626634299E-2</v>
      </c>
      <c r="M315" t="b">
        <v>0</v>
      </c>
      <c r="N315">
        <v>2978.7</v>
      </c>
      <c r="O315">
        <v>8</v>
      </c>
      <c r="P315" s="17">
        <f t="shared" si="12"/>
        <v>2733.09</v>
      </c>
      <c r="Q315" s="18">
        <f>Table9[[#This Row],[Resultado]]/Table9[[#This Row],[Result]]</f>
        <v>1.0898653172782453</v>
      </c>
      <c r="R315" s="16">
        <f t="shared" si="13"/>
        <v>3.2420440404814419E-3</v>
      </c>
      <c r="S315" t="b">
        <f t="shared" si="14"/>
        <v>0</v>
      </c>
    </row>
    <row r="316" spans="1:19" x14ac:dyDescent="0.25">
      <c r="A316" s="13" t="str">
        <f>_xlfn.CONCAT('Processed 2'!$G316,"-",'Processed 2'!$B316,"-",'Processed 2'!$C316)</f>
        <v>8-300-Next Product Improved V2.1</v>
      </c>
      <c r="B316">
        <v>300</v>
      </c>
      <c r="C316" t="s">
        <v>19</v>
      </c>
      <c r="D316">
        <v>0.303883809011185</v>
      </c>
      <c r="E316" t="b">
        <v>1</v>
      </c>
      <c r="F316">
        <v>2730.28</v>
      </c>
      <c r="G316">
        <v>8</v>
      </c>
      <c r="H316" t="s">
        <v>344</v>
      </c>
      <c r="J316">
        <v>300</v>
      </c>
      <c r="K316" t="s">
        <v>19</v>
      </c>
      <c r="L316">
        <v>0.303883809011185</v>
      </c>
      <c r="M316" t="b">
        <v>1</v>
      </c>
      <c r="N316">
        <v>2730.28</v>
      </c>
      <c r="O316">
        <v>8</v>
      </c>
      <c r="P316" s="17">
        <f t="shared" si="12"/>
        <v>2733.09</v>
      </c>
      <c r="Q316" s="18">
        <f>Table9[[#This Row],[Resultado]]/Table9[[#This Row],[Result]]</f>
        <v>0.99897185968994806</v>
      </c>
      <c r="R316" s="16">
        <f t="shared" si="13"/>
        <v>3.1771808551774756E-2</v>
      </c>
      <c r="S316" t="b">
        <f t="shared" si="14"/>
        <v>1</v>
      </c>
    </row>
    <row r="317" spans="1:19" x14ac:dyDescent="0.25">
      <c r="A317" s="13" t="str">
        <f>_xlfn.CONCAT('Processed 2'!$G317,"-",'Processed 2'!$B317,"-",'Processed 2'!$C317)</f>
        <v>8-350-Solver method</v>
      </c>
      <c r="B317">
        <v>350</v>
      </c>
      <c r="C317" t="s">
        <v>5</v>
      </c>
      <c r="D317">
        <v>12.7246884517933</v>
      </c>
      <c r="E317" t="b">
        <v>1</v>
      </c>
      <c r="F317">
        <v>3041.58</v>
      </c>
      <c r="G317">
        <v>8</v>
      </c>
      <c r="H317" t="s">
        <v>345</v>
      </c>
      <c r="J317">
        <v>350</v>
      </c>
      <c r="K317" t="s">
        <v>5</v>
      </c>
      <c r="L317">
        <v>12.7246884517933</v>
      </c>
      <c r="M317" t="b">
        <v>1</v>
      </c>
      <c r="N317">
        <v>3041.58</v>
      </c>
      <c r="O317">
        <v>8</v>
      </c>
      <c r="P317" s="17">
        <f t="shared" si="12"/>
        <v>3041.58</v>
      </c>
      <c r="Q317" s="18">
        <f>Table9[[#This Row],[Resultado]]/Table9[[#This Row],[Result]]</f>
        <v>1</v>
      </c>
      <c r="R317" s="16">
        <f t="shared" si="13"/>
        <v>1</v>
      </c>
      <c r="S317" t="b">
        <f t="shared" si="14"/>
        <v>1</v>
      </c>
    </row>
    <row r="318" spans="1:19" x14ac:dyDescent="0.25">
      <c r="A318" s="13" t="str">
        <f>_xlfn.CONCAT('Processed 2'!$G318,"-",'Processed 2'!$B318,"-",'Processed 2'!$C318)</f>
        <v>8-350-Next Product2Buy</v>
      </c>
      <c r="B318">
        <v>350</v>
      </c>
      <c r="C318" t="s">
        <v>6</v>
      </c>
      <c r="D318">
        <v>2.9302926272116201E-2</v>
      </c>
      <c r="E318" t="b">
        <v>0</v>
      </c>
      <c r="F318">
        <v>3334.16</v>
      </c>
      <c r="G318">
        <v>8</v>
      </c>
      <c r="H318" t="s">
        <v>346</v>
      </c>
      <c r="J318">
        <v>350</v>
      </c>
      <c r="K318" t="s">
        <v>6</v>
      </c>
      <c r="L318">
        <v>2.9302926272116201E-2</v>
      </c>
      <c r="M318" t="b">
        <v>0</v>
      </c>
      <c r="N318">
        <v>3334.16</v>
      </c>
      <c r="O318">
        <v>8</v>
      </c>
      <c r="P318" s="17">
        <f t="shared" si="12"/>
        <v>3041.58</v>
      </c>
      <c r="Q318" s="18">
        <f>Table9[[#This Row],[Resultado]]/Table9[[#This Row],[Result]]</f>
        <v>1.0961934257852826</v>
      </c>
      <c r="R318" s="16">
        <f t="shared" si="13"/>
        <v>2.302840370758666E-3</v>
      </c>
      <c r="S318" t="b">
        <f t="shared" si="14"/>
        <v>0</v>
      </c>
    </row>
    <row r="319" spans="1:19" x14ac:dyDescent="0.25">
      <c r="A319" s="13" t="str">
        <f>_xlfn.CONCAT('Processed 2'!$G319,"-",'Processed 2'!$B319,"-",'Processed 2'!$C319)</f>
        <v>8-350-Next Product Improved V2.1</v>
      </c>
      <c r="B319">
        <v>350</v>
      </c>
      <c r="C319" t="s">
        <v>19</v>
      </c>
      <c r="D319">
        <v>0.35687079898124802</v>
      </c>
      <c r="E319" t="b">
        <v>1</v>
      </c>
      <c r="F319">
        <v>3000.84</v>
      </c>
      <c r="G319">
        <v>8</v>
      </c>
      <c r="H319" t="s">
        <v>347</v>
      </c>
      <c r="J319">
        <v>350</v>
      </c>
      <c r="K319" t="s">
        <v>19</v>
      </c>
      <c r="L319">
        <v>0.35687079898124802</v>
      </c>
      <c r="M319" t="b">
        <v>1</v>
      </c>
      <c r="N319">
        <v>3000.84</v>
      </c>
      <c r="O319">
        <v>8</v>
      </c>
      <c r="P319" s="17">
        <f t="shared" si="12"/>
        <v>3041.58</v>
      </c>
      <c r="Q319" s="18">
        <f>Table9[[#This Row],[Resultado]]/Table9[[#This Row],[Result]]</f>
        <v>0.98660564574990639</v>
      </c>
      <c r="R319" s="16">
        <f t="shared" si="13"/>
        <v>2.8045543144983951E-2</v>
      </c>
      <c r="S319" t="b">
        <f t="shared" si="14"/>
        <v>1</v>
      </c>
    </row>
    <row r="320" spans="1:19" x14ac:dyDescent="0.25">
      <c r="A320" s="13" t="str">
        <f>_xlfn.CONCAT('Processed 2'!$G320,"-",'Processed 2'!$B320,"-",'Processed 2'!$C320)</f>
        <v>8-400-Solver method</v>
      </c>
      <c r="B320">
        <v>400</v>
      </c>
      <c r="C320" t="s">
        <v>5</v>
      </c>
      <c r="D320">
        <v>15.882313218767999</v>
      </c>
      <c r="E320" t="b">
        <v>1</v>
      </c>
      <c r="F320">
        <v>3480.46</v>
      </c>
      <c r="G320">
        <v>8</v>
      </c>
      <c r="H320" t="s">
        <v>348</v>
      </c>
      <c r="J320">
        <v>400</v>
      </c>
      <c r="K320" t="s">
        <v>5</v>
      </c>
      <c r="L320">
        <v>15.882313218767999</v>
      </c>
      <c r="M320" t="b">
        <v>1</v>
      </c>
      <c r="N320">
        <v>3480.46</v>
      </c>
      <c r="O320">
        <v>8</v>
      </c>
      <c r="P320" s="17">
        <f t="shared" si="12"/>
        <v>3480.46</v>
      </c>
      <c r="Q320" s="18">
        <f>Table9[[#This Row],[Resultado]]/Table9[[#This Row],[Result]]</f>
        <v>1</v>
      </c>
      <c r="R320" s="16">
        <f t="shared" si="13"/>
        <v>1</v>
      </c>
      <c r="S320" t="b">
        <f t="shared" si="14"/>
        <v>1</v>
      </c>
    </row>
    <row r="321" spans="1:19" x14ac:dyDescent="0.25">
      <c r="A321" s="13" t="str">
        <f>_xlfn.CONCAT('Processed 2'!$G321,"-",'Processed 2'!$B321,"-",'Processed 2'!$C321)</f>
        <v>8-400-Next Product2Buy</v>
      </c>
      <c r="B321">
        <v>400</v>
      </c>
      <c r="C321" t="s">
        <v>6</v>
      </c>
      <c r="D321">
        <v>1.90153534107011E-2</v>
      </c>
      <c r="E321" t="b">
        <v>0</v>
      </c>
      <c r="F321">
        <v>3739.94</v>
      </c>
      <c r="G321">
        <v>8</v>
      </c>
      <c r="H321" t="s">
        <v>349</v>
      </c>
      <c r="J321">
        <v>400</v>
      </c>
      <c r="K321" t="s">
        <v>6</v>
      </c>
      <c r="L321">
        <v>1.90153534107011E-2</v>
      </c>
      <c r="M321" t="b">
        <v>0</v>
      </c>
      <c r="N321">
        <v>3739.94</v>
      </c>
      <c r="O321">
        <v>8</v>
      </c>
      <c r="P321" s="17">
        <f t="shared" si="12"/>
        <v>3480.46</v>
      </c>
      <c r="Q321" s="18">
        <f>Table9[[#This Row],[Resultado]]/Table9[[#This Row],[Result]]</f>
        <v>1.0745533636358413</v>
      </c>
      <c r="R321" s="16">
        <f t="shared" si="13"/>
        <v>1.1972659869363873E-3</v>
      </c>
      <c r="S321" t="b">
        <f t="shared" si="14"/>
        <v>0</v>
      </c>
    </row>
    <row r="322" spans="1:19" x14ac:dyDescent="0.25">
      <c r="A322" s="13" t="str">
        <f>_xlfn.CONCAT('Processed 2'!$G322,"-",'Processed 2'!$B322,"-",'Processed 2'!$C322)</f>
        <v>8-400-Next Product Improved V2.1</v>
      </c>
      <c r="B322">
        <v>400</v>
      </c>
      <c r="C322" t="s">
        <v>19</v>
      </c>
      <c r="D322">
        <v>0.439474560862258</v>
      </c>
      <c r="E322" t="b">
        <v>1</v>
      </c>
      <c r="F322">
        <v>3439.4</v>
      </c>
      <c r="G322">
        <v>8</v>
      </c>
      <c r="H322" t="s">
        <v>350</v>
      </c>
      <c r="J322">
        <v>400</v>
      </c>
      <c r="K322" t="s">
        <v>19</v>
      </c>
      <c r="L322">
        <v>0.439474560862258</v>
      </c>
      <c r="M322" t="b">
        <v>1</v>
      </c>
      <c r="N322">
        <v>3439.4</v>
      </c>
      <c r="O322">
        <v>8</v>
      </c>
      <c r="P322" s="17">
        <f t="shared" ref="P322:P385" si="15">VLOOKUP(_xlfn.CONCAT($O322,"-",$J322,"-Solver method"),$A:$F,6,0)</f>
        <v>3480.46</v>
      </c>
      <c r="Q322" s="18">
        <f>Table9[[#This Row],[Resultado]]/Table9[[#This Row],[Result]]</f>
        <v>0.98820270883733763</v>
      </c>
      <c r="R322" s="16">
        <f t="shared" si="13"/>
        <v>2.7670689704251301E-2</v>
      </c>
      <c r="S322" t="b">
        <f t="shared" si="14"/>
        <v>1</v>
      </c>
    </row>
    <row r="323" spans="1:19" x14ac:dyDescent="0.25">
      <c r="A323" s="13" t="str">
        <f>_xlfn.CONCAT('Processed 2'!$G323,"-",'Processed 2'!$B323,"-",'Processed 2'!$C323)</f>
        <v>8-450-Solver method</v>
      </c>
      <c r="B323">
        <v>450</v>
      </c>
      <c r="C323" t="s">
        <v>5</v>
      </c>
      <c r="D323">
        <v>19.440854661161499</v>
      </c>
      <c r="E323" t="b">
        <v>1</v>
      </c>
      <c r="F323">
        <v>3425.7</v>
      </c>
      <c r="G323">
        <v>8</v>
      </c>
      <c r="H323" t="s">
        <v>351</v>
      </c>
      <c r="J323">
        <v>450</v>
      </c>
      <c r="K323" t="s">
        <v>5</v>
      </c>
      <c r="L323">
        <v>19.440854661161499</v>
      </c>
      <c r="M323" t="b">
        <v>1</v>
      </c>
      <c r="N323">
        <v>3425.7</v>
      </c>
      <c r="O323">
        <v>8</v>
      </c>
      <c r="P323" s="17">
        <f t="shared" si="15"/>
        <v>3425.7</v>
      </c>
      <c r="Q323" s="18">
        <f>Table9[[#This Row],[Resultado]]/Table9[[#This Row],[Result]]</f>
        <v>1</v>
      </c>
      <c r="R323" s="16">
        <f t="shared" ref="R323:R386" si="16">L323/VLOOKUP(_xlfn.CONCAT($O323,"-",$J323,"-Solver method"),$A:$F,4,0)</f>
        <v>1</v>
      </c>
      <c r="S323" t="b">
        <f t="shared" ref="S323:S386" si="17">AND(M323,VLOOKUP(_xlfn.CONCAT($O323,"-",$J323,"-Solver method"),$A:$F,5,0))</f>
        <v>1</v>
      </c>
    </row>
    <row r="324" spans="1:19" x14ac:dyDescent="0.25">
      <c r="A324" s="13" t="str">
        <f>_xlfn.CONCAT('Processed 2'!$G324,"-",'Processed 2'!$B324,"-",'Processed 2'!$C324)</f>
        <v>8-450-Next Product2Buy</v>
      </c>
      <c r="B324">
        <v>450</v>
      </c>
      <c r="C324" t="s">
        <v>6</v>
      </c>
      <c r="D324">
        <v>2.2509501522876001E-2</v>
      </c>
      <c r="E324" t="b">
        <v>0</v>
      </c>
      <c r="F324">
        <v>3912.26</v>
      </c>
      <c r="G324">
        <v>8</v>
      </c>
      <c r="H324" t="s">
        <v>352</v>
      </c>
      <c r="J324">
        <v>450</v>
      </c>
      <c r="K324" t="s">
        <v>6</v>
      </c>
      <c r="L324">
        <v>2.2509501522876001E-2</v>
      </c>
      <c r="M324" t="b">
        <v>0</v>
      </c>
      <c r="N324">
        <v>3912.26</v>
      </c>
      <c r="O324">
        <v>8</v>
      </c>
      <c r="P324" s="17">
        <f t="shared" si="15"/>
        <v>3425.7</v>
      </c>
      <c r="Q324" s="18">
        <f>Table9[[#This Row],[Resultado]]/Table9[[#This Row],[Result]]</f>
        <v>1.1420322853723328</v>
      </c>
      <c r="R324" s="16">
        <f t="shared" si="16"/>
        <v>1.1578452653033292E-3</v>
      </c>
      <c r="S324" t="b">
        <f t="shared" si="17"/>
        <v>0</v>
      </c>
    </row>
    <row r="325" spans="1:19" x14ac:dyDescent="0.25">
      <c r="A325" s="13" t="str">
        <f>_xlfn.CONCAT('Processed 2'!$G325,"-",'Processed 2'!$B325,"-",'Processed 2'!$C325)</f>
        <v>8-450-Next Product Improved V2.1</v>
      </c>
      <c r="B325">
        <v>450</v>
      </c>
      <c r="C325" t="s">
        <v>19</v>
      </c>
      <c r="D325">
        <v>0.59791573675366205</v>
      </c>
      <c r="E325" t="b">
        <v>1</v>
      </c>
      <c r="F325">
        <v>3393.99</v>
      </c>
      <c r="G325">
        <v>8</v>
      </c>
      <c r="H325" t="s">
        <v>353</v>
      </c>
      <c r="J325">
        <v>450</v>
      </c>
      <c r="K325" t="s">
        <v>19</v>
      </c>
      <c r="L325">
        <v>0.59791573675366205</v>
      </c>
      <c r="M325" t="b">
        <v>1</v>
      </c>
      <c r="N325">
        <v>3393.99</v>
      </c>
      <c r="O325">
        <v>8</v>
      </c>
      <c r="P325" s="17">
        <f t="shared" si="15"/>
        <v>3425.7</v>
      </c>
      <c r="Q325" s="18">
        <f>Table9[[#This Row],[Resultado]]/Table9[[#This Row],[Result]]</f>
        <v>0.99074349767930636</v>
      </c>
      <c r="R325" s="16">
        <f t="shared" si="16"/>
        <v>3.0755630201184759E-2</v>
      </c>
      <c r="S325" t="b">
        <f t="shared" si="17"/>
        <v>1</v>
      </c>
    </row>
    <row r="326" spans="1:19" x14ac:dyDescent="0.25">
      <c r="A326" s="13" t="str">
        <f>_xlfn.CONCAT('Processed 2'!$G326,"-",'Processed 2'!$B326,"-",'Processed 2'!$C326)</f>
        <v>8-500-Solver method</v>
      </c>
      <c r="B326">
        <v>500</v>
      </c>
      <c r="C326" t="s">
        <v>5</v>
      </c>
      <c r="D326">
        <v>24.825131774142701</v>
      </c>
      <c r="E326" t="b">
        <v>1</v>
      </c>
      <c r="F326">
        <v>4113.22</v>
      </c>
      <c r="G326">
        <v>8</v>
      </c>
      <c r="H326" t="s">
        <v>354</v>
      </c>
      <c r="J326">
        <v>500</v>
      </c>
      <c r="K326" t="s">
        <v>5</v>
      </c>
      <c r="L326">
        <v>24.825131774142701</v>
      </c>
      <c r="M326" t="b">
        <v>1</v>
      </c>
      <c r="N326">
        <v>4113.22</v>
      </c>
      <c r="O326">
        <v>8</v>
      </c>
      <c r="P326" s="17">
        <f t="shared" si="15"/>
        <v>4113.22</v>
      </c>
      <c r="Q326" s="18">
        <f>Table9[[#This Row],[Resultado]]/Table9[[#This Row],[Result]]</f>
        <v>1</v>
      </c>
      <c r="R326" s="16">
        <f t="shared" si="16"/>
        <v>1</v>
      </c>
      <c r="S326" t="b">
        <f t="shared" si="17"/>
        <v>1</v>
      </c>
    </row>
    <row r="327" spans="1:19" x14ac:dyDescent="0.25">
      <c r="A327" s="13" t="str">
        <f>_xlfn.CONCAT('Processed 2'!$G327,"-",'Processed 2'!$B327,"-",'Processed 2'!$C327)</f>
        <v>8-500-Next Product2Buy</v>
      </c>
      <c r="B327">
        <v>500</v>
      </c>
      <c r="C327" t="s">
        <v>6</v>
      </c>
      <c r="D327">
        <v>3.9808755185631997E-2</v>
      </c>
      <c r="E327" t="b">
        <v>0</v>
      </c>
      <c r="F327">
        <v>4294.13</v>
      </c>
      <c r="G327">
        <v>8</v>
      </c>
      <c r="H327" t="s">
        <v>355</v>
      </c>
      <c r="J327">
        <v>500</v>
      </c>
      <c r="K327" t="s">
        <v>6</v>
      </c>
      <c r="L327">
        <v>3.9808755185631997E-2</v>
      </c>
      <c r="M327" t="b">
        <v>0</v>
      </c>
      <c r="N327">
        <v>4294.13</v>
      </c>
      <c r="O327">
        <v>8</v>
      </c>
      <c r="P327" s="17">
        <f t="shared" si="15"/>
        <v>4113.22</v>
      </c>
      <c r="Q327" s="18">
        <f>Table9[[#This Row],[Resultado]]/Table9[[#This Row],[Result]]</f>
        <v>1.0439825732637691</v>
      </c>
      <c r="R327" s="16">
        <f t="shared" si="16"/>
        <v>1.6035667221350222E-3</v>
      </c>
      <c r="S327" t="b">
        <f t="shared" si="17"/>
        <v>0</v>
      </c>
    </row>
    <row r="328" spans="1:19" x14ac:dyDescent="0.25">
      <c r="A328" s="13" t="str">
        <f>_xlfn.CONCAT('Processed 2'!$G328,"-",'Processed 2'!$B328,"-",'Processed 2'!$C328)</f>
        <v>8-500-Next Product Improved V2.1</v>
      </c>
      <c r="B328">
        <v>500</v>
      </c>
      <c r="C328" t="s">
        <v>19</v>
      </c>
      <c r="D328">
        <v>0.26280326104080098</v>
      </c>
      <c r="E328" t="b">
        <v>1</v>
      </c>
      <c r="F328">
        <v>4037.2</v>
      </c>
      <c r="G328">
        <v>8</v>
      </c>
      <c r="H328" t="s">
        <v>356</v>
      </c>
      <c r="J328">
        <v>500</v>
      </c>
      <c r="K328" t="s">
        <v>19</v>
      </c>
      <c r="L328">
        <v>0.26280326104080098</v>
      </c>
      <c r="M328" t="b">
        <v>1</v>
      </c>
      <c r="N328">
        <v>4037.2</v>
      </c>
      <c r="O328">
        <v>8</v>
      </c>
      <c r="P328" s="17">
        <f t="shared" si="15"/>
        <v>4113.22</v>
      </c>
      <c r="Q328" s="18">
        <f>Table9[[#This Row],[Resultado]]/Table9[[#This Row],[Result]]</f>
        <v>0.98151812934878258</v>
      </c>
      <c r="R328" s="16">
        <f t="shared" si="16"/>
        <v>1.058617788746366E-2</v>
      </c>
      <c r="S328" t="b">
        <f t="shared" si="17"/>
        <v>1</v>
      </c>
    </row>
    <row r="329" spans="1:19" x14ac:dyDescent="0.25">
      <c r="A329" s="13" t="str">
        <f>_xlfn.CONCAT('Processed 2'!$G329,"-",'Processed 2'!$B329,"-",'Processed 2'!$C329)</f>
        <v>9-10-Solver method</v>
      </c>
      <c r="B329">
        <v>10</v>
      </c>
      <c r="C329" t="s">
        <v>5</v>
      </c>
      <c r="D329">
        <v>6.3173795424652596E-2</v>
      </c>
      <c r="E329" t="b">
        <v>1</v>
      </c>
      <c r="F329">
        <v>60.68</v>
      </c>
      <c r="G329" s="9">
        <v>9</v>
      </c>
      <c r="H329" s="3" t="s">
        <v>357</v>
      </c>
      <c r="J329">
        <v>10</v>
      </c>
      <c r="K329" t="s">
        <v>5</v>
      </c>
      <c r="L329">
        <v>6.3173795424652596E-2</v>
      </c>
      <c r="M329" t="b">
        <v>1</v>
      </c>
      <c r="N329">
        <v>60.68</v>
      </c>
      <c r="O329">
        <v>9</v>
      </c>
      <c r="P329" s="17">
        <f t="shared" si="15"/>
        <v>60.68</v>
      </c>
      <c r="Q329" s="18">
        <f>Table9[[#This Row],[Resultado]]/Table9[[#This Row],[Result]]</f>
        <v>1</v>
      </c>
      <c r="R329" s="16">
        <f t="shared" si="16"/>
        <v>1</v>
      </c>
      <c r="S329" t="b">
        <f t="shared" si="17"/>
        <v>1</v>
      </c>
    </row>
    <row r="330" spans="1:19" x14ac:dyDescent="0.25">
      <c r="A330" s="13" t="str">
        <f>_xlfn.CONCAT('Processed 2'!$G330,"-",'Processed 2'!$B330,"-",'Processed 2'!$C330)</f>
        <v>9-10-Next Product2Buy</v>
      </c>
      <c r="B330">
        <v>10</v>
      </c>
      <c r="C330" t="s">
        <v>6</v>
      </c>
      <c r="D330">
        <v>2.4533353463264398E-3</v>
      </c>
      <c r="E330" t="b">
        <v>0</v>
      </c>
      <c r="F330">
        <v>93.42</v>
      </c>
      <c r="G330" s="9">
        <v>9</v>
      </c>
      <c r="H330" s="3" t="s">
        <v>358</v>
      </c>
      <c r="J330">
        <v>10</v>
      </c>
      <c r="K330" t="s">
        <v>6</v>
      </c>
      <c r="L330">
        <v>2.4533353463264398E-3</v>
      </c>
      <c r="M330" t="b">
        <v>0</v>
      </c>
      <c r="N330">
        <v>93.42</v>
      </c>
      <c r="O330">
        <v>9</v>
      </c>
      <c r="P330" s="17">
        <f t="shared" si="15"/>
        <v>60.68</v>
      </c>
      <c r="Q330" s="18">
        <f>Table9[[#This Row],[Resultado]]/Table9[[#This Row],[Result]]</f>
        <v>1.53955174686882</v>
      </c>
      <c r="R330" s="16">
        <f t="shared" si="16"/>
        <v>3.8834699258374204E-2</v>
      </c>
      <c r="S330" t="b">
        <f t="shared" si="17"/>
        <v>0</v>
      </c>
    </row>
    <row r="331" spans="1:19" x14ac:dyDescent="0.25">
      <c r="A331" s="13" t="str">
        <f>_xlfn.CONCAT('Processed 2'!$G331,"-",'Processed 2'!$B331,"-",'Processed 2'!$C331)</f>
        <v>9-10-Next Product Improved V2.1</v>
      </c>
      <c r="B331">
        <v>10</v>
      </c>
      <c r="C331" t="s">
        <v>19</v>
      </c>
      <c r="D331">
        <v>1.2829138731601001E-2</v>
      </c>
      <c r="E331" t="b">
        <v>1</v>
      </c>
      <c r="F331">
        <v>60.28</v>
      </c>
      <c r="G331" s="9">
        <v>9</v>
      </c>
      <c r="H331" s="3" t="s">
        <v>359</v>
      </c>
      <c r="J331">
        <v>10</v>
      </c>
      <c r="K331" t="s">
        <v>19</v>
      </c>
      <c r="L331">
        <v>1.2829138731601001E-2</v>
      </c>
      <c r="M331" t="b">
        <v>1</v>
      </c>
      <c r="N331">
        <v>60.28</v>
      </c>
      <c r="O331">
        <v>9</v>
      </c>
      <c r="P331" s="17">
        <f t="shared" si="15"/>
        <v>60.68</v>
      </c>
      <c r="Q331" s="18">
        <f>Table9[[#This Row],[Resultado]]/Table9[[#This Row],[Result]]</f>
        <v>0.99340804218853007</v>
      </c>
      <c r="R331" s="16">
        <f t="shared" si="16"/>
        <v>0.20307690309508661</v>
      </c>
      <c r="S331" t="b">
        <f t="shared" si="17"/>
        <v>1</v>
      </c>
    </row>
    <row r="332" spans="1:19" x14ac:dyDescent="0.25">
      <c r="A332" s="13" t="str">
        <f>_xlfn.CONCAT('Processed 2'!$G332,"-",'Processed 2'!$B332,"-",'Processed 2'!$C332)</f>
        <v>9-20-Solver method</v>
      </c>
      <c r="B332">
        <v>20</v>
      </c>
      <c r="C332" t="s">
        <v>5</v>
      </c>
      <c r="D332">
        <v>0.19768303399633499</v>
      </c>
      <c r="E332" t="b">
        <v>1</v>
      </c>
      <c r="F332">
        <v>165.7</v>
      </c>
      <c r="G332">
        <v>9</v>
      </c>
      <c r="H332" s="3" t="s">
        <v>360</v>
      </c>
      <c r="J332">
        <v>20</v>
      </c>
      <c r="K332" t="s">
        <v>5</v>
      </c>
      <c r="L332">
        <v>0.19768303399633499</v>
      </c>
      <c r="M332" t="b">
        <v>1</v>
      </c>
      <c r="N332">
        <v>165.7</v>
      </c>
      <c r="O332">
        <v>9</v>
      </c>
      <c r="P332" s="17">
        <f t="shared" si="15"/>
        <v>165.7</v>
      </c>
      <c r="Q332" s="18">
        <f>Table9[[#This Row],[Resultado]]/Table9[[#This Row],[Result]]</f>
        <v>1</v>
      </c>
      <c r="R332" s="16">
        <f t="shared" si="16"/>
        <v>1</v>
      </c>
      <c r="S332" t="b">
        <f t="shared" si="17"/>
        <v>1</v>
      </c>
    </row>
    <row r="333" spans="1:19" x14ac:dyDescent="0.25">
      <c r="A333" s="13" t="str">
        <f>_xlfn.CONCAT('Processed 2'!$G333,"-",'Processed 2'!$B333,"-",'Processed 2'!$C333)</f>
        <v>9-20-Next Product2Buy</v>
      </c>
      <c r="B333">
        <v>20</v>
      </c>
      <c r="C333" t="s">
        <v>6</v>
      </c>
      <c r="D333">
        <v>1.06432907842385E-2</v>
      </c>
      <c r="E333" t="b">
        <v>0</v>
      </c>
      <c r="F333">
        <v>178.09</v>
      </c>
      <c r="G333">
        <v>9</v>
      </c>
      <c r="H333" s="3" t="s">
        <v>361</v>
      </c>
      <c r="J333">
        <v>20</v>
      </c>
      <c r="K333" t="s">
        <v>6</v>
      </c>
      <c r="L333">
        <v>1.06432907842385E-2</v>
      </c>
      <c r="M333" t="b">
        <v>0</v>
      </c>
      <c r="N333">
        <v>178.09</v>
      </c>
      <c r="O333">
        <v>9</v>
      </c>
      <c r="P333" s="17">
        <f t="shared" si="15"/>
        <v>165.7</v>
      </c>
      <c r="Q333" s="18">
        <f>Table9[[#This Row],[Resultado]]/Table9[[#This Row],[Result]]</f>
        <v>1.0747736873868439</v>
      </c>
      <c r="R333" s="16">
        <f t="shared" si="16"/>
        <v>5.3840183292794996E-2</v>
      </c>
      <c r="S333" t="b">
        <f t="shared" si="17"/>
        <v>0</v>
      </c>
    </row>
    <row r="334" spans="1:19" x14ac:dyDescent="0.25">
      <c r="A334" s="13" t="str">
        <f>_xlfn.CONCAT('Processed 2'!$G334,"-",'Processed 2'!$B334,"-",'Processed 2'!$C334)</f>
        <v>9-20-Next Product Improved V2.1</v>
      </c>
      <c r="B334">
        <v>20</v>
      </c>
      <c r="C334" t="s">
        <v>19</v>
      </c>
      <c r="D334">
        <v>1.9684939228668E-2</v>
      </c>
      <c r="E334" t="b">
        <v>1</v>
      </c>
      <c r="F334">
        <v>150.4</v>
      </c>
      <c r="G334">
        <v>9</v>
      </c>
      <c r="H334" s="3" t="s">
        <v>362</v>
      </c>
      <c r="J334">
        <v>20</v>
      </c>
      <c r="K334" t="s">
        <v>19</v>
      </c>
      <c r="L334">
        <v>1.9684939228668E-2</v>
      </c>
      <c r="M334" t="b">
        <v>1</v>
      </c>
      <c r="N334">
        <v>150.4</v>
      </c>
      <c r="O334">
        <v>9</v>
      </c>
      <c r="P334" s="17">
        <f t="shared" si="15"/>
        <v>165.7</v>
      </c>
      <c r="Q334" s="18">
        <f>Table9[[#This Row],[Resultado]]/Table9[[#This Row],[Result]]</f>
        <v>0.90766445383222705</v>
      </c>
      <c r="R334" s="16">
        <f t="shared" si="16"/>
        <v>9.9578293749947977E-2</v>
      </c>
      <c r="S334" t="b">
        <f t="shared" si="17"/>
        <v>1</v>
      </c>
    </row>
    <row r="335" spans="1:19" x14ac:dyDescent="0.25">
      <c r="A335" s="13" t="str">
        <f>_xlfn.CONCAT('Processed 2'!$G335,"-",'Processed 2'!$B335,"-",'Processed 2'!$C335)</f>
        <v>9-30-Solver method</v>
      </c>
      <c r="B335">
        <v>30</v>
      </c>
      <c r="C335" t="s">
        <v>5</v>
      </c>
      <c r="D335">
        <v>0.32804211531660699</v>
      </c>
      <c r="E335" t="b">
        <v>1</v>
      </c>
      <c r="F335">
        <v>257.58</v>
      </c>
      <c r="G335">
        <v>9</v>
      </c>
      <c r="H335" s="3" t="s">
        <v>363</v>
      </c>
      <c r="J335">
        <v>30</v>
      </c>
      <c r="K335" t="s">
        <v>5</v>
      </c>
      <c r="L335">
        <v>0.32804211531660699</v>
      </c>
      <c r="M335" t="b">
        <v>1</v>
      </c>
      <c r="N335">
        <v>257.58</v>
      </c>
      <c r="O335">
        <v>9</v>
      </c>
      <c r="P335" s="17">
        <f t="shared" si="15"/>
        <v>257.58</v>
      </c>
      <c r="Q335" s="18">
        <f>Table9[[#This Row],[Resultado]]/Table9[[#This Row],[Result]]</f>
        <v>1</v>
      </c>
      <c r="R335" s="16">
        <f t="shared" si="16"/>
        <v>1</v>
      </c>
      <c r="S335" t="b">
        <f t="shared" si="17"/>
        <v>1</v>
      </c>
    </row>
    <row r="336" spans="1:19" x14ac:dyDescent="0.25">
      <c r="A336" s="13" t="str">
        <f>_xlfn.CONCAT('Processed 2'!$G336,"-",'Processed 2'!$B336,"-",'Processed 2'!$C336)</f>
        <v>9-30-Next Product2Buy</v>
      </c>
      <c r="B336">
        <v>30</v>
      </c>
      <c r="C336" t="s">
        <v>6</v>
      </c>
      <c r="D336">
        <v>4.1124136306983604E-3</v>
      </c>
      <c r="E336" t="b">
        <v>0</v>
      </c>
      <c r="F336">
        <v>268.89</v>
      </c>
      <c r="G336">
        <v>9</v>
      </c>
      <c r="H336" s="3" t="s">
        <v>364</v>
      </c>
      <c r="J336">
        <v>30</v>
      </c>
      <c r="K336" t="s">
        <v>6</v>
      </c>
      <c r="L336">
        <v>4.1124136306983604E-3</v>
      </c>
      <c r="M336" t="b">
        <v>0</v>
      </c>
      <c r="N336">
        <v>268.89</v>
      </c>
      <c r="O336">
        <v>9</v>
      </c>
      <c r="P336" s="17">
        <f t="shared" si="15"/>
        <v>257.58</v>
      </c>
      <c r="Q336" s="18">
        <f>Table9[[#This Row],[Resultado]]/Table9[[#This Row],[Result]]</f>
        <v>1.0439086885627766</v>
      </c>
      <c r="R336" s="16">
        <f t="shared" si="16"/>
        <v>1.2536236777796961E-2</v>
      </c>
      <c r="S336" t="b">
        <f t="shared" si="17"/>
        <v>0</v>
      </c>
    </row>
    <row r="337" spans="1:19" x14ac:dyDescent="0.25">
      <c r="A337" s="13" t="str">
        <f>_xlfn.CONCAT('Processed 2'!$G337,"-",'Processed 2'!$B337,"-",'Processed 2'!$C337)</f>
        <v>9-30-Next Product Improved V2.1</v>
      </c>
      <c r="B337">
        <v>30</v>
      </c>
      <c r="C337" t="s">
        <v>19</v>
      </c>
      <c r="D337">
        <v>2.88956134528109E-2</v>
      </c>
      <c r="E337" t="b">
        <v>1</v>
      </c>
      <c r="F337">
        <v>256.77</v>
      </c>
      <c r="G337">
        <v>9</v>
      </c>
      <c r="H337" s="3" t="s">
        <v>365</v>
      </c>
      <c r="J337">
        <v>30</v>
      </c>
      <c r="K337" t="s">
        <v>19</v>
      </c>
      <c r="L337">
        <v>2.88956134528109E-2</v>
      </c>
      <c r="M337" t="b">
        <v>1</v>
      </c>
      <c r="N337">
        <v>256.77</v>
      </c>
      <c r="O337">
        <v>9</v>
      </c>
      <c r="P337" s="17">
        <f t="shared" si="15"/>
        <v>257.58</v>
      </c>
      <c r="Q337" s="18">
        <f>Table9[[#This Row],[Resultado]]/Table9[[#This Row],[Result]]</f>
        <v>0.99685534591194969</v>
      </c>
      <c r="R337" s="16">
        <f t="shared" si="16"/>
        <v>8.8085072323480632E-2</v>
      </c>
      <c r="S337" t="b">
        <f t="shared" si="17"/>
        <v>1</v>
      </c>
    </row>
    <row r="338" spans="1:19" x14ac:dyDescent="0.25">
      <c r="A338" s="13" t="str">
        <f>_xlfn.CONCAT('Processed 2'!$G338,"-",'Processed 2'!$B338,"-",'Processed 2'!$C338)</f>
        <v>9-40-Solver method</v>
      </c>
      <c r="B338">
        <v>40</v>
      </c>
      <c r="C338" t="s">
        <v>5</v>
      </c>
      <c r="D338">
        <v>0.487458451247959</v>
      </c>
      <c r="E338" t="b">
        <v>1</v>
      </c>
      <c r="F338">
        <v>359.85</v>
      </c>
      <c r="G338">
        <v>9</v>
      </c>
      <c r="H338" s="3" t="s">
        <v>366</v>
      </c>
      <c r="J338">
        <v>40</v>
      </c>
      <c r="K338" t="s">
        <v>5</v>
      </c>
      <c r="L338">
        <v>0.487458451247959</v>
      </c>
      <c r="M338" t="b">
        <v>1</v>
      </c>
      <c r="N338">
        <v>359.85</v>
      </c>
      <c r="O338">
        <v>9</v>
      </c>
      <c r="P338" s="17">
        <f t="shared" si="15"/>
        <v>359.85</v>
      </c>
      <c r="Q338" s="18">
        <f>Table9[[#This Row],[Resultado]]/Table9[[#This Row],[Result]]</f>
        <v>1</v>
      </c>
      <c r="R338" s="16">
        <f t="shared" si="16"/>
        <v>1</v>
      </c>
      <c r="S338" t="b">
        <f t="shared" si="17"/>
        <v>1</v>
      </c>
    </row>
    <row r="339" spans="1:19" x14ac:dyDescent="0.25">
      <c r="A339" s="13" t="str">
        <f>_xlfn.CONCAT('Processed 2'!$G339,"-",'Processed 2'!$B339,"-",'Processed 2'!$C339)</f>
        <v>9-40-Next Product2Buy</v>
      </c>
      <c r="B339">
        <v>40</v>
      </c>
      <c r="C339" t="s">
        <v>6</v>
      </c>
      <c r="D339">
        <v>1.0758162673364101E-2</v>
      </c>
      <c r="E339" t="b">
        <v>0</v>
      </c>
      <c r="F339">
        <v>411.94</v>
      </c>
      <c r="G339">
        <v>9</v>
      </c>
      <c r="H339" s="3" t="s">
        <v>367</v>
      </c>
      <c r="J339">
        <v>40</v>
      </c>
      <c r="K339" t="s">
        <v>6</v>
      </c>
      <c r="L339">
        <v>1.0758162673364101E-2</v>
      </c>
      <c r="M339" t="b">
        <v>0</v>
      </c>
      <c r="N339">
        <v>411.94</v>
      </c>
      <c r="O339">
        <v>9</v>
      </c>
      <c r="P339" s="17">
        <f t="shared" si="15"/>
        <v>359.85</v>
      </c>
      <c r="Q339" s="18">
        <f>Table9[[#This Row],[Resultado]]/Table9[[#This Row],[Result]]</f>
        <v>1.1447547589273308</v>
      </c>
      <c r="R339" s="16">
        <f t="shared" si="16"/>
        <v>2.206990697529556E-2</v>
      </c>
      <c r="S339" t="b">
        <f t="shared" si="17"/>
        <v>0</v>
      </c>
    </row>
    <row r="340" spans="1:19" x14ac:dyDescent="0.25">
      <c r="A340" s="13" t="str">
        <f>_xlfn.CONCAT('Processed 2'!$G340,"-",'Processed 2'!$B340,"-",'Processed 2'!$C340)</f>
        <v>9-40-Next Product Improved V2.1</v>
      </c>
      <c r="B340">
        <v>40</v>
      </c>
      <c r="C340" t="s">
        <v>19</v>
      </c>
      <c r="D340">
        <v>3.6817671235012298E-2</v>
      </c>
      <c r="E340" t="b">
        <v>1</v>
      </c>
      <c r="F340">
        <v>359.85</v>
      </c>
      <c r="G340">
        <v>9</v>
      </c>
      <c r="H340" s="3" t="s">
        <v>368</v>
      </c>
      <c r="J340">
        <v>40</v>
      </c>
      <c r="K340" t="s">
        <v>19</v>
      </c>
      <c r="L340">
        <v>3.6817671235012298E-2</v>
      </c>
      <c r="M340" t="b">
        <v>1</v>
      </c>
      <c r="N340">
        <v>359.85</v>
      </c>
      <c r="O340">
        <v>9</v>
      </c>
      <c r="P340" s="17">
        <f t="shared" si="15"/>
        <v>359.85</v>
      </c>
      <c r="Q340" s="18">
        <f>Table9[[#This Row],[Resultado]]/Table9[[#This Row],[Result]]</f>
        <v>1</v>
      </c>
      <c r="R340" s="16">
        <f t="shared" si="16"/>
        <v>7.5529865449566261E-2</v>
      </c>
      <c r="S340" t="b">
        <f t="shared" si="17"/>
        <v>1</v>
      </c>
    </row>
    <row r="341" spans="1:19" x14ac:dyDescent="0.25">
      <c r="A341" s="13" t="str">
        <f>_xlfn.CONCAT('Processed 2'!$G341,"-",'Processed 2'!$B341,"-",'Processed 2'!$C341)</f>
        <v>9-50-Solver method</v>
      </c>
      <c r="B341">
        <v>50</v>
      </c>
      <c r="C341" t="s">
        <v>5</v>
      </c>
      <c r="D341">
        <v>374.82510754880599</v>
      </c>
      <c r="E341" t="b">
        <v>1</v>
      </c>
      <c r="F341">
        <v>417.96</v>
      </c>
      <c r="G341">
        <v>9</v>
      </c>
      <c r="H341" s="3" t="s">
        <v>369</v>
      </c>
      <c r="J341">
        <v>50</v>
      </c>
      <c r="K341" t="s">
        <v>5</v>
      </c>
      <c r="L341">
        <v>374.82510754880599</v>
      </c>
      <c r="M341" t="b">
        <v>1</v>
      </c>
      <c r="N341">
        <v>417.96</v>
      </c>
      <c r="O341">
        <v>9</v>
      </c>
      <c r="P341" s="17">
        <f t="shared" si="15"/>
        <v>417.96</v>
      </c>
      <c r="Q341" s="18">
        <f>Table9[[#This Row],[Resultado]]/Table9[[#This Row],[Result]]</f>
        <v>1</v>
      </c>
      <c r="R341" s="16">
        <f t="shared" si="16"/>
        <v>1</v>
      </c>
      <c r="S341" t="b">
        <f t="shared" si="17"/>
        <v>1</v>
      </c>
    </row>
    <row r="342" spans="1:19" x14ac:dyDescent="0.25">
      <c r="A342" s="13" t="str">
        <f>_xlfn.CONCAT('Processed 2'!$G342,"-",'Processed 2'!$B342,"-",'Processed 2'!$C342)</f>
        <v>9-50-Next Product2Buy</v>
      </c>
      <c r="B342">
        <v>50</v>
      </c>
      <c r="C342" t="s">
        <v>6</v>
      </c>
      <c r="D342">
        <v>1.08151883612208E-2</v>
      </c>
      <c r="E342" t="b">
        <v>0</v>
      </c>
      <c r="F342">
        <v>401.5</v>
      </c>
      <c r="G342">
        <v>9</v>
      </c>
      <c r="H342" s="3" t="s">
        <v>370</v>
      </c>
      <c r="J342">
        <v>50</v>
      </c>
      <c r="K342" t="s">
        <v>6</v>
      </c>
      <c r="L342">
        <v>1.08151883612208E-2</v>
      </c>
      <c r="M342" t="b">
        <v>0</v>
      </c>
      <c r="N342">
        <v>401.5</v>
      </c>
      <c r="O342">
        <v>9</v>
      </c>
      <c r="P342" s="17">
        <f t="shared" si="15"/>
        <v>417.96</v>
      </c>
      <c r="Q342" s="18">
        <f>Table9[[#This Row],[Resultado]]/Table9[[#This Row],[Result]]</f>
        <v>0.96061824097999815</v>
      </c>
      <c r="R342" s="16">
        <f t="shared" si="16"/>
        <v>2.8853959202326257E-5</v>
      </c>
      <c r="S342" t="b">
        <f t="shared" si="17"/>
        <v>0</v>
      </c>
    </row>
    <row r="343" spans="1:19" x14ac:dyDescent="0.25">
      <c r="A343" s="13" t="str">
        <f>_xlfn.CONCAT('Processed 2'!$G343,"-",'Processed 2'!$B343,"-",'Processed 2'!$C343)</f>
        <v>9-50-Next Product Improved V2.1</v>
      </c>
      <c r="B343">
        <v>50</v>
      </c>
      <c r="C343" t="s">
        <v>19</v>
      </c>
      <c r="D343">
        <v>3.08947945803765E-2</v>
      </c>
      <c r="E343" t="b">
        <v>1</v>
      </c>
      <c r="F343">
        <v>405.27</v>
      </c>
      <c r="G343">
        <v>9</v>
      </c>
      <c r="H343" s="3" t="s">
        <v>371</v>
      </c>
      <c r="J343">
        <v>50</v>
      </c>
      <c r="K343" t="s">
        <v>19</v>
      </c>
      <c r="L343">
        <v>3.08947945803765E-2</v>
      </c>
      <c r="M343" t="b">
        <v>1</v>
      </c>
      <c r="N343">
        <v>405.27</v>
      </c>
      <c r="O343">
        <v>9</v>
      </c>
      <c r="P343" s="17">
        <f t="shared" si="15"/>
        <v>417.96</v>
      </c>
      <c r="Q343" s="18">
        <f>Table9[[#This Row],[Resultado]]/Table9[[#This Row],[Result]]</f>
        <v>0.96963824289405687</v>
      </c>
      <c r="R343" s="16">
        <f t="shared" si="16"/>
        <v>8.2424560036586369E-5</v>
      </c>
      <c r="S343" t="b">
        <f t="shared" si="17"/>
        <v>1</v>
      </c>
    </row>
    <row r="344" spans="1:19" x14ac:dyDescent="0.25">
      <c r="A344" s="13" t="str">
        <f>_xlfn.CONCAT('Processed 2'!$G344,"-",'Processed 2'!$B344,"-",'Processed 2'!$C344)</f>
        <v>9-60-Solver method</v>
      </c>
      <c r="B344">
        <v>60</v>
      </c>
      <c r="C344" t="s">
        <v>5</v>
      </c>
      <c r="D344">
        <v>1.0800644759503299</v>
      </c>
      <c r="E344" t="b">
        <v>1</v>
      </c>
      <c r="F344">
        <v>529.37</v>
      </c>
      <c r="G344">
        <v>9</v>
      </c>
      <c r="H344" s="3" t="s">
        <v>372</v>
      </c>
      <c r="J344">
        <v>60</v>
      </c>
      <c r="K344" t="s">
        <v>5</v>
      </c>
      <c r="L344">
        <v>1.0800644759503299</v>
      </c>
      <c r="M344" t="b">
        <v>1</v>
      </c>
      <c r="N344">
        <v>529.37</v>
      </c>
      <c r="O344">
        <v>9</v>
      </c>
      <c r="P344" s="17">
        <f t="shared" si="15"/>
        <v>529.37</v>
      </c>
      <c r="Q344" s="18">
        <f>Table9[[#This Row],[Resultado]]/Table9[[#This Row],[Result]]</f>
        <v>1</v>
      </c>
      <c r="R344" s="16">
        <f t="shared" si="16"/>
        <v>1</v>
      </c>
      <c r="S344" t="b">
        <f t="shared" si="17"/>
        <v>1</v>
      </c>
    </row>
    <row r="345" spans="1:19" x14ac:dyDescent="0.25">
      <c r="A345" s="13" t="str">
        <f>_xlfn.CONCAT('Processed 2'!$G345,"-",'Processed 2'!$B345,"-",'Processed 2'!$C345)</f>
        <v>9-60-Next Product2Buy</v>
      </c>
      <c r="B345">
        <v>60</v>
      </c>
      <c r="C345" t="s">
        <v>6</v>
      </c>
      <c r="D345">
        <v>1.5901551508989E-2</v>
      </c>
      <c r="E345" t="b">
        <v>0</v>
      </c>
      <c r="F345">
        <v>561.84</v>
      </c>
      <c r="G345">
        <v>9</v>
      </c>
      <c r="H345" s="3" t="s">
        <v>373</v>
      </c>
      <c r="J345">
        <v>60</v>
      </c>
      <c r="K345" t="s">
        <v>6</v>
      </c>
      <c r="L345">
        <v>1.5901551508989E-2</v>
      </c>
      <c r="M345" t="b">
        <v>0</v>
      </c>
      <c r="N345">
        <v>561.84</v>
      </c>
      <c r="O345">
        <v>9</v>
      </c>
      <c r="P345" s="17">
        <f t="shared" si="15"/>
        <v>529.37</v>
      </c>
      <c r="Q345" s="18">
        <f>Table9[[#This Row],[Resultado]]/Table9[[#This Row],[Result]]</f>
        <v>1.061337061034815</v>
      </c>
      <c r="R345" s="16">
        <f t="shared" si="16"/>
        <v>1.4722779855339194E-2</v>
      </c>
      <c r="S345" t="b">
        <f t="shared" si="17"/>
        <v>0</v>
      </c>
    </row>
    <row r="346" spans="1:19" x14ac:dyDescent="0.25">
      <c r="A346" s="13" t="str">
        <f>_xlfn.CONCAT('Processed 2'!$G346,"-",'Processed 2'!$B346,"-",'Processed 2'!$C346)</f>
        <v>9-60-Next Product Improved V2.1</v>
      </c>
      <c r="B346">
        <v>60</v>
      </c>
      <c r="C346" t="s">
        <v>19</v>
      </c>
      <c r="D346">
        <v>7.7191447951918193E-2</v>
      </c>
      <c r="E346" t="b">
        <v>1</v>
      </c>
      <c r="F346">
        <v>529.37</v>
      </c>
      <c r="G346">
        <v>9</v>
      </c>
      <c r="H346" s="3" t="s">
        <v>374</v>
      </c>
      <c r="J346">
        <v>60</v>
      </c>
      <c r="K346" t="s">
        <v>19</v>
      </c>
      <c r="L346">
        <v>7.7191447951918193E-2</v>
      </c>
      <c r="M346" t="b">
        <v>1</v>
      </c>
      <c r="N346">
        <v>529.37</v>
      </c>
      <c r="O346">
        <v>9</v>
      </c>
      <c r="P346" s="17">
        <f t="shared" si="15"/>
        <v>529.37</v>
      </c>
      <c r="Q346" s="18">
        <f>Table9[[#This Row],[Resultado]]/Table9[[#This Row],[Result]]</f>
        <v>1</v>
      </c>
      <c r="R346" s="16">
        <f t="shared" si="16"/>
        <v>7.1469296204746277E-2</v>
      </c>
      <c r="S346" t="b">
        <f t="shared" si="17"/>
        <v>1</v>
      </c>
    </row>
    <row r="347" spans="1:19" x14ac:dyDescent="0.25">
      <c r="A347" s="13" t="str">
        <f>_xlfn.CONCAT('Processed 2'!$G347,"-",'Processed 2'!$B347,"-",'Processed 2'!$C347)</f>
        <v>9-70-Solver method</v>
      </c>
      <c r="B347">
        <v>70</v>
      </c>
      <c r="C347" t="s">
        <v>5</v>
      </c>
      <c r="D347">
        <v>1.2859304910198801</v>
      </c>
      <c r="E347" t="b">
        <v>1</v>
      </c>
      <c r="F347">
        <v>630.45000000000005</v>
      </c>
      <c r="G347">
        <v>9</v>
      </c>
      <c r="H347" s="3" t="s">
        <v>375</v>
      </c>
      <c r="J347">
        <v>70</v>
      </c>
      <c r="K347" t="s">
        <v>5</v>
      </c>
      <c r="L347">
        <v>1.2859304910198801</v>
      </c>
      <c r="M347" t="b">
        <v>1</v>
      </c>
      <c r="N347">
        <v>630.45000000000005</v>
      </c>
      <c r="O347">
        <v>9</v>
      </c>
      <c r="P347" s="17">
        <f t="shared" si="15"/>
        <v>630.45000000000005</v>
      </c>
      <c r="Q347" s="18">
        <f>Table9[[#This Row],[Resultado]]/Table9[[#This Row],[Result]]</f>
        <v>1</v>
      </c>
      <c r="R347" s="16">
        <f t="shared" si="16"/>
        <v>1</v>
      </c>
      <c r="S347" t="b">
        <f t="shared" si="17"/>
        <v>1</v>
      </c>
    </row>
    <row r="348" spans="1:19" x14ac:dyDescent="0.25">
      <c r="A348" s="13" t="str">
        <f>_xlfn.CONCAT('Processed 2'!$G348,"-",'Processed 2'!$B348,"-",'Processed 2'!$C348)</f>
        <v>9-70-Next Product2Buy</v>
      </c>
      <c r="B348">
        <v>70</v>
      </c>
      <c r="C348" t="s">
        <v>6</v>
      </c>
      <c r="D348">
        <v>8.2203144372101598E-3</v>
      </c>
      <c r="E348" t="b">
        <v>0</v>
      </c>
      <c r="F348">
        <v>734.22</v>
      </c>
      <c r="G348">
        <v>9</v>
      </c>
      <c r="H348" s="3" t="s">
        <v>376</v>
      </c>
      <c r="J348">
        <v>70</v>
      </c>
      <c r="K348" t="s">
        <v>6</v>
      </c>
      <c r="L348">
        <v>8.2203144372101598E-3</v>
      </c>
      <c r="M348" t="b">
        <v>0</v>
      </c>
      <c r="N348">
        <v>734.22</v>
      </c>
      <c r="O348">
        <v>9</v>
      </c>
      <c r="P348" s="17">
        <f t="shared" si="15"/>
        <v>630.45000000000005</v>
      </c>
      <c r="Q348" s="18">
        <f>Table9[[#This Row],[Resultado]]/Table9[[#This Row],[Result]]</f>
        <v>1.1645967166309779</v>
      </c>
      <c r="R348" s="16">
        <f t="shared" si="16"/>
        <v>6.3925029343464539E-3</v>
      </c>
      <c r="S348" t="b">
        <f t="shared" si="17"/>
        <v>0</v>
      </c>
    </row>
    <row r="349" spans="1:19" x14ac:dyDescent="0.25">
      <c r="A349" s="13" t="str">
        <f>_xlfn.CONCAT('Processed 2'!$G349,"-",'Processed 2'!$B349,"-",'Processed 2'!$C349)</f>
        <v>9-70-Next Product Improved V2.1</v>
      </c>
      <c r="B349">
        <v>70</v>
      </c>
      <c r="C349" t="s">
        <v>19</v>
      </c>
      <c r="D349">
        <v>5.4102198237728702E-2</v>
      </c>
      <c r="E349" t="b">
        <v>1</v>
      </c>
      <c r="F349">
        <v>622.33000000000004</v>
      </c>
      <c r="G349">
        <v>9</v>
      </c>
      <c r="H349" s="3" t="s">
        <v>377</v>
      </c>
      <c r="J349">
        <v>70</v>
      </c>
      <c r="K349" t="s">
        <v>19</v>
      </c>
      <c r="L349">
        <v>5.4102198237728702E-2</v>
      </c>
      <c r="M349" t="b">
        <v>1</v>
      </c>
      <c r="N349">
        <v>622.33000000000004</v>
      </c>
      <c r="O349">
        <v>9</v>
      </c>
      <c r="P349" s="17">
        <f t="shared" si="15"/>
        <v>630.45000000000005</v>
      </c>
      <c r="Q349" s="18">
        <f>Table9[[#This Row],[Resultado]]/Table9[[#This Row],[Result]]</f>
        <v>0.9871203108890475</v>
      </c>
      <c r="R349" s="16">
        <f t="shared" si="16"/>
        <v>4.2072412634698388E-2</v>
      </c>
      <c r="S349" t="b">
        <f t="shared" si="17"/>
        <v>1</v>
      </c>
    </row>
    <row r="350" spans="1:19" x14ac:dyDescent="0.25">
      <c r="A350" s="13" t="str">
        <f>_xlfn.CONCAT('Processed 2'!$G350,"-",'Processed 2'!$B350,"-",'Processed 2'!$C350)</f>
        <v>9-80-Solver method</v>
      </c>
      <c r="B350">
        <v>80</v>
      </c>
      <c r="C350" t="s">
        <v>5</v>
      </c>
      <c r="D350">
        <v>1.5922421269678999</v>
      </c>
      <c r="E350" t="b">
        <v>1</v>
      </c>
      <c r="F350">
        <v>681.7</v>
      </c>
      <c r="G350">
        <v>9</v>
      </c>
      <c r="H350" s="3" t="s">
        <v>37</v>
      </c>
      <c r="J350">
        <v>80</v>
      </c>
      <c r="K350" t="s">
        <v>5</v>
      </c>
      <c r="L350">
        <v>1.5922421269678999</v>
      </c>
      <c r="M350" t="b">
        <v>1</v>
      </c>
      <c r="N350">
        <v>681.7</v>
      </c>
      <c r="O350">
        <v>9</v>
      </c>
      <c r="P350" s="17">
        <f t="shared" si="15"/>
        <v>681.7</v>
      </c>
      <c r="Q350" s="18">
        <f>Table9[[#This Row],[Resultado]]/Table9[[#This Row],[Result]]</f>
        <v>1</v>
      </c>
      <c r="R350" s="16">
        <f t="shared" si="16"/>
        <v>1</v>
      </c>
      <c r="S350" t="b">
        <f t="shared" si="17"/>
        <v>1</v>
      </c>
    </row>
    <row r="351" spans="1:19" x14ac:dyDescent="0.25">
      <c r="A351" s="13" t="str">
        <f>_xlfn.CONCAT('Processed 2'!$G351,"-",'Processed 2'!$B351,"-",'Processed 2'!$C351)</f>
        <v>9-80-Next Product2Buy</v>
      </c>
      <c r="B351">
        <v>80</v>
      </c>
      <c r="C351" t="s">
        <v>6</v>
      </c>
      <c r="D351">
        <v>3.1239410247735501E-2</v>
      </c>
      <c r="E351" t="b">
        <v>0</v>
      </c>
      <c r="F351">
        <v>757.6</v>
      </c>
      <c r="G351">
        <v>9</v>
      </c>
      <c r="H351" s="3" t="s">
        <v>31</v>
      </c>
      <c r="J351">
        <v>80</v>
      </c>
      <c r="K351" t="s">
        <v>6</v>
      </c>
      <c r="L351">
        <v>3.1239410247735501E-2</v>
      </c>
      <c r="M351" t="b">
        <v>0</v>
      </c>
      <c r="N351">
        <v>757.6</v>
      </c>
      <c r="O351">
        <v>9</v>
      </c>
      <c r="P351" s="17">
        <f t="shared" si="15"/>
        <v>681.7</v>
      </c>
      <c r="Q351" s="18">
        <f>Table9[[#This Row],[Resultado]]/Table9[[#This Row],[Result]]</f>
        <v>1.1113392988117941</v>
      </c>
      <c r="R351" s="16">
        <f t="shared" si="16"/>
        <v>1.9619761164857873E-2</v>
      </c>
      <c r="S351" t="b">
        <f t="shared" si="17"/>
        <v>0</v>
      </c>
    </row>
    <row r="352" spans="1:19" x14ac:dyDescent="0.25">
      <c r="A352" s="13" t="str">
        <f>_xlfn.CONCAT('Processed 2'!$G352,"-",'Processed 2'!$B352,"-",'Processed 2'!$C352)</f>
        <v>9-80-Next Product Improved V2.1</v>
      </c>
      <c r="B352">
        <v>80</v>
      </c>
      <c r="C352" t="s">
        <v>19</v>
      </c>
      <c r="D352">
        <v>9.1197203033573204E-2</v>
      </c>
      <c r="E352" t="b">
        <v>1</v>
      </c>
      <c r="F352">
        <v>674.41</v>
      </c>
      <c r="G352">
        <v>9</v>
      </c>
      <c r="H352" s="3" t="s">
        <v>25</v>
      </c>
      <c r="J352">
        <v>80</v>
      </c>
      <c r="K352" t="s">
        <v>19</v>
      </c>
      <c r="L352">
        <v>9.1197203033573204E-2</v>
      </c>
      <c r="M352" t="b">
        <v>1</v>
      </c>
      <c r="N352">
        <v>674.41</v>
      </c>
      <c r="O352">
        <v>9</v>
      </c>
      <c r="P352" s="17">
        <f t="shared" si="15"/>
        <v>681.7</v>
      </c>
      <c r="Q352" s="18">
        <f>Table9[[#This Row],[Resultado]]/Table9[[#This Row],[Result]]</f>
        <v>0.98930614639870895</v>
      </c>
      <c r="R352" s="16">
        <f t="shared" si="16"/>
        <v>5.7275964182181047E-2</v>
      </c>
      <c r="S352" t="b">
        <f t="shared" si="17"/>
        <v>1</v>
      </c>
    </row>
    <row r="353" spans="1:19" x14ac:dyDescent="0.25">
      <c r="A353" s="13" t="str">
        <f>_xlfn.CONCAT('Processed 2'!$G353,"-",'Processed 2'!$B353,"-",'Processed 2'!$C353)</f>
        <v>9-90-Solver method</v>
      </c>
      <c r="B353">
        <v>90</v>
      </c>
      <c r="C353" t="s">
        <v>5</v>
      </c>
      <c r="D353">
        <v>2.29781685974717</v>
      </c>
      <c r="E353" t="b">
        <v>1</v>
      </c>
      <c r="F353">
        <v>790.2</v>
      </c>
      <c r="G353">
        <v>9</v>
      </c>
      <c r="H353" s="3" t="s">
        <v>378</v>
      </c>
      <c r="J353">
        <v>90</v>
      </c>
      <c r="K353" t="s">
        <v>5</v>
      </c>
      <c r="L353">
        <v>2.29781685974717</v>
      </c>
      <c r="M353" t="b">
        <v>1</v>
      </c>
      <c r="N353">
        <v>790.2</v>
      </c>
      <c r="O353">
        <v>9</v>
      </c>
      <c r="P353" s="17">
        <f t="shared" si="15"/>
        <v>790.2</v>
      </c>
      <c r="Q353" s="18">
        <f>Table9[[#This Row],[Resultado]]/Table9[[#This Row],[Result]]</f>
        <v>1</v>
      </c>
      <c r="R353" s="16">
        <f t="shared" si="16"/>
        <v>1</v>
      </c>
      <c r="S353" t="b">
        <f t="shared" si="17"/>
        <v>1</v>
      </c>
    </row>
    <row r="354" spans="1:19" x14ac:dyDescent="0.25">
      <c r="A354" s="13" t="str">
        <f>_xlfn.CONCAT('Processed 2'!$G354,"-",'Processed 2'!$B354,"-",'Processed 2'!$C354)</f>
        <v>9-90-Next Product2Buy</v>
      </c>
      <c r="B354">
        <v>90</v>
      </c>
      <c r="C354" t="s">
        <v>6</v>
      </c>
      <c r="D354">
        <v>1.6105038855414401E-2</v>
      </c>
      <c r="E354" t="b">
        <v>0</v>
      </c>
      <c r="F354">
        <v>779.59</v>
      </c>
      <c r="G354">
        <v>9</v>
      </c>
      <c r="H354" s="3" t="s">
        <v>379</v>
      </c>
      <c r="J354">
        <v>90</v>
      </c>
      <c r="K354" t="s">
        <v>6</v>
      </c>
      <c r="L354">
        <v>1.6105038855414401E-2</v>
      </c>
      <c r="M354" t="b">
        <v>0</v>
      </c>
      <c r="N354">
        <v>779.59</v>
      </c>
      <c r="O354">
        <v>9</v>
      </c>
      <c r="P354" s="17">
        <f t="shared" si="15"/>
        <v>790.2</v>
      </c>
      <c r="Q354" s="18">
        <f>Table9[[#This Row],[Resultado]]/Table9[[#This Row],[Result]]</f>
        <v>0.98657301948873699</v>
      </c>
      <c r="R354" s="16">
        <f t="shared" si="16"/>
        <v>7.0088435408148441E-3</v>
      </c>
      <c r="S354" t="b">
        <f t="shared" si="17"/>
        <v>0</v>
      </c>
    </row>
    <row r="355" spans="1:19" x14ac:dyDescent="0.25">
      <c r="A355" s="13" t="str">
        <f>_xlfn.CONCAT('Processed 2'!$G355,"-",'Processed 2'!$B355,"-",'Processed 2'!$C355)</f>
        <v>9-90-Next Product Improved V2.1</v>
      </c>
      <c r="B355">
        <v>90</v>
      </c>
      <c r="C355" t="s">
        <v>19</v>
      </c>
      <c r="D355">
        <v>3.0771717556262901E-2</v>
      </c>
      <c r="E355" t="b">
        <v>1</v>
      </c>
      <c r="F355">
        <v>751.78</v>
      </c>
      <c r="G355">
        <v>9</v>
      </c>
      <c r="H355" s="3" t="s">
        <v>380</v>
      </c>
      <c r="J355">
        <v>90</v>
      </c>
      <c r="K355" t="s">
        <v>19</v>
      </c>
      <c r="L355">
        <v>3.0771717556262901E-2</v>
      </c>
      <c r="M355" t="b">
        <v>1</v>
      </c>
      <c r="N355">
        <v>751.78</v>
      </c>
      <c r="O355">
        <v>9</v>
      </c>
      <c r="P355" s="17">
        <f t="shared" si="15"/>
        <v>790.2</v>
      </c>
      <c r="Q355" s="18">
        <f>Table9[[#This Row],[Resultado]]/Table9[[#This Row],[Result]]</f>
        <v>0.95137939762085544</v>
      </c>
      <c r="R355" s="16">
        <f t="shared" si="16"/>
        <v>1.3391718937795909E-2</v>
      </c>
      <c r="S355" t="b">
        <f t="shared" si="17"/>
        <v>1</v>
      </c>
    </row>
    <row r="356" spans="1:19" x14ac:dyDescent="0.25">
      <c r="A356" s="13" t="str">
        <f>_xlfn.CONCAT('Processed 2'!$G356,"-",'Processed 2'!$B356,"-",'Processed 2'!$C356)</f>
        <v>9-100-Solver method</v>
      </c>
      <c r="B356">
        <v>100</v>
      </c>
      <c r="C356" t="s">
        <v>5</v>
      </c>
      <c r="D356">
        <v>3.0286609465935599</v>
      </c>
      <c r="E356" t="b">
        <v>1</v>
      </c>
      <c r="F356">
        <v>874.97</v>
      </c>
      <c r="G356">
        <v>9</v>
      </c>
      <c r="H356" s="3" t="s">
        <v>381</v>
      </c>
      <c r="J356">
        <v>100</v>
      </c>
      <c r="K356" t="s">
        <v>5</v>
      </c>
      <c r="L356">
        <v>3.0286609465935599</v>
      </c>
      <c r="M356" t="b">
        <v>1</v>
      </c>
      <c r="N356">
        <v>874.97</v>
      </c>
      <c r="O356">
        <v>9</v>
      </c>
      <c r="P356" s="17">
        <f t="shared" si="15"/>
        <v>874.97</v>
      </c>
      <c r="Q356" s="18">
        <f>Table9[[#This Row],[Resultado]]/Table9[[#This Row],[Result]]</f>
        <v>1</v>
      </c>
      <c r="R356" s="16">
        <f t="shared" si="16"/>
        <v>1</v>
      </c>
      <c r="S356" t="b">
        <f t="shared" si="17"/>
        <v>1</v>
      </c>
    </row>
    <row r="357" spans="1:19" x14ac:dyDescent="0.25">
      <c r="A357" s="13" t="str">
        <f>_xlfn.CONCAT('Processed 2'!$G357,"-",'Processed 2'!$B357,"-",'Processed 2'!$C357)</f>
        <v>9-100-Next Product2Buy</v>
      </c>
      <c r="B357">
        <v>100</v>
      </c>
      <c r="C357" t="s">
        <v>6</v>
      </c>
      <c r="D357">
        <v>2.8743408199772998E-2</v>
      </c>
      <c r="E357" t="b">
        <v>0</v>
      </c>
      <c r="F357">
        <v>870.42</v>
      </c>
      <c r="G357">
        <v>9</v>
      </c>
      <c r="H357" s="3" t="s">
        <v>382</v>
      </c>
      <c r="J357">
        <v>100</v>
      </c>
      <c r="K357" t="s">
        <v>6</v>
      </c>
      <c r="L357">
        <v>2.8743408199772998E-2</v>
      </c>
      <c r="M357" t="b">
        <v>0</v>
      </c>
      <c r="N357">
        <v>870.42</v>
      </c>
      <c r="O357">
        <v>9</v>
      </c>
      <c r="P357" s="17">
        <f t="shared" si="15"/>
        <v>874.97</v>
      </c>
      <c r="Q357" s="18">
        <f>Table9[[#This Row],[Resultado]]/Table9[[#This Row],[Result]]</f>
        <v>0.99479982170817283</v>
      </c>
      <c r="R357" s="16">
        <f t="shared" si="16"/>
        <v>9.4904674727957598E-3</v>
      </c>
      <c r="S357" t="b">
        <f t="shared" si="17"/>
        <v>0</v>
      </c>
    </row>
    <row r="358" spans="1:19" x14ac:dyDescent="0.25">
      <c r="A358" s="13" t="str">
        <f>_xlfn.CONCAT('Processed 2'!$G358,"-",'Processed 2'!$B358,"-",'Processed 2'!$C358)</f>
        <v>9-100-Next Product Improved V2.1</v>
      </c>
      <c r="B358">
        <v>100</v>
      </c>
      <c r="C358" t="s">
        <v>19</v>
      </c>
      <c r="D358">
        <v>6.3076154318878197E-2</v>
      </c>
      <c r="E358" t="b">
        <v>1</v>
      </c>
      <c r="F358">
        <v>843.02</v>
      </c>
      <c r="G358">
        <v>9</v>
      </c>
      <c r="H358" s="3" t="s">
        <v>383</v>
      </c>
      <c r="J358">
        <v>100</v>
      </c>
      <c r="K358" t="s">
        <v>19</v>
      </c>
      <c r="L358">
        <v>6.3076154318878197E-2</v>
      </c>
      <c r="M358" t="b">
        <v>1</v>
      </c>
      <c r="N358">
        <v>843.02</v>
      </c>
      <c r="O358">
        <v>9</v>
      </c>
      <c r="P358" s="17">
        <f t="shared" si="15"/>
        <v>874.97</v>
      </c>
      <c r="Q358" s="18">
        <f>Table9[[#This Row],[Resultado]]/Table9[[#This Row],[Result]]</f>
        <v>0.96348446232442253</v>
      </c>
      <c r="R358" s="16">
        <f t="shared" si="16"/>
        <v>2.0826416502587434E-2</v>
      </c>
      <c r="S358" t="b">
        <f t="shared" si="17"/>
        <v>1</v>
      </c>
    </row>
    <row r="359" spans="1:19" x14ac:dyDescent="0.25">
      <c r="A359" s="13" t="str">
        <f>_xlfn.CONCAT('Processed 2'!$G359,"-",'Processed 2'!$B359,"-",'Processed 2'!$C359)</f>
        <v>9-150-Solver method</v>
      </c>
      <c r="B359">
        <v>150</v>
      </c>
      <c r="C359" t="s">
        <v>5</v>
      </c>
      <c r="D359">
        <v>5.04618711482021</v>
      </c>
      <c r="E359" t="b">
        <v>1</v>
      </c>
      <c r="F359">
        <v>913.73</v>
      </c>
      <c r="G359">
        <v>9</v>
      </c>
      <c r="H359" s="3" t="s">
        <v>384</v>
      </c>
      <c r="J359">
        <v>150</v>
      </c>
      <c r="K359" t="s">
        <v>5</v>
      </c>
      <c r="L359">
        <v>5.04618711482021</v>
      </c>
      <c r="M359" t="b">
        <v>1</v>
      </c>
      <c r="N359">
        <v>913.73</v>
      </c>
      <c r="O359">
        <v>9</v>
      </c>
      <c r="P359" s="17">
        <f t="shared" si="15"/>
        <v>913.73</v>
      </c>
      <c r="Q359" s="18">
        <f>Table9[[#This Row],[Resultado]]/Table9[[#This Row],[Result]]</f>
        <v>1</v>
      </c>
      <c r="R359" s="16">
        <f t="shared" si="16"/>
        <v>1</v>
      </c>
      <c r="S359" t="b">
        <f t="shared" si="17"/>
        <v>1</v>
      </c>
    </row>
    <row r="360" spans="1:19" x14ac:dyDescent="0.25">
      <c r="A360" s="13" t="str">
        <f>_xlfn.CONCAT('Processed 2'!$G360,"-",'Processed 2'!$B360,"-",'Processed 2'!$C360)</f>
        <v>9-150-Next Product2Buy</v>
      </c>
      <c r="B360">
        <v>150</v>
      </c>
      <c r="C360" t="s">
        <v>6</v>
      </c>
      <c r="D360">
        <v>2.2102992494751499E-2</v>
      </c>
      <c r="E360" t="b">
        <v>0</v>
      </c>
      <c r="F360">
        <v>1312.19</v>
      </c>
      <c r="G360">
        <v>9</v>
      </c>
      <c r="H360" s="3" t="s">
        <v>385</v>
      </c>
      <c r="J360">
        <v>150</v>
      </c>
      <c r="K360" t="s">
        <v>6</v>
      </c>
      <c r="L360">
        <v>2.2102992494751499E-2</v>
      </c>
      <c r="M360" t="b">
        <v>0</v>
      </c>
      <c r="N360">
        <v>1312.19</v>
      </c>
      <c r="O360">
        <v>9</v>
      </c>
      <c r="P360" s="17">
        <f t="shared" si="15"/>
        <v>913.73</v>
      </c>
      <c r="Q360" s="18">
        <f>Table9[[#This Row],[Resultado]]/Table9[[#This Row],[Result]]</f>
        <v>1.4360806802884878</v>
      </c>
      <c r="R360" s="16">
        <f t="shared" si="16"/>
        <v>4.3801373179042334E-3</v>
      </c>
      <c r="S360" t="b">
        <f t="shared" si="17"/>
        <v>0</v>
      </c>
    </row>
    <row r="361" spans="1:19" x14ac:dyDescent="0.25">
      <c r="A361" s="13" t="str">
        <f>_xlfn.CONCAT('Processed 2'!$G361,"-",'Processed 2'!$B361,"-",'Processed 2'!$C361)</f>
        <v>9-150-Next Product Improved V2.1</v>
      </c>
      <c r="B361">
        <v>150</v>
      </c>
      <c r="C361" t="s">
        <v>19</v>
      </c>
      <c r="D361">
        <v>0.23354357624089001</v>
      </c>
      <c r="E361" t="b">
        <v>1</v>
      </c>
      <c r="F361">
        <v>912.64</v>
      </c>
      <c r="G361">
        <v>9</v>
      </c>
      <c r="H361" s="3" t="s">
        <v>386</v>
      </c>
      <c r="J361">
        <v>150</v>
      </c>
      <c r="K361" t="s">
        <v>19</v>
      </c>
      <c r="L361">
        <v>0.23354357624089001</v>
      </c>
      <c r="M361" t="b">
        <v>1</v>
      </c>
      <c r="N361">
        <v>912.64</v>
      </c>
      <c r="O361">
        <v>9</v>
      </c>
      <c r="P361" s="17">
        <f t="shared" si="15"/>
        <v>913.73</v>
      </c>
      <c r="Q361" s="18">
        <f>Table9[[#This Row],[Resultado]]/Table9[[#This Row],[Result]]</f>
        <v>0.9988070874328302</v>
      </c>
      <c r="R361" s="16">
        <f t="shared" si="16"/>
        <v>4.6281196263014697E-2</v>
      </c>
      <c r="S361" t="b">
        <f t="shared" si="17"/>
        <v>1</v>
      </c>
    </row>
    <row r="362" spans="1:19" x14ac:dyDescent="0.25">
      <c r="A362" s="13" t="str">
        <f>_xlfn.CONCAT('Processed 2'!$G362,"-",'Processed 2'!$B362,"-",'Processed 2'!$C362)</f>
        <v>9-200-Solver method</v>
      </c>
      <c r="B362">
        <v>200</v>
      </c>
      <c r="C362" t="s">
        <v>5</v>
      </c>
      <c r="D362">
        <v>7.3214086739763502</v>
      </c>
      <c r="E362" t="b">
        <v>1</v>
      </c>
      <c r="F362">
        <v>1787.15</v>
      </c>
      <c r="G362">
        <v>9</v>
      </c>
      <c r="H362" s="3" t="s">
        <v>387</v>
      </c>
      <c r="J362">
        <v>200</v>
      </c>
      <c r="K362" t="s">
        <v>5</v>
      </c>
      <c r="L362">
        <v>7.3214086739763502</v>
      </c>
      <c r="M362" t="b">
        <v>1</v>
      </c>
      <c r="N362">
        <v>1787.15</v>
      </c>
      <c r="O362">
        <v>9</v>
      </c>
      <c r="P362" s="17">
        <f t="shared" si="15"/>
        <v>1787.15</v>
      </c>
      <c r="Q362" s="18">
        <f>Table9[[#This Row],[Resultado]]/Table9[[#This Row],[Result]]</f>
        <v>1</v>
      </c>
      <c r="R362" s="16">
        <f t="shared" si="16"/>
        <v>1</v>
      </c>
      <c r="S362" t="b">
        <f t="shared" si="17"/>
        <v>1</v>
      </c>
    </row>
    <row r="363" spans="1:19" x14ac:dyDescent="0.25">
      <c r="A363" s="13" t="str">
        <f>_xlfn.CONCAT('Processed 2'!$G363,"-",'Processed 2'!$B363,"-",'Processed 2'!$C363)</f>
        <v>9-200-Next Product2Buy</v>
      </c>
      <c r="B363">
        <v>200</v>
      </c>
      <c r="C363" t="s">
        <v>6</v>
      </c>
      <c r="D363">
        <v>1.8236732912214299E-2</v>
      </c>
      <c r="E363" t="b">
        <v>0</v>
      </c>
      <c r="F363">
        <v>1879.77</v>
      </c>
      <c r="G363">
        <v>9</v>
      </c>
      <c r="H363" s="3" t="s">
        <v>388</v>
      </c>
      <c r="J363">
        <v>200</v>
      </c>
      <c r="K363" t="s">
        <v>6</v>
      </c>
      <c r="L363">
        <v>1.8236732912214299E-2</v>
      </c>
      <c r="M363" t="b">
        <v>0</v>
      </c>
      <c r="N363">
        <v>1879.77</v>
      </c>
      <c r="O363">
        <v>9</v>
      </c>
      <c r="P363" s="17">
        <f t="shared" si="15"/>
        <v>1787.15</v>
      </c>
      <c r="Q363" s="18">
        <f>Table9[[#This Row],[Resultado]]/Table9[[#This Row],[Result]]</f>
        <v>1.0518255322720531</v>
      </c>
      <c r="R363" s="16">
        <f t="shared" si="16"/>
        <v>2.4908776062502868E-3</v>
      </c>
      <c r="S363" t="b">
        <f t="shared" si="17"/>
        <v>0</v>
      </c>
    </row>
    <row r="364" spans="1:19" x14ac:dyDescent="0.25">
      <c r="A364" s="13" t="str">
        <f>_xlfn.CONCAT('Processed 2'!$G364,"-",'Processed 2'!$B364,"-",'Processed 2'!$C364)</f>
        <v>9-200-Next Product Improved V2.1</v>
      </c>
      <c r="B364">
        <v>200</v>
      </c>
      <c r="C364" t="s">
        <v>19</v>
      </c>
      <c r="D364">
        <v>0.150625764615995</v>
      </c>
      <c r="E364" t="b">
        <v>1</v>
      </c>
      <c r="F364">
        <v>1748.36</v>
      </c>
      <c r="G364">
        <v>9</v>
      </c>
      <c r="H364" s="3" t="s">
        <v>389</v>
      </c>
      <c r="J364">
        <v>200</v>
      </c>
      <c r="K364" t="s">
        <v>19</v>
      </c>
      <c r="L364">
        <v>0.150625764615995</v>
      </c>
      <c r="M364" t="b">
        <v>1</v>
      </c>
      <c r="N364">
        <v>1748.36</v>
      </c>
      <c r="O364">
        <v>9</v>
      </c>
      <c r="P364" s="17">
        <f t="shared" si="15"/>
        <v>1787.15</v>
      </c>
      <c r="Q364" s="18">
        <f>Table9[[#This Row],[Resultado]]/Table9[[#This Row],[Result]]</f>
        <v>0.97829505077917345</v>
      </c>
      <c r="R364" s="16">
        <f t="shared" si="16"/>
        <v>2.0573331079220884E-2</v>
      </c>
      <c r="S364" t="b">
        <f t="shared" si="17"/>
        <v>1</v>
      </c>
    </row>
    <row r="365" spans="1:19" x14ac:dyDescent="0.25">
      <c r="A365" s="13" t="str">
        <f>_xlfn.CONCAT('Processed 2'!$G365,"-",'Processed 2'!$B365,"-",'Processed 2'!$C365)</f>
        <v>9-250-Solver method</v>
      </c>
      <c r="B365">
        <v>250</v>
      </c>
      <c r="C365" t="s">
        <v>5</v>
      </c>
      <c r="D365">
        <v>12.544027523304599</v>
      </c>
      <c r="E365" t="b">
        <v>1</v>
      </c>
      <c r="F365">
        <v>1909.69</v>
      </c>
      <c r="G365">
        <v>9</v>
      </c>
      <c r="H365" s="3" t="s">
        <v>390</v>
      </c>
      <c r="J365">
        <v>250</v>
      </c>
      <c r="K365" t="s">
        <v>5</v>
      </c>
      <c r="L365">
        <v>12.544027523304599</v>
      </c>
      <c r="M365" t="b">
        <v>1</v>
      </c>
      <c r="N365">
        <v>1909.69</v>
      </c>
      <c r="O365">
        <v>9</v>
      </c>
      <c r="P365" s="17">
        <f t="shared" si="15"/>
        <v>1909.69</v>
      </c>
      <c r="Q365" s="18">
        <f>Table9[[#This Row],[Resultado]]/Table9[[#This Row],[Result]]</f>
        <v>1</v>
      </c>
      <c r="R365" s="16">
        <f t="shared" si="16"/>
        <v>1</v>
      </c>
      <c r="S365" t="b">
        <f t="shared" si="17"/>
        <v>1</v>
      </c>
    </row>
    <row r="366" spans="1:19" x14ac:dyDescent="0.25">
      <c r="A366" s="13" t="str">
        <f>_xlfn.CONCAT('Processed 2'!$G366,"-",'Processed 2'!$B366,"-",'Processed 2'!$C366)</f>
        <v>9-250-Next Product2Buy</v>
      </c>
      <c r="B366">
        <v>250</v>
      </c>
      <c r="C366" t="s">
        <v>6</v>
      </c>
      <c r="D366">
        <v>2.7080227347880698E-2</v>
      </c>
      <c r="E366" t="b">
        <v>0</v>
      </c>
      <c r="F366">
        <v>2036.52</v>
      </c>
      <c r="G366">
        <v>9</v>
      </c>
      <c r="H366" s="3" t="s">
        <v>391</v>
      </c>
      <c r="J366">
        <v>250</v>
      </c>
      <c r="K366" t="s">
        <v>6</v>
      </c>
      <c r="L366">
        <v>2.7080227347880698E-2</v>
      </c>
      <c r="M366" t="b">
        <v>0</v>
      </c>
      <c r="N366">
        <v>2036.52</v>
      </c>
      <c r="O366">
        <v>9</v>
      </c>
      <c r="P366" s="17">
        <f t="shared" si="15"/>
        <v>1909.69</v>
      </c>
      <c r="Q366" s="18">
        <f>Table9[[#This Row],[Resultado]]/Table9[[#This Row],[Result]]</f>
        <v>1.0664139205839691</v>
      </c>
      <c r="R366" s="16">
        <f t="shared" si="16"/>
        <v>2.1588144076988345E-3</v>
      </c>
      <c r="S366" t="b">
        <f t="shared" si="17"/>
        <v>0</v>
      </c>
    </row>
    <row r="367" spans="1:19" x14ac:dyDescent="0.25">
      <c r="A367" s="13" t="str">
        <f>_xlfn.CONCAT('Processed 2'!$G367,"-",'Processed 2'!$B367,"-",'Processed 2'!$C367)</f>
        <v>9-250-Next Product Improved V2.1</v>
      </c>
      <c r="B367">
        <v>250</v>
      </c>
      <c r="C367" t="s">
        <v>19</v>
      </c>
      <c r="D367">
        <v>0.12236235681018499</v>
      </c>
      <c r="E367" t="b">
        <v>1</v>
      </c>
      <c r="F367">
        <v>1884.69</v>
      </c>
      <c r="G367">
        <v>9</v>
      </c>
      <c r="H367" s="3" t="s">
        <v>392</v>
      </c>
      <c r="J367">
        <v>250</v>
      </c>
      <c r="K367" t="s">
        <v>19</v>
      </c>
      <c r="L367">
        <v>0.12236235681018499</v>
      </c>
      <c r="M367" t="b">
        <v>1</v>
      </c>
      <c r="N367">
        <v>1884.69</v>
      </c>
      <c r="O367">
        <v>9</v>
      </c>
      <c r="P367" s="17">
        <f t="shared" si="15"/>
        <v>1909.69</v>
      </c>
      <c r="Q367" s="18">
        <f>Table9[[#This Row],[Resultado]]/Table9[[#This Row],[Result]]</f>
        <v>0.98690887002602512</v>
      </c>
      <c r="R367" s="16">
        <f t="shared" si="16"/>
        <v>9.7546307661440651E-3</v>
      </c>
      <c r="S367" t="b">
        <f t="shared" si="17"/>
        <v>1</v>
      </c>
    </row>
    <row r="368" spans="1:19" x14ac:dyDescent="0.25">
      <c r="A368" s="13" t="str">
        <f>_xlfn.CONCAT('Processed 2'!$G368,"-",'Processed 2'!$B368,"-",'Processed 2'!$C368)</f>
        <v>9-300-Solver method</v>
      </c>
      <c r="B368">
        <v>300</v>
      </c>
      <c r="C368" t="s">
        <v>5</v>
      </c>
      <c r="D368">
        <v>15.934692869491499</v>
      </c>
      <c r="E368" t="b">
        <v>1</v>
      </c>
      <c r="F368">
        <v>2685.53</v>
      </c>
      <c r="G368">
        <v>9</v>
      </c>
      <c r="H368" s="3" t="s">
        <v>393</v>
      </c>
      <c r="J368">
        <v>300</v>
      </c>
      <c r="K368" t="s">
        <v>5</v>
      </c>
      <c r="L368">
        <v>15.934692869491499</v>
      </c>
      <c r="M368" t="b">
        <v>1</v>
      </c>
      <c r="N368">
        <v>2685.53</v>
      </c>
      <c r="O368">
        <v>9</v>
      </c>
      <c r="P368" s="17">
        <f t="shared" si="15"/>
        <v>2685.53</v>
      </c>
      <c r="Q368" s="18">
        <f>Table9[[#This Row],[Resultado]]/Table9[[#This Row],[Result]]</f>
        <v>1</v>
      </c>
      <c r="R368" s="16">
        <f t="shared" si="16"/>
        <v>1</v>
      </c>
      <c r="S368" t="b">
        <f t="shared" si="17"/>
        <v>1</v>
      </c>
    </row>
    <row r="369" spans="1:19" x14ac:dyDescent="0.25">
      <c r="A369" s="13" t="str">
        <f>_xlfn.CONCAT('Processed 2'!$G369,"-",'Processed 2'!$B369,"-",'Processed 2'!$C369)</f>
        <v>9-300-Next Product2Buy</v>
      </c>
      <c r="B369">
        <v>300</v>
      </c>
      <c r="C369" t="s">
        <v>6</v>
      </c>
      <c r="D369">
        <v>3.4230181932457499E-2</v>
      </c>
      <c r="E369" t="b">
        <v>0</v>
      </c>
      <c r="F369">
        <v>3070.11</v>
      </c>
      <c r="G369">
        <v>9</v>
      </c>
      <c r="H369" s="3" t="s">
        <v>394</v>
      </c>
      <c r="J369">
        <v>300</v>
      </c>
      <c r="K369" t="s">
        <v>6</v>
      </c>
      <c r="L369">
        <v>3.4230181932457499E-2</v>
      </c>
      <c r="M369" t="b">
        <v>0</v>
      </c>
      <c r="N369">
        <v>3070.11</v>
      </c>
      <c r="O369">
        <v>9</v>
      </c>
      <c r="P369" s="17">
        <f t="shared" si="15"/>
        <v>2685.53</v>
      </c>
      <c r="Q369" s="18">
        <f>Table9[[#This Row],[Resultado]]/Table9[[#This Row],[Result]]</f>
        <v>1.1432045071177757</v>
      </c>
      <c r="R369" s="16">
        <f t="shared" si="16"/>
        <v>2.1481544836044171E-3</v>
      </c>
      <c r="S369" t="b">
        <f t="shared" si="17"/>
        <v>0</v>
      </c>
    </row>
    <row r="370" spans="1:19" x14ac:dyDescent="0.25">
      <c r="A370" s="13" t="str">
        <f>_xlfn.CONCAT('Processed 2'!$G370,"-",'Processed 2'!$B370,"-",'Processed 2'!$C370)</f>
        <v>9-300-Next Product Improved V2.1</v>
      </c>
      <c r="B370">
        <v>300</v>
      </c>
      <c r="C370" t="s">
        <v>19</v>
      </c>
      <c r="D370">
        <v>0.48768081040480998</v>
      </c>
      <c r="E370" t="b">
        <v>1</v>
      </c>
      <c r="F370">
        <v>2685.53</v>
      </c>
      <c r="G370">
        <v>9</v>
      </c>
      <c r="H370" s="3" t="s">
        <v>395</v>
      </c>
      <c r="J370">
        <v>300</v>
      </c>
      <c r="K370" t="s">
        <v>19</v>
      </c>
      <c r="L370">
        <v>0.48768081040480998</v>
      </c>
      <c r="M370" t="b">
        <v>1</v>
      </c>
      <c r="N370">
        <v>2685.53</v>
      </c>
      <c r="O370">
        <v>9</v>
      </c>
      <c r="P370" s="17">
        <f t="shared" si="15"/>
        <v>2685.53</v>
      </c>
      <c r="Q370" s="18">
        <f>Table9[[#This Row],[Resultado]]/Table9[[#This Row],[Result]]</f>
        <v>1</v>
      </c>
      <c r="R370" s="16">
        <f t="shared" si="16"/>
        <v>3.0604970826800294E-2</v>
      </c>
      <c r="S370" t="b">
        <f t="shared" si="17"/>
        <v>1</v>
      </c>
    </row>
    <row r="371" spans="1:19" x14ac:dyDescent="0.25">
      <c r="A371" s="13" t="str">
        <f>_xlfn.CONCAT('Processed 2'!$G371,"-",'Processed 2'!$B371,"-",'Processed 2'!$C371)</f>
        <v>9-350-Solver method</v>
      </c>
      <c r="B371">
        <v>350</v>
      </c>
      <c r="C371" t="s">
        <v>5</v>
      </c>
      <c r="D371">
        <v>25.132242570045101</v>
      </c>
      <c r="E371" t="b">
        <v>1</v>
      </c>
      <c r="F371">
        <v>3007.23</v>
      </c>
      <c r="G371">
        <v>9</v>
      </c>
      <c r="H371" s="3" t="s">
        <v>396</v>
      </c>
      <c r="J371">
        <v>350</v>
      </c>
      <c r="K371" t="s">
        <v>5</v>
      </c>
      <c r="L371">
        <v>25.132242570045101</v>
      </c>
      <c r="M371" t="b">
        <v>1</v>
      </c>
      <c r="N371">
        <v>3007.23</v>
      </c>
      <c r="O371">
        <v>9</v>
      </c>
      <c r="P371" s="17">
        <f t="shared" si="15"/>
        <v>3007.23</v>
      </c>
      <c r="Q371" s="18">
        <f>Table9[[#This Row],[Resultado]]/Table9[[#This Row],[Result]]</f>
        <v>1</v>
      </c>
      <c r="R371" s="16">
        <f t="shared" si="16"/>
        <v>1</v>
      </c>
      <c r="S371" t="b">
        <f t="shared" si="17"/>
        <v>1</v>
      </c>
    </row>
    <row r="372" spans="1:19" x14ac:dyDescent="0.25">
      <c r="A372" s="13" t="str">
        <f>_xlfn.CONCAT('Processed 2'!$G372,"-",'Processed 2'!$B372,"-",'Processed 2'!$C372)</f>
        <v>9-350-Next Product2Buy</v>
      </c>
      <c r="B372">
        <v>350</v>
      </c>
      <c r="C372" t="s">
        <v>6</v>
      </c>
      <c r="D372">
        <v>4.46342930332548E-2</v>
      </c>
      <c r="E372" t="b">
        <v>0</v>
      </c>
      <c r="F372">
        <v>3647.53</v>
      </c>
      <c r="G372">
        <v>9</v>
      </c>
      <c r="H372" s="3" t="s">
        <v>397</v>
      </c>
      <c r="J372">
        <v>350</v>
      </c>
      <c r="K372" t="s">
        <v>6</v>
      </c>
      <c r="L372">
        <v>4.46342930332548E-2</v>
      </c>
      <c r="M372" t="b">
        <v>0</v>
      </c>
      <c r="N372">
        <v>3647.53</v>
      </c>
      <c r="O372">
        <v>9</v>
      </c>
      <c r="P372" s="17">
        <f t="shared" si="15"/>
        <v>3007.23</v>
      </c>
      <c r="Q372" s="18">
        <f>Table9[[#This Row],[Resultado]]/Table9[[#This Row],[Result]]</f>
        <v>1.2129201956617885</v>
      </c>
      <c r="R372" s="16">
        <f t="shared" si="16"/>
        <v>1.7759773290766348E-3</v>
      </c>
      <c r="S372" t="b">
        <f t="shared" si="17"/>
        <v>0</v>
      </c>
    </row>
    <row r="373" spans="1:19" x14ac:dyDescent="0.25">
      <c r="A373" s="13" t="str">
        <f>_xlfn.CONCAT('Processed 2'!$G373,"-",'Processed 2'!$B373,"-",'Processed 2'!$C373)</f>
        <v>9-350-Next Product Improved V2.1</v>
      </c>
      <c r="B373">
        <v>350</v>
      </c>
      <c r="C373" t="s">
        <v>19</v>
      </c>
      <c r="D373">
        <v>0.74787220338231397</v>
      </c>
      <c r="E373" t="b">
        <v>1</v>
      </c>
      <c r="F373">
        <v>2904.87</v>
      </c>
      <c r="G373">
        <v>9</v>
      </c>
      <c r="H373" s="3" t="s">
        <v>398</v>
      </c>
      <c r="J373">
        <v>350</v>
      </c>
      <c r="K373" t="s">
        <v>19</v>
      </c>
      <c r="L373">
        <v>0.74787220338231397</v>
      </c>
      <c r="M373" t="b">
        <v>1</v>
      </c>
      <c r="N373">
        <v>2904.87</v>
      </c>
      <c r="O373">
        <v>9</v>
      </c>
      <c r="P373" s="17">
        <f t="shared" si="15"/>
        <v>3007.23</v>
      </c>
      <c r="Q373" s="18">
        <f>Table9[[#This Row],[Resultado]]/Table9[[#This Row],[Result]]</f>
        <v>0.96596203150407511</v>
      </c>
      <c r="R373" s="16">
        <f t="shared" si="16"/>
        <v>2.9757479910435699E-2</v>
      </c>
      <c r="S373" t="b">
        <f t="shared" si="17"/>
        <v>1</v>
      </c>
    </row>
    <row r="374" spans="1:19" x14ac:dyDescent="0.25">
      <c r="A374" s="13" t="str">
        <f>_xlfn.CONCAT('Processed 2'!$G374,"-",'Processed 2'!$B374,"-",'Processed 2'!$C374)</f>
        <v>9-400-Solver method</v>
      </c>
      <c r="B374">
        <v>400</v>
      </c>
      <c r="C374" t="s">
        <v>5</v>
      </c>
      <c r="D374">
        <v>29.355518650681901</v>
      </c>
      <c r="E374" t="b">
        <v>1</v>
      </c>
      <c r="F374">
        <v>3616.46</v>
      </c>
      <c r="G374">
        <v>9</v>
      </c>
      <c r="H374" s="3" t="s">
        <v>399</v>
      </c>
      <c r="J374">
        <v>400</v>
      </c>
      <c r="K374" t="s">
        <v>5</v>
      </c>
      <c r="L374">
        <v>29.355518650681901</v>
      </c>
      <c r="M374" t="b">
        <v>1</v>
      </c>
      <c r="N374">
        <v>3616.46</v>
      </c>
      <c r="O374">
        <v>9</v>
      </c>
      <c r="P374" s="17">
        <f t="shared" si="15"/>
        <v>3616.46</v>
      </c>
      <c r="Q374" s="18">
        <f>Table9[[#This Row],[Resultado]]/Table9[[#This Row],[Result]]</f>
        <v>1</v>
      </c>
      <c r="R374" s="16">
        <f t="shared" si="16"/>
        <v>1</v>
      </c>
      <c r="S374" t="b">
        <f t="shared" si="17"/>
        <v>1</v>
      </c>
    </row>
    <row r="375" spans="1:19" x14ac:dyDescent="0.25">
      <c r="A375" s="13" t="str">
        <f>_xlfn.CONCAT('Processed 2'!$G375,"-",'Processed 2'!$B375,"-",'Processed 2'!$C375)</f>
        <v>9-400-Next Product2Buy</v>
      </c>
      <c r="B375">
        <v>400</v>
      </c>
      <c r="C375" t="s">
        <v>6</v>
      </c>
      <c r="D375">
        <v>3.63512093138069E-2</v>
      </c>
      <c r="E375" t="b">
        <v>0</v>
      </c>
      <c r="F375">
        <v>4068.7</v>
      </c>
      <c r="G375">
        <v>9</v>
      </c>
      <c r="H375" s="3" t="s">
        <v>400</v>
      </c>
      <c r="J375">
        <v>400</v>
      </c>
      <c r="K375" t="s">
        <v>6</v>
      </c>
      <c r="L375">
        <v>3.63512093138069E-2</v>
      </c>
      <c r="M375" t="b">
        <v>0</v>
      </c>
      <c r="N375">
        <v>4068.7</v>
      </c>
      <c r="O375">
        <v>9</v>
      </c>
      <c r="P375" s="17">
        <f t="shared" si="15"/>
        <v>3616.46</v>
      </c>
      <c r="Q375" s="18">
        <f>Table9[[#This Row],[Resultado]]/Table9[[#This Row],[Result]]</f>
        <v>1.1250504637131338</v>
      </c>
      <c r="R375" s="16">
        <f t="shared" si="16"/>
        <v>1.2383092169608965E-3</v>
      </c>
      <c r="S375" t="b">
        <f t="shared" si="17"/>
        <v>0</v>
      </c>
    </row>
    <row r="376" spans="1:19" x14ac:dyDescent="0.25">
      <c r="A376" s="13" t="str">
        <f>_xlfn.CONCAT('Processed 2'!$G376,"-",'Processed 2'!$B376,"-",'Processed 2'!$C376)</f>
        <v>9-400-Next Product Improved V2.1</v>
      </c>
      <c r="B376">
        <v>400</v>
      </c>
      <c r="C376" t="s">
        <v>19</v>
      </c>
      <c r="D376">
        <v>0.90256853544082105</v>
      </c>
      <c r="E376" t="b">
        <v>1</v>
      </c>
      <c r="F376">
        <v>3616.46</v>
      </c>
      <c r="G376">
        <v>9</v>
      </c>
      <c r="H376" s="3" t="s">
        <v>401</v>
      </c>
      <c r="J376">
        <v>400</v>
      </c>
      <c r="K376" t="s">
        <v>19</v>
      </c>
      <c r="L376">
        <v>0.90256853544082105</v>
      </c>
      <c r="M376" t="b">
        <v>1</v>
      </c>
      <c r="N376">
        <v>3616.46</v>
      </c>
      <c r="O376">
        <v>9</v>
      </c>
      <c r="P376" s="17">
        <f t="shared" si="15"/>
        <v>3616.46</v>
      </c>
      <c r="Q376" s="18">
        <f>Table9[[#This Row],[Resultado]]/Table9[[#This Row],[Result]]</f>
        <v>1</v>
      </c>
      <c r="R376" s="16">
        <f t="shared" si="16"/>
        <v>3.0746128051117066E-2</v>
      </c>
      <c r="S376" t="b">
        <f t="shared" si="17"/>
        <v>1</v>
      </c>
    </row>
    <row r="377" spans="1:19" x14ac:dyDescent="0.25">
      <c r="A377" s="13" t="str">
        <f>_xlfn.CONCAT('Processed 2'!$G377,"-",'Processed 2'!$B377,"-",'Processed 2'!$C377)</f>
        <v>9-450-Solver method</v>
      </c>
      <c r="B377">
        <v>450</v>
      </c>
      <c r="C377" t="s">
        <v>5</v>
      </c>
      <c r="D377">
        <v>42.187507435903498</v>
      </c>
      <c r="E377" t="b">
        <v>1</v>
      </c>
      <c r="F377">
        <v>3454.63</v>
      </c>
      <c r="G377">
        <v>9</v>
      </c>
      <c r="H377" s="3" t="s">
        <v>402</v>
      </c>
      <c r="J377">
        <v>450</v>
      </c>
      <c r="K377" t="s">
        <v>5</v>
      </c>
      <c r="L377">
        <v>42.187507435903498</v>
      </c>
      <c r="M377" t="b">
        <v>1</v>
      </c>
      <c r="N377">
        <v>3454.63</v>
      </c>
      <c r="O377">
        <v>9</v>
      </c>
      <c r="P377" s="17">
        <f t="shared" si="15"/>
        <v>3454.63</v>
      </c>
      <c r="Q377" s="18">
        <f>Table9[[#This Row],[Resultado]]/Table9[[#This Row],[Result]]</f>
        <v>1</v>
      </c>
      <c r="R377" s="16">
        <f t="shared" si="16"/>
        <v>1</v>
      </c>
      <c r="S377" t="b">
        <f t="shared" si="17"/>
        <v>1</v>
      </c>
    </row>
    <row r="378" spans="1:19" x14ac:dyDescent="0.25">
      <c r="A378" s="13" t="str">
        <f>_xlfn.CONCAT('Processed 2'!$G378,"-",'Processed 2'!$B378,"-",'Processed 2'!$C378)</f>
        <v>9-450-Next Product2Buy</v>
      </c>
      <c r="B378">
        <v>450</v>
      </c>
      <c r="C378" t="s">
        <v>6</v>
      </c>
      <c r="D378">
        <v>3.8612954759287201E-2</v>
      </c>
      <c r="E378" t="b">
        <v>0</v>
      </c>
      <c r="F378">
        <v>4835.18</v>
      </c>
      <c r="G378">
        <v>9</v>
      </c>
      <c r="H378" s="3" t="s">
        <v>403</v>
      </c>
      <c r="J378">
        <v>450</v>
      </c>
      <c r="K378" t="s">
        <v>6</v>
      </c>
      <c r="L378">
        <v>3.8612954759287201E-2</v>
      </c>
      <c r="M378" t="b">
        <v>0</v>
      </c>
      <c r="N378">
        <v>4835.18</v>
      </c>
      <c r="O378">
        <v>9</v>
      </c>
      <c r="P378" s="17">
        <f t="shared" si="15"/>
        <v>3454.63</v>
      </c>
      <c r="Q378" s="18">
        <f>Table9[[#This Row],[Resultado]]/Table9[[#This Row],[Result]]</f>
        <v>1.3996231144869349</v>
      </c>
      <c r="R378" s="16">
        <f t="shared" si="16"/>
        <v>9.152698774146066E-4</v>
      </c>
      <c r="S378" t="b">
        <f t="shared" si="17"/>
        <v>0</v>
      </c>
    </row>
    <row r="379" spans="1:19" x14ac:dyDescent="0.25">
      <c r="A379" s="13" t="str">
        <f>_xlfn.CONCAT('Processed 2'!$G379,"-",'Processed 2'!$B379,"-",'Processed 2'!$C379)</f>
        <v>9-450-Next Product Improved V2.1</v>
      </c>
      <c r="B379">
        <v>450</v>
      </c>
      <c r="C379" t="s">
        <v>19</v>
      </c>
      <c r="D379">
        <v>1.13271559607437</v>
      </c>
      <c r="E379" t="b">
        <v>1</v>
      </c>
      <c r="F379">
        <v>3377.29</v>
      </c>
      <c r="G379">
        <v>9</v>
      </c>
      <c r="H379" s="3" t="s">
        <v>404</v>
      </c>
      <c r="J379">
        <v>450</v>
      </c>
      <c r="K379" t="s">
        <v>19</v>
      </c>
      <c r="L379">
        <v>1.13271559607437</v>
      </c>
      <c r="M379" t="b">
        <v>1</v>
      </c>
      <c r="N379">
        <v>3377.29</v>
      </c>
      <c r="O379">
        <v>9</v>
      </c>
      <c r="P379" s="17">
        <f t="shared" si="15"/>
        <v>3454.63</v>
      </c>
      <c r="Q379" s="18">
        <f>Table9[[#This Row],[Resultado]]/Table9[[#This Row],[Result]]</f>
        <v>0.97761265316401458</v>
      </c>
      <c r="R379" s="16">
        <f t="shared" si="16"/>
        <v>2.6849550137450814E-2</v>
      </c>
      <c r="S379" t="b">
        <f t="shared" si="17"/>
        <v>1</v>
      </c>
    </row>
    <row r="380" spans="1:19" x14ac:dyDescent="0.25">
      <c r="A380" s="13" t="str">
        <f>_xlfn.CONCAT('Processed 2'!$G380,"-",'Processed 2'!$B380,"-",'Processed 2'!$C380)</f>
        <v>9-500-Solver method</v>
      </c>
      <c r="B380">
        <v>500</v>
      </c>
      <c r="C380" t="s">
        <v>5</v>
      </c>
      <c r="D380">
        <v>58.037809261792098</v>
      </c>
      <c r="E380" t="b">
        <v>1</v>
      </c>
      <c r="F380">
        <v>4385.75</v>
      </c>
      <c r="G380">
        <v>9</v>
      </c>
      <c r="H380" s="3" t="s">
        <v>405</v>
      </c>
      <c r="J380">
        <v>500</v>
      </c>
      <c r="K380" t="s">
        <v>5</v>
      </c>
      <c r="L380">
        <v>58.037809261792098</v>
      </c>
      <c r="M380" t="b">
        <v>1</v>
      </c>
      <c r="N380">
        <v>4385.75</v>
      </c>
      <c r="O380">
        <v>9</v>
      </c>
      <c r="P380" s="17">
        <f t="shared" si="15"/>
        <v>4385.75</v>
      </c>
      <c r="Q380" s="18">
        <f>Table9[[#This Row],[Resultado]]/Table9[[#This Row],[Result]]</f>
        <v>1</v>
      </c>
      <c r="R380" s="16">
        <f t="shared" si="16"/>
        <v>1</v>
      </c>
      <c r="S380" t="b">
        <f t="shared" si="17"/>
        <v>1</v>
      </c>
    </row>
    <row r="381" spans="1:19" x14ac:dyDescent="0.25">
      <c r="A381" s="13" t="str">
        <f>_xlfn.CONCAT('Processed 2'!$G381,"-",'Processed 2'!$B381,"-",'Processed 2'!$C381)</f>
        <v>9-500-Next Product2Buy</v>
      </c>
      <c r="B381">
        <v>500</v>
      </c>
      <c r="C381" t="s">
        <v>6</v>
      </c>
      <c r="D381">
        <v>7.1942212875683198E-2</v>
      </c>
      <c r="E381" t="b">
        <v>0</v>
      </c>
      <c r="F381">
        <v>5105.1400000000003</v>
      </c>
      <c r="G381">
        <v>9</v>
      </c>
      <c r="H381" s="3" t="s">
        <v>406</v>
      </c>
      <c r="J381">
        <v>500</v>
      </c>
      <c r="K381" t="s">
        <v>6</v>
      </c>
      <c r="L381">
        <v>7.1942212875683198E-2</v>
      </c>
      <c r="M381" t="b">
        <v>0</v>
      </c>
      <c r="N381">
        <v>5105.1400000000003</v>
      </c>
      <c r="O381">
        <v>9</v>
      </c>
      <c r="P381" s="17">
        <f t="shared" si="15"/>
        <v>4385.75</v>
      </c>
      <c r="Q381" s="18">
        <f>Table9[[#This Row],[Resultado]]/Table9[[#This Row],[Result]]</f>
        <v>1.1640289574189135</v>
      </c>
      <c r="R381" s="16">
        <f t="shared" si="16"/>
        <v>1.2395749217750842E-3</v>
      </c>
      <c r="S381" t="b">
        <f t="shared" si="17"/>
        <v>0</v>
      </c>
    </row>
    <row r="382" spans="1:19" x14ac:dyDescent="0.25">
      <c r="A382" s="13" t="str">
        <f>_xlfn.CONCAT('Processed 2'!$G382,"-",'Processed 2'!$B382,"-",'Processed 2'!$C382)</f>
        <v>9-500-Next Product Improved V2.1</v>
      </c>
      <c r="B382">
        <v>500</v>
      </c>
      <c r="C382" t="s">
        <v>19</v>
      </c>
      <c r="D382">
        <v>2.9390941038720899</v>
      </c>
      <c r="E382" t="b">
        <v>1</v>
      </c>
      <c r="F382">
        <v>4338.3599999999997</v>
      </c>
      <c r="G382">
        <v>9</v>
      </c>
      <c r="H382" s="3" t="s">
        <v>407</v>
      </c>
      <c r="J382">
        <v>500</v>
      </c>
      <c r="K382" t="s">
        <v>19</v>
      </c>
      <c r="L382">
        <v>2.9390941038720899</v>
      </c>
      <c r="M382" t="b">
        <v>1</v>
      </c>
      <c r="N382">
        <v>4338.3599999999997</v>
      </c>
      <c r="O382">
        <v>9</v>
      </c>
      <c r="P382" s="17">
        <f t="shared" si="15"/>
        <v>4385.75</v>
      </c>
      <c r="Q382" s="18">
        <f>Table9[[#This Row],[Resultado]]/Table9[[#This Row],[Result]]</f>
        <v>0.989194550532976</v>
      </c>
      <c r="R382" s="16">
        <f t="shared" si="16"/>
        <v>5.0641024209143903E-2</v>
      </c>
      <c r="S382" t="b">
        <f t="shared" si="17"/>
        <v>1</v>
      </c>
    </row>
    <row r="383" spans="1:19" x14ac:dyDescent="0.25">
      <c r="A383" s="13" t="str">
        <f>_xlfn.CONCAT('Processed 2'!$G383,"-",'Processed 2'!$B383,"-",'Processed 2'!$C383)</f>
        <v>9-600-Solver method</v>
      </c>
      <c r="B383">
        <v>600</v>
      </c>
      <c r="C383" t="s">
        <v>5</v>
      </c>
      <c r="D383">
        <v>84.033894181656805</v>
      </c>
      <c r="E383" t="b">
        <v>1</v>
      </c>
      <c r="F383">
        <v>5151.1499999999996</v>
      </c>
      <c r="G383">
        <v>9</v>
      </c>
      <c r="H383" s="3" t="s">
        <v>408</v>
      </c>
      <c r="J383">
        <v>600</v>
      </c>
      <c r="K383" t="s">
        <v>5</v>
      </c>
      <c r="L383">
        <v>84.033894181656805</v>
      </c>
      <c r="M383" t="b">
        <v>1</v>
      </c>
      <c r="N383">
        <v>5151.1499999999996</v>
      </c>
      <c r="O383">
        <v>9</v>
      </c>
      <c r="P383" s="17">
        <f t="shared" si="15"/>
        <v>5151.1499999999996</v>
      </c>
      <c r="Q383" s="18">
        <f>Table9[[#This Row],[Resultado]]/Table9[[#This Row],[Result]]</f>
        <v>1</v>
      </c>
      <c r="R383" s="16">
        <f t="shared" si="16"/>
        <v>1</v>
      </c>
      <c r="S383" t="b">
        <f t="shared" si="17"/>
        <v>1</v>
      </c>
    </row>
    <row r="384" spans="1:19" x14ac:dyDescent="0.25">
      <c r="A384" s="13" t="str">
        <f>_xlfn.CONCAT('Processed 2'!$G384,"-",'Processed 2'!$B384,"-",'Processed 2'!$C384)</f>
        <v>9-600-Next Product2Buy</v>
      </c>
      <c r="B384">
        <v>600</v>
      </c>
      <c r="C384" t="s">
        <v>6</v>
      </c>
      <c r="D384">
        <v>8.0322117187392905E-2</v>
      </c>
      <c r="E384" t="b">
        <v>0</v>
      </c>
      <c r="F384">
        <v>5863.1</v>
      </c>
      <c r="G384">
        <v>9</v>
      </c>
      <c r="H384" s="3" t="s">
        <v>409</v>
      </c>
      <c r="J384">
        <v>600</v>
      </c>
      <c r="K384" t="s">
        <v>6</v>
      </c>
      <c r="L384">
        <v>8.0322117187392905E-2</v>
      </c>
      <c r="M384" t="b">
        <v>0</v>
      </c>
      <c r="N384">
        <v>5863.1</v>
      </c>
      <c r="O384">
        <v>9</v>
      </c>
      <c r="P384" s="17">
        <f t="shared" si="15"/>
        <v>5151.1499999999996</v>
      </c>
      <c r="Q384" s="18">
        <f>Table9[[#This Row],[Resultado]]/Table9[[#This Row],[Result]]</f>
        <v>1.1382118556050591</v>
      </c>
      <c r="R384" s="16">
        <f t="shared" si="16"/>
        <v>9.5583000132970009E-4</v>
      </c>
      <c r="S384" t="b">
        <f t="shared" si="17"/>
        <v>0</v>
      </c>
    </row>
    <row r="385" spans="1:19" x14ac:dyDescent="0.25">
      <c r="A385" s="13" t="str">
        <f>_xlfn.CONCAT('Processed 2'!$G385,"-",'Processed 2'!$B385,"-",'Processed 2'!$C385)</f>
        <v>9-600-Next Product Improved V2.1</v>
      </c>
      <c r="B385">
        <v>600</v>
      </c>
      <c r="C385" t="s">
        <v>19</v>
      </c>
      <c r="D385">
        <v>2.3021754274260502</v>
      </c>
      <c r="E385" t="b">
        <v>1</v>
      </c>
      <c r="F385">
        <v>4949.53</v>
      </c>
      <c r="G385">
        <v>9</v>
      </c>
      <c r="H385" s="3" t="s">
        <v>410</v>
      </c>
      <c r="J385">
        <v>600</v>
      </c>
      <c r="K385" t="s">
        <v>19</v>
      </c>
      <c r="L385">
        <v>2.3021754274260502</v>
      </c>
      <c r="M385" t="b">
        <v>1</v>
      </c>
      <c r="N385">
        <v>4949.53</v>
      </c>
      <c r="O385">
        <v>9</v>
      </c>
      <c r="P385" s="17">
        <f t="shared" si="15"/>
        <v>5151.1499999999996</v>
      </c>
      <c r="Q385" s="18">
        <f>Table9[[#This Row],[Resultado]]/Table9[[#This Row],[Result]]</f>
        <v>0.96085922560981529</v>
      </c>
      <c r="R385" s="16">
        <f t="shared" si="16"/>
        <v>2.739579606354333E-2</v>
      </c>
      <c r="S385" t="b">
        <f t="shared" si="17"/>
        <v>1</v>
      </c>
    </row>
    <row r="386" spans="1:19" x14ac:dyDescent="0.25">
      <c r="A386" s="13" t="str">
        <f>_xlfn.CONCAT('Processed 2'!$G386,"-",'Processed 2'!$B386,"-",'Processed 2'!$C386)</f>
        <v>9-700-Solver method</v>
      </c>
      <c r="B386">
        <v>700</v>
      </c>
      <c r="C386" t="s">
        <v>5</v>
      </c>
      <c r="D386">
        <v>111.89942432773201</v>
      </c>
      <c r="E386" t="b">
        <v>1</v>
      </c>
      <c r="F386">
        <v>6260.3</v>
      </c>
      <c r="G386">
        <v>9</v>
      </c>
      <c r="H386" s="3" t="s">
        <v>411</v>
      </c>
      <c r="J386">
        <v>700</v>
      </c>
      <c r="K386" t="s">
        <v>5</v>
      </c>
      <c r="L386">
        <v>111.89942432773201</v>
      </c>
      <c r="M386" t="b">
        <v>1</v>
      </c>
      <c r="N386">
        <v>6260.3</v>
      </c>
      <c r="O386">
        <v>9</v>
      </c>
      <c r="P386" s="17">
        <f t="shared" ref="P386:P449" si="18">VLOOKUP(_xlfn.CONCAT($O386,"-",$J386,"-Solver method"),$A:$F,6,0)</f>
        <v>6260.3</v>
      </c>
      <c r="Q386" s="18">
        <f>Table9[[#This Row],[Resultado]]/Table9[[#This Row],[Result]]</f>
        <v>1</v>
      </c>
      <c r="R386" s="16">
        <f t="shared" si="16"/>
        <v>1</v>
      </c>
      <c r="S386" t="b">
        <f t="shared" si="17"/>
        <v>1</v>
      </c>
    </row>
    <row r="387" spans="1:19" x14ac:dyDescent="0.25">
      <c r="A387" s="13" t="str">
        <f>_xlfn.CONCAT('Processed 2'!$G387,"-",'Processed 2'!$B387,"-",'Processed 2'!$C387)</f>
        <v>9-700-Next Product2Buy</v>
      </c>
      <c r="B387">
        <v>700</v>
      </c>
      <c r="C387" t="s">
        <v>6</v>
      </c>
      <c r="D387">
        <v>0.103018340938206</v>
      </c>
      <c r="E387" t="b">
        <v>0</v>
      </c>
      <c r="F387">
        <v>6290.53</v>
      </c>
      <c r="G387">
        <v>9</v>
      </c>
      <c r="H387" s="3" t="s">
        <v>412</v>
      </c>
      <c r="J387">
        <v>700</v>
      </c>
      <c r="K387" t="s">
        <v>6</v>
      </c>
      <c r="L387">
        <v>0.103018340938206</v>
      </c>
      <c r="M387" t="b">
        <v>0</v>
      </c>
      <c r="N387">
        <v>6290.53</v>
      </c>
      <c r="O387">
        <v>9</v>
      </c>
      <c r="P387" s="17">
        <f t="shared" si="18"/>
        <v>6260.3</v>
      </c>
      <c r="Q387" s="18">
        <f>Table9[[#This Row],[Resultado]]/Table9[[#This Row],[Result]]</f>
        <v>1.0048288420682714</v>
      </c>
      <c r="R387" s="16">
        <f t="shared" ref="R387:R450" si="19">L387/VLOOKUP(_xlfn.CONCAT($O387,"-",$J387,"-Solver method"),$A:$F,4,0)</f>
        <v>9.2063334156648551E-4</v>
      </c>
      <c r="S387" t="b">
        <f t="shared" ref="S387:S450" si="20">AND(M387,VLOOKUP(_xlfn.CONCAT($O387,"-",$J387,"-Solver method"),$A:$F,5,0))</f>
        <v>0</v>
      </c>
    </row>
    <row r="388" spans="1:19" x14ac:dyDescent="0.25">
      <c r="A388" s="13" t="str">
        <f>_xlfn.CONCAT('Processed 2'!$G388,"-",'Processed 2'!$B388,"-",'Processed 2'!$C388)</f>
        <v>9-700-Next Product Improved V2.1</v>
      </c>
      <c r="B388">
        <v>700</v>
      </c>
      <c r="C388" t="s">
        <v>19</v>
      </c>
      <c r="D388">
        <v>1.0066428772454401</v>
      </c>
      <c r="E388" t="b">
        <v>1</v>
      </c>
      <c r="F388">
        <v>6074.47</v>
      </c>
      <c r="G388">
        <v>9</v>
      </c>
      <c r="H388" s="3" t="s">
        <v>413</v>
      </c>
      <c r="J388">
        <v>700</v>
      </c>
      <c r="K388" t="s">
        <v>19</v>
      </c>
      <c r="L388">
        <v>1.0066428772454401</v>
      </c>
      <c r="M388" t="b">
        <v>1</v>
      </c>
      <c r="N388">
        <v>6074.47</v>
      </c>
      <c r="O388">
        <v>9</v>
      </c>
      <c r="P388" s="17">
        <f t="shared" si="18"/>
        <v>6260.3</v>
      </c>
      <c r="Q388" s="18">
        <f>Table9[[#This Row],[Resultado]]/Table9[[#This Row],[Result]]</f>
        <v>0.97031611903582893</v>
      </c>
      <c r="R388" s="16">
        <f t="shared" si="19"/>
        <v>8.9959611793638521E-3</v>
      </c>
      <c r="S388" t="b">
        <f t="shared" si="20"/>
        <v>1</v>
      </c>
    </row>
    <row r="389" spans="1:19" x14ac:dyDescent="0.25">
      <c r="A389" s="13" t="str">
        <f>_xlfn.CONCAT('Processed 2'!$G389,"-",'Processed 2'!$B389,"-",'Processed 2'!$C389)</f>
        <v>9-800-Solver method</v>
      </c>
      <c r="B389">
        <v>800</v>
      </c>
      <c r="C389" t="s">
        <v>5</v>
      </c>
      <c r="D389">
        <v>149.91624526461101</v>
      </c>
      <c r="E389" t="b">
        <v>1</v>
      </c>
      <c r="F389">
        <v>7102.45</v>
      </c>
      <c r="G389">
        <v>9</v>
      </c>
      <c r="H389" s="3" t="s">
        <v>414</v>
      </c>
      <c r="J389">
        <v>800</v>
      </c>
      <c r="K389" t="s">
        <v>5</v>
      </c>
      <c r="L389">
        <v>149.91624526461101</v>
      </c>
      <c r="M389" t="b">
        <v>1</v>
      </c>
      <c r="N389">
        <v>7102.45</v>
      </c>
      <c r="O389">
        <v>9</v>
      </c>
      <c r="P389" s="17">
        <f t="shared" si="18"/>
        <v>7102.45</v>
      </c>
      <c r="Q389" s="18">
        <f>Table9[[#This Row],[Resultado]]/Table9[[#This Row],[Result]]</f>
        <v>1</v>
      </c>
      <c r="R389" s="16">
        <f t="shared" si="19"/>
        <v>1</v>
      </c>
      <c r="S389" t="b">
        <f t="shared" si="20"/>
        <v>1</v>
      </c>
    </row>
    <row r="390" spans="1:19" x14ac:dyDescent="0.25">
      <c r="A390" s="13" t="str">
        <f>_xlfn.CONCAT('Processed 2'!$G390,"-",'Processed 2'!$B390,"-",'Processed 2'!$C390)</f>
        <v>9-800-Next Product2Buy</v>
      </c>
      <c r="B390">
        <v>800</v>
      </c>
      <c r="C390" t="s">
        <v>6</v>
      </c>
      <c r="D390">
        <v>0.13226923673369101</v>
      </c>
      <c r="E390" t="b">
        <v>0</v>
      </c>
      <c r="F390">
        <v>7187.09</v>
      </c>
      <c r="G390">
        <v>9</v>
      </c>
      <c r="H390" s="3" t="s">
        <v>415</v>
      </c>
      <c r="J390">
        <v>800</v>
      </c>
      <c r="K390" t="s">
        <v>6</v>
      </c>
      <c r="L390">
        <v>0.13226923673369101</v>
      </c>
      <c r="M390" t="b">
        <v>0</v>
      </c>
      <c r="N390">
        <v>7187.09</v>
      </c>
      <c r="O390">
        <v>9</v>
      </c>
      <c r="P390" s="17">
        <f t="shared" si="18"/>
        <v>7102.45</v>
      </c>
      <c r="Q390" s="18">
        <f>Table9[[#This Row],[Resultado]]/Table9[[#This Row],[Result]]</f>
        <v>1.0119170145513168</v>
      </c>
      <c r="R390" s="16">
        <f t="shared" si="19"/>
        <v>8.822875499598326E-4</v>
      </c>
      <c r="S390" t="b">
        <f t="shared" si="20"/>
        <v>0</v>
      </c>
    </row>
    <row r="391" spans="1:19" x14ac:dyDescent="0.25">
      <c r="A391" s="13" t="str">
        <f>_xlfn.CONCAT('Processed 2'!$G391,"-",'Processed 2'!$B391,"-",'Processed 2'!$C391)</f>
        <v>9-800-Next Product Improved V2.1</v>
      </c>
      <c r="B391">
        <v>800</v>
      </c>
      <c r="C391" t="s">
        <v>19</v>
      </c>
      <c r="D391">
        <v>1.2009954469706301</v>
      </c>
      <c r="E391" t="b">
        <v>1</v>
      </c>
      <c r="F391">
        <v>6922.78</v>
      </c>
      <c r="G391">
        <v>9</v>
      </c>
      <c r="H391" s="3" t="s">
        <v>416</v>
      </c>
      <c r="J391">
        <v>800</v>
      </c>
      <c r="K391" t="s">
        <v>19</v>
      </c>
      <c r="L391">
        <v>1.2009954469706301</v>
      </c>
      <c r="M391" t="b">
        <v>1</v>
      </c>
      <c r="N391">
        <v>6922.78</v>
      </c>
      <c r="O391">
        <v>9</v>
      </c>
      <c r="P391" s="17">
        <f t="shared" si="18"/>
        <v>7102.45</v>
      </c>
      <c r="Q391" s="18">
        <f>Table9[[#This Row],[Resultado]]/Table9[[#This Row],[Result]]</f>
        <v>0.97470309541073852</v>
      </c>
      <c r="R391" s="16">
        <f t="shared" si="19"/>
        <v>8.0111094354771376E-3</v>
      </c>
      <c r="S391" t="b">
        <f t="shared" si="20"/>
        <v>1</v>
      </c>
    </row>
    <row r="392" spans="1:19" x14ac:dyDescent="0.25">
      <c r="A392" s="13" t="str">
        <f>_xlfn.CONCAT('Processed 2'!$G392,"-",'Processed 2'!$B392,"-",'Processed 2'!$C392)</f>
        <v>9-900-Solver method</v>
      </c>
      <c r="B392">
        <v>900</v>
      </c>
      <c r="C392" t="s">
        <v>5</v>
      </c>
      <c r="D392">
        <v>176.22967649614401</v>
      </c>
      <c r="E392" t="b">
        <v>1</v>
      </c>
      <c r="F392">
        <v>8121.29</v>
      </c>
      <c r="G392">
        <v>9</v>
      </c>
      <c r="H392" s="3" t="s">
        <v>417</v>
      </c>
      <c r="J392">
        <v>900</v>
      </c>
      <c r="K392" t="s">
        <v>5</v>
      </c>
      <c r="L392">
        <v>176.22967649614401</v>
      </c>
      <c r="M392" t="b">
        <v>1</v>
      </c>
      <c r="N392">
        <v>8121.29</v>
      </c>
      <c r="O392">
        <v>9</v>
      </c>
      <c r="P392" s="17">
        <f t="shared" si="18"/>
        <v>8121.29</v>
      </c>
      <c r="Q392" s="18">
        <f>Table9[[#This Row],[Resultado]]/Table9[[#This Row],[Result]]</f>
        <v>1</v>
      </c>
      <c r="R392" s="16">
        <f t="shared" si="19"/>
        <v>1</v>
      </c>
      <c r="S392" t="b">
        <f t="shared" si="20"/>
        <v>1</v>
      </c>
    </row>
    <row r="393" spans="1:19" x14ac:dyDescent="0.25">
      <c r="A393" s="13" t="str">
        <f>_xlfn.CONCAT('Processed 2'!$G393,"-",'Processed 2'!$B393,"-",'Processed 2'!$C393)</f>
        <v>9-900-Next Product2Buy</v>
      </c>
      <c r="B393">
        <v>900</v>
      </c>
      <c r="C393" t="s">
        <v>6</v>
      </c>
      <c r="D393">
        <v>0.105726445724258</v>
      </c>
      <c r="E393" t="b">
        <v>0</v>
      </c>
      <c r="F393">
        <v>8365.48</v>
      </c>
      <c r="G393">
        <v>9</v>
      </c>
      <c r="H393" s="3" t="s">
        <v>418</v>
      </c>
      <c r="J393">
        <v>900</v>
      </c>
      <c r="K393" t="s">
        <v>6</v>
      </c>
      <c r="L393">
        <v>0.105726445724258</v>
      </c>
      <c r="M393" t="b">
        <v>0</v>
      </c>
      <c r="N393">
        <v>8365.48</v>
      </c>
      <c r="O393">
        <v>9</v>
      </c>
      <c r="P393" s="17">
        <f t="shared" si="18"/>
        <v>8121.29</v>
      </c>
      <c r="Q393" s="18">
        <f>Table9[[#This Row],[Resultado]]/Table9[[#This Row],[Result]]</f>
        <v>1.0300678833042534</v>
      </c>
      <c r="R393" s="16">
        <f t="shared" si="19"/>
        <v>5.999355376821074E-4</v>
      </c>
      <c r="S393" t="b">
        <f t="shared" si="20"/>
        <v>0</v>
      </c>
    </row>
    <row r="394" spans="1:19" x14ac:dyDescent="0.25">
      <c r="A394" s="13" t="str">
        <f>_xlfn.CONCAT('Processed 2'!$G394,"-",'Processed 2'!$B394,"-",'Processed 2'!$C394)</f>
        <v>9-900-Next Product Improved V2.1</v>
      </c>
      <c r="B394">
        <v>900</v>
      </c>
      <c r="C394" t="s">
        <v>19</v>
      </c>
      <c r="D394">
        <v>4.8780934384355898</v>
      </c>
      <c r="E394" t="b">
        <v>1</v>
      </c>
      <c r="F394">
        <v>8024.5</v>
      </c>
      <c r="G394">
        <v>9</v>
      </c>
      <c r="H394" s="3" t="s">
        <v>419</v>
      </c>
      <c r="J394">
        <v>900</v>
      </c>
      <c r="K394" t="s">
        <v>19</v>
      </c>
      <c r="L394">
        <v>4.8780934384355898</v>
      </c>
      <c r="M394" t="b">
        <v>1</v>
      </c>
      <c r="N394">
        <v>8024.5</v>
      </c>
      <c r="O394">
        <v>9</v>
      </c>
      <c r="P394" s="17">
        <f t="shared" si="18"/>
        <v>8121.29</v>
      </c>
      <c r="Q394" s="18">
        <f>Table9[[#This Row],[Resultado]]/Table9[[#This Row],[Result]]</f>
        <v>0.98808194264704252</v>
      </c>
      <c r="R394" s="16">
        <f t="shared" si="19"/>
        <v>2.7680317727544174E-2</v>
      </c>
      <c r="S394" t="b">
        <f t="shared" si="20"/>
        <v>1</v>
      </c>
    </row>
    <row r="395" spans="1:19" x14ac:dyDescent="0.25">
      <c r="A395" s="13" t="str">
        <f>_xlfn.CONCAT('Processed 2'!$G395,"-",'Processed 2'!$B395,"-",'Processed 2'!$C395)</f>
        <v>9-1000-Solver method</v>
      </c>
      <c r="B395">
        <v>1000</v>
      </c>
      <c r="C395" t="s">
        <v>5</v>
      </c>
      <c r="D395">
        <v>207.43550476759299</v>
      </c>
      <c r="E395" t="b">
        <v>1</v>
      </c>
      <c r="F395">
        <v>7832.66</v>
      </c>
      <c r="G395">
        <v>9</v>
      </c>
      <c r="H395" s="3" t="s">
        <v>420</v>
      </c>
      <c r="J395">
        <v>1000</v>
      </c>
      <c r="K395" t="s">
        <v>5</v>
      </c>
      <c r="L395">
        <v>207.43550476759299</v>
      </c>
      <c r="M395" t="b">
        <v>1</v>
      </c>
      <c r="N395">
        <v>7832.66</v>
      </c>
      <c r="O395">
        <v>9</v>
      </c>
      <c r="P395" s="17">
        <f t="shared" si="18"/>
        <v>7832.66</v>
      </c>
      <c r="Q395" s="18">
        <f>Table9[[#This Row],[Resultado]]/Table9[[#This Row],[Result]]</f>
        <v>1</v>
      </c>
      <c r="R395" s="16">
        <f t="shared" si="19"/>
        <v>1</v>
      </c>
      <c r="S395" t="b">
        <f t="shared" si="20"/>
        <v>1</v>
      </c>
    </row>
    <row r="396" spans="1:19" x14ac:dyDescent="0.25">
      <c r="A396" s="13" t="str">
        <f>_xlfn.CONCAT('Processed 2'!$G396,"-",'Processed 2'!$B396,"-",'Processed 2'!$C396)</f>
        <v>9-1000-Next Product2Buy</v>
      </c>
      <c r="B396">
        <v>1000</v>
      </c>
      <c r="C396" t="s">
        <v>6</v>
      </c>
      <c r="D396">
        <v>0.13304913480942501</v>
      </c>
      <c r="E396" t="b">
        <v>0</v>
      </c>
      <c r="F396">
        <v>8634.3799999999992</v>
      </c>
      <c r="G396">
        <v>9</v>
      </c>
      <c r="H396" s="3" t="s">
        <v>421</v>
      </c>
      <c r="J396">
        <v>1000</v>
      </c>
      <c r="K396" t="s">
        <v>6</v>
      </c>
      <c r="L396">
        <v>0.13304913480942501</v>
      </c>
      <c r="M396" t="b">
        <v>0</v>
      </c>
      <c r="N396">
        <v>8634.3799999999992</v>
      </c>
      <c r="O396">
        <v>9</v>
      </c>
      <c r="P396" s="17">
        <f t="shared" si="18"/>
        <v>7832.66</v>
      </c>
      <c r="Q396" s="18">
        <f>Table9[[#This Row],[Resultado]]/Table9[[#This Row],[Result]]</f>
        <v>1.1023560323057555</v>
      </c>
      <c r="R396" s="16">
        <f t="shared" si="19"/>
        <v>6.4140000988977691E-4</v>
      </c>
      <c r="S396" t="b">
        <f t="shared" si="20"/>
        <v>0</v>
      </c>
    </row>
    <row r="397" spans="1:19" x14ac:dyDescent="0.25">
      <c r="A397" s="13" t="str">
        <f>_xlfn.CONCAT('Processed 2'!$G397,"-",'Processed 2'!$B397,"-",'Processed 2'!$C397)</f>
        <v>9-1000-Next Product Improved V2.1</v>
      </c>
      <c r="B397">
        <v>1000</v>
      </c>
      <c r="C397" t="s">
        <v>19</v>
      </c>
      <c r="D397">
        <v>4.6007557749789996</v>
      </c>
      <c r="E397" t="b">
        <v>1</v>
      </c>
      <c r="F397">
        <v>7648.75</v>
      </c>
      <c r="G397">
        <v>9</v>
      </c>
      <c r="H397" s="3" t="s">
        <v>422</v>
      </c>
      <c r="J397">
        <v>1000</v>
      </c>
      <c r="K397" t="s">
        <v>19</v>
      </c>
      <c r="L397">
        <v>4.6007557749789996</v>
      </c>
      <c r="M397" t="b">
        <v>1</v>
      </c>
      <c r="N397">
        <v>7648.75</v>
      </c>
      <c r="O397">
        <v>9</v>
      </c>
      <c r="P397" s="17">
        <f t="shared" si="18"/>
        <v>7832.66</v>
      </c>
      <c r="Q397" s="18">
        <f>Table9[[#This Row],[Resultado]]/Table9[[#This Row],[Result]]</f>
        <v>0.97652010938812617</v>
      </c>
      <c r="R397" s="16">
        <f t="shared" si="19"/>
        <v>2.2179210738940778E-2</v>
      </c>
      <c r="S397" t="b">
        <f t="shared" si="20"/>
        <v>1</v>
      </c>
    </row>
    <row r="398" spans="1:19" x14ac:dyDescent="0.25">
      <c r="A398" s="13" t="str">
        <f>_xlfn.CONCAT('Processed 2'!$G398,"-",'Processed 2'!$B398,"-",'Processed 2'!$C398)</f>
        <v>9-1200-Solver method</v>
      </c>
      <c r="B398">
        <v>1200</v>
      </c>
      <c r="C398" t="s">
        <v>5</v>
      </c>
      <c r="D398">
        <v>469.45976324903597</v>
      </c>
      <c r="E398" t="b">
        <v>1</v>
      </c>
      <c r="F398">
        <v>10634.36</v>
      </c>
      <c r="G398">
        <v>9</v>
      </c>
      <c r="H398" s="3" t="s">
        <v>423</v>
      </c>
      <c r="J398">
        <v>1200</v>
      </c>
      <c r="K398" t="s">
        <v>5</v>
      </c>
      <c r="L398">
        <v>469.45976324903597</v>
      </c>
      <c r="M398" t="b">
        <v>1</v>
      </c>
      <c r="N398">
        <v>10634.36</v>
      </c>
      <c r="O398">
        <v>9</v>
      </c>
      <c r="P398" s="17">
        <f t="shared" si="18"/>
        <v>10634.36</v>
      </c>
      <c r="Q398" s="18">
        <f>Table9[[#This Row],[Resultado]]/Table9[[#This Row],[Result]]</f>
        <v>1</v>
      </c>
      <c r="R398" s="16">
        <f t="shared" si="19"/>
        <v>1</v>
      </c>
      <c r="S398" t="b">
        <f t="shared" si="20"/>
        <v>1</v>
      </c>
    </row>
    <row r="399" spans="1:19" x14ac:dyDescent="0.25">
      <c r="A399" s="13" t="str">
        <f>_xlfn.CONCAT('Processed 2'!$G399,"-",'Processed 2'!$B399,"-",'Processed 2'!$C399)</f>
        <v>9-1200-Next Product2Buy</v>
      </c>
      <c r="B399">
        <v>1200</v>
      </c>
      <c r="C399" t="s">
        <v>6</v>
      </c>
      <c r="D399">
        <v>0.14415765674471001</v>
      </c>
      <c r="E399" t="b">
        <v>0</v>
      </c>
      <c r="F399">
        <v>12161.12</v>
      </c>
      <c r="G399">
        <v>9</v>
      </c>
      <c r="H399" s="3" t="s">
        <v>424</v>
      </c>
      <c r="J399">
        <v>1200</v>
      </c>
      <c r="K399" t="s">
        <v>6</v>
      </c>
      <c r="L399">
        <v>0.14415765674471001</v>
      </c>
      <c r="M399" t="b">
        <v>0</v>
      </c>
      <c r="N399">
        <v>12161.12</v>
      </c>
      <c r="O399">
        <v>9</v>
      </c>
      <c r="P399" s="17">
        <f t="shared" si="18"/>
        <v>10634.36</v>
      </c>
      <c r="Q399" s="18">
        <f>Table9[[#This Row],[Resultado]]/Table9[[#This Row],[Result]]</f>
        <v>1.1435685833468117</v>
      </c>
      <c r="R399" s="16">
        <f t="shared" si="19"/>
        <v>3.0707137869926071E-4</v>
      </c>
      <c r="S399" t="b">
        <f t="shared" si="20"/>
        <v>0</v>
      </c>
    </row>
    <row r="400" spans="1:19" x14ac:dyDescent="0.25">
      <c r="A400" s="13" t="str">
        <f>_xlfn.CONCAT('Processed 2'!$G400,"-",'Processed 2'!$B400,"-",'Processed 2'!$C400)</f>
        <v>9-1200-Next Product Improved V2.1</v>
      </c>
      <c r="B400">
        <v>1200</v>
      </c>
      <c r="C400" t="s">
        <v>19</v>
      </c>
      <c r="D400">
        <v>6.9159900849149301</v>
      </c>
      <c r="E400" t="b">
        <v>1</v>
      </c>
      <c r="F400">
        <v>10485.17</v>
      </c>
      <c r="G400">
        <v>9</v>
      </c>
      <c r="H400" s="3" t="s">
        <v>425</v>
      </c>
      <c r="J400">
        <v>1200</v>
      </c>
      <c r="K400" t="s">
        <v>19</v>
      </c>
      <c r="L400">
        <v>6.9159900849149301</v>
      </c>
      <c r="M400" t="b">
        <v>1</v>
      </c>
      <c r="N400">
        <v>10485.17</v>
      </c>
      <c r="O400">
        <v>9</v>
      </c>
      <c r="P400" s="17">
        <f t="shared" si="18"/>
        <v>10634.36</v>
      </c>
      <c r="Q400" s="18">
        <f>Table9[[#This Row],[Resultado]]/Table9[[#This Row],[Result]]</f>
        <v>0.98597094700574361</v>
      </c>
      <c r="R400" s="16">
        <f t="shared" si="19"/>
        <v>1.4731805846470767E-2</v>
      </c>
      <c r="S400" t="b">
        <f t="shared" si="20"/>
        <v>1</v>
      </c>
    </row>
    <row r="401" spans="1:19" x14ac:dyDescent="0.25">
      <c r="A401" s="13" t="str">
        <f>_xlfn.CONCAT('Processed 2'!$G401,"-",'Processed 2'!$B401,"-",'Processed 2'!$C401)</f>
        <v>9-1400-Solver method</v>
      </c>
      <c r="B401">
        <v>1400</v>
      </c>
      <c r="C401" t="s">
        <v>5</v>
      </c>
      <c r="D401">
        <v>345.50461908071202</v>
      </c>
      <c r="E401" t="b">
        <v>1</v>
      </c>
      <c r="F401">
        <v>12522.97</v>
      </c>
      <c r="G401">
        <v>9</v>
      </c>
      <c r="H401" s="3" t="s">
        <v>426</v>
      </c>
      <c r="J401">
        <v>1400</v>
      </c>
      <c r="K401" t="s">
        <v>5</v>
      </c>
      <c r="L401">
        <v>345.50461908071202</v>
      </c>
      <c r="M401" t="b">
        <v>1</v>
      </c>
      <c r="N401">
        <v>12522.97</v>
      </c>
      <c r="O401">
        <v>9</v>
      </c>
      <c r="P401" s="17">
        <f t="shared" si="18"/>
        <v>12522.97</v>
      </c>
      <c r="Q401" s="18">
        <f>Table9[[#This Row],[Resultado]]/Table9[[#This Row],[Result]]</f>
        <v>1</v>
      </c>
      <c r="R401" s="16">
        <f t="shared" si="19"/>
        <v>1</v>
      </c>
      <c r="S401" t="b">
        <f t="shared" si="20"/>
        <v>1</v>
      </c>
    </row>
    <row r="402" spans="1:19" x14ac:dyDescent="0.25">
      <c r="A402" s="13" t="str">
        <f>_xlfn.CONCAT('Processed 2'!$G402,"-",'Processed 2'!$B402,"-",'Processed 2'!$C402)</f>
        <v>9-1400-Next Product2Buy</v>
      </c>
      <c r="B402">
        <v>1400</v>
      </c>
      <c r="C402" t="s">
        <v>6</v>
      </c>
      <c r="D402">
        <v>0.14286986081651701</v>
      </c>
      <c r="E402" t="b">
        <v>0</v>
      </c>
      <c r="F402">
        <v>14097.84</v>
      </c>
      <c r="G402">
        <v>9</v>
      </c>
      <c r="H402" s="3" t="s">
        <v>427</v>
      </c>
      <c r="J402">
        <v>1400</v>
      </c>
      <c r="K402" t="s">
        <v>6</v>
      </c>
      <c r="L402">
        <v>0.14286986081651701</v>
      </c>
      <c r="M402" t="b">
        <v>0</v>
      </c>
      <c r="N402">
        <v>14097.84</v>
      </c>
      <c r="O402">
        <v>9</v>
      </c>
      <c r="P402" s="17">
        <f t="shared" si="18"/>
        <v>12522.97</v>
      </c>
      <c r="Q402" s="18">
        <f>Table9[[#This Row],[Resultado]]/Table9[[#This Row],[Result]]</f>
        <v>1.1257585061690638</v>
      </c>
      <c r="R402" s="16">
        <f t="shared" si="19"/>
        <v>4.1351071136661629E-4</v>
      </c>
      <c r="S402" t="b">
        <f t="shared" si="20"/>
        <v>0</v>
      </c>
    </row>
    <row r="403" spans="1:19" x14ac:dyDescent="0.25">
      <c r="A403" s="13" t="str">
        <f>_xlfn.CONCAT('Processed 2'!$G403,"-",'Processed 2'!$B403,"-",'Processed 2'!$C403)</f>
        <v>9-1400-Next Product Improved V2.1</v>
      </c>
      <c r="B403">
        <v>1400</v>
      </c>
      <c r="C403" t="s">
        <v>19</v>
      </c>
      <c r="D403">
        <v>8.6376608309014902</v>
      </c>
      <c r="E403" t="b">
        <v>1</v>
      </c>
      <c r="F403">
        <v>12352.91</v>
      </c>
      <c r="G403">
        <v>9</v>
      </c>
      <c r="H403" s="3" t="s">
        <v>428</v>
      </c>
      <c r="J403">
        <v>1400</v>
      </c>
      <c r="K403" t="s">
        <v>19</v>
      </c>
      <c r="L403">
        <v>8.6376608309014902</v>
      </c>
      <c r="M403" t="b">
        <v>1</v>
      </c>
      <c r="N403">
        <v>12352.91</v>
      </c>
      <c r="O403">
        <v>9</v>
      </c>
      <c r="P403" s="17">
        <f t="shared" si="18"/>
        <v>12522.97</v>
      </c>
      <c r="Q403" s="18">
        <f>Table9[[#This Row],[Resultado]]/Table9[[#This Row],[Result]]</f>
        <v>0.98642015432441355</v>
      </c>
      <c r="R403" s="16">
        <f t="shared" si="19"/>
        <v>2.5000131268530679E-2</v>
      </c>
      <c r="S403" t="b">
        <f t="shared" si="20"/>
        <v>1</v>
      </c>
    </row>
    <row r="404" spans="1:19" x14ac:dyDescent="0.25">
      <c r="A404" s="13" t="str">
        <f>_xlfn.CONCAT('Processed 2'!$G404,"-",'Processed 2'!$B404,"-",'Processed 2'!$C404)</f>
        <v>9-1600-Solver method</v>
      </c>
      <c r="B404">
        <v>1600</v>
      </c>
      <c r="C404" t="s">
        <v>5</v>
      </c>
      <c r="D404">
        <v>537.96379320106098</v>
      </c>
      <c r="E404" t="b">
        <v>1</v>
      </c>
      <c r="F404">
        <v>14310.37</v>
      </c>
      <c r="G404">
        <v>9</v>
      </c>
      <c r="H404" s="3" t="s">
        <v>429</v>
      </c>
      <c r="J404">
        <v>1600</v>
      </c>
      <c r="K404" t="s">
        <v>5</v>
      </c>
      <c r="L404">
        <v>537.96379320106098</v>
      </c>
      <c r="M404" t="b">
        <v>1</v>
      </c>
      <c r="N404">
        <v>14310.37</v>
      </c>
      <c r="O404">
        <v>9</v>
      </c>
      <c r="P404" s="17">
        <f t="shared" si="18"/>
        <v>14310.37</v>
      </c>
      <c r="Q404" s="18">
        <f>Table9[[#This Row],[Resultado]]/Table9[[#This Row],[Result]]</f>
        <v>1</v>
      </c>
      <c r="R404" s="16">
        <f t="shared" si="19"/>
        <v>1</v>
      </c>
      <c r="S404" t="b">
        <f t="shared" si="20"/>
        <v>1</v>
      </c>
    </row>
    <row r="405" spans="1:19" x14ac:dyDescent="0.25">
      <c r="A405" s="13" t="str">
        <f>_xlfn.CONCAT('Processed 2'!$G405,"-",'Processed 2'!$B405,"-",'Processed 2'!$C405)</f>
        <v>9-1600-Next Product2Buy</v>
      </c>
      <c r="B405">
        <v>1600</v>
      </c>
      <c r="C405" t="s">
        <v>6</v>
      </c>
      <c r="D405">
        <v>0.211161609158352</v>
      </c>
      <c r="E405" t="b">
        <v>0</v>
      </c>
      <c r="F405">
        <v>15904.94</v>
      </c>
      <c r="G405">
        <v>9</v>
      </c>
      <c r="H405" s="3" t="s">
        <v>430</v>
      </c>
      <c r="J405">
        <v>1600</v>
      </c>
      <c r="K405" t="s">
        <v>6</v>
      </c>
      <c r="L405">
        <v>0.211161609158352</v>
      </c>
      <c r="M405" t="b">
        <v>0</v>
      </c>
      <c r="N405">
        <v>15904.94</v>
      </c>
      <c r="O405">
        <v>9</v>
      </c>
      <c r="P405" s="17">
        <f t="shared" si="18"/>
        <v>14310.37</v>
      </c>
      <c r="Q405" s="18">
        <f>Table9[[#This Row],[Resultado]]/Table9[[#This Row],[Result]]</f>
        <v>1.1114275871273769</v>
      </c>
      <c r="R405" s="16">
        <f t="shared" si="19"/>
        <v>3.9252011348546559E-4</v>
      </c>
      <c r="S405" t="b">
        <f t="shared" si="20"/>
        <v>0</v>
      </c>
    </row>
    <row r="406" spans="1:19" x14ac:dyDescent="0.25">
      <c r="A406" s="13" t="str">
        <f>_xlfn.CONCAT('Processed 2'!$G406,"-",'Processed 2'!$B406,"-",'Processed 2'!$C406)</f>
        <v>9-1600-Next Product Improved V2.1</v>
      </c>
      <c r="B406">
        <v>1600</v>
      </c>
      <c r="C406" t="s">
        <v>19</v>
      </c>
      <c r="D406">
        <v>11.0274670994599</v>
      </c>
      <c r="E406" t="b">
        <v>1</v>
      </c>
      <c r="F406">
        <v>14035.8</v>
      </c>
      <c r="G406">
        <v>9</v>
      </c>
      <c r="H406" s="3" t="s">
        <v>431</v>
      </c>
      <c r="J406">
        <v>1600</v>
      </c>
      <c r="K406" t="s">
        <v>19</v>
      </c>
      <c r="L406">
        <v>11.0274670994599</v>
      </c>
      <c r="M406" t="b">
        <v>1</v>
      </c>
      <c r="N406">
        <v>14035.8</v>
      </c>
      <c r="O406">
        <v>9</v>
      </c>
      <c r="P406" s="17">
        <f t="shared" si="18"/>
        <v>14310.37</v>
      </c>
      <c r="Q406" s="18">
        <f>Table9[[#This Row],[Resultado]]/Table9[[#This Row],[Result]]</f>
        <v>0.98081321447314074</v>
      </c>
      <c r="R406" s="16">
        <f t="shared" si="19"/>
        <v>2.0498530270676496E-2</v>
      </c>
      <c r="S406" t="b">
        <f t="shared" si="20"/>
        <v>1</v>
      </c>
    </row>
    <row r="407" spans="1:19" x14ac:dyDescent="0.25">
      <c r="A407" s="13" t="str">
        <f>_xlfn.CONCAT('Processed 2'!$G407,"-",'Processed 2'!$B407,"-",'Processed 2'!$C407)</f>
        <v>9-1800-Solver method</v>
      </c>
      <c r="B407">
        <v>1800</v>
      </c>
      <c r="C407" t="s">
        <v>5</v>
      </c>
      <c r="D407">
        <v>737.28276412944695</v>
      </c>
      <c r="E407" t="b">
        <v>1</v>
      </c>
      <c r="F407">
        <v>13562.9</v>
      </c>
      <c r="G407">
        <v>9</v>
      </c>
      <c r="H407" s="3" t="s">
        <v>432</v>
      </c>
      <c r="J407">
        <v>1800</v>
      </c>
      <c r="K407" t="s">
        <v>5</v>
      </c>
      <c r="L407">
        <v>737.28276412944695</v>
      </c>
      <c r="M407" t="b">
        <v>1</v>
      </c>
      <c r="N407">
        <v>13562.9</v>
      </c>
      <c r="O407">
        <v>9</v>
      </c>
      <c r="P407" s="17">
        <f t="shared" si="18"/>
        <v>13562.9</v>
      </c>
      <c r="Q407" s="18">
        <f>Table9[[#This Row],[Resultado]]/Table9[[#This Row],[Result]]</f>
        <v>1</v>
      </c>
      <c r="R407" s="16">
        <f t="shared" si="19"/>
        <v>1</v>
      </c>
      <c r="S407" t="b">
        <f t="shared" si="20"/>
        <v>1</v>
      </c>
    </row>
    <row r="408" spans="1:19" x14ac:dyDescent="0.25">
      <c r="A408" s="13" t="str">
        <f>_xlfn.CONCAT('Processed 2'!$G408,"-",'Processed 2'!$B408,"-",'Processed 2'!$C408)</f>
        <v>9-1800-Next Product2Buy</v>
      </c>
      <c r="B408">
        <v>1800</v>
      </c>
      <c r="C408" t="s">
        <v>6</v>
      </c>
      <c r="D408">
        <v>0.23162398492240699</v>
      </c>
      <c r="E408" t="b">
        <v>0</v>
      </c>
      <c r="F408">
        <v>14570.37</v>
      </c>
      <c r="G408">
        <v>9</v>
      </c>
      <c r="H408" s="3" t="s">
        <v>433</v>
      </c>
      <c r="J408">
        <v>1800</v>
      </c>
      <c r="K408" t="s">
        <v>6</v>
      </c>
      <c r="L408">
        <v>0.23162398492240699</v>
      </c>
      <c r="M408" t="b">
        <v>0</v>
      </c>
      <c r="N408">
        <v>14570.37</v>
      </c>
      <c r="O408">
        <v>9</v>
      </c>
      <c r="P408" s="17">
        <f t="shared" si="18"/>
        <v>13562.9</v>
      </c>
      <c r="Q408" s="18">
        <f>Table9[[#This Row],[Resultado]]/Table9[[#This Row],[Result]]</f>
        <v>1.0742813115189229</v>
      </c>
      <c r="R408" s="16">
        <f t="shared" si="19"/>
        <v>3.1415895798933942E-4</v>
      </c>
      <c r="S408" t="b">
        <f t="shared" si="20"/>
        <v>0</v>
      </c>
    </row>
    <row r="409" spans="1:19" x14ac:dyDescent="0.25">
      <c r="A409" s="13" t="str">
        <f>_xlfn.CONCAT('Processed 2'!$G409,"-",'Processed 2'!$B409,"-",'Processed 2'!$C409)</f>
        <v>9-1800-Next Product Improved V2.1</v>
      </c>
      <c r="B409">
        <v>1800</v>
      </c>
      <c r="C409" t="s">
        <v>19</v>
      </c>
      <c r="D409">
        <v>5.0649830276783998</v>
      </c>
      <c r="E409" t="b">
        <v>1</v>
      </c>
      <c r="F409">
        <v>13334.14</v>
      </c>
      <c r="G409">
        <v>9</v>
      </c>
      <c r="H409" s="3" t="s">
        <v>434</v>
      </c>
      <c r="J409">
        <v>1800</v>
      </c>
      <c r="K409" t="s">
        <v>19</v>
      </c>
      <c r="L409">
        <v>5.0649830276783998</v>
      </c>
      <c r="M409" t="b">
        <v>1</v>
      </c>
      <c r="N409">
        <v>13334.14</v>
      </c>
      <c r="O409">
        <v>9</v>
      </c>
      <c r="P409" s="17">
        <f t="shared" si="18"/>
        <v>13562.9</v>
      </c>
      <c r="Q409" s="18">
        <f>Table9[[#This Row],[Resultado]]/Table9[[#This Row],[Result]]</f>
        <v>0.98313340067389721</v>
      </c>
      <c r="R409" s="16">
        <f t="shared" si="19"/>
        <v>6.8697971444631866E-3</v>
      </c>
      <c r="S409" t="b">
        <f t="shared" si="20"/>
        <v>1</v>
      </c>
    </row>
    <row r="410" spans="1:19" x14ac:dyDescent="0.25">
      <c r="A410" s="13" t="str">
        <f>_xlfn.CONCAT('Processed 2'!$G410,"-",'Processed 2'!$B410,"-",'Processed 2'!$C410)</f>
        <v>9-2000-Solver method</v>
      </c>
      <c r="B410">
        <v>2000</v>
      </c>
      <c r="C410" t="s">
        <v>5</v>
      </c>
      <c r="D410">
        <v>886.764024421763</v>
      </c>
      <c r="E410" t="b">
        <v>1</v>
      </c>
      <c r="F410">
        <v>18091.13</v>
      </c>
      <c r="G410">
        <v>9</v>
      </c>
      <c r="H410" s="3" t="s">
        <v>435</v>
      </c>
      <c r="J410">
        <v>2000</v>
      </c>
      <c r="K410" t="s">
        <v>5</v>
      </c>
      <c r="L410">
        <v>886.764024421763</v>
      </c>
      <c r="M410" t="b">
        <v>1</v>
      </c>
      <c r="N410">
        <v>18091.13</v>
      </c>
      <c r="O410">
        <v>9</v>
      </c>
      <c r="P410" s="17">
        <f t="shared" si="18"/>
        <v>18091.13</v>
      </c>
      <c r="Q410" s="18">
        <f>Table9[[#This Row],[Resultado]]/Table9[[#This Row],[Result]]</f>
        <v>1</v>
      </c>
      <c r="R410" s="16">
        <f t="shared" si="19"/>
        <v>1</v>
      </c>
      <c r="S410" t="b">
        <f t="shared" si="20"/>
        <v>1</v>
      </c>
    </row>
    <row r="411" spans="1:19" x14ac:dyDescent="0.25">
      <c r="A411" s="13" t="str">
        <f>_xlfn.CONCAT('Processed 2'!$G411,"-",'Processed 2'!$B411,"-",'Processed 2'!$C411)</f>
        <v>9-2000-Next Product2Buy</v>
      </c>
      <c r="B411">
        <v>2000</v>
      </c>
      <c r="C411" t="s">
        <v>6</v>
      </c>
      <c r="D411">
        <v>0.371377535489955</v>
      </c>
      <c r="E411" t="b">
        <v>0</v>
      </c>
      <c r="F411">
        <v>19060.59</v>
      </c>
      <c r="G411">
        <v>9</v>
      </c>
      <c r="H411" s="3" t="s">
        <v>436</v>
      </c>
      <c r="J411">
        <v>2000</v>
      </c>
      <c r="K411" t="s">
        <v>6</v>
      </c>
      <c r="L411">
        <v>0.371377535489955</v>
      </c>
      <c r="M411" t="b">
        <v>0</v>
      </c>
      <c r="N411">
        <v>19060.59</v>
      </c>
      <c r="O411">
        <v>9</v>
      </c>
      <c r="P411" s="17">
        <f t="shared" si="18"/>
        <v>18091.13</v>
      </c>
      <c r="Q411" s="18">
        <f>Table9[[#This Row],[Resultado]]/Table9[[#This Row],[Result]]</f>
        <v>1.0535875868450451</v>
      </c>
      <c r="R411" s="16">
        <f t="shared" si="19"/>
        <v>4.1880085937419614E-4</v>
      </c>
      <c r="S411" t="b">
        <f t="shared" si="20"/>
        <v>0</v>
      </c>
    </row>
    <row r="412" spans="1:19" x14ac:dyDescent="0.25">
      <c r="A412" s="13" t="str">
        <f>_xlfn.CONCAT('Processed 2'!$G412,"-",'Processed 2'!$B412,"-",'Processed 2'!$C412)</f>
        <v>9-2000-Next Product Improved V2.1</v>
      </c>
      <c r="B412">
        <v>2000</v>
      </c>
      <c r="C412" t="s">
        <v>19</v>
      </c>
      <c r="D412">
        <v>22.808685791742299</v>
      </c>
      <c r="E412" t="b">
        <v>1</v>
      </c>
      <c r="F412">
        <v>18091.13</v>
      </c>
      <c r="G412">
        <v>9</v>
      </c>
      <c r="H412" s="3" t="s">
        <v>437</v>
      </c>
      <c r="J412">
        <v>2000</v>
      </c>
      <c r="K412" t="s">
        <v>19</v>
      </c>
      <c r="L412">
        <v>22.808685791742299</v>
      </c>
      <c r="M412" t="b">
        <v>1</v>
      </c>
      <c r="N412">
        <v>18091.13</v>
      </c>
      <c r="O412">
        <v>9</v>
      </c>
      <c r="P412" s="17">
        <f t="shared" si="18"/>
        <v>18091.13</v>
      </c>
      <c r="Q412" s="18">
        <f>Table9[[#This Row],[Resultado]]/Table9[[#This Row],[Result]]</f>
        <v>1</v>
      </c>
      <c r="R412" s="16">
        <f t="shared" si="19"/>
        <v>2.5721257475025874E-2</v>
      </c>
      <c r="S412" t="b">
        <f t="shared" si="20"/>
        <v>1</v>
      </c>
    </row>
    <row r="413" spans="1:19" x14ac:dyDescent="0.25">
      <c r="A413" s="13" t="str">
        <f>_xlfn.CONCAT('Processed 2'!$G413,"-",'Processed 2'!$B413,"-",'Processed 2'!$C413)</f>
        <v>10-600-Solver method</v>
      </c>
      <c r="B413">
        <v>600</v>
      </c>
      <c r="C413" t="s">
        <v>5</v>
      </c>
      <c r="D413">
        <v>49.269667249776802</v>
      </c>
      <c r="E413" t="b">
        <v>1</v>
      </c>
      <c r="F413">
        <v>5391.72</v>
      </c>
      <c r="G413">
        <v>10</v>
      </c>
      <c r="H413" s="3" t="s">
        <v>438</v>
      </c>
      <c r="J413">
        <v>600</v>
      </c>
      <c r="K413" t="s">
        <v>5</v>
      </c>
      <c r="L413">
        <v>49.269667249776802</v>
      </c>
      <c r="M413" t="b">
        <v>1</v>
      </c>
      <c r="N413">
        <v>5391.72</v>
      </c>
      <c r="O413">
        <v>10</v>
      </c>
      <c r="P413" s="17">
        <f t="shared" si="18"/>
        <v>5391.72</v>
      </c>
      <c r="Q413" s="18">
        <f>Table9[[#This Row],[Resultado]]/Table9[[#This Row],[Result]]</f>
        <v>1</v>
      </c>
      <c r="R413" s="16">
        <f t="shared" si="19"/>
        <v>1</v>
      </c>
      <c r="S413" t="b">
        <f t="shared" si="20"/>
        <v>1</v>
      </c>
    </row>
    <row r="414" spans="1:19" x14ac:dyDescent="0.25">
      <c r="A414" s="13" t="str">
        <f>_xlfn.CONCAT('Processed 2'!$G414,"-",'Processed 2'!$B414,"-",'Processed 2'!$C414)</f>
        <v>10-600-Next Product2Buy</v>
      </c>
      <c r="B414">
        <v>600</v>
      </c>
      <c r="C414" t="s">
        <v>6</v>
      </c>
      <c r="D414">
        <v>5.7705751457227401E-2</v>
      </c>
      <c r="E414" t="b">
        <v>0</v>
      </c>
      <c r="F414">
        <v>5572.4</v>
      </c>
      <c r="G414">
        <v>10</v>
      </c>
      <c r="H414" s="3" t="s">
        <v>439</v>
      </c>
      <c r="J414">
        <v>600</v>
      </c>
      <c r="K414" t="s">
        <v>6</v>
      </c>
      <c r="L414">
        <v>5.7705751457227401E-2</v>
      </c>
      <c r="M414" t="b">
        <v>0</v>
      </c>
      <c r="N414">
        <v>5572.4</v>
      </c>
      <c r="O414">
        <v>10</v>
      </c>
      <c r="P414" s="17">
        <f t="shared" si="18"/>
        <v>5391.72</v>
      </c>
      <c r="Q414" s="18">
        <f>Table9[[#This Row],[Resultado]]/Table9[[#This Row],[Result]]</f>
        <v>1.0335106422440332</v>
      </c>
      <c r="R414" s="16">
        <f t="shared" si="19"/>
        <v>1.1712226746871082E-3</v>
      </c>
      <c r="S414" t="b">
        <f t="shared" si="20"/>
        <v>0</v>
      </c>
    </row>
    <row r="415" spans="1:19" x14ac:dyDescent="0.25">
      <c r="A415" s="13" t="str">
        <f>_xlfn.CONCAT('Processed 2'!$G415,"-",'Processed 2'!$B415,"-",'Processed 2'!$C415)</f>
        <v>10-600-Next Product Improved V2.1</v>
      </c>
      <c r="B415">
        <v>600</v>
      </c>
      <c r="C415" t="s">
        <v>19</v>
      </c>
      <c r="D415">
        <v>0.50215343236359899</v>
      </c>
      <c r="E415" t="b">
        <v>1</v>
      </c>
      <c r="F415">
        <v>5346.46</v>
      </c>
      <c r="G415">
        <v>10</v>
      </c>
      <c r="H415" s="3" t="s">
        <v>440</v>
      </c>
      <c r="J415">
        <v>600</v>
      </c>
      <c r="K415" t="s">
        <v>19</v>
      </c>
      <c r="L415">
        <v>0.50215343236359899</v>
      </c>
      <c r="M415" t="b">
        <v>1</v>
      </c>
      <c r="N415">
        <v>5346.46</v>
      </c>
      <c r="O415">
        <v>10</v>
      </c>
      <c r="P415" s="17">
        <f t="shared" si="18"/>
        <v>5391.72</v>
      </c>
      <c r="Q415" s="18">
        <f>Table9[[#This Row],[Resultado]]/Table9[[#This Row],[Result]]</f>
        <v>0.99160564717752397</v>
      </c>
      <c r="R415" s="16">
        <f t="shared" si="19"/>
        <v>1.0191938780870777E-2</v>
      </c>
      <c r="S415" t="b">
        <f t="shared" si="20"/>
        <v>1</v>
      </c>
    </row>
    <row r="416" spans="1:19" x14ac:dyDescent="0.25">
      <c r="A416" s="13" t="str">
        <f>_xlfn.CONCAT('Processed 2'!$G416,"-",'Processed 2'!$B416,"-",'Processed 2'!$C416)</f>
        <v>11-600-Solver method</v>
      </c>
      <c r="B416">
        <v>600</v>
      </c>
      <c r="C416" t="s">
        <v>5</v>
      </c>
      <c r="D416">
        <v>56.4408275842829</v>
      </c>
      <c r="E416" t="b">
        <v>1</v>
      </c>
      <c r="F416">
        <v>5170.12</v>
      </c>
      <c r="G416">
        <v>11</v>
      </c>
      <c r="H416" s="3" t="s">
        <v>441</v>
      </c>
      <c r="J416">
        <v>600</v>
      </c>
      <c r="K416" t="s">
        <v>5</v>
      </c>
      <c r="L416">
        <v>56.4408275842829</v>
      </c>
      <c r="M416" t="b">
        <v>1</v>
      </c>
      <c r="N416">
        <v>5170.12</v>
      </c>
      <c r="O416">
        <v>11</v>
      </c>
      <c r="P416" s="17">
        <f t="shared" si="18"/>
        <v>5170.12</v>
      </c>
      <c r="Q416" s="18">
        <f>Table9[[#This Row],[Resultado]]/Table9[[#This Row],[Result]]</f>
        <v>1</v>
      </c>
      <c r="R416" s="16">
        <f t="shared" si="19"/>
        <v>1</v>
      </c>
      <c r="S416" t="b">
        <f t="shared" si="20"/>
        <v>1</v>
      </c>
    </row>
    <row r="417" spans="1:19" x14ac:dyDescent="0.25">
      <c r="A417" s="13" t="str">
        <f>_xlfn.CONCAT('Processed 2'!$G417,"-",'Processed 2'!$B417,"-",'Processed 2'!$C417)</f>
        <v>11-600-Next Product2Buy</v>
      </c>
      <c r="B417">
        <v>600</v>
      </c>
      <c r="C417" t="s">
        <v>6</v>
      </c>
      <c r="D417">
        <v>8.0642739458056598E-2</v>
      </c>
      <c r="E417" t="b">
        <v>0</v>
      </c>
      <c r="F417">
        <v>5413.39</v>
      </c>
      <c r="G417">
        <v>11</v>
      </c>
      <c r="H417" s="3" t="s">
        <v>442</v>
      </c>
      <c r="J417">
        <v>600</v>
      </c>
      <c r="K417" t="s">
        <v>6</v>
      </c>
      <c r="L417">
        <v>8.0642739458056598E-2</v>
      </c>
      <c r="M417" t="b">
        <v>0</v>
      </c>
      <c r="N417">
        <v>5413.39</v>
      </c>
      <c r="O417">
        <v>11</v>
      </c>
      <c r="P417" s="17">
        <f t="shared" si="18"/>
        <v>5170.12</v>
      </c>
      <c r="Q417" s="18">
        <f>Table9[[#This Row],[Resultado]]/Table9[[#This Row],[Result]]</f>
        <v>1.0470530664665425</v>
      </c>
      <c r="R417" s="16">
        <f t="shared" si="19"/>
        <v>1.4288015061018208E-3</v>
      </c>
      <c r="S417" t="b">
        <f t="shared" si="20"/>
        <v>0</v>
      </c>
    </row>
    <row r="418" spans="1:19" x14ac:dyDescent="0.25">
      <c r="A418" s="13" t="str">
        <f>_xlfn.CONCAT('Processed 2'!$G418,"-",'Processed 2'!$B418,"-",'Processed 2'!$C418)</f>
        <v>11-600-Next Product Improved V2.1</v>
      </c>
      <c r="B418">
        <v>600</v>
      </c>
      <c r="C418" t="s">
        <v>19</v>
      </c>
      <c r="D418">
        <v>0.72730670390694696</v>
      </c>
      <c r="E418" t="b">
        <v>1</v>
      </c>
      <c r="F418">
        <v>5086.9799999999996</v>
      </c>
      <c r="G418">
        <v>11</v>
      </c>
      <c r="H418" s="3" t="s">
        <v>443</v>
      </c>
      <c r="J418">
        <v>600</v>
      </c>
      <c r="K418" t="s">
        <v>19</v>
      </c>
      <c r="L418">
        <v>0.72730670390694696</v>
      </c>
      <c r="M418" t="b">
        <v>1</v>
      </c>
      <c r="N418">
        <v>5086.9799999999996</v>
      </c>
      <c r="O418">
        <v>11</v>
      </c>
      <c r="P418" s="17">
        <f t="shared" si="18"/>
        <v>5170.12</v>
      </c>
      <c r="Q418" s="18">
        <f>Table9[[#This Row],[Resultado]]/Table9[[#This Row],[Result]]</f>
        <v>0.98391913533921838</v>
      </c>
      <c r="R418" s="16">
        <f t="shared" si="19"/>
        <v>1.2886180714144602E-2</v>
      </c>
      <c r="S418" t="b">
        <f t="shared" si="20"/>
        <v>1</v>
      </c>
    </row>
    <row r="419" spans="1:19" x14ac:dyDescent="0.25">
      <c r="A419" s="13" t="str">
        <f>_xlfn.CONCAT('Processed 2'!$G419,"-",'Processed 2'!$B419,"-",'Processed 2'!$C419)</f>
        <v>10-700-Solver method</v>
      </c>
      <c r="B419">
        <v>700</v>
      </c>
      <c r="C419" t="s">
        <v>5</v>
      </c>
      <c r="D419">
        <v>96.416325880901098</v>
      </c>
      <c r="E419" t="b">
        <v>1</v>
      </c>
      <c r="F419">
        <v>4524.68</v>
      </c>
      <c r="G419">
        <v>10</v>
      </c>
      <c r="H419" s="3" t="s">
        <v>444</v>
      </c>
      <c r="J419">
        <v>700</v>
      </c>
      <c r="K419" t="s">
        <v>5</v>
      </c>
      <c r="L419">
        <v>96.416325880901098</v>
      </c>
      <c r="M419" t="b">
        <v>1</v>
      </c>
      <c r="N419">
        <v>4524.68</v>
      </c>
      <c r="O419">
        <v>10</v>
      </c>
      <c r="P419" s="17">
        <f t="shared" si="18"/>
        <v>4524.68</v>
      </c>
      <c r="Q419" s="18">
        <f>Table9[[#This Row],[Resultado]]/Table9[[#This Row],[Result]]</f>
        <v>1</v>
      </c>
      <c r="R419" s="16">
        <f t="shared" si="19"/>
        <v>1</v>
      </c>
      <c r="S419" t="b">
        <f t="shared" si="20"/>
        <v>1</v>
      </c>
    </row>
    <row r="420" spans="1:19" x14ac:dyDescent="0.25">
      <c r="A420" s="13" t="str">
        <f>_xlfn.CONCAT('Processed 2'!$G420,"-",'Processed 2'!$B420,"-",'Processed 2'!$C420)</f>
        <v>10-700-Next Product2Buy</v>
      </c>
      <c r="B420">
        <v>700</v>
      </c>
      <c r="C420" t="s">
        <v>6</v>
      </c>
      <c r="D420">
        <v>7.4682954366437501E-2</v>
      </c>
      <c r="E420" t="b">
        <v>0</v>
      </c>
      <c r="F420">
        <v>5604.61</v>
      </c>
      <c r="G420">
        <v>10</v>
      </c>
      <c r="H420" s="3" t="s">
        <v>445</v>
      </c>
      <c r="J420">
        <v>700</v>
      </c>
      <c r="K420" t="s">
        <v>6</v>
      </c>
      <c r="L420">
        <v>7.4682954366437501E-2</v>
      </c>
      <c r="M420" t="b">
        <v>0</v>
      </c>
      <c r="N420">
        <v>5604.61</v>
      </c>
      <c r="O420">
        <v>10</v>
      </c>
      <c r="P420" s="17">
        <f t="shared" si="18"/>
        <v>4524.68</v>
      </c>
      <c r="Q420" s="18">
        <f>Table9[[#This Row],[Resultado]]/Table9[[#This Row],[Result]]</f>
        <v>1.2386754422412192</v>
      </c>
      <c r="R420" s="16">
        <f t="shared" si="19"/>
        <v>7.7458826276672384E-4</v>
      </c>
      <c r="S420" t="b">
        <f t="shared" si="20"/>
        <v>0</v>
      </c>
    </row>
    <row r="421" spans="1:19" x14ac:dyDescent="0.25">
      <c r="A421" s="13" t="str">
        <f>_xlfn.CONCAT('Processed 2'!$G421,"-",'Processed 2'!$B421,"-",'Processed 2'!$C421)</f>
        <v>10-700-Next Product Improved V2.1</v>
      </c>
      <c r="B421">
        <v>700</v>
      </c>
      <c r="C421" t="s">
        <v>19</v>
      </c>
      <c r="D421">
        <v>3.1827332385915899</v>
      </c>
      <c r="E421" t="b">
        <v>1</v>
      </c>
      <c r="F421">
        <v>4499.26</v>
      </c>
      <c r="G421">
        <v>10</v>
      </c>
      <c r="H421" s="3" t="s">
        <v>446</v>
      </c>
      <c r="J421">
        <v>700</v>
      </c>
      <c r="K421" t="s">
        <v>19</v>
      </c>
      <c r="L421">
        <v>3.1827332385915899</v>
      </c>
      <c r="M421" t="b">
        <v>1</v>
      </c>
      <c r="N421">
        <v>4499.26</v>
      </c>
      <c r="O421">
        <v>10</v>
      </c>
      <c r="P421" s="17">
        <f t="shared" si="18"/>
        <v>4524.68</v>
      </c>
      <c r="Q421" s="18">
        <f>Table9[[#This Row],[Resultado]]/Table9[[#This Row],[Result]]</f>
        <v>0.99438192314152607</v>
      </c>
      <c r="R421" s="16">
        <f t="shared" si="19"/>
        <v>3.3010314482664296E-2</v>
      </c>
      <c r="S421" t="b">
        <f t="shared" si="20"/>
        <v>1</v>
      </c>
    </row>
    <row r="422" spans="1:19" x14ac:dyDescent="0.25">
      <c r="A422" s="13" t="str">
        <f>_xlfn.CONCAT('Processed 2'!$G422,"-",'Processed 2'!$B422,"-",'Processed 2'!$C422)</f>
        <v>11-700-Solver method</v>
      </c>
      <c r="B422">
        <v>700</v>
      </c>
      <c r="C422" t="s">
        <v>5</v>
      </c>
      <c r="D422">
        <v>97.042982493567195</v>
      </c>
      <c r="E422" t="b">
        <v>1</v>
      </c>
      <c r="F422">
        <v>6309.89</v>
      </c>
      <c r="G422">
        <v>11</v>
      </c>
      <c r="H422" s="3" t="s">
        <v>447</v>
      </c>
      <c r="J422">
        <v>700</v>
      </c>
      <c r="K422" t="s">
        <v>5</v>
      </c>
      <c r="L422">
        <v>97.042982493567195</v>
      </c>
      <c r="M422" t="b">
        <v>1</v>
      </c>
      <c r="N422">
        <v>6309.89</v>
      </c>
      <c r="O422">
        <v>11</v>
      </c>
      <c r="P422" s="17">
        <f t="shared" si="18"/>
        <v>6309.89</v>
      </c>
      <c r="Q422" s="18">
        <f>Table9[[#This Row],[Resultado]]/Table9[[#This Row],[Result]]</f>
        <v>1</v>
      </c>
      <c r="R422" s="16">
        <f t="shared" si="19"/>
        <v>1</v>
      </c>
      <c r="S422" t="b">
        <f t="shared" si="20"/>
        <v>1</v>
      </c>
    </row>
    <row r="423" spans="1:19" x14ac:dyDescent="0.25">
      <c r="A423" s="13" t="str">
        <f>_xlfn.CONCAT('Processed 2'!$G423,"-",'Processed 2'!$B423,"-",'Processed 2'!$C423)</f>
        <v>11-700-Next Product2Buy</v>
      </c>
      <c r="B423">
        <v>700</v>
      </c>
      <c r="C423" t="s">
        <v>6</v>
      </c>
      <c r="D423">
        <v>7.7810333849697599E-2</v>
      </c>
      <c r="E423" t="b">
        <v>0</v>
      </c>
      <c r="F423">
        <v>6455.62</v>
      </c>
      <c r="G423">
        <v>11</v>
      </c>
      <c r="H423" s="3" t="s">
        <v>448</v>
      </c>
      <c r="J423">
        <v>700</v>
      </c>
      <c r="K423" t="s">
        <v>6</v>
      </c>
      <c r="L423">
        <v>7.7810333849697599E-2</v>
      </c>
      <c r="M423" t="b">
        <v>0</v>
      </c>
      <c r="N423">
        <v>6455.62</v>
      </c>
      <c r="O423">
        <v>11</v>
      </c>
      <c r="P423" s="17">
        <f t="shared" si="18"/>
        <v>6309.89</v>
      </c>
      <c r="Q423" s="18">
        <f>Table9[[#This Row],[Resultado]]/Table9[[#This Row],[Result]]</f>
        <v>1.0230954897787441</v>
      </c>
      <c r="R423" s="16">
        <f t="shared" si="19"/>
        <v>8.0181309199617301E-4</v>
      </c>
      <c r="S423" t="b">
        <f t="shared" si="20"/>
        <v>0</v>
      </c>
    </row>
    <row r="424" spans="1:19" x14ac:dyDescent="0.25">
      <c r="A424" s="13" t="str">
        <f>_xlfn.CONCAT('Processed 2'!$G424,"-",'Processed 2'!$B424,"-",'Processed 2'!$C424)</f>
        <v>11-700-Next Product Improved V2.1</v>
      </c>
      <c r="B424">
        <v>700</v>
      </c>
      <c r="C424" t="s">
        <v>19</v>
      </c>
      <c r="D424">
        <v>1.48356269364069</v>
      </c>
      <c r="E424" t="b">
        <v>1</v>
      </c>
      <c r="F424">
        <v>6255.57</v>
      </c>
      <c r="G424">
        <v>11</v>
      </c>
      <c r="H424" s="3" t="s">
        <v>449</v>
      </c>
      <c r="J424">
        <v>700</v>
      </c>
      <c r="K424" t="s">
        <v>19</v>
      </c>
      <c r="L424">
        <v>1.48356269364069</v>
      </c>
      <c r="M424" t="b">
        <v>1</v>
      </c>
      <c r="N424">
        <v>6255.57</v>
      </c>
      <c r="O424">
        <v>11</v>
      </c>
      <c r="P424" s="17">
        <f t="shared" si="18"/>
        <v>6309.89</v>
      </c>
      <c r="Q424" s="18">
        <f>Table9[[#This Row],[Resultado]]/Table9[[#This Row],[Result]]</f>
        <v>0.99139129208274623</v>
      </c>
      <c r="R424" s="16">
        <f t="shared" si="19"/>
        <v>1.5287686502617876E-2</v>
      </c>
      <c r="S424" t="b">
        <f t="shared" si="20"/>
        <v>1</v>
      </c>
    </row>
    <row r="425" spans="1:19" x14ac:dyDescent="0.25">
      <c r="A425" s="13" t="str">
        <f>_xlfn.CONCAT('Processed 2'!$G425,"-",'Processed 2'!$B425,"-",'Processed 2'!$C425)</f>
        <v>10-800-Solver method</v>
      </c>
      <c r="B425">
        <v>800</v>
      </c>
      <c r="C425" t="s">
        <v>5</v>
      </c>
      <c r="D425">
        <v>118.79274331447201</v>
      </c>
      <c r="E425" t="b">
        <v>1</v>
      </c>
      <c r="F425">
        <v>7129.78</v>
      </c>
      <c r="G425">
        <v>10</v>
      </c>
      <c r="H425" s="3" t="s">
        <v>450</v>
      </c>
      <c r="J425">
        <v>800</v>
      </c>
      <c r="K425" t="s">
        <v>5</v>
      </c>
      <c r="L425">
        <v>118.79274331447201</v>
      </c>
      <c r="M425" t="b">
        <v>1</v>
      </c>
      <c r="N425">
        <v>7129.78</v>
      </c>
      <c r="O425">
        <v>10</v>
      </c>
      <c r="P425" s="17">
        <f t="shared" si="18"/>
        <v>7129.78</v>
      </c>
      <c r="Q425" s="18">
        <f>Table9[[#This Row],[Resultado]]/Table9[[#This Row],[Result]]</f>
        <v>1</v>
      </c>
      <c r="R425" s="16">
        <f t="shared" si="19"/>
        <v>1</v>
      </c>
      <c r="S425" t="b">
        <f t="shared" si="20"/>
        <v>1</v>
      </c>
    </row>
    <row r="426" spans="1:19" x14ac:dyDescent="0.25">
      <c r="A426" s="13" t="str">
        <f>_xlfn.CONCAT('Processed 2'!$G426,"-",'Processed 2'!$B426,"-",'Processed 2'!$C426)</f>
        <v>10-800-Next Product2Buy</v>
      </c>
      <c r="B426">
        <v>800</v>
      </c>
      <c r="C426" t="s">
        <v>6</v>
      </c>
      <c r="D426">
        <v>0.100521681195175</v>
      </c>
      <c r="E426" t="b">
        <v>0</v>
      </c>
      <c r="F426">
        <v>8362.6200000000008</v>
      </c>
      <c r="G426">
        <v>10</v>
      </c>
      <c r="H426" s="3" t="s">
        <v>451</v>
      </c>
      <c r="J426">
        <v>800</v>
      </c>
      <c r="K426" t="s">
        <v>6</v>
      </c>
      <c r="L426">
        <v>0.100521681195175</v>
      </c>
      <c r="M426" t="b">
        <v>0</v>
      </c>
      <c r="N426">
        <v>8362.6200000000008</v>
      </c>
      <c r="O426">
        <v>10</v>
      </c>
      <c r="P426" s="17">
        <f t="shared" si="18"/>
        <v>7129.78</v>
      </c>
      <c r="Q426" s="18">
        <f>Table9[[#This Row],[Resultado]]/Table9[[#This Row],[Result]]</f>
        <v>1.1729141712647517</v>
      </c>
      <c r="R426" s="16">
        <f t="shared" si="19"/>
        <v>8.4619378583648624E-4</v>
      </c>
      <c r="S426" t="b">
        <f t="shared" si="20"/>
        <v>0</v>
      </c>
    </row>
    <row r="427" spans="1:19" x14ac:dyDescent="0.25">
      <c r="A427" s="13" t="str">
        <f>_xlfn.CONCAT('Processed 2'!$G427,"-",'Processed 2'!$B427,"-",'Processed 2'!$C427)</f>
        <v>10-800-Next Product Improved V2.1</v>
      </c>
      <c r="B427">
        <v>800</v>
      </c>
      <c r="C427" t="s">
        <v>19</v>
      </c>
      <c r="D427">
        <v>2.28019482224436</v>
      </c>
      <c r="E427" t="b">
        <v>1</v>
      </c>
      <c r="F427">
        <v>6831.11</v>
      </c>
      <c r="G427">
        <v>10</v>
      </c>
      <c r="H427" s="3" t="s">
        <v>452</v>
      </c>
      <c r="J427">
        <v>800</v>
      </c>
      <c r="K427" t="s">
        <v>19</v>
      </c>
      <c r="L427">
        <v>2.28019482224436</v>
      </c>
      <c r="M427" t="b">
        <v>1</v>
      </c>
      <c r="N427">
        <v>6831.11</v>
      </c>
      <c r="O427">
        <v>10</v>
      </c>
      <c r="P427" s="17">
        <f t="shared" si="18"/>
        <v>7129.78</v>
      </c>
      <c r="Q427" s="18">
        <f>Table9[[#This Row],[Resultado]]/Table9[[#This Row],[Result]]</f>
        <v>0.95810950688520546</v>
      </c>
      <c r="R427" s="16">
        <f t="shared" si="19"/>
        <v>1.9194731585650431E-2</v>
      </c>
      <c r="S427" t="b">
        <f t="shared" si="20"/>
        <v>1</v>
      </c>
    </row>
    <row r="428" spans="1:19" x14ac:dyDescent="0.25">
      <c r="A428" s="13" t="str">
        <f>_xlfn.CONCAT('Processed 2'!$G428,"-",'Processed 2'!$B428,"-",'Processed 2'!$C428)</f>
        <v>11-800-Solver method</v>
      </c>
      <c r="B428">
        <v>800</v>
      </c>
      <c r="C428" t="s">
        <v>5</v>
      </c>
      <c r="D428">
        <v>110.00060266567699</v>
      </c>
      <c r="E428" t="b">
        <v>1</v>
      </c>
      <c r="F428">
        <v>7183.42</v>
      </c>
      <c r="G428">
        <v>11</v>
      </c>
      <c r="H428" s="3" t="s">
        <v>453</v>
      </c>
      <c r="J428">
        <v>800</v>
      </c>
      <c r="K428" t="s">
        <v>5</v>
      </c>
      <c r="L428">
        <v>110.00060266567699</v>
      </c>
      <c r="M428" t="b">
        <v>1</v>
      </c>
      <c r="N428">
        <v>7183.42</v>
      </c>
      <c r="O428">
        <v>11</v>
      </c>
      <c r="P428" s="17">
        <f t="shared" si="18"/>
        <v>7183.42</v>
      </c>
      <c r="Q428" s="18">
        <f>Table9[[#This Row],[Resultado]]/Table9[[#This Row],[Result]]</f>
        <v>1</v>
      </c>
      <c r="R428" s="16">
        <f t="shared" si="19"/>
        <v>1</v>
      </c>
      <c r="S428" t="b">
        <f t="shared" si="20"/>
        <v>1</v>
      </c>
    </row>
    <row r="429" spans="1:19" x14ac:dyDescent="0.25">
      <c r="A429" s="13" t="str">
        <f>_xlfn.CONCAT('Processed 2'!$G429,"-",'Processed 2'!$B429,"-",'Processed 2'!$C429)</f>
        <v>11-800-Next Product2Buy</v>
      </c>
      <c r="B429">
        <v>800</v>
      </c>
      <c r="C429" t="s">
        <v>6</v>
      </c>
      <c r="D429">
        <v>5.7472315942845797E-2</v>
      </c>
      <c r="E429" t="b">
        <v>0</v>
      </c>
      <c r="F429">
        <v>7799.11</v>
      </c>
      <c r="G429">
        <v>11</v>
      </c>
      <c r="H429" s="3" t="s">
        <v>454</v>
      </c>
      <c r="J429">
        <v>800</v>
      </c>
      <c r="K429" t="s">
        <v>6</v>
      </c>
      <c r="L429">
        <v>5.7472315942845797E-2</v>
      </c>
      <c r="M429" t="b">
        <v>0</v>
      </c>
      <c r="N429">
        <v>7799.11</v>
      </c>
      <c r="O429">
        <v>11</v>
      </c>
      <c r="P429" s="17">
        <f t="shared" si="18"/>
        <v>7183.42</v>
      </c>
      <c r="Q429" s="18">
        <f>Table9[[#This Row],[Resultado]]/Table9[[#This Row],[Result]]</f>
        <v>1.0857098707857817</v>
      </c>
      <c r="R429" s="16">
        <f t="shared" si="19"/>
        <v>5.2247273696781876E-4</v>
      </c>
      <c r="S429" t="b">
        <f t="shared" si="20"/>
        <v>0</v>
      </c>
    </row>
    <row r="430" spans="1:19" x14ac:dyDescent="0.25">
      <c r="A430" s="13" t="str">
        <f>_xlfn.CONCAT('Processed 2'!$G430,"-",'Processed 2'!$B430,"-",'Processed 2'!$C430)</f>
        <v>11-800-Next Product Improved V2.1</v>
      </c>
      <c r="B430">
        <v>800</v>
      </c>
      <c r="C430" t="s">
        <v>19</v>
      </c>
      <c r="D430">
        <v>3.6893051252428601</v>
      </c>
      <c r="E430" t="b">
        <v>1</v>
      </c>
      <c r="F430">
        <v>7149.98</v>
      </c>
      <c r="G430">
        <v>11</v>
      </c>
      <c r="H430" s="3" t="s">
        <v>455</v>
      </c>
      <c r="J430">
        <v>800</v>
      </c>
      <c r="K430" t="s">
        <v>19</v>
      </c>
      <c r="L430">
        <v>3.6893051252428601</v>
      </c>
      <c r="M430" t="b">
        <v>1</v>
      </c>
      <c r="N430">
        <v>7149.98</v>
      </c>
      <c r="O430">
        <v>11</v>
      </c>
      <c r="P430" s="17">
        <f t="shared" si="18"/>
        <v>7183.42</v>
      </c>
      <c r="Q430" s="18">
        <f>Table9[[#This Row],[Resultado]]/Table9[[#This Row],[Result]]</f>
        <v>0.99534483574676125</v>
      </c>
      <c r="R430" s="16">
        <f t="shared" si="19"/>
        <v>3.3538953749696301E-2</v>
      </c>
      <c r="S430" t="b">
        <f t="shared" si="20"/>
        <v>1</v>
      </c>
    </row>
    <row r="431" spans="1:19" x14ac:dyDescent="0.25">
      <c r="A431" s="13" t="str">
        <f>_xlfn.CONCAT('Processed 2'!$G431,"-",'Processed 2'!$B431,"-",'Processed 2'!$C431)</f>
        <v>10-900-Solver method</v>
      </c>
      <c r="B431">
        <v>900</v>
      </c>
      <c r="C431" t="s">
        <v>5</v>
      </c>
      <c r="D431">
        <v>123.78707316993101</v>
      </c>
      <c r="E431" t="b">
        <v>1</v>
      </c>
      <c r="F431">
        <v>7401.54</v>
      </c>
      <c r="G431">
        <v>10</v>
      </c>
      <c r="H431" s="3" t="s">
        <v>456</v>
      </c>
      <c r="J431">
        <v>900</v>
      </c>
      <c r="K431" t="s">
        <v>5</v>
      </c>
      <c r="L431">
        <v>123.78707316993101</v>
      </c>
      <c r="M431" t="b">
        <v>1</v>
      </c>
      <c r="N431">
        <v>7401.54</v>
      </c>
      <c r="O431">
        <v>10</v>
      </c>
      <c r="P431" s="17">
        <f t="shared" si="18"/>
        <v>7401.54</v>
      </c>
      <c r="Q431" s="18">
        <f>Table9[[#This Row],[Resultado]]/Table9[[#This Row],[Result]]</f>
        <v>1</v>
      </c>
      <c r="R431" s="16">
        <f t="shared" si="19"/>
        <v>1</v>
      </c>
      <c r="S431" t="b">
        <f t="shared" si="20"/>
        <v>1</v>
      </c>
    </row>
    <row r="432" spans="1:19" x14ac:dyDescent="0.25">
      <c r="A432" s="13" t="str">
        <f>_xlfn.CONCAT('Processed 2'!$G432,"-",'Processed 2'!$B432,"-",'Processed 2'!$C432)</f>
        <v>10-900-Next Product2Buy</v>
      </c>
      <c r="B432">
        <v>900</v>
      </c>
      <c r="C432" t="s">
        <v>6</v>
      </c>
      <c r="D432">
        <v>9.9745477340775296E-2</v>
      </c>
      <c r="E432" t="b">
        <v>0</v>
      </c>
      <c r="F432">
        <v>7113.58</v>
      </c>
      <c r="G432">
        <v>10</v>
      </c>
      <c r="H432" s="3" t="s">
        <v>457</v>
      </c>
      <c r="J432">
        <v>900</v>
      </c>
      <c r="K432" t="s">
        <v>6</v>
      </c>
      <c r="L432">
        <v>9.9745477340775296E-2</v>
      </c>
      <c r="M432" t="b">
        <v>0</v>
      </c>
      <c r="N432">
        <v>7113.58</v>
      </c>
      <c r="O432">
        <v>10</v>
      </c>
      <c r="P432" s="17">
        <f t="shared" si="18"/>
        <v>7401.54</v>
      </c>
      <c r="Q432" s="18">
        <f>Table9[[#This Row],[Resultado]]/Table9[[#This Row],[Result]]</f>
        <v>0.96109458301920947</v>
      </c>
      <c r="R432" s="16">
        <f t="shared" si="19"/>
        <v>8.0578266200581248E-4</v>
      </c>
      <c r="S432" t="b">
        <f t="shared" si="20"/>
        <v>0</v>
      </c>
    </row>
    <row r="433" spans="1:19" x14ac:dyDescent="0.25">
      <c r="A433" s="13" t="str">
        <f>_xlfn.CONCAT('Processed 2'!$G433,"-",'Processed 2'!$B433,"-",'Processed 2'!$C433)</f>
        <v>10-900-Next Product Improved V2.1</v>
      </c>
      <c r="B433">
        <v>900</v>
      </c>
      <c r="C433" t="s">
        <v>19</v>
      </c>
      <c r="D433">
        <v>0.97537727117582995</v>
      </c>
      <c r="E433" t="b">
        <v>1</v>
      </c>
      <c r="F433">
        <v>7013.38</v>
      </c>
      <c r="G433">
        <v>10</v>
      </c>
      <c r="H433" s="3" t="s">
        <v>458</v>
      </c>
      <c r="J433">
        <v>900</v>
      </c>
      <c r="K433" t="s">
        <v>19</v>
      </c>
      <c r="L433">
        <v>0.97537727117582995</v>
      </c>
      <c r="M433" t="b">
        <v>1</v>
      </c>
      <c r="N433">
        <v>7013.38</v>
      </c>
      <c r="O433">
        <v>10</v>
      </c>
      <c r="P433" s="17">
        <f t="shared" si="18"/>
        <v>7401.54</v>
      </c>
      <c r="Q433" s="18">
        <f>Table9[[#This Row],[Resultado]]/Table9[[#This Row],[Result]]</f>
        <v>0.94755685978863857</v>
      </c>
      <c r="R433" s="16">
        <f t="shared" si="19"/>
        <v>7.879475992108342E-3</v>
      </c>
      <c r="S433" t="b">
        <f t="shared" si="20"/>
        <v>1</v>
      </c>
    </row>
    <row r="434" spans="1:19" x14ac:dyDescent="0.25">
      <c r="A434" s="13" t="str">
        <f>_xlfn.CONCAT('Processed 2'!$G434,"-",'Processed 2'!$B434,"-",'Processed 2'!$C434)</f>
        <v>11-900-Solver method</v>
      </c>
      <c r="B434">
        <v>900</v>
      </c>
      <c r="C434" t="s">
        <v>5</v>
      </c>
      <c r="D434">
        <v>137.533640149923</v>
      </c>
      <c r="E434" t="b">
        <v>1</v>
      </c>
      <c r="F434">
        <v>7410.46</v>
      </c>
      <c r="G434">
        <v>11</v>
      </c>
      <c r="H434" s="3" t="s">
        <v>459</v>
      </c>
      <c r="J434">
        <v>900</v>
      </c>
      <c r="K434" t="s">
        <v>5</v>
      </c>
      <c r="L434">
        <v>137.533640149923</v>
      </c>
      <c r="M434" t="b">
        <v>1</v>
      </c>
      <c r="N434">
        <v>7410.46</v>
      </c>
      <c r="O434">
        <v>11</v>
      </c>
      <c r="P434" s="17">
        <f t="shared" si="18"/>
        <v>7410.46</v>
      </c>
      <c r="Q434" s="18">
        <f>Table9[[#This Row],[Resultado]]/Table9[[#This Row],[Result]]</f>
        <v>1</v>
      </c>
      <c r="R434" s="16">
        <f t="shared" si="19"/>
        <v>1</v>
      </c>
      <c r="S434" t="b">
        <f t="shared" si="20"/>
        <v>1</v>
      </c>
    </row>
    <row r="435" spans="1:19" x14ac:dyDescent="0.25">
      <c r="A435" s="13" t="str">
        <f>_xlfn.CONCAT('Processed 2'!$G435,"-",'Processed 2'!$B435,"-",'Processed 2'!$C435)</f>
        <v>11-900-Next Product2Buy</v>
      </c>
      <c r="B435">
        <v>900</v>
      </c>
      <c r="C435" t="s">
        <v>6</v>
      </c>
      <c r="D435">
        <v>9.1885797931013202E-2</v>
      </c>
      <c r="E435" t="b">
        <v>0</v>
      </c>
      <c r="F435">
        <v>9484.77</v>
      </c>
      <c r="G435">
        <v>11</v>
      </c>
      <c r="H435" s="3" t="s">
        <v>460</v>
      </c>
      <c r="J435">
        <v>900</v>
      </c>
      <c r="K435" t="s">
        <v>6</v>
      </c>
      <c r="L435">
        <v>9.1885797931013202E-2</v>
      </c>
      <c r="M435" t="b">
        <v>0</v>
      </c>
      <c r="N435">
        <v>9484.77</v>
      </c>
      <c r="O435">
        <v>11</v>
      </c>
      <c r="P435" s="17">
        <f t="shared" si="18"/>
        <v>7410.46</v>
      </c>
      <c r="Q435" s="18">
        <f>Table9[[#This Row],[Resultado]]/Table9[[#This Row],[Result]]</f>
        <v>1.2799164964118288</v>
      </c>
      <c r="R435" s="16">
        <f t="shared" si="19"/>
        <v>6.6809689491858213E-4</v>
      </c>
      <c r="S435" t="b">
        <f t="shared" si="20"/>
        <v>0</v>
      </c>
    </row>
    <row r="436" spans="1:19" x14ac:dyDescent="0.25">
      <c r="A436" s="13" t="str">
        <f>_xlfn.CONCAT('Processed 2'!$G436,"-",'Processed 2'!$B436,"-",'Processed 2'!$C436)</f>
        <v>11-900-Next Product Improved V2.1</v>
      </c>
      <c r="B436">
        <v>900</v>
      </c>
      <c r="C436" t="s">
        <v>19</v>
      </c>
      <c r="D436">
        <v>2.8548785971222501</v>
      </c>
      <c r="E436" t="b">
        <v>1</v>
      </c>
      <c r="F436">
        <v>7165.88</v>
      </c>
      <c r="G436">
        <v>11</v>
      </c>
      <c r="H436" s="3" t="s">
        <v>461</v>
      </c>
      <c r="J436">
        <v>900</v>
      </c>
      <c r="K436" t="s">
        <v>19</v>
      </c>
      <c r="L436">
        <v>2.8548785971222501</v>
      </c>
      <c r="M436" t="b">
        <v>1</v>
      </c>
      <c r="N436">
        <v>7165.88</v>
      </c>
      <c r="O436">
        <v>11</v>
      </c>
      <c r="P436" s="17">
        <f t="shared" si="18"/>
        <v>7410.46</v>
      </c>
      <c r="Q436" s="18">
        <f>Table9[[#This Row],[Resultado]]/Table9[[#This Row],[Result]]</f>
        <v>0.96699530123636046</v>
      </c>
      <c r="R436" s="16">
        <f t="shared" si="19"/>
        <v>2.0757674951453312E-2</v>
      </c>
      <c r="S436" t="b">
        <f t="shared" si="20"/>
        <v>1</v>
      </c>
    </row>
    <row r="437" spans="1:19" x14ac:dyDescent="0.25">
      <c r="A437" s="13" t="str">
        <f>_xlfn.CONCAT('Processed 2'!$G437,"-",'Processed 2'!$B437,"-",'Processed 2'!$C437)</f>
        <v>12-900-Solver method</v>
      </c>
      <c r="B437">
        <v>900</v>
      </c>
      <c r="C437" t="s">
        <v>5</v>
      </c>
      <c r="D437">
        <v>140.43086370319801</v>
      </c>
      <c r="E437" t="b">
        <v>1</v>
      </c>
      <c r="F437">
        <v>8128.89</v>
      </c>
      <c r="G437">
        <v>12</v>
      </c>
      <c r="H437" s="3" t="s">
        <v>462</v>
      </c>
      <c r="J437">
        <v>900</v>
      </c>
      <c r="K437" t="s">
        <v>5</v>
      </c>
      <c r="L437">
        <v>140.43086370319801</v>
      </c>
      <c r="M437" t="b">
        <v>1</v>
      </c>
      <c r="N437">
        <v>8128.89</v>
      </c>
      <c r="O437">
        <v>12</v>
      </c>
      <c r="P437" s="17">
        <f t="shared" si="18"/>
        <v>8128.89</v>
      </c>
      <c r="Q437" s="18">
        <f>Table9[[#This Row],[Resultado]]/Table9[[#This Row],[Result]]</f>
        <v>1</v>
      </c>
      <c r="R437" s="16">
        <f t="shared" si="19"/>
        <v>1</v>
      </c>
      <c r="S437" t="b">
        <f t="shared" si="20"/>
        <v>1</v>
      </c>
    </row>
    <row r="438" spans="1:19" x14ac:dyDescent="0.25">
      <c r="A438" s="13" t="str">
        <f>_xlfn.CONCAT('Processed 2'!$G438,"-",'Processed 2'!$B438,"-",'Processed 2'!$C438)</f>
        <v>12-900-Next Product2Buy</v>
      </c>
      <c r="B438">
        <v>900</v>
      </c>
      <c r="C438" t="s">
        <v>6</v>
      </c>
      <c r="D438">
        <v>6.11892329202419E-2</v>
      </c>
      <c r="E438" t="b">
        <v>0</v>
      </c>
      <c r="F438">
        <v>9221.92</v>
      </c>
      <c r="G438">
        <v>12</v>
      </c>
      <c r="H438" s="3" t="s">
        <v>463</v>
      </c>
      <c r="J438">
        <v>900</v>
      </c>
      <c r="K438" t="s">
        <v>6</v>
      </c>
      <c r="L438">
        <v>6.11892329202419E-2</v>
      </c>
      <c r="M438" t="b">
        <v>0</v>
      </c>
      <c r="N438">
        <v>9221.92</v>
      </c>
      <c r="O438">
        <v>12</v>
      </c>
      <c r="P438" s="17">
        <f t="shared" si="18"/>
        <v>8128.89</v>
      </c>
      <c r="Q438" s="18">
        <f>Table9[[#This Row],[Resultado]]/Table9[[#This Row],[Result]]</f>
        <v>1.1344623927744133</v>
      </c>
      <c r="R438" s="16">
        <f t="shared" si="19"/>
        <v>4.3572496320727568E-4</v>
      </c>
      <c r="S438" t="b">
        <f t="shared" si="20"/>
        <v>0</v>
      </c>
    </row>
    <row r="439" spans="1:19" x14ac:dyDescent="0.25">
      <c r="A439" s="13" t="str">
        <f>_xlfn.CONCAT('Processed 2'!$G439,"-",'Processed 2'!$B439,"-",'Processed 2'!$C439)</f>
        <v>12-900-Next Product Improved V2.1</v>
      </c>
      <c r="B439">
        <v>900</v>
      </c>
      <c r="C439" t="s">
        <v>19</v>
      </c>
      <c r="D439">
        <v>4.7733595514099498</v>
      </c>
      <c r="E439" t="b">
        <v>1</v>
      </c>
      <c r="F439">
        <v>8128.89</v>
      </c>
      <c r="G439">
        <v>12</v>
      </c>
      <c r="H439" s="3" t="s">
        <v>464</v>
      </c>
      <c r="J439">
        <v>900</v>
      </c>
      <c r="K439" t="s">
        <v>19</v>
      </c>
      <c r="L439">
        <v>4.7733595514099498</v>
      </c>
      <c r="M439" t="b">
        <v>1</v>
      </c>
      <c r="N439">
        <v>8128.89</v>
      </c>
      <c r="O439">
        <v>12</v>
      </c>
      <c r="P439" s="17">
        <f t="shared" si="18"/>
        <v>8128.89</v>
      </c>
      <c r="Q439" s="18">
        <f>Table9[[#This Row],[Resultado]]/Table9[[#This Row],[Result]]</f>
        <v>1</v>
      </c>
      <c r="R439" s="16">
        <f t="shared" si="19"/>
        <v>3.3990815306088919E-2</v>
      </c>
      <c r="S439" t="b">
        <f t="shared" si="20"/>
        <v>1</v>
      </c>
    </row>
    <row r="440" spans="1:19" x14ac:dyDescent="0.25">
      <c r="A440" s="13" t="str">
        <f>_xlfn.CONCAT('Processed 2'!$G440,"-",'Processed 2'!$B440,"-",'Processed 2'!$C440)</f>
        <v>10-1000-Solver method</v>
      </c>
      <c r="B440">
        <v>1000</v>
      </c>
      <c r="C440" t="s">
        <v>5</v>
      </c>
      <c r="D440">
        <v>180.215517595048</v>
      </c>
      <c r="E440" t="b">
        <v>1</v>
      </c>
      <c r="F440">
        <v>8937.14</v>
      </c>
      <c r="G440">
        <v>10</v>
      </c>
      <c r="H440" s="3" t="s">
        <v>465</v>
      </c>
      <c r="J440">
        <v>1000</v>
      </c>
      <c r="K440" t="s">
        <v>5</v>
      </c>
      <c r="L440">
        <v>180.215517595048</v>
      </c>
      <c r="M440" t="b">
        <v>1</v>
      </c>
      <c r="N440">
        <v>8937.14</v>
      </c>
      <c r="O440">
        <v>10</v>
      </c>
      <c r="P440" s="17">
        <f t="shared" si="18"/>
        <v>8937.14</v>
      </c>
      <c r="Q440" s="18">
        <f>Table9[[#This Row],[Resultado]]/Table9[[#This Row],[Result]]</f>
        <v>1</v>
      </c>
      <c r="R440" s="16">
        <f t="shared" si="19"/>
        <v>1</v>
      </c>
      <c r="S440" t="b">
        <f t="shared" si="20"/>
        <v>1</v>
      </c>
    </row>
    <row r="441" spans="1:19" x14ac:dyDescent="0.25">
      <c r="A441" s="13" t="str">
        <f>_xlfn.CONCAT('Processed 2'!$G441,"-",'Processed 2'!$B441,"-",'Processed 2'!$C441)</f>
        <v>10-1000-Next Product2Buy</v>
      </c>
      <c r="B441">
        <v>1000</v>
      </c>
      <c r="C441" t="s">
        <v>6</v>
      </c>
      <c r="D441">
        <v>9.1025491650498197E-2</v>
      </c>
      <c r="E441" t="b">
        <v>0</v>
      </c>
      <c r="F441">
        <v>10443.450000000001</v>
      </c>
      <c r="G441">
        <v>10</v>
      </c>
      <c r="H441" s="3" t="s">
        <v>466</v>
      </c>
      <c r="J441">
        <v>1000</v>
      </c>
      <c r="K441" t="s">
        <v>6</v>
      </c>
      <c r="L441">
        <v>9.1025491650498197E-2</v>
      </c>
      <c r="M441" t="b">
        <v>0</v>
      </c>
      <c r="N441">
        <v>10443.450000000001</v>
      </c>
      <c r="O441">
        <v>10</v>
      </c>
      <c r="P441" s="17">
        <f t="shared" si="18"/>
        <v>8937.14</v>
      </c>
      <c r="Q441" s="18">
        <f>Table9[[#This Row],[Resultado]]/Table9[[#This Row],[Result]]</f>
        <v>1.1685449707624589</v>
      </c>
      <c r="R441" s="16">
        <f t="shared" si="19"/>
        <v>5.0509241859536416E-4</v>
      </c>
      <c r="S441" t="b">
        <f t="shared" si="20"/>
        <v>0</v>
      </c>
    </row>
    <row r="442" spans="1:19" x14ac:dyDescent="0.25">
      <c r="A442" s="13" t="str">
        <f>_xlfn.CONCAT('Processed 2'!$G442,"-",'Processed 2'!$B442,"-",'Processed 2'!$C442)</f>
        <v>10-1000-Next Product Improved V2.1</v>
      </c>
      <c r="B442">
        <v>1000</v>
      </c>
      <c r="C442" t="s">
        <v>19</v>
      </c>
      <c r="D442">
        <v>6.1710762320799404</v>
      </c>
      <c r="E442" t="b">
        <v>1</v>
      </c>
      <c r="F442">
        <v>8753.99</v>
      </c>
      <c r="G442">
        <v>10</v>
      </c>
      <c r="H442" s="3" t="s">
        <v>467</v>
      </c>
      <c r="J442">
        <v>1000</v>
      </c>
      <c r="K442" t="s">
        <v>19</v>
      </c>
      <c r="L442">
        <v>6.1710762320799404</v>
      </c>
      <c r="M442" t="b">
        <v>1</v>
      </c>
      <c r="N442">
        <v>8753.99</v>
      </c>
      <c r="O442">
        <v>10</v>
      </c>
      <c r="P442" s="17">
        <f t="shared" si="18"/>
        <v>8937.14</v>
      </c>
      <c r="Q442" s="18">
        <f>Table9[[#This Row],[Resultado]]/Table9[[#This Row],[Result]]</f>
        <v>0.97950686685002142</v>
      </c>
      <c r="R442" s="16">
        <f t="shared" si="19"/>
        <v>3.4242757307651014E-2</v>
      </c>
      <c r="S442" t="b">
        <f t="shared" si="20"/>
        <v>1</v>
      </c>
    </row>
    <row r="443" spans="1:19" x14ac:dyDescent="0.25">
      <c r="A443" s="13" t="str">
        <f>_xlfn.CONCAT('Processed 2'!$G443,"-",'Processed 2'!$B443,"-",'Processed 2'!$C443)</f>
        <v>11-1000-Solver method</v>
      </c>
      <c r="B443">
        <v>1000</v>
      </c>
      <c r="C443" t="s">
        <v>5</v>
      </c>
      <c r="D443">
        <v>172.866107296644</v>
      </c>
      <c r="E443" t="b">
        <v>1</v>
      </c>
      <c r="F443">
        <v>6764.79</v>
      </c>
      <c r="G443">
        <v>11</v>
      </c>
      <c r="H443" s="3" t="s">
        <v>468</v>
      </c>
      <c r="J443">
        <v>1000</v>
      </c>
      <c r="K443" t="s">
        <v>5</v>
      </c>
      <c r="L443">
        <v>172.866107296644</v>
      </c>
      <c r="M443" t="b">
        <v>1</v>
      </c>
      <c r="N443">
        <v>6764.79</v>
      </c>
      <c r="O443">
        <v>11</v>
      </c>
      <c r="P443" s="17">
        <f t="shared" si="18"/>
        <v>6764.79</v>
      </c>
      <c r="Q443" s="18">
        <f>Table9[[#This Row],[Resultado]]/Table9[[#This Row],[Result]]</f>
        <v>1</v>
      </c>
      <c r="R443" s="16">
        <f t="shared" si="19"/>
        <v>1</v>
      </c>
      <c r="S443" t="b">
        <f t="shared" si="20"/>
        <v>1</v>
      </c>
    </row>
    <row r="444" spans="1:19" x14ac:dyDescent="0.25">
      <c r="A444" s="13" t="str">
        <f>_xlfn.CONCAT('Processed 2'!$G444,"-",'Processed 2'!$B444,"-",'Processed 2'!$C444)</f>
        <v>11-1000-Next Product2Buy</v>
      </c>
      <c r="B444">
        <v>1000</v>
      </c>
      <c r="C444" t="s">
        <v>6</v>
      </c>
      <c r="D444">
        <v>0.108164335319997</v>
      </c>
      <c r="E444" t="b">
        <v>0</v>
      </c>
      <c r="F444">
        <v>9762.4599999999991</v>
      </c>
      <c r="G444">
        <v>11</v>
      </c>
      <c r="H444" s="3" t="s">
        <v>469</v>
      </c>
      <c r="J444">
        <v>1000</v>
      </c>
      <c r="K444" t="s">
        <v>6</v>
      </c>
      <c r="L444">
        <v>0.108164335319997</v>
      </c>
      <c r="M444" t="b">
        <v>0</v>
      </c>
      <c r="N444">
        <v>9762.4599999999991</v>
      </c>
      <c r="O444">
        <v>11</v>
      </c>
      <c r="P444" s="17">
        <f t="shared" si="18"/>
        <v>6764.79</v>
      </c>
      <c r="Q444" s="18">
        <f>Table9[[#This Row],[Resultado]]/Table9[[#This Row],[Result]]</f>
        <v>1.4431283158826806</v>
      </c>
      <c r="R444" s="16">
        <f t="shared" si="19"/>
        <v>6.2571163897607413E-4</v>
      </c>
      <c r="S444" t="b">
        <f t="shared" si="20"/>
        <v>0</v>
      </c>
    </row>
    <row r="445" spans="1:19" x14ac:dyDescent="0.25">
      <c r="A445" s="13" t="str">
        <f>_xlfn.CONCAT('Processed 2'!$G445,"-",'Processed 2'!$B445,"-",'Processed 2'!$C445)</f>
        <v>11-1000-Next Product Improved V2.1</v>
      </c>
      <c r="B445">
        <v>1000</v>
      </c>
      <c r="C445" t="s">
        <v>19</v>
      </c>
      <c r="D445">
        <v>5.6701232080028996</v>
      </c>
      <c r="E445" t="b">
        <v>1</v>
      </c>
      <c r="F445">
        <v>6725.14</v>
      </c>
      <c r="G445">
        <v>11</v>
      </c>
      <c r="H445" s="3" t="s">
        <v>470</v>
      </c>
      <c r="J445">
        <v>1000</v>
      </c>
      <c r="K445" t="s">
        <v>19</v>
      </c>
      <c r="L445">
        <v>5.6701232080028996</v>
      </c>
      <c r="M445" t="b">
        <v>1</v>
      </c>
      <c r="N445">
        <v>6725.14</v>
      </c>
      <c r="O445">
        <v>11</v>
      </c>
      <c r="P445" s="17">
        <f t="shared" si="18"/>
        <v>6764.79</v>
      </c>
      <c r="Q445" s="18">
        <f>Table9[[#This Row],[Resultado]]/Table9[[#This Row],[Result]]</f>
        <v>0.99413876853531302</v>
      </c>
      <c r="R445" s="16">
        <f t="shared" si="19"/>
        <v>3.2800664610748591E-2</v>
      </c>
      <c r="S445" t="b">
        <f t="shared" si="20"/>
        <v>1</v>
      </c>
    </row>
    <row r="446" spans="1:19" x14ac:dyDescent="0.25">
      <c r="A446" s="13" t="str">
        <f>_xlfn.CONCAT('Processed 2'!$G446,"-",'Processed 2'!$B446,"-",'Processed 2'!$C446)</f>
        <v>12-10-Solver method</v>
      </c>
      <c r="B446">
        <v>10</v>
      </c>
      <c r="C446" t="s">
        <v>5</v>
      </c>
      <c r="D446">
        <v>7.0806037651630502E-2</v>
      </c>
      <c r="E446" t="b">
        <v>1</v>
      </c>
      <c r="F446">
        <v>89.58</v>
      </c>
      <c r="G446">
        <v>12</v>
      </c>
      <c r="H446" s="3" t="s">
        <v>471</v>
      </c>
      <c r="J446">
        <v>10</v>
      </c>
      <c r="K446" t="s">
        <v>5</v>
      </c>
      <c r="L446">
        <v>7.0806037651630502E-2</v>
      </c>
      <c r="M446" t="b">
        <v>1</v>
      </c>
      <c r="N446">
        <v>89.58</v>
      </c>
      <c r="O446">
        <v>12</v>
      </c>
      <c r="P446" s="17">
        <f t="shared" si="18"/>
        <v>89.58</v>
      </c>
      <c r="Q446" s="18">
        <f>Table9[[#This Row],[Resultado]]/Table9[[#This Row],[Result]]</f>
        <v>1</v>
      </c>
      <c r="R446" s="16">
        <f t="shared" si="19"/>
        <v>1</v>
      </c>
      <c r="S446" t="b">
        <f t="shared" si="20"/>
        <v>1</v>
      </c>
    </row>
    <row r="447" spans="1:19" x14ac:dyDescent="0.25">
      <c r="A447" s="13" t="str">
        <f>_xlfn.CONCAT('Processed 2'!$G447,"-",'Processed 2'!$B447,"-",'Processed 2'!$C447)</f>
        <v>12-10-Next Product2Buy</v>
      </c>
      <c r="B447">
        <v>10</v>
      </c>
      <c r="C447" t="s">
        <v>6</v>
      </c>
      <c r="D447">
        <v>1.9950736491098999E-3</v>
      </c>
      <c r="E447" t="b">
        <v>0</v>
      </c>
      <c r="F447">
        <v>95.98</v>
      </c>
      <c r="G447">
        <v>12</v>
      </c>
      <c r="H447" s="3" t="s">
        <v>472</v>
      </c>
      <c r="J447">
        <v>10</v>
      </c>
      <c r="K447" t="s">
        <v>6</v>
      </c>
      <c r="L447">
        <v>1.9950736491098999E-3</v>
      </c>
      <c r="M447" t="b">
        <v>0</v>
      </c>
      <c r="N447">
        <v>95.98</v>
      </c>
      <c r="O447">
        <v>12</v>
      </c>
      <c r="P447" s="17">
        <f t="shared" si="18"/>
        <v>89.58</v>
      </c>
      <c r="Q447" s="18">
        <f>Table9[[#This Row],[Resultado]]/Table9[[#This Row],[Result]]</f>
        <v>1.0714445188658184</v>
      </c>
      <c r="R447" s="16">
        <f t="shared" si="19"/>
        <v>2.8176603511211418E-2</v>
      </c>
      <c r="S447" t="b">
        <f t="shared" si="20"/>
        <v>0</v>
      </c>
    </row>
    <row r="448" spans="1:19" x14ac:dyDescent="0.25">
      <c r="A448" s="13" t="str">
        <f>_xlfn.CONCAT('Processed 2'!$G448,"-",'Processed 2'!$B448,"-",'Processed 2'!$C448)</f>
        <v>12-10-Next Product Improved V2.1</v>
      </c>
      <c r="B448">
        <v>10</v>
      </c>
      <c r="C448" t="s">
        <v>19</v>
      </c>
      <c r="D448">
        <v>4.1677880323478496E-3</v>
      </c>
      <c r="E448" t="b">
        <v>1</v>
      </c>
      <c r="F448">
        <v>89.58</v>
      </c>
      <c r="G448">
        <v>12</v>
      </c>
      <c r="H448" s="3" t="s">
        <v>473</v>
      </c>
      <c r="J448">
        <v>10</v>
      </c>
      <c r="K448" t="s">
        <v>19</v>
      </c>
      <c r="L448">
        <v>4.1677880323478496E-3</v>
      </c>
      <c r="M448" t="b">
        <v>1</v>
      </c>
      <c r="N448">
        <v>89.58</v>
      </c>
      <c r="O448">
        <v>12</v>
      </c>
      <c r="P448" s="17">
        <f t="shared" si="18"/>
        <v>89.58</v>
      </c>
      <c r="Q448" s="18">
        <f>Table9[[#This Row],[Resultado]]/Table9[[#This Row],[Result]]</f>
        <v>1</v>
      </c>
      <c r="R448" s="16">
        <f t="shared" si="19"/>
        <v>5.88620429920622E-2</v>
      </c>
      <c r="S448" t="b">
        <f t="shared" si="20"/>
        <v>1</v>
      </c>
    </row>
    <row r="449" spans="1:19" x14ac:dyDescent="0.25">
      <c r="A449" s="13" t="str">
        <f>_xlfn.CONCAT('Processed 2'!$G449,"-",'Processed 2'!$B449,"-",'Processed 2'!$C449)</f>
        <v>12-30-Solver method</v>
      </c>
      <c r="B449">
        <v>30</v>
      </c>
      <c r="C449" t="s">
        <v>5</v>
      </c>
      <c r="D449">
        <v>0.25801106377671501</v>
      </c>
      <c r="E449" t="b">
        <v>1</v>
      </c>
      <c r="F449">
        <v>265.02999999999997</v>
      </c>
      <c r="G449">
        <v>12</v>
      </c>
      <c r="H449" s="3" t="s">
        <v>474</v>
      </c>
      <c r="J449">
        <v>30</v>
      </c>
      <c r="K449" t="s">
        <v>5</v>
      </c>
      <c r="L449">
        <v>0.25801106377671501</v>
      </c>
      <c r="M449" t="b">
        <v>1</v>
      </c>
      <c r="N449">
        <v>265.02999999999997</v>
      </c>
      <c r="O449">
        <v>12</v>
      </c>
      <c r="P449" s="17">
        <f t="shared" si="18"/>
        <v>265.02999999999997</v>
      </c>
      <c r="Q449" s="18">
        <f>Table9[[#This Row],[Resultado]]/Table9[[#This Row],[Result]]</f>
        <v>1</v>
      </c>
      <c r="R449" s="16">
        <f t="shared" si="19"/>
        <v>1</v>
      </c>
      <c r="S449" t="b">
        <f t="shared" si="20"/>
        <v>1</v>
      </c>
    </row>
    <row r="450" spans="1:19" x14ac:dyDescent="0.25">
      <c r="A450" s="13" t="str">
        <f>_xlfn.CONCAT('Processed 2'!$G450,"-",'Processed 2'!$B450,"-",'Processed 2'!$C450)</f>
        <v>12-30-Next Product2Buy</v>
      </c>
      <c r="B450">
        <v>30</v>
      </c>
      <c r="C450" t="s">
        <v>6</v>
      </c>
      <c r="D450">
        <v>4.02419852439217E-3</v>
      </c>
      <c r="E450" t="b">
        <v>0</v>
      </c>
      <c r="F450">
        <v>293.27</v>
      </c>
      <c r="G450">
        <v>12</v>
      </c>
      <c r="H450" s="3" t="s">
        <v>475</v>
      </c>
      <c r="J450">
        <v>30</v>
      </c>
      <c r="K450" t="s">
        <v>6</v>
      </c>
      <c r="L450">
        <v>4.02419852439217E-3</v>
      </c>
      <c r="M450" t="b">
        <v>0</v>
      </c>
      <c r="N450">
        <v>293.27</v>
      </c>
      <c r="O450">
        <v>12</v>
      </c>
      <c r="P450" s="17">
        <f t="shared" ref="P450:P513" si="21">VLOOKUP(_xlfn.CONCAT($O450,"-",$J450,"-Solver method"),$A:$F,6,0)</f>
        <v>265.02999999999997</v>
      </c>
      <c r="Q450" s="18">
        <f>Table9[[#This Row],[Resultado]]/Table9[[#This Row],[Result]]</f>
        <v>1.1065539750216957</v>
      </c>
      <c r="R450" s="16">
        <f t="shared" si="19"/>
        <v>1.559699985530367E-2</v>
      </c>
      <c r="S450" t="b">
        <f t="shared" si="20"/>
        <v>0</v>
      </c>
    </row>
    <row r="451" spans="1:19" x14ac:dyDescent="0.25">
      <c r="A451" s="13" t="str">
        <f>_xlfn.CONCAT('Processed 2'!$G451,"-",'Processed 2'!$B451,"-",'Processed 2'!$C451)</f>
        <v>12-30-Next Product Improved V2.1</v>
      </c>
      <c r="B451">
        <v>30</v>
      </c>
      <c r="C451" t="s">
        <v>19</v>
      </c>
      <c r="D451">
        <v>4.64819750039384E-2</v>
      </c>
      <c r="E451" t="b">
        <v>1</v>
      </c>
      <c r="F451">
        <v>254.79</v>
      </c>
      <c r="G451">
        <v>12</v>
      </c>
      <c r="H451" s="3" t="s">
        <v>476</v>
      </c>
      <c r="J451">
        <v>30</v>
      </c>
      <c r="K451" t="s">
        <v>19</v>
      </c>
      <c r="L451">
        <v>4.64819750039384E-2</v>
      </c>
      <c r="M451" t="b">
        <v>1</v>
      </c>
      <c r="N451">
        <v>254.79</v>
      </c>
      <c r="O451">
        <v>12</v>
      </c>
      <c r="P451" s="17">
        <f t="shared" si="21"/>
        <v>265.02999999999997</v>
      </c>
      <c r="Q451" s="18">
        <f>Table9[[#This Row],[Resultado]]/Table9[[#This Row],[Result]]</f>
        <v>0.96136286458136821</v>
      </c>
      <c r="R451" s="16">
        <f t="shared" ref="R451:R514" si="22">L451/VLOOKUP(_xlfn.CONCAT($O451,"-",$J451,"-Solver method"),$A:$F,4,0)</f>
        <v>0.18015496825424626</v>
      </c>
      <c r="S451" t="b">
        <f t="shared" ref="S451:S514" si="23">AND(M451,VLOOKUP(_xlfn.CONCAT($O451,"-",$J451,"-Solver method"),$A:$F,5,0))</f>
        <v>1</v>
      </c>
    </row>
    <row r="452" spans="1:19" x14ac:dyDescent="0.25">
      <c r="A452" s="13" t="str">
        <f>_xlfn.CONCAT('Processed 2'!$G452,"-",'Processed 2'!$B452,"-",'Processed 2'!$C452)</f>
        <v>12-40-Solver method</v>
      </c>
      <c r="B452">
        <v>40</v>
      </c>
      <c r="C452" t="s">
        <v>5</v>
      </c>
      <c r="D452">
        <v>0.40433615698681902</v>
      </c>
      <c r="E452" t="b">
        <v>1</v>
      </c>
      <c r="F452">
        <v>340.54</v>
      </c>
      <c r="G452">
        <v>12</v>
      </c>
      <c r="H452" s="3" t="s">
        <v>477</v>
      </c>
      <c r="J452">
        <v>40</v>
      </c>
      <c r="K452" t="s">
        <v>5</v>
      </c>
      <c r="L452">
        <v>0.40433615698681902</v>
      </c>
      <c r="M452" t="b">
        <v>1</v>
      </c>
      <c r="N452">
        <v>340.54</v>
      </c>
      <c r="O452">
        <v>12</v>
      </c>
      <c r="P452" s="17">
        <f t="shared" si="21"/>
        <v>340.54</v>
      </c>
      <c r="Q452" s="18">
        <f>Table9[[#This Row],[Resultado]]/Table9[[#This Row],[Result]]</f>
        <v>1</v>
      </c>
      <c r="R452" s="16">
        <f t="shared" si="22"/>
        <v>1</v>
      </c>
      <c r="S452" t="b">
        <f t="shared" si="23"/>
        <v>1</v>
      </c>
    </row>
    <row r="453" spans="1:19" x14ac:dyDescent="0.25">
      <c r="A453" s="13" t="str">
        <f>_xlfn.CONCAT('Processed 2'!$G453,"-",'Processed 2'!$B453,"-",'Processed 2'!$C453)</f>
        <v>12-40-Next Product2Buy</v>
      </c>
      <c r="B453">
        <v>40</v>
      </c>
      <c r="C453" t="s">
        <v>6</v>
      </c>
      <c r="D453">
        <v>9.5511638134747594E-3</v>
      </c>
      <c r="E453" t="b">
        <v>0</v>
      </c>
      <c r="F453">
        <v>395.28</v>
      </c>
      <c r="G453">
        <v>12</v>
      </c>
      <c r="H453" s="3" t="s">
        <v>478</v>
      </c>
      <c r="J453">
        <v>40</v>
      </c>
      <c r="K453" t="s">
        <v>6</v>
      </c>
      <c r="L453">
        <v>9.5511638134747594E-3</v>
      </c>
      <c r="M453" t="b">
        <v>0</v>
      </c>
      <c r="N453">
        <v>395.28</v>
      </c>
      <c r="O453">
        <v>12</v>
      </c>
      <c r="P453" s="17">
        <f t="shared" si="21"/>
        <v>340.54</v>
      </c>
      <c r="Q453" s="18">
        <f>Table9[[#This Row],[Resultado]]/Table9[[#This Row],[Result]]</f>
        <v>1.160744699594761</v>
      </c>
      <c r="R453" s="16">
        <f t="shared" si="22"/>
        <v>2.3621839522469712E-2</v>
      </c>
      <c r="S453" t="b">
        <f t="shared" si="23"/>
        <v>0</v>
      </c>
    </row>
    <row r="454" spans="1:19" x14ac:dyDescent="0.25">
      <c r="A454" s="13" t="str">
        <f>_xlfn.CONCAT('Processed 2'!$G454,"-",'Processed 2'!$B454,"-",'Processed 2'!$C454)</f>
        <v>12-40-Next Product Improved V2.1</v>
      </c>
      <c r="B454">
        <v>40</v>
      </c>
      <c r="C454" t="s">
        <v>19</v>
      </c>
      <c r="D454">
        <v>3.4131636296802E-2</v>
      </c>
      <c r="E454" t="b">
        <v>1</v>
      </c>
      <c r="F454">
        <v>340.54</v>
      </c>
      <c r="G454">
        <v>12</v>
      </c>
      <c r="H454" s="3" t="s">
        <v>479</v>
      </c>
      <c r="J454">
        <v>40</v>
      </c>
      <c r="K454" t="s">
        <v>19</v>
      </c>
      <c r="L454">
        <v>3.4131636296802E-2</v>
      </c>
      <c r="M454" t="b">
        <v>1</v>
      </c>
      <c r="N454">
        <v>340.54</v>
      </c>
      <c r="O454">
        <v>12</v>
      </c>
      <c r="P454" s="17">
        <f t="shared" si="21"/>
        <v>340.54</v>
      </c>
      <c r="Q454" s="18">
        <f>Table9[[#This Row],[Resultado]]/Table9[[#This Row],[Result]]</f>
        <v>1</v>
      </c>
      <c r="R454" s="16">
        <f t="shared" si="22"/>
        <v>8.4414009746634308E-2</v>
      </c>
      <c r="S454" t="b">
        <f t="shared" si="23"/>
        <v>1</v>
      </c>
    </row>
    <row r="455" spans="1:19" x14ac:dyDescent="0.25">
      <c r="A455" s="13" t="str">
        <f>_xlfn.CONCAT('Processed 2'!$G455,"-",'Processed 2'!$B455,"-",'Processed 2'!$C455)</f>
        <v>12-50-Solver method</v>
      </c>
      <c r="B455">
        <v>50</v>
      </c>
      <c r="C455" t="s">
        <v>5</v>
      </c>
      <c r="D455">
        <v>0.51386787467835904</v>
      </c>
      <c r="E455" t="b">
        <v>1</v>
      </c>
      <c r="F455">
        <v>431.37</v>
      </c>
      <c r="G455">
        <v>12</v>
      </c>
      <c r="H455" s="3" t="s">
        <v>480</v>
      </c>
      <c r="J455">
        <v>50</v>
      </c>
      <c r="K455" t="s">
        <v>5</v>
      </c>
      <c r="L455">
        <v>0.51386787467835904</v>
      </c>
      <c r="M455" t="b">
        <v>1</v>
      </c>
      <c r="N455">
        <v>431.37</v>
      </c>
      <c r="O455">
        <v>12</v>
      </c>
      <c r="P455" s="17">
        <f t="shared" si="21"/>
        <v>431.37</v>
      </c>
      <c r="Q455" s="18">
        <f>Table9[[#This Row],[Resultado]]/Table9[[#This Row],[Result]]</f>
        <v>1</v>
      </c>
      <c r="R455" s="16">
        <f t="shared" si="22"/>
        <v>1</v>
      </c>
      <c r="S455" t="b">
        <f t="shared" si="23"/>
        <v>1</v>
      </c>
    </row>
    <row r="456" spans="1:19" x14ac:dyDescent="0.25">
      <c r="A456" s="13" t="str">
        <f>_xlfn.CONCAT('Processed 2'!$G456,"-",'Processed 2'!$B456,"-",'Processed 2'!$C456)</f>
        <v>12-50-Next Product2Buy</v>
      </c>
      <c r="B456">
        <v>50</v>
      </c>
      <c r="C456" t="s">
        <v>6</v>
      </c>
      <c r="D456">
        <v>7.6758848395734802E-3</v>
      </c>
      <c r="E456" t="b">
        <v>0</v>
      </c>
      <c r="F456">
        <v>474.15</v>
      </c>
      <c r="G456">
        <v>12</v>
      </c>
      <c r="H456" s="3" t="s">
        <v>481</v>
      </c>
      <c r="J456">
        <v>50</v>
      </c>
      <c r="K456" t="s">
        <v>6</v>
      </c>
      <c r="L456">
        <v>7.6758848395734802E-3</v>
      </c>
      <c r="M456" t="b">
        <v>0</v>
      </c>
      <c r="N456">
        <v>474.15</v>
      </c>
      <c r="O456">
        <v>12</v>
      </c>
      <c r="P456" s="17">
        <f t="shared" si="21"/>
        <v>431.37</v>
      </c>
      <c r="Q456" s="18">
        <f>Table9[[#This Row],[Resultado]]/Table9[[#This Row],[Result]]</f>
        <v>1.0991724042005702</v>
      </c>
      <c r="R456" s="16">
        <f t="shared" si="22"/>
        <v>1.4937467815784323E-2</v>
      </c>
      <c r="S456" t="b">
        <f t="shared" si="23"/>
        <v>0</v>
      </c>
    </row>
    <row r="457" spans="1:19" x14ac:dyDescent="0.25">
      <c r="A457" s="13" t="str">
        <f>_xlfn.CONCAT('Processed 2'!$G457,"-",'Processed 2'!$B457,"-",'Processed 2'!$C457)</f>
        <v>12-50-Next Product Improved V2.1</v>
      </c>
      <c r="B457">
        <v>50</v>
      </c>
      <c r="C457" t="s">
        <v>19</v>
      </c>
      <c r="D457">
        <v>3.6593580974636497E-2</v>
      </c>
      <c r="E457" t="b">
        <v>1</v>
      </c>
      <c r="F457">
        <v>421.09</v>
      </c>
      <c r="G457">
        <v>12</v>
      </c>
      <c r="H457" s="3" t="s">
        <v>482</v>
      </c>
      <c r="J457">
        <v>50</v>
      </c>
      <c r="K457" t="s">
        <v>19</v>
      </c>
      <c r="L457">
        <v>3.6593580974636497E-2</v>
      </c>
      <c r="M457" t="b">
        <v>1</v>
      </c>
      <c r="N457">
        <v>421.09</v>
      </c>
      <c r="O457">
        <v>12</v>
      </c>
      <c r="P457" s="17">
        <f t="shared" si="21"/>
        <v>431.37</v>
      </c>
      <c r="Q457" s="18">
        <f>Table9[[#This Row],[Resultado]]/Table9[[#This Row],[Result]]</f>
        <v>0.97616895008925042</v>
      </c>
      <c r="R457" s="16">
        <f t="shared" si="22"/>
        <v>7.1212042584956697E-2</v>
      </c>
      <c r="S457" t="b">
        <f t="shared" si="23"/>
        <v>1</v>
      </c>
    </row>
    <row r="458" spans="1:19" x14ac:dyDescent="0.25">
      <c r="A458" s="13" t="str">
        <f>_xlfn.CONCAT('Processed 2'!$G458,"-",'Processed 2'!$B458,"-",'Processed 2'!$C458)</f>
        <v>12-60-Solver method</v>
      </c>
      <c r="B458">
        <v>60</v>
      </c>
      <c r="C458" t="s">
        <v>5</v>
      </c>
      <c r="D458">
        <v>0.75994418880953596</v>
      </c>
      <c r="E458" t="b">
        <v>1</v>
      </c>
      <c r="F458">
        <v>524.98</v>
      </c>
      <c r="G458">
        <v>12</v>
      </c>
      <c r="H458" s="3" t="s">
        <v>483</v>
      </c>
      <c r="J458">
        <v>60</v>
      </c>
      <c r="K458" t="s">
        <v>5</v>
      </c>
      <c r="L458">
        <v>0.75994418880953596</v>
      </c>
      <c r="M458" t="b">
        <v>1</v>
      </c>
      <c r="N458">
        <v>524.98</v>
      </c>
      <c r="O458">
        <v>12</v>
      </c>
      <c r="P458" s="17">
        <f t="shared" si="21"/>
        <v>524.98</v>
      </c>
      <c r="Q458" s="18">
        <f>Table9[[#This Row],[Resultado]]/Table9[[#This Row],[Result]]</f>
        <v>1</v>
      </c>
      <c r="R458" s="16">
        <f t="shared" si="22"/>
        <v>1</v>
      </c>
      <c r="S458" t="b">
        <f t="shared" si="23"/>
        <v>1</v>
      </c>
    </row>
    <row r="459" spans="1:19" x14ac:dyDescent="0.25">
      <c r="A459" s="13" t="str">
        <f>_xlfn.CONCAT('Processed 2'!$G459,"-",'Processed 2'!$B459,"-",'Processed 2'!$C459)</f>
        <v>12-60-Next Product2Buy</v>
      </c>
      <c r="B459">
        <v>60</v>
      </c>
      <c r="C459" t="s">
        <v>6</v>
      </c>
      <c r="D459">
        <v>6.5735276742109302E-3</v>
      </c>
      <c r="E459" t="b">
        <v>0</v>
      </c>
      <c r="F459">
        <v>626.57000000000005</v>
      </c>
      <c r="G459">
        <v>12</v>
      </c>
      <c r="H459" s="3" t="s">
        <v>484</v>
      </c>
      <c r="J459">
        <v>60</v>
      </c>
      <c r="K459" t="s">
        <v>6</v>
      </c>
      <c r="L459">
        <v>6.5735276742109302E-3</v>
      </c>
      <c r="M459" t="b">
        <v>0</v>
      </c>
      <c r="N459">
        <v>626.57000000000005</v>
      </c>
      <c r="O459">
        <v>12</v>
      </c>
      <c r="P459" s="17">
        <f t="shared" si="21"/>
        <v>524.98</v>
      </c>
      <c r="Q459" s="18">
        <f>Table9[[#This Row],[Resultado]]/Table9[[#This Row],[Result]]</f>
        <v>1.1935121337955732</v>
      </c>
      <c r="R459" s="16">
        <f t="shared" si="22"/>
        <v>8.650013739177953E-3</v>
      </c>
      <c r="S459" t="b">
        <f t="shared" si="23"/>
        <v>0</v>
      </c>
    </row>
    <row r="460" spans="1:19" x14ac:dyDescent="0.25">
      <c r="A460" s="13" t="str">
        <f>_xlfn.CONCAT('Processed 2'!$G460,"-",'Processed 2'!$B460,"-",'Processed 2'!$C460)</f>
        <v>12-60-Next Product Improved V2.1</v>
      </c>
      <c r="B460">
        <v>60</v>
      </c>
      <c r="C460" t="s">
        <v>19</v>
      </c>
      <c r="D460">
        <v>3.2927945964396001E-2</v>
      </c>
      <c r="E460" t="b">
        <v>1</v>
      </c>
      <c r="F460">
        <v>516.04999999999995</v>
      </c>
      <c r="G460">
        <v>12</v>
      </c>
      <c r="H460" s="3" t="s">
        <v>485</v>
      </c>
      <c r="J460">
        <v>60</v>
      </c>
      <c r="K460" t="s">
        <v>19</v>
      </c>
      <c r="L460">
        <v>3.2927945964396001E-2</v>
      </c>
      <c r="M460" t="b">
        <v>1</v>
      </c>
      <c r="N460">
        <v>516.04999999999995</v>
      </c>
      <c r="O460">
        <v>12</v>
      </c>
      <c r="P460" s="17">
        <f t="shared" si="21"/>
        <v>524.98</v>
      </c>
      <c r="Q460" s="18">
        <f>Table9[[#This Row],[Resultado]]/Table9[[#This Row],[Result]]</f>
        <v>0.98298982818393066</v>
      </c>
      <c r="R460" s="16">
        <f t="shared" si="22"/>
        <v>4.3329426620102363E-2</v>
      </c>
      <c r="S460" t="b">
        <f t="shared" si="23"/>
        <v>1</v>
      </c>
    </row>
    <row r="461" spans="1:19" x14ac:dyDescent="0.25">
      <c r="A461" s="13" t="str">
        <f>_xlfn.CONCAT('Processed 2'!$G461,"-",'Processed 2'!$B461,"-",'Processed 2'!$C461)</f>
        <v>12-80-Solver method</v>
      </c>
      <c r="B461">
        <v>80</v>
      </c>
      <c r="C461" t="s">
        <v>5</v>
      </c>
      <c r="D461">
        <v>1.11506319579373</v>
      </c>
      <c r="E461" t="b">
        <v>1</v>
      </c>
      <c r="F461">
        <v>707.07</v>
      </c>
      <c r="G461">
        <v>12</v>
      </c>
      <c r="H461" s="3" t="s">
        <v>36</v>
      </c>
      <c r="J461">
        <v>80</v>
      </c>
      <c r="K461" t="s">
        <v>5</v>
      </c>
      <c r="L461">
        <v>1.11506319579373</v>
      </c>
      <c r="M461" t="b">
        <v>1</v>
      </c>
      <c r="N461">
        <v>707.07</v>
      </c>
      <c r="O461">
        <v>12</v>
      </c>
      <c r="P461" s="17">
        <f t="shared" si="21"/>
        <v>707.07</v>
      </c>
      <c r="Q461" s="18">
        <f>Table9[[#This Row],[Resultado]]/Table9[[#This Row],[Result]]</f>
        <v>1</v>
      </c>
      <c r="R461" s="16">
        <f t="shared" si="22"/>
        <v>1</v>
      </c>
      <c r="S461" t="b">
        <f t="shared" si="23"/>
        <v>1</v>
      </c>
    </row>
    <row r="462" spans="1:19" x14ac:dyDescent="0.25">
      <c r="A462" s="13" t="str">
        <f>_xlfn.CONCAT('Processed 2'!$G462,"-",'Processed 2'!$B462,"-",'Processed 2'!$C462)</f>
        <v>12-80-Next Product2Buy</v>
      </c>
      <c r="B462">
        <v>80</v>
      </c>
      <c r="C462" t="s">
        <v>6</v>
      </c>
      <c r="D462">
        <v>6.5686456309404798E-2</v>
      </c>
      <c r="E462" t="b">
        <v>0</v>
      </c>
      <c r="F462">
        <v>706.33</v>
      </c>
      <c r="G462">
        <v>12</v>
      </c>
      <c r="H462" s="3" t="s">
        <v>30</v>
      </c>
      <c r="J462">
        <v>80</v>
      </c>
      <c r="K462" t="s">
        <v>6</v>
      </c>
      <c r="L462">
        <v>6.5686456309404798E-2</v>
      </c>
      <c r="M462" t="b">
        <v>0</v>
      </c>
      <c r="N462">
        <v>706.33</v>
      </c>
      <c r="O462">
        <v>12</v>
      </c>
      <c r="P462" s="17">
        <f t="shared" si="21"/>
        <v>707.07</v>
      </c>
      <c r="Q462" s="18">
        <f>Table9[[#This Row],[Resultado]]/Table9[[#This Row],[Result]]</f>
        <v>0.99895342752485605</v>
      </c>
      <c r="R462" s="16">
        <f t="shared" si="22"/>
        <v>5.8908281214184927E-2</v>
      </c>
      <c r="S462" t="b">
        <f t="shared" si="23"/>
        <v>0</v>
      </c>
    </row>
    <row r="463" spans="1:19" x14ac:dyDescent="0.25">
      <c r="A463" s="13" t="str">
        <f>_xlfn.CONCAT('Processed 2'!$G463,"-",'Processed 2'!$B463,"-",'Processed 2'!$C463)</f>
        <v>12-80-Next Product Improved V2.1</v>
      </c>
      <c r="B463">
        <v>80</v>
      </c>
      <c r="C463" t="s">
        <v>19</v>
      </c>
      <c r="D463">
        <v>9.1710618731292298E-2</v>
      </c>
      <c r="E463" t="b">
        <v>1</v>
      </c>
      <c r="F463">
        <v>685.12</v>
      </c>
      <c r="G463">
        <v>12</v>
      </c>
      <c r="H463" s="3" t="s">
        <v>24</v>
      </c>
      <c r="J463">
        <v>80</v>
      </c>
      <c r="K463" t="s">
        <v>19</v>
      </c>
      <c r="L463">
        <v>9.1710618731292298E-2</v>
      </c>
      <c r="M463" t="b">
        <v>1</v>
      </c>
      <c r="N463">
        <v>685.12</v>
      </c>
      <c r="O463">
        <v>12</v>
      </c>
      <c r="P463" s="17">
        <f t="shared" si="21"/>
        <v>707.07</v>
      </c>
      <c r="Q463" s="18">
        <f>Table9[[#This Row],[Resultado]]/Table9[[#This Row],[Result]]</f>
        <v>0.96895639752782603</v>
      </c>
      <c r="R463" s="16">
        <f t="shared" si="22"/>
        <v>8.2247014408910135E-2</v>
      </c>
      <c r="S463" t="b">
        <f t="shared" si="23"/>
        <v>1</v>
      </c>
    </row>
    <row r="464" spans="1:19" x14ac:dyDescent="0.25">
      <c r="A464" s="13" t="str">
        <f>_xlfn.CONCAT('Processed 2'!$G464,"-",'Processed 2'!$B464,"-",'Processed 2'!$C464)</f>
        <v>12-90-Solver method</v>
      </c>
      <c r="B464">
        <v>90</v>
      </c>
      <c r="C464" t="s">
        <v>5</v>
      </c>
      <c r="D464">
        <v>1.77304611602688</v>
      </c>
      <c r="E464" t="b">
        <v>1</v>
      </c>
      <c r="F464">
        <v>797.35</v>
      </c>
      <c r="G464">
        <v>12</v>
      </c>
      <c r="H464" s="3" t="s">
        <v>486</v>
      </c>
      <c r="J464">
        <v>90</v>
      </c>
      <c r="K464" t="s">
        <v>5</v>
      </c>
      <c r="L464">
        <v>1.77304611602688</v>
      </c>
      <c r="M464" t="b">
        <v>1</v>
      </c>
      <c r="N464">
        <v>797.35</v>
      </c>
      <c r="O464">
        <v>12</v>
      </c>
      <c r="P464" s="17">
        <f t="shared" si="21"/>
        <v>797.35</v>
      </c>
      <c r="Q464" s="18">
        <f>Table9[[#This Row],[Resultado]]/Table9[[#This Row],[Result]]</f>
        <v>1</v>
      </c>
      <c r="R464" s="16">
        <f t="shared" si="22"/>
        <v>1</v>
      </c>
      <c r="S464" t="b">
        <f t="shared" si="23"/>
        <v>1</v>
      </c>
    </row>
    <row r="465" spans="1:19" x14ac:dyDescent="0.25">
      <c r="A465" s="13" t="str">
        <f>_xlfn.CONCAT('Processed 2'!$G465,"-",'Processed 2'!$B465,"-",'Processed 2'!$C465)</f>
        <v>12-90-Next Product2Buy</v>
      </c>
      <c r="B465">
        <v>90</v>
      </c>
      <c r="C465" t="s">
        <v>6</v>
      </c>
      <c r="D465">
        <v>1.4019669301055601E-2</v>
      </c>
      <c r="E465" t="b">
        <v>0</v>
      </c>
      <c r="F465">
        <v>833.02</v>
      </c>
      <c r="G465">
        <v>12</v>
      </c>
      <c r="H465" s="3" t="s">
        <v>487</v>
      </c>
      <c r="J465">
        <v>90</v>
      </c>
      <c r="K465" t="s">
        <v>6</v>
      </c>
      <c r="L465">
        <v>1.4019669301055601E-2</v>
      </c>
      <c r="M465" t="b">
        <v>0</v>
      </c>
      <c r="N465">
        <v>833.02</v>
      </c>
      <c r="O465">
        <v>12</v>
      </c>
      <c r="P465" s="17">
        <f t="shared" si="21"/>
        <v>797.35</v>
      </c>
      <c r="Q465" s="18">
        <f>Table9[[#This Row],[Resultado]]/Table9[[#This Row],[Result]]</f>
        <v>1.0447356869630651</v>
      </c>
      <c r="R465" s="16">
        <f t="shared" si="22"/>
        <v>7.9071092253773373E-3</v>
      </c>
      <c r="S465" t="b">
        <f t="shared" si="23"/>
        <v>0</v>
      </c>
    </row>
    <row r="466" spans="1:19" x14ac:dyDescent="0.25">
      <c r="A466" s="13" t="str">
        <f>_xlfn.CONCAT('Processed 2'!$G466,"-",'Processed 2'!$B466,"-",'Processed 2'!$C466)</f>
        <v>12-90-Next Product Improved V2.1</v>
      </c>
      <c r="B466">
        <v>90</v>
      </c>
      <c r="C466" t="s">
        <v>19</v>
      </c>
      <c r="D466">
        <v>3.79728607624851E-2</v>
      </c>
      <c r="E466" t="b">
        <v>1</v>
      </c>
      <c r="F466">
        <v>792.32</v>
      </c>
      <c r="G466">
        <v>12</v>
      </c>
      <c r="H466" s="3" t="s">
        <v>488</v>
      </c>
      <c r="J466">
        <v>90</v>
      </c>
      <c r="K466" t="s">
        <v>19</v>
      </c>
      <c r="L466">
        <v>3.79728607624851E-2</v>
      </c>
      <c r="M466" t="b">
        <v>1</v>
      </c>
      <c r="N466">
        <v>792.32</v>
      </c>
      <c r="O466">
        <v>12</v>
      </c>
      <c r="P466" s="17">
        <f t="shared" si="21"/>
        <v>797.35</v>
      </c>
      <c r="Q466" s="18">
        <f>Table9[[#This Row],[Resultado]]/Table9[[#This Row],[Result]]</f>
        <v>0.99369160343638308</v>
      </c>
      <c r="R466" s="16">
        <f t="shared" si="22"/>
        <v>2.1416736101357792E-2</v>
      </c>
      <c r="S466" t="b">
        <f t="shared" si="23"/>
        <v>1</v>
      </c>
    </row>
    <row r="467" spans="1:19" x14ac:dyDescent="0.25">
      <c r="A467" s="13" t="str">
        <f>_xlfn.CONCAT('Processed 2'!$G467,"-",'Processed 2'!$B467,"-",'Processed 2'!$C467)</f>
        <v>12-100-Solver method</v>
      </c>
      <c r="B467">
        <v>100</v>
      </c>
      <c r="C467" t="s">
        <v>5</v>
      </c>
      <c r="D467">
        <v>1.7873336823242101</v>
      </c>
      <c r="E467" t="b">
        <v>1</v>
      </c>
      <c r="F467">
        <v>879.39</v>
      </c>
      <c r="G467">
        <v>12</v>
      </c>
      <c r="H467" s="3" t="s">
        <v>489</v>
      </c>
      <c r="J467">
        <v>100</v>
      </c>
      <c r="K467" t="s">
        <v>5</v>
      </c>
      <c r="L467">
        <v>1.7873336823242101</v>
      </c>
      <c r="M467" t="b">
        <v>1</v>
      </c>
      <c r="N467">
        <v>879.39</v>
      </c>
      <c r="O467">
        <v>12</v>
      </c>
      <c r="P467" s="17">
        <f t="shared" si="21"/>
        <v>879.39</v>
      </c>
      <c r="Q467" s="18">
        <f>Table9[[#This Row],[Resultado]]/Table9[[#This Row],[Result]]</f>
        <v>1</v>
      </c>
      <c r="R467" s="16">
        <f t="shared" si="22"/>
        <v>1</v>
      </c>
      <c r="S467" t="b">
        <f t="shared" si="23"/>
        <v>1</v>
      </c>
    </row>
    <row r="468" spans="1:19" x14ac:dyDescent="0.25">
      <c r="A468" s="13" t="str">
        <f>_xlfn.CONCAT('Processed 2'!$G468,"-",'Processed 2'!$B468,"-",'Processed 2'!$C468)</f>
        <v>12-100-Next Product2Buy</v>
      </c>
      <c r="B468">
        <v>100</v>
      </c>
      <c r="C468" t="s">
        <v>6</v>
      </c>
      <c r="D468">
        <v>1.6550536942708499E-2</v>
      </c>
      <c r="E468" t="b">
        <v>0</v>
      </c>
      <c r="F468">
        <v>902.67</v>
      </c>
      <c r="G468">
        <v>12</v>
      </c>
      <c r="H468" s="3" t="s">
        <v>490</v>
      </c>
      <c r="J468">
        <v>100</v>
      </c>
      <c r="K468" t="s">
        <v>6</v>
      </c>
      <c r="L468">
        <v>1.6550536942708499E-2</v>
      </c>
      <c r="M468" t="b">
        <v>0</v>
      </c>
      <c r="N468">
        <v>902.67</v>
      </c>
      <c r="O468">
        <v>12</v>
      </c>
      <c r="P468" s="17">
        <f t="shared" si="21"/>
        <v>879.39</v>
      </c>
      <c r="Q468" s="18">
        <f>Table9[[#This Row],[Resultado]]/Table9[[#This Row],[Result]]</f>
        <v>1.0264728959847167</v>
      </c>
      <c r="R468" s="16">
        <f t="shared" si="22"/>
        <v>9.2599032326110137E-3</v>
      </c>
      <c r="S468" t="b">
        <f t="shared" si="23"/>
        <v>0</v>
      </c>
    </row>
    <row r="469" spans="1:19" x14ac:dyDescent="0.25">
      <c r="A469" s="13" t="str">
        <f>_xlfn.CONCAT('Processed 2'!$G469,"-",'Processed 2'!$B469,"-",'Processed 2'!$C469)</f>
        <v>12-100-Next Product Improved V2.1</v>
      </c>
      <c r="B469">
        <v>100</v>
      </c>
      <c r="C469" t="s">
        <v>19</v>
      </c>
      <c r="D469">
        <v>5.5029653284671E-2</v>
      </c>
      <c r="E469" t="b">
        <v>1</v>
      </c>
      <c r="F469">
        <v>852.53</v>
      </c>
      <c r="G469">
        <v>12</v>
      </c>
      <c r="H469" s="3" t="s">
        <v>491</v>
      </c>
      <c r="J469">
        <v>100</v>
      </c>
      <c r="K469" t="s">
        <v>19</v>
      </c>
      <c r="L469">
        <v>5.5029653284671E-2</v>
      </c>
      <c r="M469" t="b">
        <v>1</v>
      </c>
      <c r="N469">
        <v>852.53</v>
      </c>
      <c r="O469">
        <v>12</v>
      </c>
      <c r="P469" s="17">
        <f t="shared" si="21"/>
        <v>879.39</v>
      </c>
      <c r="Q469" s="18">
        <f>Table9[[#This Row],[Resultado]]/Table9[[#This Row],[Result]]</f>
        <v>0.96945610025131057</v>
      </c>
      <c r="R469" s="16">
        <f t="shared" si="22"/>
        <v>3.0788684748060936E-2</v>
      </c>
      <c r="S469" t="b">
        <f t="shared" si="23"/>
        <v>1</v>
      </c>
    </row>
    <row r="470" spans="1:19" x14ac:dyDescent="0.25">
      <c r="A470" s="13" t="str">
        <f>_xlfn.CONCAT('Processed 2'!$G470,"-",'Processed 2'!$B470,"-",'Processed 2'!$C470)</f>
        <v>12-150-Solver method</v>
      </c>
      <c r="B470">
        <v>150</v>
      </c>
      <c r="C470" t="s">
        <v>5</v>
      </c>
      <c r="D470">
        <v>3.4867766370844899</v>
      </c>
      <c r="E470" t="b">
        <v>1</v>
      </c>
      <c r="F470">
        <v>1255.8599999999999</v>
      </c>
      <c r="G470">
        <v>12</v>
      </c>
      <c r="H470" s="3" t="s">
        <v>492</v>
      </c>
      <c r="J470">
        <v>150</v>
      </c>
      <c r="K470" t="s">
        <v>5</v>
      </c>
      <c r="L470">
        <v>3.4867766370844899</v>
      </c>
      <c r="M470" t="b">
        <v>1</v>
      </c>
      <c r="N470">
        <v>1255.8599999999999</v>
      </c>
      <c r="O470">
        <v>12</v>
      </c>
      <c r="P470" s="17">
        <f t="shared" si="21"/>
        <v>1255.8599999999999</v>
      </c>
      <c r="Q470" s="18">
        <f>Table9[[#This Row],[Resultado]]/Table9[[#This Row],[Result]]</f>
        <v>1</v>
      </c>
      <c r="R470" s="16">
        <f t="shared" si="22"/>
        <v>1</v>
      </c>
      <c r="S470" t="b">
        <f t="shared" si="23"/>
        <v>1</v>
      </c>
    </row>
    <row r="471" spans="1:19" x14ac:dyDescent="0.25">
      <c r="A471" s="13" t="str">
        <f>_xlfn.CONCAT('Processed 2'!$G471,"-",'Processed 2'!$B471,"-",'Processed 2'!$C471)</f>
        <v>12-150-Next Product2Buy</v>
      </c>
      <c r="B471">
        <v>150</v>
      </c>
      <c r="C471" t="s">
        <v>6</v>
      </c>
      <c r="D471">
        <v>1.9267250433230701E-2</v>
      </c>
      <c r="E471" t="b">
        <v>0</v>
      </c>
      <c r="F471">
        <v>1496.6</v>
      </c>
      <c r="G471">
        <v>12</v>
      </c>
      <c r="H471" s="3" t="s">
        <v>493</v>
      </c>
      <c r="J471">
        <v>150</v>
      </c>
      <c r="K471" t="s">
        <v>6</v>
      </c>
      <c r="L471">
        <v>1.9267250433230701E-2</v>
      </c>
      <c r="M471" t="b">
        <v>0</v>
      </c>
      <c r="N471">
        <v>1496.6</v>
      </c>
      <c r="O471">
        <v>12</v>
      </c>
      <c r="P471" s="17">
        <f t="shared" si="21"/>
        <v>1255.8599999999999</v>
      </c>
      <c r="Q471" s="18">
        <f>Table9[[#This Row],[Resultado]]/Table9[[#This Row],[Result]]</f>
        <v>1.1916933416145112</v>
      </c>
      <c r="R471" s="16">
        <f t="shared" si="22"/>
        <v>5.5258057623505368E-3</v>
      </c>
      <c r="S471" t="b">
        <f t="shared" si="23"/>
        <v>0</v>
      </c>
    </row>
    <row r="472" spans="1:19" x14ac:dyDescent="0.25">
      <c r="A472" s="13" t="str">
        <f>_xlfn.CONCAT('Processed 2'!$G472,"-",'Processed 2'!$B472,"-",'Processed 2'!$C472)</f>
        <v>12-150-Next Product Improved V2.1</v>
      </c>
      <c r="B472">
        <v>150</v>
      </c>
      <c r="C472" t="s">
        <v>19</v>
      </c>
      <c r="D472">
        <v>0.137999773538833</v>
      </c>
      <c r="E472" t="b">
        <v>1</v>
      </c>
      <c r="F472">
        <v>1208.5999999999999</v>
      </c>
      <c r="G472">
        <v>12</v>
      </c>
      <c r="H472" s="3" t="s">
        <v>494</v>
      </c>
      <c r="J472">
        <v>150</v>
      </c>
      <c r="K472" t="s">
        <v>19</v>
      </c>
      <c r="L472">
        <v>0.137999773538833</v>
      </c>
      <c r="M472" t="b">
        <v>1</v>
      </c>
      <c r="N472">
        <v>1208.5999999999999</v>
      </c>
      <c r="O472">
        <v>12</v>
      </c>
      <c r="P472" s="17">
        <f t="shared" si="21"/>
        <v>1255.8599999999999</v>
      </c>
      <c r="Q472" s="18">
        <f>Table9[[#This Row],[Resultado]]/Table9[[#This Row],[Result]]</f>
        <v>0.96236841686175212</v>
      </c>
      <c r="R472" s="16">
        <f t="shared" si="22"/>
        <v>3.9578036651703383E-2</v>
      </c>
      <c r="S472" t="b">
        <f t="shared" si="23"/>
        <v>1</v>
      </c>
    </row>
    <row r="473" spans="1:19" x14ac:dyDescent="0.25">
      <c r="A473" s="13" t="str">
        <f>_xlfn.CONCAT('Processed 2'!$G473,"-",'Processed 2'!$B473,"-",'Processed 2'!$C473)</f>
        <v>12-200-Solver method</v>
      </c>
      <c r="B473">
        <v>200</v>
      </c>
      <c r="C473" t="s">
        <v>5</v>
      </c>
      <c r="D473">
        <v>5.9595233484744998</v>
      </c>
      <c r="E473" t="b">
        <v>1</v>
      </c>
      <c r="F473">
        <v>1644.43</v>
      </c>
      <c r="G473">
        <v>12</v>
      </c>
      <c r="H473" s="3" t="s">
        <v>495</v>
      </c>
      <c r="J473">
        <v>200</v>
      </c>
      <c r="K473" t="s">
        <v>5</v>
      </c>
      <c r="L473">
        <v>5.9595233484744998</v>
      </c>
      <c r="M473" t="b">
        <v>1</v>
      </c>
      <c r="N473">
        <v>1644.43</v>
      </c>
      <c r="O473">
        <v>12</v>
      </c>
      <c r="P473" s="17">
        <f t="shared" si="21"/>
        <v>1644.43</v>
      </c>
      <c r="Q473" s="18">
        <f>Table9[[#This Row],[Resultado]]/Table9[[#This Row],[Result]]</f>
        <v>1</v>
      </c>
      <c r="R473" s="16">
        <f t="shared" si="22"/>
        <v>1</v>
      </c>
      <c r="S473" t="b">
        <f t="shared" si="23"/>
        <v>1</v>
      </c>
    </row>
    <row r="474" spans="1:19" x14ac:dyDescent="0.25">
      <c r="A474" s="13" t="str">
        <f>_xlfn.CONCAT('Processed 2'!$G474,"-",'Processed 2'!$B474,"-",'Processed 2'!$C474)</f>
        <v>12-200-Next Product2Buy</v>
      </c>
      <c r="B474">
        <v>200</v>
      </c>
      <c r="C474" t="s">
        <v>6</v>
      </c>
      <c r="D474">
        <v>1.30695170141272E-2</v>
      </c>
      <c r="E474" t="b">
        <v>0</v>
      </c>
      <c r="F474">
        <v>1763.24</v>
      </c>
      <c r="G474">
        <v>12</v>
      </c>
      <c r="H474" s="3" t="s">
        <v>496</v>
      </c>
      <c r="J474">
        <v>200</v>
      </c>
      <c r="K474" t="s">
        <v>6</v>
      </c>
      <c r="L474">
        <v>1.30695170141272E-2</v>
      </c>
      <c r="M474" t="b">
        <v>0</v>
      </c>
      <c r="N474">
        <v>1763.24</v>
      </c>
      <c r="O474">
        <v>12</v>
      </c>
      <c r="P474" s="17">
        <f t="shared" si="21"/>
        <v>1644.43</v>
      </c>
      <c r="Q474" s="18">
        <f>Table9[[#This Row],[Resultado]]/Table9[[#This Row],[Result]]</f>
        <v>1.0722499589523422</v>
      </c>
      <c r="R474" s="16">
        <f t="shared" si="22"/>
        <v>2.193047371392998E-3</v>
      </c>
      <c r="S474" t="b">
        <f t="shared" si="23"/>
        <v>0</v>
      </c>
    </row>
    <row r="475" spans="1:19" x14ac:dyDescent="0.25">
      <c r="A475" s="13" t="str">
        <f>_xlfn.CONCAT('Processed 2'!$G475,"-",'Processed 2'!$B475,"-",'Processed 2'!$C475)</f>
        <v>12-200-Next Product Improved V2.1</v>
      </c>
      <c r="B475">
        <v>200</v>
      </c>
      <c r="C475" t="s">
        <v>19</v>
      </c>
      <c r="D475">
        <v>0.211444165835214</v>
      </c>
      <c r="E475" t="b">
        <v>1</v>
      </c>
      <c r="F475">
        <v>1585.53</v>
      </c>
      <c r="G475">
        <v>12</v>
      </c>
      <c r="H475" s="3" t="s">
        <v>497</v>
      </c>
      <c r="J475">
        <v>200</v>
      </c>
      <c r="K475" t="s">
        <v>19</v>
      </c>
      <c r="L475">
        <v>0.211444165835214</v>
      </c>
      <c r="M475" t="b">
        <v>1</v>
      </c>
      <c r="N475">
        <v>1585.53</v>
      </c>
      <c r="O475">
        <v>12</v>
      </c>
      <c r="P475" s="17">
        <f t="shared" si="21"/>
        <v>1644.43</v>
      </c>
      <c r="Q475" s="18">
        <f>Table9[[#This Row],[Resultado]]/Table9[[#This Row],[Result]]</f>
        <v>0.96418211781589969</v>
      </c>
      <c r="R475" s="16">
        <f t="shared" si="22"/>
        <v>3.5480046552605386E-2</v>
      </c>
      <c r="S475" t="b">
        <f t="shared" si="23"/>
        <v>1</v>
      </c>
    </row>
    <row r="476" spans="1:19" x14ac:dyDescent="0.25">
      <c r="A476" s="13" t="str">
        <f>_xlfn.CONCAT('Processed 2'!$G476,"-",'Processed 2'!$B476,"-",'Processed 2'!$C476)</f>
        <v>12-250-Solver method</v>
      </c>
      <c r="B476">
        <v>250</v>
      </c>
      <c r="C476" t="s">
        <v>5</v>
      </c>
      <c r="D476">
        <v>9.7756701117208404</v>
      </c>
      <c r="E476" t="b">
        <v>1</v>
      </c>
      <c r="F476">
        <v>2237.39</v>
      </c>
      <c r="G476">
        <v>12</v>
      </c>
      <c r="H476" s="3" t="s">
        <v>498</v>
      </c>
      <c r="J476">
        <v>250</v>
      </c>
      <c r="K476" t="s">
        <v>5</v>
      </c>
      <c r="L476">
        <v>9.7756701117208404</v>
      </c>
      <c r="M476" t="b">
        <v>1</v>
      </c>
      <c r="N476">
        <v>2237.39</v>
      </c>
      <c r="O476">
        <v>12</v>
      </c>
      <c r="P476" s="17">
        <f t="shared" si="21"/>
        <v>2237.39</v>
      </c>
      <c r="Q476" s="18">
        <f>Table9[[#This Row],[Resultado]]/Table9[[#This Row],[Result]]</f>
        <v>1</v>
      </c>
      <c r="R476" s="16">
        <f t="shared" si="22"/>
        <v>1</v>
      </c>
      <c r="S476" t="b">
        <f t="shared" si="23"/>
        <v>1</v>
      </c>
    </row>
    <row r="477" spans="1:19" x14ac:dyDescent="0.25">
      <c r="A477" s="13" t="str">
        <f>_xlfn.CONCAT('Processed 2'!$G477,"-",'Processed 2'!$B477,"-",'Processed 2'!$C477)</f>
        <v>12-250-Next Product2Buy</v>
      </c>
      <c r="B477">
        <v>250</v>
      </c>
      <c r="C477" t="s">
        <v>6</v>
      </c>
      <c r="D477">
        <v>2.6252674867407601E-2</v>
      </c>
      <c r="E477" t="b">
        <v>0</v>
      </c>
      <c r="F477">
        <v>2518.8200000000002</v>
      </c>
      <c r="G477">
        <v>12</v>
      </c>
      <c r="H477" s="3" t="s">
        <v>499</v>
      </c>
      <c r="J477">
        <v>250</v>
      </c>
      <c r="K477" t="s">
        <v>6</v>
      </c>
      <c r="L477">
        <v>2.6252674867407601E-2</v>
      </c>
      <c r="M477" t="b">
        <v>0</v>
      </c>
      <c r="N477">
        <v>2518.8200000000002</v>
      </c>
      <c r="O477">
        <v>12</v>
      </c>
      <c r="P477" s="17">
        <f t="shared" si="21"/>
        <v>2237.39</v>
      </c>
      <c r="Q477" s="18">
        <f>Table9[[#This Row],[Resultado]]/Table9[[#This Row],[Result]]</f>
        <v>1.1257849547910737</v>
      </c>
      <c r="R477" s="16">
        <f t="shared" si="22"/>
        <v>2.6855115370486111E-3</v>
      </c>
      <c r="S477" t="b">
        <f t="shared" si="23"/>
        <v>0</v>
      </c>
    </row>
    <row r="478" spans="1:19" x14ac:dyDescent="0.25">
      <c r="A478" s="13" t="str">
        <f>_xlfn.CONCAT('Processed 2'!$G478,"-",'Processed 2'!$B478,"-",'Processed 2'!$C478)</f>
        <v>12-250-Next Product Improved V2.1</v>
      </c>
      <c r="B478">
        <v>250</v>
      </c>
      <c r="C478" t="s">
        <v>19</v>
      </c>
      <c r="D478">
        <v>0.26400818214041799</v>
      </c>
      <c r="E478" t="b">
        <v>1</v>
      </c>
      <c r="F478">
        <v>2196.85</v>
      </c>
      <c r="G478">
        <v>12</v>
      </c>
      <c r="H478" s="3" t="s">
        <v>500</v>
      </c>
      <c r="J478">
        <v>250</v>
      </c>
      <c r="K478" t="s">
        <v>19</v>
      </c>
      <c r="L478">
        <v>0.26400818214041799</v>
      </c>
      <c r="M478" t="b">
        <v>1</v>
      </c>
      <c r="N478">
        <v>2196.85</v>
      </c>
      <c r="O478">
        <v>12</v>
      </c>
      <c r="P478" s="17">
        <f t="shared" si="21"/>
        <v>2237.39</v>
      </c>
      <c r="Q478" s="18">
        <f>Table9[[#This Row],[Resultado]]/Table9[[#This Row],[Result]]</f>
        <v>0.98188067346327645</v>
      </c>
      <c r="R478" s="16">
        <f t="shared" si="22"/>
        <v>2.7006658277459388E-2</v>
      </c>
      <c r="S478" t="b">
        <f t="shared" si="23"/>
        <v>1</v>
      </c>
    </row>
    <row r="479" spans="1:19" x14ac:dyDescent="0.25">
      <c r="A479" s="13" t="str">
        <f>_xlfn.CONCAT('Processed 2'!$G479,"-",'Processed 2'!$B479,"-",'Processed 2'!$C479)</f>
        <v>12-300-Solver method</v>
      </c>
      <c r="B479">
        <v>300</v>
      </c>
      <c r="C479" t="s">
        <v>5</v>
      </c>
      <c r="D479">
        <v>13.12079734023</v>
      </c>
      <c r="E479" t="b">
        <v>1</v>
      </c>
      <c r="F479">
        <v>2661</v>
      </c>
      <c r="G479">
        <v>12</v>
      </c>
      <c r="H479" s="3" t="s">
        <v>501</v>
      </c>
      <c r="J479">
        <v>300</v>
      </c>
      <c r="K479" t="s">
        <v>5</v>
      </c>
      <c r="L479">
        <v>13.12079734023</v>
      </c>
      <c r="M479" t="b">
        <v>1</v>
      </c>
      <c r="N479">
        <v>2661</v>
      </c>
      <c r="O479">
        <v>12</v>
      </c>
      <c r="P479" s="17">
        <f t="shared" si="21"/>
        <v>2661</v>
      </c>
      <c r="Q479" s="18">
        <f>Table9[[#This Row],[Resultado]]/Table9[[#This Row],[Result]]</f>
        <v>1</v>
      </c>
      <c r="R479" s="16">
        <f t="shared" si="22"/>
        <v>1</v>
      </c>
      <c r="S479" t="b">
        <f t="shared" si="23"/>
        <v>1</v>
      </c>
    </row>
    <row r="480" spans="1:19" x14ac:dyDescent="0.25">
      <c r="A480" s="13" t="str">
        <f>_xlfn.CONCAT('Processed 2'!$G480,"-",'Processed 2'!$B480,"-",'Processed 2'!$C480)</f>
        <v>12-300-Next Product2Buy</v>
      </c>
      <c r="B480">
        <v>300</v>
      </c>
      <c r="C480" t="s">
        <v>6</v>
      </c>
      <c r="D480">
        <v>3.4284251430967999E-2</v>
      </c>
      <c r="E480" t="b">
        <v>0</v>
      </c>
      <c r="F480">
        <v>3136.14</v>
      </c>
      <c r="G480">
        <v>12</v>
      </c>
      <c r="H480" s="3" t="s">
        <v>502</v>
      </c>
      <c r="J480">
        <v>300</v>
      </c>
      <c r="K480" t="s">
        <v>6</v>
      </c>
      <c r="L480">
        <v>3.4284251430967999E-2</v>
      </c>
      <c r="M480" t="b">
        <v>0</v>
      </c>
      <c r="N480">
        <v>3136.14</v>
      </c>
      <c r="O480">
        <v>12</v>
      </c>
      <c r="P480" s="17">
        <f t="shared" si="21"/>
        <v>2661</v>
      </c>
      <c r="Q480" s="18">
        <f>Table9[[#This Row],[Resultado]]/Table9[[#This Row],[Result]]</f>
        <v>1.1785569334836528</v>
      </c>
      <c r="R480" s="16">
        <f t="shared" si="22"/>
        <v>2.612970122314763E-3</v>
      </c>
      <c r="S480" t="b">
        <f t="shared" si="23"/>
        <v>0</v>
      </c>
    </row>
    <row r="481" spans="1:19" x14ac:dyDescent="0.25">
      <c r="A481" s="13" t="str">
        <f>_xlfn.CONCAT('Processed 2'!$G481,"-",'Processed 2'!$B481,"-",'Processed 2'!$C481)</f>
        <v>12-300-Next Product Improved V2.1</v>
      </c>
      <c r="B481">
        <v>300</v>
      </c>
      <c r="C481" t="s">
        <v>19</v>
      </c>
      <c r="D481">
        <v>0.44856828952896399</v>
      </c>
      <c r="E481" t="b">
        <v>1</v>
      </c>
      <c r="F481">
        <v>2551.73</v>
      </c>
      <c r="G481">
        <v>12</v>
      </c>
      <c r="H481" s="3" t="s">
        <v>503</v>
      </c>
      <c r="J481">
        <v>300</v>
      </c>
      <c r="K481" t="s">
        <v>19</v>
      </c>
      <c r="L481">
        <v>0.44856828952896399</v>
      </c>
      <c r="M481" t="b">
        <v>1</v>
      </c>
      <c r="N481">
        <v>2551.73</v>
      </c>
      <c r="O481">
        <v>12</v>
      </c>
      <c r="P481" s="17">
        <f t="shared" si="21"/>
        <v>2661</v>
      </c>
      <c r="Q481" s="18">
        <f>Table9[[#This Row],[Resultado]]/Table9[[#This Row],[Result]]</f>
        <v>0.95893649004133785</v>
      </c>
      <c r="R481" s="16">
        <f t="shared" si="22"/>
        <v>3.4187578536374288E-2</v>
      </c>
      <c r="S481" t="b">
        <f t="shared" si="23"/>
        <v>1</v>
      </c>
    </row>
    <row r="482" spans="1:19" x14ac:dyDescent="0.25">
      <c r="A482" s="13" t="str">
        <f>_xlfn.CONCAT('Processed 2'!$G482,"-",'Processed 2'!$B482,"-",'Processed 2'!$C482)</f>
        <v>12-350-Solver method</v>
      </c>
      <c r="B482">
        <v>350</v>
      </c>
      <c r="C482" t="s">
        <v>5</v>
      </c>
      <c r="D482">
        <v>20.755346863020499</v>
      </c>
      <c r="E482" t="b">
        <v>1</v>
      </c>
      <c r="F482">
        <v>3139.68</v>
      </c>
      <c r="G482">
        <v>12</v>
      </c>
      <c r="H482" s="3" t="s">
        <v>504</v>
      </c>
      <c r="J482">
        <v>350</v>
      </c>
      <c r="K482" t="s">
        <v>5</v>
      </c>
      <c r="L482">
        <v>20.755346863020499</v>
      </c>
      <c r="M482" t="b">
        <v>1</v>
      </c>
      <c r="N482">
        <v>3139.68</v>
      </c>
      <c r="O482">
        <v>12</v>
      </c>
      <c r="P482" s="17">
        <f t="shared" si="21"/>
        <v>3139.68</v>
      </c>
      <c r="Q482" s="18">
        <f>Table9[[#This Row],[Resultado]]/Table9[[#This Row],[Result]]</f>
        <v>1</v>
      </c>
      <c r="R482" s="16">
        <f t="shared" si="22"/>
        <v>1</v>
      </c>
      <c r="S482" t="b">
        <f t="shared" si="23"/>
        <v>1</v>
      </c>
    </row>
    <row r="483" spans="1:19" x14ac:dyDescent="0.25">
      <c r="A483" s="13" t="str">
        <f>_xlfn.CONCAT('Processed 2'!$G483,"-",'Processed 2'!$B483,"-",'Processed 2'!$C483)</f>
        <v>12-350-Next Product2Buy</v>
      </c>
      <c r="B483">
        <v>350</v>
      </c>
      <c r="C483" t="s">
        <v>6</v>
      </c>
      <c r="D483">
        <v>3.47494814367479E-2</v>
      </c>
      <c r="E483" t="b">
        <v>0</v>
      </c>
      <c r="F483">
        <v>3417.59</v>
      </c>
      <c r="G483">
        <v>12</v>
      </c>
      <c r="H483" s="3" t="s">
        <v>505</v>
      </c>
      <c r="J483">
        <v>350</v>
      </c>
      <c r="K483" t="s">
        <v>6</v>
      </c>
      <c r="L483">
        <v>3.47494814367479E-2</v>
      </c>
      <c r="M483" t="b">
        <v>0</v>
      </c>
      <c r="N483">
        <v>3417.59</v>
      </c>
      <c r="O483">
        <v>12</v>
      </c>
      <c r="P483" s="17">
        <f t="shared" si="21"/>
        <v>3139.68</v>
      </c>
      <c r="Q483" s="18">
        <f>Table9[[#This Row],[Resultado]]/Table9[[#This Row],[Result]]</f>
        <v>1.0885153901034501</v>
      </c>
      <c r="R483" s="16">
        <f t="shared" si="22"/>
        <v>1.6742423851591008E-3</v>
      </c>
      <c r="S483" t="b">
        <f t="shared" si="23"/>
        <v>0</v>
      </c>
    </row>
    <row r="484" spans="1:19" x14ac:dyDescent="0.25">
      <c r="A484" s="13" t="str">
        <f>_xlfn.CONCAT('Processed 2'!$G484,"-",'Processed 2'!$B484,"-",'Processed 2'!$C484)</f>
        <v>12-350-Next Product Improved V2.1</v>
      </c>
      <c r="B484">
        <v>350</v>
      </c>
      <c r="C484" t="s">
        <v>19</v>
      </c>
      <c r="D484">
        <v>0.449374852307933</v>
      </c>
      <c r="E484" t="b">
        <v>1</v>
      </c>
      <c r="F484">
        <v>3139.68</v>
      </c>
      <c r="G484">
        <v>12</v>
      </c>
      <c r="H484" s="3" t="s">
        <v>506</v>
      </c>
      <c r="J484">
        <v>350</v>
      </c>
      <c r="K484" t="s">
        <v>19</v>
      </c>
      <c r="L484">
        <v>0.449374852307933</v>
      </c>
      <c r="M484" t="b">
        <v>1</v>
      </c>
      <c r="N484">
        <v>3139.68</v>
      </c>
      <c r="O484">
        <v>12</v>
      </c>
      <c r="P484" s="17">
        <f t="shared" si="21"/>
        <v>3139.68</v>
      </c>
      <c r="Q484" s="18">
        <f>Table9[[#This Row],[Resultado]]/Table9[[#This Row],[Result]]</f>
        <v>1</v>
      </c>
      <c r="R484" s="16">
        <f t="shared" si="22"/>
        <v>2.1651040345106332E-2</v>
      </c>
      <c r="S484" t="b">
        <f t="shared" si="23"/>
        <v>1</v>
      </c>
    </row>
    <row r="485" spans="1:19" x14ac:dyDescent="0.25">
      <c r="A485" s="13" t="str">
        <f>_xlfn.CONCAT('Processed 2'!$G485,"-",'Processed 2'!$B485,"-",'Processed 2'!$C485)</f>
        <v>12-400-Solver method</v>
      </c>
      <c r="B485">
        <v>400</v>
      </c>
      <c r="C485" t="s">
        <v>5</v>
      </c>
      <c r="D485">
        <v>23.661554606679601</v>
      </c>
      <c r="E485" t="b">
        <v>1</v>
      </c>
      <c r="F485">
        <v>1972.71</v>
      </c>
      <c r="G485">
        <v>12</v>
      </c>
      <c r="H485" s="3" t="s">
        <v>507</v>
      </c>
      <c r="J485">
        <v>400</v>
      </c>
      <c r="K485" t="s">
        <v>5</v>
      </c>
      <c r="L485">
        <v>23.661554606679601</v>
      </c>
      <c r="M485" t="b">
        <v>1</v>
      </c>
      <c r="N485">
        <v>1972.71</v>
      </c>
      <c r="O485">
        <v>12</v>
      </c>
      <c r="P485" s="17">
        <f t="shared" si="21"/>
        <v>1972.71</v>
      </c>
      <c r="Q485" s="18">
        <f>Table9[[#This Row],[Resultado]]/Table9[[#This Row],[Result]]</f>
        <v>1</v>
      </c>
      <c r="R485" s="16">
        <f t="shared" si="22"/>
        <v>1</v>
      </c>
      <c r="S485" t="b">
        <f t="shared" si="23"/>
        <v>1</v>
      </c>
    </row>
    <row r="486" spans="1:19" x14ac:dyDescent="0.25">
      <c r="A486" s="13" t="str">
        <f>_xlfn.CONCAT('Processed 2'!$G486,"-",'Processed 2'!$B486,"-",'Processed 2'!$C486)</f>
        <v>12-400-Next Product2Buy</v>
      </c>
      <c r="B486">
        <v>400</v>
      </c>
      <c r="C486" t="s">
        <v>6</v>
      </c>
      <c r="D486">
        <v>3.1654512156691697E-2</v>
      </c>
      <c r="E486" t="b">
        <v>0</v>
      </c>
      <c r="F486">
        <v>3540.09</v>
      </c>
      <c r="G486">
        <v>12</v>
      </c>
      <c r="H486" s="3" t="s">
        <v>508</v>
      </c>
      <c r="J486">
        <v>400</v>
      </c>
      <c r="K486" t="s">
        <v>6</v>
      </c>
      <c r="L486">
        <v>3.1654512156691697E-2</v>
      </c>
      <c r="M486" t="b">
        <v>0</v>
      </c>
      <c r="N486">
        <v>3540.09</v>
      </c>
      <c r="O486">
        <v>12</v>
      </c>
      <c r="P486" s="17">
        <f t="shared" si="21"/>
        <v>1972.71</v>
      </c>
      <c r="Q486" s="18">
        <f>Table9[[#This Row],[Resultado]]/Table9[[#This Row],[Result]]</f>
        <v>1.7945313806895085</v>
      </c>
      <c r="R486" s="16">
        <f t="shared" si="22"/>
        <v>1.3378035671314556E-3</v>
      </c>
      <c r="S486" t="b">
        <f t="shared" si="23"/>
        <v>0</v>
      </c>
    </row>
    <row r="487" spans="1:19" x14ac:dyDescent="0.25">
      <c r="A487" s="13" t="str">
        <f>_xlfn.CONCAT('Processed 2'!$G487,"-",'Processed 2'!$B487,"-",'Processed 2'!$C487)</f>
        <v>12-400-Next Product Improved V2.1</v>
      </c>
      <c r="B487">
        <v>400</v>
      </c>
      <c r="C487" t="s">
        <v>19</v>
      </c>
      <c r="D487">
        <v>1.0575322132804801</v>
      </c>
      <c r="E487" t="b">
        <v>1</v>
      </c>
      <c r="F487">
        <v>1957.85</v>
      </c>
      <c r="G487">
        <v>12</v>
      </c>
      <c r="H487" s="3" t="s">
        <v>509</v>
      </c>
      <c r="J487">
        <v>400</v>
      </c>
      <c r="K487" t="s">
        <v>19</v>
      </c>
      <c r="L487">
        <v>1.0575322132804801</v>
      </c>
      <c r="M487" t="b">
        <v>1</v>
      </c>
      <c r="N487">
        <v>1957.85</v>
      </c>
      <c r="O487">
        <v>12</v>
      </c>
      <c r="P487" s="17">
        <f t="shared" si="21"/>
        <v>1972.71</v>
      </c>
      <c r="Q487" s="18">
        <f>Table9[[#This Row],[Resultado]]/Table9[[#This Row],[Result]]</f>
        <v>0.99246721515073166</v>
      </c>
      <c r="R487" s="16">
        <f t="shared" si="22"/>
        <v>4.4694113757932932E-2</v>
      </c>
      <c r="S487" t="b">
        <f t="shared" si="23"/>
        <v>1</v>
      </c>
    </row>
    <row r="488" spans="1:19" x14ac:dyDescent="0.25">
      <c r="A488" s="13" t="str">
        <f>_xlfn.CONCAT('Processed 2'!$G488,"-",'Processed 2'!$B488,"-",'Processed 2'!$C488)</f>
        <v>12-450-Solver method</v>
      </c>
      <c r="B488">
        <v>450</v>
      </c>
      <c r="C488" t="s">
        <v>5</v>
      </c>
      <c r="D488">
        <v>31.893351969883899</v>
      </c>
      <c r="E488" t="b">
        <v>1</v>
      </c>
      <c r="F488">
        <v>3753.84</v>
      </c>
      <c r="G488">
        <v>12</v>
      </c>
      <c r="H488" s="3" t="s">
        <v>510</v>
      </c>
      <c r="J488">
        <v>450</v>
      </c>
      <c r="K488" t="s">
        <v>5</v>
      </c>
      <c r="L488">
        <v>31.893351969883899</v>
      </c>
      <c r="M488" t="b">
        <v>1</v>
      </c>
      <c r="N488">
        <v>3753.84</v>
      </c>
      <c r="O488">
        <v>12</v>
      </c>
      <c r="P488" s="17">
        <f t="shared" si="21"/>
        <v>3753.84</v>
      </c>
      <c r="Q488" s="18">
        <f>Table9[[#This Row],[Resultado]]/Table9[[#This Row],[Result]]</f>
        <v>1</v>
      </c>
      <c r="R488" s="16">
        <f t="shared" si="22"/>
        <v>1</v>
      </c>
      <c r="S488" t="b">
        <f t="shared" si="23"/>
        <v>1</v>
      </c>
    </row>
    <row r="489" spans="1:19" x14ac:dyDescent="0.25">
      <c r="A489" s="13" t="str">
        <f>_xlfn.CONCAT('Processed 2'!$G489,"-",'Processed 2'!$B489,"-",'Processed 2'!$C489)</f>
        <v>12-450-Next Product2Buy</v>
      </c>
      <c r="B489">
        <v>450</v>
      </c>
      <c r="C489" t="s">
        <v>6</v>
      </c>
      <c r="D489">
        <v>3.7415733471618702E-2</v>
      </c>
      <c r="E489" t="b">
        <v>0</v>
      </c>
      <c r="F489">
        <v>3605.15</v>
      </c>
      <c r="G489">
        <v>12</v>
      </c>
      <c r="H489" s="3" t="s">
        <v>511</v>
      </c>
      <c r="J489">
        <v>450</v>
      </c>
      <c r="K489" t="s">
        <v>6</v>
      </c>
      <c r="L489">
        <v>3.7415733471618702E-2</v>
      </c>
      <c r="M489" t="b">
        <v>0</v>
      </c>
      <c r="N489">
        <v>3605.15</v>
      </c>
      <c r="O489">
        <v>12</v>
      </c>
      <c r="P489" s="17">
        <f t="shared" si="21"/>
        <v>3753.84</v>
      </c>
      <c r="Q489" s="18">
        <f>Table9[[#This Row],[Resultado]]/Table9[[#This Row],[Result]]</f>
        <v>0.96038989408179354</v>
      </c>
      <c r="R489" s="16">
        <f t="shared" si="22"/>
        <v>1.1731514927295647E-3</v>
      </c>
      <c r="S489" t="b">
        <f t="shared" si="23"/>
        <v>0</v>
      </c>
    </row>
    <row r="490" spans="1:19" x14ac:dyDescent="0.25">
      <c r="A490" s="13" t="str">
        <f>_xlfn.CONCAT('Processed 2'!$G490,"-",'Processed 2'!$B490,"-",'Processed 2'!$C490)</f>
        <v>12-450-Next Product Improved V2.1</v>
      </c>
      <c r="B490">
        <v>450</v>
      </c>
      <c r="C490" t="s">
        <v>19</v>
      </c>
      <c r="D490">
        <v>0.21964887031980099</v>
      </c>
      <c r="E490" t="b">
        <v>1</v>
      </c>
      <c r="F490">
        <v>3557.11</v>
      </c>
      <c r="G490">
        <v>12</v>
      </c>
      <c r="H490" s="3" t="s">
        <v>512</v>
      </c>
      <c r="J490">
        <v>450</v>
      </c>
      <c r="K490" t="s">
        <v>19</v>
      </c>
      <c r="L490">
        <v>0.21964887031980099</v>
      </c>
      <c r="M490" t="b">
        <v>1</v>
      </c>
      <c r="N490">
        <v>3557.11</v>
      </c>
      <c r="O490">
        <v>12</v>
      </c>
      <c r="P490" s="17">
        <f t="shared" si="21"/>
        <v>3753.84</v>
      </c>
      <c r="Q490" s="18">
        <f>Table9[[#This Row],[Resultado]]/Table9[[#This Row],[Result]]</f>
        <v>0.9475923321185773</v>
      </c>
      <c r="R490" s="16">
        <f t="shared" si="22"/>
        <v>6.8869797858566251E-3</v>
      </c>
      <c r="S490" t="b">
        <f t="shared" si="23"/>
        <v>1</v>
      </c>
    </row>
    <row r="491" spans="1:19" x14ac:dyDescent="0.25">
      <c r="A491" s="13" t="str">
        <f>_xlfn.CONCAT('Processed 2'!$G491,"-",'Processed 2'!$B491,"-",'Processed 2'!$C491)</f>
        <v>12-500-Solver method</v>
      </c>
      <c r="B491">
        <v>500</v>
      </c>
      <c r="C491" t="s">
        <v>5</v>
      </c>
      <c r="D491">
        <v>39.187191487685702</v>
      </c>
      <c r="E491" t="b">
        <v>1</v>
      </c>
      <c r="F491">
        <v>4096.91</v>
      </c>
      <c r="G491">
        <v>12</v>
      </c>
      <c r="H491" s="3" t="s">
        <v>513</v>
      </c>
      <c r="J491">
        <v>500</v>
      </c>
      <c r="K491" t="s">
        <v>5</v>
      </c>
      <c r="L491">
        <v>39.187191487685702</v>
      </c>
      <c r="M491" t="b">
        <v>1</v>
      </c>
      <c r="N491">
        <v>4096.91</v>
      </c>
      <c r="O491">
        <v>12</v>
      </c>
      <c r="P491" s="17">
        <f t="shared" si="21"/>
        <v>4096.91</v>
      </c>
      <c r="Q491" s="18">
        <f>Table9[[#This Row],[Resultado]]/Table9[[#This Row],[Result]]</f>
        <v>1</v>
      </c>
      <c r="R491" s="16">
        <f t="shared" si="22"/>
        <v>1</v>
      </c>
      <c r="S491" t="b">
        <f t="shared" si="23"/>
        <v>1</v>
      </c>
    </row>
    <row r="492" spans="1:19" x14ac:dyDescent="0.25">
      <c r="A492" s="13" t="str">
        <f>_xlfn.CONCAT('Processed 2'!$G492,"-",'Processed 2'!$B492,"-",'Processed 2'!$C492)</f>
        <v>12-500-Next Product2Buy</v>
      </c>
      <c r="B492">
        <v>500</v>
      </c>
      <c r="C492" t="s">
        <v>6</v>
      </c>
      <c r="D492">
        <v>7.1639677309235594E-2</v>
      </c>
      <c r="E492" t="b">
        <v>0</v>
      </c>
      <c r="F492">
        <v>4655.8500000000004</v>
      </c>
      <c r="G492">
        <v>12</v>
      </c>
      <c r="H492" s="3" t="s">
        <v>514</v>
      </c>
      <c r="J492">
        <v>500</v>
      </c>
      <c r="K492" t="s">
        <v>6</v>
      </c>
      <c r="L492">
        <v>7.1639677309235594E-2</v>
      </c>
      <c r="M492" t="b">
        <v>0</v>
      </c>
      <c r="N492">
        <v>4655.8500000000004</v>
      </c>
      <c r="O492">
        <v>12</v>
      </c>
      <c r="P492" s="17">
        <f t="shared" si="21"/>
        <v>4096.91</v>
      </c>
      <c r="Q492" s="18">
        <f>Table9[[#This Row],[Resultado]]/Table9[[#This Row],[Result]]</f>
        <v>1.1364296506391403</v>
      </c>
      <c r="R492" s="16">
        <f t="shared" si="22"/>
        <v>1.8281401291987934E-3</v>
      </c>
      <c r="S492" t="b">
        <f t="shared" si="23"/>
        <v>0</v>
      </c>
    </row>
    <row r="493" spans="1:19" x14ac:dyDescent="0.25">
      <c r="A493" s="13" t="str">
        <f>_xlfn.CONCAT('Processed 2'!$G493,"-",'Processed 2'!$B493,"-",'Processed 2'!$C493)</f>
        <v>12-500-Next Product Improved V2.1</v>
      </c>
      <c r="B493">
        <v>500</v>
      </c>
      <c r="C493" t="s">
        <v>19</v>
      </c>
      <c r="D493">
        <v>0.40458928477656197</v>
      </c>
      <c r="E493" t="b">
        <v>1</v>
      </c>
      <c r="F493">
        <v>4020.22</v>
      </c>
      <c r="G493">
        <v>12</v>
      </c>
      <c r="H493" s="3" t="s">
        <v>515</v>
      </c>
      <c r="J493">
        <v>500</v>
      </c>
      <c r="K493" t="s">
        <v>19</v>
      </c>
      <c r="L493">
        <v>0.40458928477656197</v>
      </c>
      <c r="M493" t="b">
        <v>1</v>
      </c>
      <c r="N493">
        <v>4020.22</v>
      </c>
      <c r="O493">
        <v>12</v>
      </c>
      <c r="P493" s="17">
        <f t="shared" si="21"/>
        <v>4096.91</v>
      </c>
      <c r="Q493" s="18">
        <f>Table9[[#This Row],[Resultado]]/Table9[[#This Row],[Result]]</f>
        <v>0.98128101422779601</v>
      </c>
      <c r="R493" s="16">
        <f t="shared" si="22"/>
        <v>1.0324528740563133E-2</v>
      </c>
      <c r="S493" t="b">
        <f t="shared" si="23"/>
        <v>1</v>
      </c>
    </row>
    <row r="494" spans="1:19" x14ac:dyDescent="0.25">
      <c r="A494" s="13" t="str">
        <f>_xlfn.CONCAT('Processed 2'!$G494,"-",'Processed 2'!$B494,"-",'Processed 2'!$C494)</f>
        <v>12-1200-Solver method</v>
      </c>
      <c r="B494">
        <v>1200</v>
      </c>
      <c r="C494" t="s">
        <v>5</v>
      </c>
      <c r="D494">
        <v>257.76327382437103</v>
      </c>
      <c r="E494" t="b">
        <v>1</v>
      </c>
      <c r="F494">
        <v>10781.22</v>
      </c>
      <c r="G494">
        <v>12</v>
      </c>
      <c r="H494" s="3" t="s">
        <v>516</v>
      </c>
      <c r="J494">
        <v>1200</v>
      </c>
      <c r="K494" t="s">
        <v>5</v>
      </c>
      <c r="L494">
        <v>257.76327382437103</v>
      </c>
      <c r="M494" t="b">
        <v>1</v>
      </c>
      <c r="N494">
        <v>10781.22</v>
      </c>
      <c r="O494">
        <v>12</v>
      </c>
      <c r="P494" s="17">
        <f t="shared" si="21"/>
        <v>10781.22</v>
      </c>
      <c r="Q494" s="18">
        <f>Table9[[#This Row],[Resultado]]/Table9[[#This Row],[Result]]</f>
        <v>1</v>
      </c>
      <c r="R494" s="16">
        <f t="shared" si="22"/>
        <v>1</v>
      </c>
      <c r="S494" t="b">
        <f t="shared" si="23"/>
        <v>1</v>
      </c>
    </row>
    <row r="495" spans="1:19" x14ac:dyDescent="0.25">
      <c r="A495" s="13" t="str">
        <f>_xlfn.CONCAT('Processed 2'!$G495,"-",'Processed 2'!$B495,"-",'Processed 2'!$C495)</f>
        <v>12-1200-Next Product2Buy</v>
      </c>
      <c r="B495">
        <v>1200</v>
      </c>
      <c r="C495" t="s">
        <v>6</v>
      </c>
      <c r="D495">
        <v>0.17503273840782099</v>
      </c>
      <c r="E495" t="b">
        <v>0</v>
      </c>
      <c r="F495">
        <v>11776.12</v>
      </c>
      <c r="G495">
        <v>12</v>
      </c>
      <c r="H495" s="3" t="s">
        <v>517</v>
      </c>
      <c r="J495">
        <v>1200</v>
      </c>
      <c r="K495" t="s">
        <v>6</v>
      </c>
      <c r="L495">
        <v>0.17503273840782099</v>
      </c>
      <c r="M495" t="b">
        <v>0</v>
      </c>
      <c r="N495">
        <v>11776.12</v>
      </c>
      <c r="O495">
        <v>12</v>
      </c>
      <c r="P495" s="17">
        <f t="shared" si="21"/>
        <v>10781.22</v>
      </c>
      <c r="Q495" s="18">
        <f>Table9[[#This Row],[Resultado]]/Table9[[#This Row],[Result]]</f>
        <v>1.0922808364916032</v>
      </c>
      <c r="R495" s="16">
        <f t="shared" si="22"/>
        <v>6.7904451945734082E-4</v>
      </c>
      <c r="S495" t="b">
        <f t="shared" si="23"/>
        <v>0</v>
      </c>
    </row>
    <row r="496" spans="1:19" x14ac:dyDescent="0.25">
      <c r="A496" s="13" t="str">
        <f>_xlfn.CONCAT('Processed 2'!$G496,"-",'Processed 2'!$B496,"-",'Processed 2'!$C496)</f>
        <v>12-1200-Next Product Improved V2.1</v>
      </c>
      <c r="B496">
        <v>1200</v>
      </c>
      <c r="C496" t="s">
        <v>19</v>
      </c>
      <c r="D496">
        <v>9.0085160885889692</v>
      </c>
      <c r="E496" t="b">
        <v>1</v>
      </c>
      <c r="F496">
        <v>10719.56</v>
      </c>
      <c r="G496">
        <v>12</v>
      </c>
      <c r="H496" s="3" t="s">
        <v>518</v>
      </c>
      <c r="J496">
        <v>1200</v>
      </c>
      <c r="K496" t="s">
        <v>19</v>
      </c>
      <c r="L496">
        <v>9.0085160885889692</v>
      </c>
      <c r="M496" t="b">
        <v>1</v>
      </c>
      <c r="N496">
        <v>10719.56</v>
      </c>
      <c r="O496">
        <v>12</v>
      </c>
      <c r="P496" s="17">
        <f t="shared" si="21"/>
        <v>10781.22</v>
      </c>
      <c r="Q496" s="18">
        <f>Table9[[#This Row],[Resultado]]/Table9[[#This Row],[Result]]</f>
        <v>0.99428079567989525</v>
      </c>
      <c r="R496" s="16">
        <f t="shared" si="22"/>
        <v>3.4948796059779214E-2</v>
      </c>
      <c r="S496" t="b">
        <f t="shared" si="23"/>
        <v>1</v>
      </c>
    </row>
    <row r="497" spans="1:19" x14ac:dyDescent="0.25">
      <c r="A497" s="13" t="str">
        <f>_xlfn.CONCAT('Processed 2'!$G497,"-",'Processed 2'!$B497,"-",'Processed 2'!$C497)</f>
        <v>12-2000-Solver method</v>
      </c>
      <c r="B497">
        <v>2000</v>
      </c>
      <c r="C497" t="s">
        <v>5</v>
      </c>
      <c r="D497">
        <v>855.70872991387898</v>
      </c>
      <c r="E497" t="b">
        <v>1</v>
      </c>
      <c r="F497">
        <v>17375.650000000001</v>
      </c>
      <c r="G497">
        <v>12</v>
      </c>
      <c r="H497" s="3" t="s">
        <v>519</v>
      </c>
      <c r="J497">
        <v>2000</v>
      </c>
      <c r="K497" t="s">
        <v>5</v>
      </c>
      <c r="L497">
        <v>855.70872991387898</v>
      </c>
      <c r="M497" t="b">
        <v>1</v>
      </c>
      <c r="N497">
        <v>17375.650000000001</v>
      </c>
      <c r="O497">
        <v>12</v>
      </c>
      <c r="P497" s="17">
        <f t="shared" si="21"/>
        <v>17375.650000000001</v>
      </c>
      <c r="Q497" s="18">
        <f>Table9[[#This Row],[Resultado]]/Table9[[#This Row],[Result]]</f>
        <v>1</v>
      </c>
      <c r="R497" s="16">
        <f t="shared" si="22"/>
        <v>1</v>
      </c>
      <c r="S497" t="b">
        <f t="shared" si="23"/>
        <v>1</v>
      </c>
    </row>
    <row r="498" spans="1:19" x14ac:dyDescent="0.25">
      <c r="A498" s="13" t="str">
        <f>_xlfn.CONCAT('Processed 2'!$G498,"-",'Processed 2'!$B498,"-",'Processed 2'!$C498)</f>
        <v>12-2000-Next Product2Buy</v>
      </c>
      <c r="B498">
        <v>2000</v>
      </c>
      <c r="C498" t="s">
        <v>6</v>
      </c>
      <c r="D498">
        <v>0.13896469503219999</v>
      </c>
      <c r="E498" t="b">
        <v>0</v>
      </c>
      <c r="F498">
        <v>18200.84</v>
      </c>
      <c r="G498">
        <v>12</v>
      </c>
      <c r="H498" s="3" t="s">
        <v>520</v>
      </c>
      <c r="J498">
        <v>2000</v>
      </c>
      <c r="K498" t="s">
        <v>6</v>
      </c>
      <c r="L498">
        <v>0.13896469503219999</v>
      </c>
      <c r="M498" t="b">
        <v>0</v>
      </c>
      <c r="N498">
        <v>18200.84</v>
      </c>
      <c r="O498">
        <v>12</v>
      </c>
      <c r="P498" s="17">
        <f t="shared" si="21"/>
        <v>17375.650000000001</v>
      </c>
      <c r="Q498" s="18">
        <f>Table9[[#This Row],[Resultado]]/Table9[[#This Row],[Result]]</f>
        <v>1.0474911729920895</v>
      </c>
      <c r="R498" s="16">
        <f t="shared" si="22"/>
        <v>1.6239719214525928E-4</v>
      </c>
      <c r="S498" t="b">
        <f t="shared" si="23"/>
        <v>0</v>
      </c>
    </row>
    <row r="499" spans="1:19" x14ac:dyDescent="0.25">
      <c r="A499" s="13" t="str">
        <f>_xlfn.CONCAT('Processed 2'!$G499,"-",'Processed 2'!$B499,"-",'Processed 2'!$C499)</f>
        <v>12-2000-Next Product Improved V2.1</v>
      </c>
      <c r="B499">
        <v>2000</v>
      </c>
      <c r="C499" t="s">
        <v>19</v>
      </c>
      <c r="D499">
        <v>10.007927781862</v>
      </c>
      <c r="E499" t="b">
        <v>1</v>
      </c>
      <c r="F499">
        <v>17059.79</v>
      </c>
      <c r="G499">
        <v>12</v>
      </c>
      <c r="H499" s="3" t="s">
        <v>521</v>
      </c>
      <c r="J499">
        <v>2000</v>
      </c>
      <c r="K499" t="s">
        <v>19</v>
      </c>
      <c r="L499">
        <v>10.007927781862</v>
      </c>
      <c r="M499" t="b">
        <v>1</v>
      </c>
      <c r="N499">
        <v>17059.79</v>
      </c>
      <c r="O499">
        <v>12</v>
      </c>
      <c r="P499" s="17">
        <f t="shared" si="21"/>
        <v>17375.650000000001</v>
      </c>
      <c r="Q499" s="18">
        <f>Table9[[#This Row],[Resultado]]/Table9[[#This Row],[Result]]</f>
        <v>0.98182168724623253</v>
      </c>
      <c r="R499" s="16">
        <f t="shared" si="22"/>
        <v>1.1695484026286873E-2</v>
      </c>
      <c r="S499" t="b">
        <f t="shared" si="23"/>
        <v>1</v>
      </c>
    </row>
    <row r="500" spans="1:19" x14ac:dyDescent="0.25">
      <c r="A500" s="13" t="str">
        <f>_xlfn.CONCAT('Processed 2'!$G500,"-",'Processed 2'!$B500,"-",'Processed 2'!$C500)</f>
        <v>13-1200-Solver method</v>
      </c>
      <c r="B500">
        <v>1200</v>
      </c>
      <c r="C500" t="s">
        <v>5</v>
      </c>
      <c r="D500">
        <v>294.07230306083602</v>
      </c>
      <c r="E500" t="b">
        <v>1</v>
      </c>
      <c r="F500">
        <v>8889.83</v>
      </c>
      <c r="G500">
        <v>13</v>
      </c>
      <c r="H500" s="3" t="s">
        <v>522</v>
      </c>
      <c r="J500">
        <v>1200</v>
      </c>
      <c r="K500" t="s">
        <v>5</v>
      </c>
      <c r="L500">
        <v>294.07230306083602</v>
      </c>
      <c r="M500" t="b">
        <v>1</v>
      </c>
      <c r="N500">
        <v>8889.83</v>
      </c>
      <c r="O500">
        <v>13</v>
      </c>
      <c r="P500" s="17">
        <f t="shared" si="21"/>
        <v>8889.83</v>
      </c>
      <c r="Q500" s="18">
        <f>Table9[[#This Row],[Resultado]]/Table9[[#This Row],[Result]]</f>
        <v>1</v>
      </c>
      <c r="R500" s="16">
        <f t="shared" si="22"/>
        <v>1</v>
      </c>
      <c r="S500" t="b">
        <f t="shared" si="23"/>
        <v>1</v>
      </c>
    </row>
    <row r="501" spans="1:19" x14ac:dyDescent="0.25">
      <c r="A501" s="13" t="str">
        <f>_xlfn.CONCAT('Processed 2'!$G501,"-",'Processed 2'!$B501,"-",'Processed 2'!$C501)</f>
        <v>13-1200-Next Product2Buy</v>
      </c>
      <c r="B501">
        <v>1200</v>
      </c>
      <c r="C501" t="s">
        <v>6</v>
      </c>
      <c r="D501">
        <v>0.18371292929145899</v>
      </c>
      <c r="E501" t="b">
        <v>0</v>
      </c>
      <c r="F501">
        <v>9708.99</v>
      </c>
      <c r="G501">
        <v>13</v>
      </c>
      <c r="H501" s="3" t="s">
        <v>523</v>
      </c>
      <c r="J501">
        <v>1200</v>
      </c>
      <c r="K501" t="s">
        <v>6</v>
      </c>
      <c r="L501">
        <v>0.18371292929145899</v>
      </c>
      <c r="M501" t="b">
        <v>0</v>
      </c>
      <c r="N501">
        <v>9708.99</v>
      </c>
      <c r="O501">
        <v>13</v>
      </c>
      <c r="P501" s="17">
        <f t="shared" si="21"/>
        <v>8889.83</v>
      </c>
      <c r="Q501" s="18">
        <f>Table9[[#This Row],[Resultado]]/Table9[[#This Row],[Result]]</f>
        <v>1.0921457440693467</v>
      </c>
      <c r="R501" s="16">
        <f t="shared" si="22"/>
        <v>6.2472027246120317E-4</v>
      </c>
      <c r="S501" t="b">
        <f t="shared" si="23"/>
        <v>0</v>
      </c>
    </row>
    <row r="502" spans="1:19" x14ac:dyDescent="0.25">
      <c r="A502" s="13" t="str">
        <f>_xlfn.CONCAT('Processed 2'!$G502,"-",'Processed 2'!$B502,"-",'Processed 2'!$C502)</f>
        <v>13-1200-Next Product Improved V2.1</v>
      </c>
      <c r="B502">
        <v>1200</v>
      </c>
      <c r="C502" t="s">
        <v>19</v>
      </c>
      <c r="D502">
        <v>2.76760489418688</v>
      </c>
      <c r="E502" t="b">
        <v>1</v>
      </c>
      <c r="F502">
        <v>8724.9699999999993</v>
      </c>
      <c r="G502">
        <v>13</v>
      </c>
      <c r="H502" s="3" t="s">
        <v>524</v>
      </c>
      <c r="J502">
        <v>1200</v>
      </c>
      <c r="K502" t="s">
        <v>19</v>
      </c>
      <c r="L502">
        <v>2.76760489418688</v>
      </c>
      <c r="M502" t="b">
        <v>1</v>
      </c>
      <c r="N502">
        <v>8724.9699999999993</v>
      </c>
      <c r="O502">
        <v>13</v>
      </c>
      <c r="P502" s="17">
        <f t="shared" si="21"/>
        <v>8889.83</v>
      </c>
      <c r="Q502" s="18">
        <f>Table9[[#This Row],[Resultado]]/Table9[[#This Row],[Result]]</f>
        <v>0.98145521342927811</v>
      </c>
      <c r="R502" s="16">
        <f t="shared" si="22"/>
        <v>9.4113075776957253E-3</v>
      </c>
      <c r="S502" t="b">
        <f t="shared" si="23"/>
        <v>1</v>
      </c>
    </row>
    <row r="503" spans="1:19" x14ac:dyDescent="0.25">
      <c r="A503" s="13" t="str">
        <f>_xlfn.CONCAT('Processed 2'!$G503,"-",'Processed 2'!$B503,"-",'Processed 2'!$C503)</f>
        <v>13-2000-Solver method</v>
      </c>
      <c r="B503">
        <v>2000</v>
      </c>
      <c r="C503" t="s">
        <v>5</v>
      </c>
      <c r="D503">
        <v>799.80673508638301</v>
      </c>
      <c r="E503" t="b">
        <v>1</v>
      </c>
      <c r="F503">
        <v>17955.939999999999</v>
      </c>
      <c r="G503">
        <v>13</v>
      </c>
      <c r="H503" s="3" t="s">
        <v>525</v>
      </c>
      <c r="J503">
        <v>2000</v>
      </c>
      <c r="K503" t="s">
        <v>5</v>
      </c>
      <c r="L503">
        <v>799.80673508638301</v>
      </c>
      <c r="M503" t="b">
        <v>1</v>
      </c>
      <c r="N503">
        <v>17955.939999999999</v>
      </c>
      <c r="O503">
        <v>13</v>
      </c>
      <c r="P503" s="17">
        <f t="shared" si="21"/>
        <v>17955.939999999999</v>
      </c>
      <c r="Q503" s="18">
        <f>Table9[[#This Row],[Resultado]]/Table9[[#This Row],[Result]]</f>
        <v>1</v>
      </c>
      <c r="R503" s="16">
        <f t="shared" si="22"/>
        <v>1</v>
      </c>
      <c r="S503" t="b">
        <f t="shared" si="23"/>
        <v>1</v>
      </c>
    </row>
    <row r="504" spans="1:19" x14ac:dyDescent="0.25">
      <c r="A504" s="13" t="str">
        <f>_xlfn.CONCAT('Processed 2'!$G504,"-",'Processed 2'!$B504,"-",'Processed 2'!$C504)</f>
        <v>13-2000-Next Product2Buy</v>
      </c>
      <c r="B504">
        <v>2000</v>
      </c>
      <c r="C504" t="s">
        <v>6</v>
      </c>
      <c r="D504">
        <v>0.364475299322293</v>
      </c>
      <c r="E504" t="b">
        <v>0</v>
      </c>
      <c r="F504">
        <v>20086.54</v>
      </c>
      <c r="G504">
        <v>13</v>
      </c>
      <c r="H504" s="3" t="s">
        <v>526</v>
      </c>
      <c r="J504">
        <v>2000</v>
      </c>
      <c r="K504" t="s">
        <v>6</v>
      </c>
      <c r="L504">
        <v>0.364475299322293</v>
      </c>
      <c r="M504" t="b">
        <v>0</v>
      </c>
      <c r="N504">
        <v>20086.54</v>
      </c>
      <c r="O504">
        <v>13</v>
      </c>
      <c r="P504" s="17">
        <f t="shared" si="21"/>
        <v>17955.939999999999</v>
      </c>
      <c r="Q504" s="18">
        <f>Table9[[#This Row],[Resultado]]/Table9[[#This Row],[Result]]</f>
        <v>1.1186571129108251</v>
      </c>
      <c r="R504" s="16">
        <f t="shared" si="22"/>
        <v>4.5570421369723512E-4</v>
      </c>
      <c r="S504" t="b">
        <f t="shared" si="23"/>
        <v>0</v>
      </c>
    </row>
    <row r="505" spans="1:19" x14ac:dyDescent="0.25">
      <c r="A505" s="13" t="str">
        <f>_xlfn.CONCAT('Processed 2'!$G505,"-",'Processed 2'!$B505,"-",'Processed 2'!$C505)</f>
        <v>13-2000-Next Product Improved V2.1</v>
      </c>
      <c r="B505">
        <v>2000</v>
      </c>
      <c r="C505" t="s">
        <v>19</v>
      </c>
      <c r="D505">
        <v>27.2313112101555</v>
      </c>
      <c r="E505" t="b">
        <v>1</v>
      </c>
      <c r="F505">
        <v>17794.82</v>
      </c>
      <c r="G505">
        <v>13</v>
      </c>
      <c r="H505" s="3" t="s">
        <v>527</v>
      </c>
      <c r="J505">
        <v>2000</v>
      </c>
      <c r="K505" t="s">
        <v>19</v>
      </c>
      <c r="L505">
        <v>27.2313112101555</v>
      </c>
      <c r="M505" t="b">
        <v>1</v>
      </c>
      <c r="N505">
        <v>17794.82</v>
      </c>
      <c r="O505">
        <v>13</v>
      </c>
      <c r="P505" s="17">
        <f t="shared" si="21"/>
        <v>17955.939999999999</v>
      </c>
      <c r="Q505" s="18">
        <f>Table9[[#This Row],[Resultado]]/Table9[[#This Row],[Result]]</f>
        <v>0.99102692479480337</v>
      </c>
      <c r="R505" s="16">
        <f t="shared" si="22"/>
        <v>3.4047364213823962E-2</v>
      </c>
      <c r="S505" t="b">
        <f t="shared" si="23"/>
        <v>1</v>
      </c>
    </row>
    <row r="506" spans="1:19" x14ac:dyDescent="0.25">
      <c r="A506" s="13" t="str">
        <f>_xlfn.CONCAT('Processed 2'!$G506,"-",'Processed 2'!$B506,"-",'Processed 2'!$C506)</f>
        <v>14-1200-Solver method</v>
      </c>
      <c r="B506">
        <v>1200</v>
      </c>
      <c r="C506" t="s">
        <v>5</v>
      </c>
      <c r="D506">
        <v>303.26413289988398</v>
      </c>
      <c r="E506" t="b">
        <v>1</v>
      </c>
      <c r="F506">
        <v>10578.25</v>
      </c>
      <c r="G506">
        <v>14</v>
      </c>
      <c r="H506" s="3" t="s">
        <v>528</v>
      </c>
      <c r="J506">
        <v>1200</v>
      </c>
      <c r="K506" t="s">
        <v>5</v>
      </c>
      <c r="L506">
        <v>303.26413289988398</v>
      </c>
      <c r="M506" t="b">
        <v>1</v>
      </c>
      <c r="N506">
        <v>10578.25</v>
      </c>
      <c r="O506">
        <v>14</v>
      </c>
      <c r="P506" s="17">
        <f t="shared" si="21"/>
        <v>10578.25</v>
      </c>
      <c r="Q506" s="18">
        <f>Table9[[#This Row],[Resultado]]/Table9[[#This Row],[Result]]</f>
        <v>1</v>
      </c>
      <c r="R506" s="16">
        <f t="shared" si="22"/>
        <v>1</v>
      </c>
      <c r="S506" t="b">
        <f t="shared" si="23"/>
        <v>1</v>
      </c>
    </row>
    <row r="507" spans="1:19" x14ac:dyDescent="0.25">
      <c r="A507" s="13" t="str">
        <f>_xlfn.CONCAT('Processed 2'!$G507,"-",'Processed 2'!$B507,"-",'Processed 2'!$C507)</f>
        <v>14-1200-Next Product2Buy</v>
      </c>
      <c r="B507">
        <v>1200</v>
      </c>
      <c r="C507" t="s">
        <v>6</v>
      </c>
      <c r="D507">
        <v>0.20081074738709501</v>
      </c>
      <c r="E507" t="b">
        <v>0</v>
      </c>
      <c r="F507">
        <v>12778.78</v>
      </c>
      <c r="G507">
        <v>14</v>
      </c>
      <c r="H507" s="3" t="s">
        <v>529</v>
      </c>
      <c r="J507">
        <v>1200</v>
      </c>
      <c r="K507" t="s">
        <v>6</v>
      </c>
      <c r="L507">
        <v>0.20081074738709501</v>
      </c>
      <c r="M507" t="b">
        <v>0</v>
      </c>
      <c r="N507">
        <v>12778.78</v>
      </c>
      <c r="O507">
        <v>14</v>
      </c>
      <c r="P507" s="17">
        <f t="shared" si="21"/>
        <v>10578.25</v>
      </c>
      <c r="Q507" s="18">
        <f>Table9[[#This Row],[Resultado]]/Table9[[#This Row],[Result]]</f>
        <v>1.2080240115330987</v>
      </c>
      <c r="R507" s="16">
        <f t="shared" si="22"/>
        <v>6.6216451469844036E-4</v>
      </c>
      <c r="S507" t="b">
        <f t="shared" si="23"/>
        <v>0</v>
      </c>
    </row>
    <row r="508" spans="1:19" x14ac:dyDescent="0.25">
      <c r="A508" s="13" t="str">
        <f>_xlfn.CONCAT('Processed 2'!$G508,"-",'Processed 2'!$B508,"-",'Processed 2'!$C508)</f>
        <v>14-1200-Next Product Improved V2.1</v>
      </c>
      <c r="B508">
        <v>1200</v>
      </c>
      <c r="C508" t="s">
        <v>19</v>
      </c>
      <c r="D508">
        <v>8.4600029374309997</v>
      </c>
      <c r="E508" t="b">
        <v>1</v>
      </c>
      <c r="F508">
        <v>10379.99</v>
      </c>
      <c r="G508">
        <v>14</v>
      </c>
      <c r="H508" s="3" t="s">
        <v>530</v>
      </c>
      <c r="J508">
        <v>1200</v>
      </c>
      <c r="K508" t="s">
        <v>19</v>
      </c>
      <c r="L508">
        <v>8.4600029374309997</v>
      </c>
      <c r="M508" t="b">
        <v>1</v>
      </c>
      <c r="N508">
        <v>10379.99</v>
      </c>
      <c r="O508">
        <v>14</v>
      </c>
      <c r="P508" s="17">
        <f t="shared" si="21"/>
        <v>10578.25</v>
      </c>
      <c r="Q508" s="18">
        <f>Table9[[#This Row],[Resultado]]/Table9[[#This Row],[Result]]</f>
        <v>0.9812577694798289</v>
      </c>
      <c r="R508" s="16">
        <f t="shared" si="22"/>
        <v>2.7896483690749822E-2</v>
      </c>
      <c r="S508" t="b">
        <f t="shared" si="23"/>
        <v>1</v>
      </c>
    </row>
    <row r="509" spans="1:19" x14ac:dyDescent="0.25">
      <c r="A509" s="13" t="str">
        <f>_xlfn.CONCAT('Processed 2'!$G509,"-",'Processed 2'!$B509,"-",'Processed 2'!$C509)</f>
        <v>14-2000-Solver method</v>
      </c>
      <c r="B509">
        <v>2000</v>
      </c>
      <c r="C509" t="s">
        <v>5</v>
      </c>
      <c r="D509">
        <v>807.42092977078198</v>
      </c>
      <c r="E509" t="b">
        <v>1</v>
      </c>
      <c r="F509">
        <v>16920.599999999999</v>
      </c>
      <c r="G509">
        <v>14</v>
      </c>
      <c r="H509" s="3" t="s">
        <v>531</v>
      </c>
      <c r="J509">
        <v>2000</v>
      </c>
      <c r="K509" t="s">
        <v>5</v>
      </c>
      <c r="L509">
        <v>807.42092977078198</v>
      </c>
      <c r="M509" t="b">
        <v>1</v>
      </c>
      <c r="N509">
        <v>16920.599999999999</v>
      </c>
      <c r="O509">
        <v>14</v>
      </c>
      <c r="P509" s="17">
        <f t="shared" si="21"/>
        <v>16920.599999999999</v>
      </c>
      <c r="Q509" s="18">
        <f>Table9[[#This Row],[Resultado]]/Table9[[#This Row],[Result]]</f>
        <v>1</v>
      </c>
      <c r="R509" s="16">
        <f t="shared" si="22"/>
        <v>1</v>
      </c>
      <c r="S509" t="b">
        <f t="shared" si="23"/>
        <v>1</v>
      </c>
    </row>
    <row r="510" spans="1:19" x14ac:dyDescent="0.25">
      <c r="A510" s="13" t="str">
        <f>_xlfn.CONCAT('Processed 2'!$G510,"-",'Processed 2'!$B510,"-",'Processed 2'!$C510)</f>
        <v>14-2000-Next Product2Buy</v>
      </c>
      <c r="B510">
        <v>2000</v>
      </c>
      <c r="C510" t="s">
        <v>6</v>
      </c>
      <c r="D510">
        <v>0.28957696069392103</v>
      </c>
      <c r="E510" t="b">
        <v>0</v>
      </c>
      <c r="F510">
        <v>19289.560000000001</v>
      </c>
      <c r="G510">
        <v>14</v>
      </c>
      <c r="H510" s="3" t="s">
        <v>532</v>
      </c>
      <c r="J510">
        <v>2000</v>
      </c>
      <c r="K510" t="s">
        <v>6</v>
      </c>
      <c r="L510">
        <v>0.28957696069392103</v>
      </c>
      <c r="M510" t="b">
        <v>0</v>
      </c>
      <c r="N510">
        <v>19289.560000000001</v>
      </c>
      <c r="O510">
        <v>14</v>
      </c>
      <c r="P510" s="17">
        <f t="shared" si="21"/>
        <v>16920.599999999999</v>
      </c>
      <c r="Q510" s="18">
        <f>Table9[[#This Row],[Resultado]]/Table9[[#This Row],[Result]]</f>
        <v>1.1400044915664931</v>
      </c>
      <c r="R510" s="16">
        <f t="shared" si="22"/>
        <v>3.5864435762908545E-4</v>
      </c>
      <c r="S510" t="b">
        <f t="shared" si="23"/>
        <v>0</v>
      </c>
    </row>
    <row r="511" spans="1:19" x14ac:dyDescent="0.25">
      <c r="A511" s="13" t="str">
        <f>_xlfn.CONCAT('Processed 2'!$G511,"-",'Processed 2'!$B511,"-",'Processed 2'!$C511)</f>
        <v>14-2000-Next Product Improved V2.1</v>
      </c>
      <c r="B511">
        <v>2000</v>
      </c>
      <c r="C511" t="s">
        <v>19</v>
      </c>
      <c r="D511">
        <v>21.0283457996374</v>
      </c>
      <c r="E511" t="b">
        <v>1</v>
      </c>
      <c r="F511">
        <v>16553.330000000002</v>
      </c>
      <c r="G511">
        <v>14</v>
      </c>
      <c r="H511" s="3" t="s">
        <v>533</v>
      </c>
      <c r="J511">
        <v>2000</v>
      </c>
      <c r="K511" t="s">
        <v>19</v>
      </c>
      <c r="L511">
        <v>21.0283457996374</v>
      </c>
      <c r="M511" t="b">
        <v>1</v>
      </c>
      <c r="N511">
        <v>16553.330000000002</v>
      </c>
      <c r="O511">
        <v>14</v>
      </c>
      <c r="P511" s="17">
        <f t="shared" si="21"/>
        <v>16920.599999999999</v>
      </c>
      <c r="Q511" s="18">
        <f>Table9[[#This Row],[Resultado]]/Table9[[#This Row],[Result]]</f>
        <v>0.97829450492299341</v>
      </c>
      <c r="R511" s="16">
        <f t="shared" si="22"/>
        <v>2.6043845315735274E-2</v>
      </c>
      <c r="S511" t="b">
        <f t="shared" si="23"/>
        <v>1</v>
      </c>
    </row>
    <row r="512" spans="1:19" x14ac:dyDescent="0.25">
      <c r="A512" s="13" t="str">
        <f>_xlfn.CONCAT('Processed 2'!$G512,"-",'Processed 2'!$B512,"-",'Processed 2'!$C512)</f>
        <v>14-2200-Solver method</v>
      </c>
      <c r="B512">
        <v>2200</v>
      </c>
      <c r="C512" t="s">
        <v>5</v>
      </c>
      <c r="D512">
        <v>1032.8560199285801</v>
      </c>
      <c r="E512" t="b">
        <v>1</v>
      </c>
      <c r="F512">
        <v>19683.07</v>
      </c>
      <c r="G512">
        <v>14</v>
      </c>
      <c r="H512" s="3" t="s">
        <v>534</v>
      </c>
      <c r="J512">
        <v>2200</v>
      </c>
      <c r="K512" t="s">
        <v>5</v>
      </c>
      <c r="L512">
        <v>1032.8560199285801</v>
      </c>
      <c r="M512" t="b">
        <v>1</v>
      </c>
      <c r="N512">
        <v>19683.07</v>
      </c>
      <c r="O512">
        <v>14</v>
      </c>
      <c r="P512" s="17">
        <f t="shared" si="21"/>
        <v>19683.07</v>
      </c>
      <c r="Q512" s="18">
        <f>Table9[[#This Row],[Resultado]]/Table9[[#This Row],[Result]]</f>
        <v>1</v>
      </c>
      <c r="R512" s="16">
        <f t="shared" si="22"/>
        <v>1</v>
      </c>
      <c r="S512" t="b">
        <f t="shared" si="23"/>
        <v>1</v>
      </c>
    </row>
    <row r="513" spans="1:19" x14ac:dyDescent="0.25">
      <c r="A513" s="13" t="str">
        <f>_xlfn.CONCAT('Processed 2'!$G513,"-",'Processed 2'!$B513,"-",'Processed 2'!$C513)</f>
        <v>14-2200-Next Product2Buy</v>
      </c>
      <c r="B513">
        <v>2200</v>
      </c>
      <c r="C513" t="s">
        <v>6</v>
      </c>
      <c r="D513">
        <v>0.34276538623112102</v>
      </c>
      <c r="E513" t="b">
        <v>0</v>
      </c>
      <c r="F513">
        <v>22030.91</v>
      </c>
      <c r="G513">
        <v>14</v>
      </c>
      <c r="H513" s="3" t="s">
        <v>535</v>
      </c>
      <c r="J513">
        <v>2200</v>
      </c>
      <c r="K513" t="s">
        <v>6</v>
      </c>
      <c r="L513">
        <v>0.34276538623112102</v>
      </c>
      <c r="M513" t="b">
        <v>0</v>
      </c>
      <c r="N513">
        <v>22030.91</v>
      </c>
      <c r="O513">
        <v>14</v>
      </c>
      <c r="P513" s="17">
        <f t="shared" si="21"/>
        <v>19683.07</v>
      </c>
      <c r="Q513" s="18">
        <f>Table9[[#This Row],[Resultado]]/Table9[[#This Row],[Result]]</f>
        <v>1.119282205468964</v>
      </c>
      <c r="R513" s="16">
        <f t="shared" si="22"/>
        <v>3.3186173059708996E-4</v>
      </c>
      <c r="S513" t="b">
        <f t="shared" si="23"/>
        <v>0</v>
      </c>
    </row>
    <row r="514" spans="1:19" x14ac:dyDescent="0.25">
      <c r="A514" s="13" t="str">
        <f>_xlfn.CONCAT('Processed 2'!$G514,"-",'Processed 2'!$B514,"-",'Processed 2'!$C514)</f>
        <v>14-2200-Next Product Improved V2.1</v>
      </c>
      <c r="B514">
        <v>2200</v>
      </c>
      <c r="C514" t="s">
        <v>19</v>
      </c>
      <c r="D514">
        <v>27.870451084388101</v>
      </c>
      <c r="E514" t="b">
        <v>1</v>
      </c>
      <c r="F514">
        <v>19268.509999999998</v>
      </c>
      <c r="G514">
        <v>14</v>
      </c>
      <c r="H514" s="3" t="s">
        <v>536</v>
      </c>
      <c r="J514">
        <v>2200</v>
      </c>
      <c r="K514" t="s">
        <v>19</v>
      </c>
      <c r="L514">
        <v>27.870451084388101</v>
      </c>
      <c r="M514" t="b">
        <v>1</v>
      </c>
      <c r="N514">
        <v>19268.509999999998</v>
      </c>
      <c r="O514">
        <v>14</v>
      </c>
      <c r="P514" s="17">
        <f t="shared" ref="P514:P559" si="24">VLOOKUP(_xlfn.CONCAT($O514,"-",$J514,"-Solver method"),$A:$F,6,0)</f>
        <v>19683.07</v>
      </c>
      <c r="Q514" s="18">
        <f>Table9[[#This Row],[Resultado]]/Table9[[#This Row],[Result]]</f>
        <v>0.97893824489777248</v>
      </c>
      <c r="R514" s="16">
        <f t="shared" si="22"/>
        <v>2.698386856119141E-2</v>
      </c>
      <c r="S514" t="b">
        <f t="shared" si="23"/>
        <v>1</v>
      </c>
    </row>
    <row r="515" spans="1:19" x14ac:dyDescent="0.25">
      <c r="A515" s="13" t="str">
        <f>_xlfn.CONCAT('Processed 2'!$G515,"-",'Processed 2'!$B515,"-",'Processed 2'!$C515)</f>
        <v>14-2400-Solver method</v>
      </c>
      <c r="B515">
        <v>2400</v>
      </c>
      <c r="C515" t="s">
        <v>5</v>
      </c>
      <c r="D515">
        <v>1169.81641260896</v>
      </c>
      <c r="E515" t="b">
        <v>1</v>
      </c>
      <c r="F515">
        <v>20911.27</v>
      </c>
      <c r="G515">
        <v>14</v>
      </c>
      <c r="H515" s="3" t="s">
        <v>537</v>
      </c>
      <c r="J515">
        <v>2400</v>
      </c>
      <c r="K515" t="s">
        <v>5</v>
      </c>
      <c r="L515">
        <v>1169.81641260896</v>
      </c>
      <c r="M515" t="b">
        <v>1</v>
      </c>
      <c r="N515">
        <v>20911.27</v>
      </c>
      <c r="O515">
        <v>14</v>
      </c>
      <c r="P515" s="17">
        <f t="shared" si="24"/>
        <v>20911.27</v>
      </c>
      <c r="Q515" s="18">
        <f>Table9[[#This Row],[Resultado]]/Table9[[#This Row],[Result]]</f>
        <v>1</v>
      </c>
      <c r="R515" s="16">
        <f t="shared" ref="R515:R559" si="25">L515/VLOOKUP(_xlfn.CONCAT($O515,"-",$J515,"-Solver method"),$A:$F,4,0)</f>
        <v>1</v>
      </c>
      <c r="S515" t="b">
        <f t="shared" ref="S515:S559" si="26">AND(M515,VLOOKUP(_xlfn.CONCAT($O515,"-",$J515,"-Solver method"),$A:$F,5,0))</f>
        <v>1</v>
      </c>
    </row>
    <row r="516" spans="1:19" x14ac:dyDescent="0.25">
      <c r="A516" s="13" t="str">
        <f>_xlfn.CONCAT('Processed 2'!$G516,"-",'Processed 2'!$B516,"-",'Processed 2'!$C516)</f>
        <v>14-2400-Next Product2Buy</v>
      </c>
      <c r="B516">
        <v>2400</v>
      </c>
      <c r="C516" t="s">
        <v>6</v>
      </c>
      <c r="D516">
        <v>0.41019912172441703</v>
      </c>
      <c r="E516" t="b">
        <v>0</v>
      </c>
      <c r="F516">
        <v>20664.689999999999</v>
      </c>
      <c r="G516">
        <v>14</v>
      </c>
      <c r="H516" s="3" t="s">
        <v>538</v>
      </c>
      <c r="J516">
        <v>2400</v>
      </c>
      <c r="K516" t="s">
        <v>6</v>
      </c>
      <c r="L516">
        <v>0.41019912172441703</v>
      </c>
      <c r="M516" t="b">
        <v>0</v>
      </c>
      <c r="N516">
        <v>20664.689999999999</v>
      </c>
      <c r="O516">
        <v>14</v>
      </c>
      <c r="P516" s="17">
        <f t="shared" si="24"/>
        <v>20911.27</v>
      </c>
      <c r="Q516" s="18">
        <f>Table9[[#This Row],[Resultado]]/Table9[[#This Row],[Result]]</f>
        <v>0.98820827238135223</v>
      </c>
      <c r="R516" s="16">
        <f t="shared" si="25"/>
        <v>3.5065256163535825E-4</v>
      </c>
      <c r="S516" t="b">
        <f t="shared" si="26"/>
        <v>0</v>
      </c>
    </row>
    <row r="517" spans="1:19" x14ac:dyDescent="0.25">
      <c r="A517" s="13" t="str">
        <f>_xlfn.CONCAT('Processed 2'!$G517,"-",'Processed 2'!$B517,"-",'Processed 2'!$C517)</f>
        <v>14-2400-Next Product Improved V2.1</v>
      </c>
      <c r="B517">
        <v>2400</v>
      </c>
      <c r="C517" t="s">
        <v>19</v>
      </c>
      <c r="D517">
        <v>8.2236935816308598</v>
      </c>
      <c r="E517" t="b">
        <v>1</v>
      </c>
      <c r="F517">
        <v>20048.07</v>
      </c>
      <c r="G517">
        <v>14</v>
      </c>
      <c r="H517" s="3" t="s">
        <v>539</v>
      </c>
      <c r="J517">
        <v>2400</v>
      </c>
      <c r="K517" t="s">
        <v>19</v>
      </c>
      <c r="L517">
        <v>8.2236935816308598</v>
      </c>
      <c r="M517" t="b">
        <v>1</v>
      </c>
      <c r="N517">
        <v>20048.07</v>
      </c>
      <c r="O517">
        <v>14</v>
      </c>
      <c r="P517" s="17">
        <f t="shared" si="24"/>
        <v>20911.27</v>
      </c>
      <c r="Q517" s="18">
        <f>Table9[[#This Row],[Resultado]]/Table9[[#This Row],[Result]]</f>
        <v>0.95872082374719469</v>
      </c>
      <c r="R517" s="16">
        <f t="shared" si="25"/>
        <v>7.0299010109544698E-3</v>
      </c>
      <c r="S517" t="b">
        <f t="shared" si="26"/>
        <v>1</v>
      </c>
    </row>
    <row r="518" spans="1:19" x14ac:dyDescent="0.25">
      <c r="A518" s="13" t="str">
        <f>_xlfn.CONCAT('Processed 2'!$G518,"-",'Processed 2'!$B518,"-",'Processed 2'!$C518)</f>
        <v>15-1200-Solver method</v>
      </c>
      <c r="B518">
        <v>1200</v>
      </c>
      <c r="C518" t="s">
        <v>5</v>
      </c>
      <c r="D518">
        <v>199.76788140655299</v>
      </c>
      <c r="E518" t="b">
        <v>1</v>
      </c>
      <c r="F518">
        <v>10426.799999999999</v>
      </c>
      <c r="G518">
        <v>15</v>
      </c>
      <c r="H518" s="3" t="s">
        <v>540</v>
      </c>
      <c r="J518">
        <v>1200</v>
      </c>
      <c r="K518" t="s">
        <v>5</v>
      </c>
      <c r="L518">
        <v>199.76788140655299</v>
      </c>
      <c r="M518" t="b">
        <v>1</v>
      </c>
      <c r="N518">
        <v>10426.799999999999</v>
      </c>
      <c r="O518">
        <v>15</v>
      </c>
      <c r="P518" s="17">
        <f t="shared" si="24"/>
        <v>10426.799999999999</v>
      </c>
      <c r="Q518" s="18">
        <f>Table9[[#This Row],[Resultado]]/Table9[[#This Row],[Result]]</f>
        <v>1</v>
      </c>
      <c r="R518" s="16">
        <f t="shared" si="25"/>
        <v>1</v>
      </c>
      <c r="S518" t="b">
        <f t="shared" si="26"/>
        <v>1</v>
      </c>
    </row>
    <row r="519" spans="1:19" x14ac:dyDescent="0.25">
      <c r="A519" s="13" t="str">
        <f>_xlfn.CONCAT('Processed 2'!$G519,"-",'Processed 2'!$B519,"-",'Processed 2'!$C519)</f>
        <v>15-1200-Next Product2Buy</v>
      </c>
      <c r="B519">
        <v>1200</v>
      </c>
      <c r="C519" t="s">
        <v>6</v>
      </c>
      <c r="D519">
        <v>0.101401679751091</v>
      </c>
      <c r="E519" t="b">
        <v>0</v>
      </c>
      <c r="F519">
        <v>12226.52</v>
      </c>
      <c r="G519">
        <v>15</v>
      </c>
      <c r="H519" s="3" t="s">
        <v>541</v>
      </c>
      <c r="J519">
        <v>1200</v>
      </c>
      <c r="K519" t="s">
        <v>6</v>
      </c>
      <c r="L519">
        <v>0.101401679751091</v>
      </c>
      <c r="M519" t="b">
        <v>0</v>
      </c>
      <c r="N519">
        <v>12226.52</v>
      </c>
      <c r="O519">
        <v>15</v>
      </c>
      <c r="P519" s="17">
        <f t="shared" si="24"/>
        <v>10426.799999999999</v>
      </c>
      <c r="Q519" s="18">
        <f>Table9[[#This Row],[Resultado]]/Table9[[#This Row],[Result]]</f>
        <v>1.1726052096520505</v>
      </c>
      <c r="R519" s="16">
        <f t="shared" si="25"/>
        <v>5.0759751285906526E-4</v>
      </c>
      <c r="S519" t="b">
        <f t="shared" si="26"/>
        <v>0</v>
      </c>
    </row>
    <row r="520" spans="1:19" x14ac:dyDescent="0.25">
      <c r="A520" s="13" t="str">
        <f>_xlfn.CONCAT('Processed 2'!$G520,"-",'Processed 2'!$B520,"-",'Processed 2'!$C520)</f>
        <v>15-1200-Next Product Improved V2.1</v>
      </c>
      <c r="B520">
        <v>1200</v>
      </c>
      <c r="C520" t="s">
        <v>19</v>
      </c>
      <c r="D520">
        <v>7.0422095717586304</v>
      </c>
      <c r="E520" t="b">
        <v>1</v>
      </c>
      <c r="F520">
        <v>10365.31</v>
      </c>
      <c r="G520">
        <v>15</v>
      </c>
      <c r="H520" s="3" t="s">
        <v>542</v>
      </c>
      <c r="J520">
        <v>1200</v>
      </c>
      <c r="K520" t="s">
        <v>19</v>
      </c>
      <c r="L520">
        <v>7.0422095717586304</v>
      </c>
      <c r="M520" t="b">
        <v>1</v>
      </c>
      <c r="N520">
        <v>10365.31</v>
      </c>
      <c r="O520">
        <v>15</v>
      </c>
      <c r="P520" s="17">
        <f t="shared" si="24"/>
        <v>10426.799999999999</v>
      </c>
      <c r="Q520" s="18">
        <f>Table9[[#This Row],[Resultado]]/Table9[[#This Row],[Result]]</f>
        <v>0.99410269689645914</v>
      </c>
      <c r="R520" s="16">
        <f t="shared" si="25"/>
        <v>3.5251961036853768E-2</v>
      </c>
      <c r="S520" t="b">
        <f t="shared" si="26"/>
        <v>1</v>
      </c>
    </row>
    <row r="521" spans="1:19" x14ac:dyDescent="0.25">
      <c r="A521" s="13" t="str">
        <f>_xlfn.CONCAT('Processed 2'!$G521,"-",'Processed 2'!$B521,"-",'Processed 2'!$C521)</f>
        <v>15-2200-Solver method</v>
      </c>
      <c r="B521">
        <v>2200</v>
      </c>
      <c r="C521" t="s">
        <v>5</v>
      </c>
      <c r="D521">
        <v>632.36723714094398</v>
      </c>
      <c r="E521" t="b">
        <v>1</v>
      </c>
      <c r="F521">
        <v>18746.25</v>
      </c>
      <c r="G521">
        <v>15</v>
      </c>
      <c r="H521" s="3" t="s">
        <v>543</v>
      </c>
      <c r="J521">
        <v>2200</v>
      </c>
      <c r="K521" t="s">
        <v>5</v>
      </c>
      <c r="L521">
        <v>632.36723714094398</v>
      </c>
      <c r="M521" t="b">
        <v>1</v>
      </c>
      <c r="N521">
        <v>18746.25</v>
      </c>
      <c r="O521">
        <v>15</v>
      </c>
      <c r="P521" s="17">
        <f t="shared" si="24"/>
        <v>18746.25</v>
      </c>
      <c r="Q521" s="18">
        <f>Table9[[#This Row],[Resultado]]/Table9[[#This Row],[Result]]</f>
        <v>1</v>
      </c>
      <c r="R521" s="16">
        <f t="shared" si="25"/>
        <v>1</v>
      </c>
      <c r="S521" t="b">
        <f t="shared" si="26"/>
        <v>1</v>
      </c>
    </row>
    <row r="522" spans="1:19" x14ac:dyDescent="0.25">
      <c r="A522" s="13" t="str">
        <f>_xlfn.CONCAT('Processed 2'!$G522,"-",'Processed 2'!$B522,"-",'Processed 2'!$C522)</f>
        <v>15-2200-Next Product2Buy</v>
      </c>
      <c r="B522">
        <v>2200</v>
      </c>
      <c r="C522" t="s">
        <v>6</v>
      </c>
      <c r="D522">
        <v>0.186208514939949</v>
      </c>
      <c r="E522" t="b">
        <v>0</v>
      </c>
      <c r="F522">
        <v>23815.47</v>
      </c>
      <c r="G522">
        <v>15</v>
      </c>
      <c r="H522" s="3" t="s">
        <v>544</v>
      </c>
      <c r="J522">
        <v>2200</v>
      </c>
      <c r="K522" t="s">
        <v>6</v>
      </c>
      <c r="L522">
        <v>0.186208514939949</v>
      </c>
      <c r="M522" t="b">
        <v>0</v>
      </c>
      <c r="N522">
        <v>23815.47</v>
      </c>
      <c r="O522">
        <v>15</v>
      </c>
      <c r="P522" s="17">
        <f t="shared" si="24"/>
        <v>18746.25</v>
      </c>
      <c r="Q522" s="18">
        <f>Table9[[#This Row],[Resultado]]/Table9[[#This Row],[Result]]</f>
        <v>1.2704124824964993</v>
      </c>
      <c r="R522" s="16">
        <f t="shared" si="25"/>
        <v>2.9446262235506402E-4</v>
      </c>
      <c r="S522" t="b">
        <f t="shared" si="26"/>
        <v>0</v>
      </c>
    </row>
    <row r="523" spans="1:19" x14ac:dyDescent="0.25">
      <c r="A523" s="13" t="str">
        <f>_xlfn.CONCAT('Processed 2'!$G523,"-",'Processed 2'!$B523,"-",'Processed 2'!$C523)</f>
        <v>15-2200-Next Product Improved V2.1</v>
      </c>
      <c r="B523">
        <v>2200</v>
      </c>
      <c r="C523" t="s">
        <v>19</v>
      </c>
      <c r="D523">
        <v>16.6641055768524</v>
      </c>
      <c r="E523" t="b">
        <v>1</v>
      </c>
      <c r="F523">
        <v>18728.91</v>
      </c>
      <c r="G523">
        <v>15</v>
      </c>
      <c r="H523" s="3" t="s">
        <v>545</v>
      </c>
      <c r="J523">
        <v>2200</v>
      </c>
      <c r="K523" t="s">
        <v>19</v>
      </c>
      <c r="L523">
        <v>16.6641055768524</v>
      </c>
      <c r="M523" t="b">
        <v>1</v>
      </c>
      <c r="N523">
        <v>18728.91</v>
      </c>
      <c r="O523">
        <v>15</v>
      </c>
      <c r="P523" s="17">
        <f t="shared" si="24"/>
        <v>18746.25</v>
      </c>
      <c r="Q523" s="18">
        <f>Table9[[#This Row],[Resultado]]/Table9[[#This Row],[Result]]</f>
        <v>0.99907501500300055</v>
      </c>
      <c r="R523" s="16">
        <f t="shared" si="25"/>
        <v>2.6351943298318366E-2</v>
      </c>
      <c r="S523" t="b">
        <f t="shared" si="26"/>
        <v>1</v>
      </c>
    </row>
    <row r="524" spans="1:19" x14ac:dyDescent="0.25">
      <c r="A524" s="13" t="str">
        <f>_xlfn.CONCAT('Processed 2'!$G524,"-",'Processed 2'!$B524,"-",'Processed 2'!$C524)</f>
        <v>15-2400-Solver method</v>
      </c>
      <c r="B524">
        <v>2400</v>
      </c>
      <c r="C524" t="s">
        <v>5</v>
      </c>
      <c r="D524">
        <v>722.62089046828203</v>
      </c>
      <c r="E524" t="b">
        <v>1</v>
      </c>
      <c r="F524">
        <v>21547.37</v>
      </c>
      <c r="G524">
        <v>15</v>
      </c>
      <c r="H524" s="3" t="s">
        <v>546</v>
      </c>
      <c r="J524">
        <v>2400</v>
      </c>
      <c r="K524" t="s">
        <v>5</v>
      </c>
      <c r="L524">
        <v>722.62089046828203</v>
      </c>
      <c r="M524" t="b">
        <v>1</v>
      </c>
      <c r="N524">
        <v>21547.37</v>
      </c>
      <c r="O524">
        <v>15</v>
      </c>
      <c r="P524" s="17">
        <f t="shared" si="24"/>
        <v>21547.37</v>
      </c>
      <c r="Q524" s="18">
        <f>Table9[[#This Row],[Resultado]]/Table9[[#This Row],[Result]]</f>
        <v>1</v>
      </c>
      <c r="R524" s="16">
        <f t="shared" si="25"/>
        <v>1</v>
      </c>
      <c r="S524" t="b">
        <f t="shared" si="26"/>
        <v>1</v>
      </c>
    </row>
    <row r="525" spans="1:19" x14ac:dyDescent="0.25">
      <c r="A525" s="13" t="str">
        <f>_xlfn.CONCAT('Processed 2'!$G525,"-",'Processed 2'!$B525,"-",'Processed 2'!$C525)</f>
        <v>15-2400-Next Product2Buy</v>
      </c>
      <c r="B525">
        <v>2400</v>
      </c>
      <c r="C525" t="s">
        <v>6</v>
      </c>
      <c r="D525">
        <v>0.18896461298118</v>
      </c>
      <c r="E525" t="b">
        <v>0</v>
      </c>
      <c r="F525">
        <v>24025.19</v>
      </c>
      <c r="G525">
        <v>15</v>
      </c>
      <c r="H525" s="3" t="s">
        <v>547</v>
      </c>
      <c r="J525">
        <v>2400</v>
      </c>
      <c r="K525" t="s">
        <v>6</v>
      </c>
      <c r="L525">
        <v>0.18896461298118</v>
      </c>
      <c r="M525" t="b">
        <v>0</v>
      </c>
      <c r="N525">
        <v>24025.19</v>
      </c>
      <c r="O525">
        <v>15</v>
      </c>
      <c r="P525" s="17">
        <f t="shared" si="24"/>
        <v>21547.37</v>
      </c>
      <c r="Q525" s="18">
        <f>Table9[[#This Row],[Resultado]]/Table9[[#This Row],[Result]]</f>
        <v>1.1149940804840683</v>
      </c>
      <c r="R525" s="16">
        <f t="shared" si="25"/>
        <v>2.614989622825943E-4</v>
      </c>
      <c r="S525" t="b">
        <f t="shared" si="26"/>
        <v>0</v>
      </c>
    </row>
    <row r="526" spans="1:19" x14ac:dyDescent="0.25">
      <c r="A526" s="13" t="str">
        <f>_xlfn.CONCAT('Processed 2'!$G526,"-",'Processed 2'!$B526,"-",'Processed 2'!$C526)</f>
        <v>15-2400-Next Product Improved V2.1</v>
      </c>
      <c r="B526">
        <v>2400</v>
      </c>
      <c r="C526" t="s">
        <v>19</v>
      </c>
      <c r="D526">
        <v>21.7064763791156</v>
      </c>
      <c r="E526" t="b">
        <v>1</v>
      </c>
      <c r="F526">
        <v>21547.37</v>
      </c>
      <c r="G526">
        <v>15</v>
      </c>
      <c r="H526" s="3" t="s">
        <v>548</v>
      </c>
      <c r="J526">
        <v>2400</v>
      </c>
      <c r="K526" t="s">
        <v>19</v>
      </c>
      <c r="L526">
        <v>21.7064763791156</v>
      </c>
      <c r="M526" t="b">
        <v>1</v>
      </c>
      <c r="N526">
        <v>21547.37</v>
      </c>
      <c r="O526">
        <v>15</v>
      </c>
      <c r="P526" s="17">
        <f t="shared" si="24"/>
        <v>21547.37</v>
      </c>
      <c r="Q526" s="18">
        <f>Table9[[#This Row],[Resultado]]/Table9[[#This Row],[Result]]</f>
        <v>1</v>
      </c>
      <c r="R526" s="16">
        <f t="shared" si="25"/>
        <v>3.0038539800654105E-2</v>
      </c>
      <c r="S526" t="b">
        <f t="shared" si="26"/>
        <v>1</v>
      </c>
    </row>
    <row r="527" spans="1:19" x14ac:dyDescent="0.25">
      <c r="A527" s="13" t="str">
        <f>_xlfn.CONCAT('Processed 2'!$G527,"-",'Processed 2'!$B527,"-",'Processed 2'!$C527)</f>
        <v>16-2200-Solver method</v>
      </c>
      <c r="B527">
        <v>2200</v>
      </c>
      <c r="C527" t="s">
        <v>5</v>
      </c>
      <c r="D527">
        <v>727.90696302446997</v>
      </c>
      <c r="E527" t="b">
        <v>1</v>
      </c>
      <c r="F527">
        <v>9634.4599999999991</v>
      </c>
      <c r="G527">
        <v>16</v>
      </c>
      <c r="H527" s="3" t="s">
        <v>549</v>
      </c>
      <c r="J527">
        <v>2200</v>
      </c>
      <c r="K527" t="s">
        <v>5</v>
      </c>
      <c r="L527">
        <v>727.90696302446997</v>
      </c>
      <c r="M527" t="b">
        <v>1</v>
      </c>
      <c r="N527">
        <v>9634.4599999999991</v>
      </c>
      <c r="O527">
        <v>16</v>
      </c>
      <c r="P527" s="17">
        <f t="shared" si="24"/>
        <v>9634.4599999999991</v>
      </c>
      <c r="Q527" s="18">
        <f>Table9[[#This Row],[Resultado]]/Table9[[#This Row],[Result]]</f>
        <v>1</v>
      </c>
      <c r="R527" s="16">
        <f t="shared" si="25"/>
        <v>1</v>
      </c>
      <c r="S527" t="b">
        <f t="shared" si="26"/>
        <v>1</v>
      </c>
    </row>
    <row r="528" spans="1:19" x14ac:dyDescent="0.25">
      <c r="A528" s="13" t="str">
        <f>_xlfn.CONCAT('Processed 2'!$G528,"-",'Processed 2'!$B528,"-",'Processed 2'!$C528)</f>
        <v>16-2200-Next Product2Buy</v>
      </c>
      <c r="B528">
        <v>2200</v>
      </c>
      <c r="C528" t="s">
        <v>6</v>
      </c>
      <c r="D528">
        <v>0.34485563921134599</v>
      </c>
      <c r="E528" t="b">
        <v>0</v>
      </c>
      <c r="F528">
        <v>19721.22</v>
      </c>
      <c r="G528">
        <v>16</v>
      </c>
      <c r="H528" s="3" t="s">
        <v>550</v>
      </c>
      <c r="J528">
        <v>2200</v>
      </c>
      <c r="K528" t="s">
        <v>6</v>
      </c>
      <c r="L528">
        <v>0.34485563921134599</v>
      </c>
      <c r="M528" t="b">
        <v>0</v>
      </c>
      <c r="N528">
        <v>19721.22</v>
      </c>
      <c r="O528">
        <v>16</v>
      </c>
      <c r="P528" s="17">
        <f t="shared" si="24"/>
        <v>9634.4599999999991</v>
      </c>
      <c r="Q528" s="18">
        <f>Table9[[#This Row],[Resultado]]/Table9[[#This Row],[Result]]</f>
        <v>2.0469460665154044</v>
      </c>
      <c r="R528" s="16">
        <f t="shared" si="25"/>
        <v>4.7376334714324339E-4</v>
      </c>
      <c r="S528" t="b">
        <f t="shared" si="26"/>
        <v>0</v>
      </c>
    </row>
    <row r="529" spans="1:19" x14ac:dyDescent="0.25">
      <c r="A529" s="13" t="str">
        <f>_xlfn.CONCAT('Processed 2'!$G529,"-",'Processed 2'!$B529,"-",'Processed 2'!$C529)</f>
        <v>16-2200-Next Product Improved V2.1</v>
      </c>
      <c r="B529">
        <v>2200</v>
      </c>
      <c r="C529" t="s">
        <v>19</v>
      </c>
      <c r="D529">
        <v>18.258439781021899</v>
      </c>
      <c r="E529" t="b">
        <v>1</v>
      </c>
      <c r="F529">
        <v>9593</v>
      </c>
      <c r="G529">
        <v>16</v>
      </c>
      <c r="H529" s="3" t="s">
        <v>551</v>
      </c>
      <c r="J529">
        <v>2200</v>
      </c>
      <c r="K529" t="s">
        <v>19</v>
      </c>
      <c r="L529">
        <v>18.258439781021899</v>
      </c>
      <c r="M529" t="b">
        <v>1</v>
      </c>
      <c r="N529">
        <v>9593</v>
      </c>
      <c r="O529">
        <v>16</v>
      </c>
      <c r="P529" s="17">
        <f t="shared" si="24"/>
        <v>9634.4599999999991</v>
      </c>
      <c r="Q529" s="18">
        <f>Table9[[#This Row],[Resultado]]/Table9[[#This Row],[Result]]</f>
        <v>0.99569669706449571</v>
      </c>
      <c r="R529" s="16">
        <f t="shared" si="25"/>
        <v>2.5083480044149689E-2</v>
      </c>
      <c r="S529" t="b">
        <f t="shared" si="26"/>
        <v>1</v>
      </c>
    </row>
    <row r="530" spans="1:19" x14ac:dyDescent="0.25">
      <c r="A530" s="13" t="str">
        <f>_xlfn.CONCAT('Processed 2'!$G530,"-",'Processed 2'!$B530,"-",'Processed 2'!$C530)</f>
        <v>17-1400-Solver method</v>
      </c>
      <c r="B530">
        <v>1400</v>
      </c>
      <c r="C530" t="s">
        <v>5</v>
      </c>
      <c r="D530">
        <v>272.11868944625297</v>
      </c>
      <c r="E530" t="b">
        <v>1</v>
      </c>
      <c r="F530">
        <v>12463.87</v>
      </c>
      <c r="G530">
        <v>17</v>
      </c>
      <c r="H530" s="3" t="s">
        <v>552</v>
      </c>
      <c r="J530">
        <v>1400</v>
      </c>
      <c r="K530" t="s">
        <v>5</v>
      </c>
      <c r="L530">
        <v>272.11868944625297</v>
      </c>
      <c r="M530" t="b">
        <v>1</v>
      </c>
      <c r="N530">
        <v>12463.87</v>
      </c>
      <c r="O530">
        <v>17</v>
      </c>
      <c r="P530" s="17">
        <f t="shared" si="24"/>
        <v>12463.87</v>
      </c>
      <c r="Q530" s="18">
        <f>Table9[[#This Row],[Resultado]]/Table9[[#This Row],[Result]]</f>
        <v>1</v>
      </c>
      <c r="R530" s="16">
        <f t="shared" si="25"/>
        <v>1</v>
      </c>
      <c r="S530" t="b">
        <f t="shared" si="26"/>
        <v>1</v>
      </c>
    </row>
    <row r="531" spans="1:19" x14ac:dyDescent="0.25">
      <c r="A531" s="13" t="str">
        <f>_xlfn.CONCAT('Processed 2'!$G531,"-",'Processed 2'!$B531,"-",'Processed 2'!$C531)</f>
        <v>17-1400-Next Product2Buy</v>
      </c>
      <c r="B531">
        <v>1400</v>
      </c>
      <c r="C531" t="s">
        <v>6</v>
      </c>
      <c r="D531">
        <v>0.109865665861491</v>
      </c>
      <c r="E531" t="b">
        <v>0</v>
      </c>
      <c r="F531">
        <v>13123.91</v>
      </c>
      <c r="G531">
        <v>17</v>
      </c>
      <c r="H531" s="3" t="s">
        <v>553</v>
      </c>
      <c r="J531">
        <v>1400</v>
      </c>
      <c r="K531" t="s">
        <v>6</v>
      </c>
      <c r="L531">
        <v>0.109865665861491</v>
      </c>
      <c r="M531" t="b">
        <v>0</v>
      </c>
      <c r="N531">
        <v>13123.91</v>
      </c>
      <c r="O531">
        <v>17</v>
      </c>
      <c r="P531" s="17">
        <f t="shared" si="24"/>
        <v>12463.87</v>
      </c>
      <c r="Q531" s="18">
        <f>Table9[[#This Row],[Resultado]]/Table9[[#This Row],[Result]]</f>
        <v>1.0529562647877424</v>
      </c>
      <c r="R531" s="16">
        <f t="shared" si="25"/>
        <v>4.0374171316590485E-4</v>
      </c>
      <c r="S531" t="b">
        <f t="shared" si="26"/>
        <v>0</v>
      </c>
    </row>
    <row r="532" spans="1:19" x14ac:dyDescent="0.25">
      <c r="A532" s="13" t="str">
        <f>_xlfn.CONCAT('Processed 2'!$G532,"-",'Processed 2'!$B532,"-",'Processed 2'!$C532)</f>
        <v>17-1400-Next Product Improved V2.1</v>
      </c>
      <c r="B532">
        <v>1400</v>
      </c>
      <c r="C532" t="s">
        <v>19</v>
      </c>
      <c r="D532">
        <v>3.2092357592028402</v>
      </c>
      <c r="E532" t="b">
        <v>1</v>
      </c>
      <c r="F532">
        <v>12300.54</v>
      </c>
      <c r="G532">
        <v>17</v>
      </c>
      <c r="H532" s="3" t="s">
        <v>554</v>
      </c>
      <c r="J532">
        <v>1400</v>
      </c>
      <c r="K532" t="s">
        <v>19</v>
      </c>
      <c r="L532">
        <v>3.2092357592028402</v>
      </c>
      <c r="M532" t="b">
        <v>1</v>
      </c>
      <c r="N532">
        <v>12300.54</v>
      </c>
      <c r="O532">
        <v>17</v>
      </c>
      <c r="P532" s="17">
        <f t="shared" si="24"/>
        <v>12463.87</v>
      </c>
      <c r="Q532" s="18">
        <f>Table9[[#This Row],[Resultado]]/Table9[[#This Row],[Result]]</f>
        <v>0.98689572339891218</v>
      </c>
      <c r="R532" s="16">
        <f t="shared" si="25"/>
        <v>1.1793514681896579E-2</v>
      </c>
      <c r="S532" t="b">
        <f t="shared" si="26"/>
        <v>1</v>
      </c>
    </row>
    <row r="533" spans="1:19" x14ac:dyDescent="0.25">
      <c r="A533" s="13" t="str">
        <f>_xlfn.CONCAT('Processed 2'!$G533,"-",'Processed 2'!$B533,"-",'Processed 2'!$C533)</f>
        <v>17-1600-Solver method</v>
      </c>
      <c r="B533">
        <v>1600</v>
      </c>
      <c r="C533" t="s">
        <v>5</v>
      </c>
      <c r="D533">
        <v>337.32055783292998</v>
      </c>
      <c r="E533" t="b">
        <v>1</v>
      </c>
      <c r="F533">
        <v>13603.67</v>
      </c>
      <c r="G533">
        <v>17</v>
      </c>
      <c r="H533" s="3" t="s">
        <v>555</v>
      </c>
      <c r="J533">
        <v>1600</v>
      </c>
      <c r="K533" t="s">
        <v>5</v>
      </c>
      <c r="L533">
        <v>337.32055783292998</v>
      </c>
      <c r="M533" t="b">
        <v>1</v>
      </c>
      <c r="N533">
        <v>13603.67</v>
      </c>
      <c r="O533">
        <v>17</v>
      </c>
      <c r="P533" s="17">
        <f t="shared" si="24"/>
        <v>13603.67</v>
      </c>
      <c r="Q533" s="18">
        <f>Table9[[#This Row],[Resultado]]/Table9[[#This Row],[Result]]</f>
        <v>1</v>
      </c>
      <c r="R533" s="16">
        <f t="shared" si="25"/>
        <v>1</v>
      </c>
      <c r="S533" t="b">
        <f t="shared" si="26"/>
        <v>1</v>
      </c>
    </row>
    <row r="534" spans="1:19" x14ac:dyDescent="0.25">
      <c r="A534" s="13" t="str">
        <f>_xlfn.CONCAT('Processed 2'!$G534,"-",'Processed 2'!$B534,"-",'Processed 2'!$C534)</f>
        <v>17-1600-Next Product2Buy</v>
      </c>
      <c r="B534">
        <v>1600</v>
      </c>
      <c r="C534" t="s">
        <v>6</v>
      </c>
      <c r="D534">
        <v>0.14326991873645001</v>
      </c>
      <c r="E534" t="b">
        <v>0</v>
      </c>
      <c r="F534">
        <v>13298.02</v>
      </c>
      <c r="G534">
        <v>17</v>
      </c>
      <c r="H534" s="3" t="s">
        <v>556</v>
      </c>
      <c r="J534">
        <v>1600</v>
      </c>
      <c r="K534" t="s">
        <v>6</v>
      </c>
      <c r="L534">
        <v>0.14326991873645001</v>
      </c>
      <c r="M534" t="b">
        <v>0</v>
      </c>
      <c r="N534">
        <v>13298.02</v>
      </c>
      <c r="O534">
        <v>17</v>
      </c>
      <c r="P534" s="17">
        <f t="shared" si="24"/>
        <v>13603.67</v>
      </c>
      <c r="Q534" s="18">
        <f>Table9[[#This Row],[Resultado]]/Table9[[#This Row],[Result]]</f>
        <v>0.97753179840440119</v>
      </c>
      <c r="R534" s="16">
        <f t="shared" si="25"/>
        <v>4.247292831983562E-4</v>
      </c>
      <c r="S534" t="b">
        <f t="shared" si="26"/>
        <v>0</v>
      </c>
    </row>
    <row r="535" spans="1:19" x14ac:dyDescent="0.25">
      <c r="A535" s="13" t="str">
        <f>_xlfn.CONCAT('Processed 2'!$G535,"-",'Processed 2'!$B535,"-",'Processed 2'!$C535)</f>
        <v>17-1600-Next Product Improved V2.1</v>
      </c>
      <c r="B535">
        <v>1600</v>
      </c>
      <c r="C535" t="s">
        <v>19</v>
      </c>
      <c r="D535">
        <v>5.1270918940029997</v>
      </c>
      <c r="E535" t="b">
        <v>1</v>
      </c>
      <c r="F535">
        <v>13287.45</v>
      </c>
      <c r="G535">
        <v>17</v>
      </c>
      <c r="H535" s="3" t="s">
        <v>557</v>
      </c>
      <c r="J535">
        <v>1600</v>
      </c>
      <c r="K535" t="s">
        <v>19</v>
      </c>
      <c r="L535">
        <v>5.1270918940029997</v>
      </c>
      <c r="M535" t="b">
        <v>1</v>
      </c>
      <c r="N535">
        <v>13287.45</v>
      </c>
      <c r="O535">
        <v>17</v>
      </c>
      <c r="P535" s="17">
        <f t="shared" si="24"/>
        <v>13603.67</v>
      </c>
      <c r="Q535" s="18">
        <f>Table9[[#This Row],[Resultado]]/Table9[[#This Row],[Result]]</f>
        <v>0.97675480219676014</v>
      </c>
      <c r="R535" s="16">
        <f t="shared" si="25"/>
        <v>1.5199464648526921E-2</v>
      </c>
      <c r="S535" t="b">
        <f t="shared" si="26"/>
        <v>1</v>
      </c>
    </row>
    <row r="536" spans="1:19" x14ac:dyDescent="0.25">
      <c r="A536" s="13" t="str">
        <f>_xlfn.CONCAT('Processed 2'!$G536,"-",'Processed 2'!$B536,"-",'Processed 2'!$C536)</f>
        <v>17-1800-Solver method</v>
      </c>
      <c r="B536">
        <v>1800</v>
      </c>
      <c r="C536" t="s">
        <v>5</v>
      </c>
      <c r="D536">
        <v>423.06568317426297</v>
      </c>
      <c r="E536" t="b">
        <v>1</v>
      </c>
      <c r="F536">
        <v>15248.29</v>
      </c>
      <c r="G536">
        <v>17</v>
      </c>
      <c r="H536" s="3" t="s">
        <v>558</v>
      </c>
      <c r="J536">
        <v>1800</v>
      </c>
      <c r="K536" t="s">
        <v>5</v>
      </c>
      <c r="L536">
        <v>423.06568317426297</v>
      </c>
      <c r="M536" t="b">
        <v>1</v>
      </c>
      <c r="N536">
        <v>15248.29</v>
      </c>
      <c r="O536">
        <v>17</v>
      </c>
      <c r="P536" s="17">
        <f t="shared" si="24"/>
        <v>15248.29</v>
      </c>
      <c r="Q536" s="18">
        <f>Table9[[#This Row],[Resultado]]/Table9[[#This Row],[Result]]</f>
        <v>1</v>
      </c>
      <c r="R536" s="16">
        <f t="shared" si="25"/>
        <v>1</v>
      </c>
      <c r="S536" t="b">
        <f t="shared" si="26"/>
        <v>1</v>
      </c>
    </row>
    <row r="537" spans="1:19" x14ac:dyDescent="0.25">
      <c r="A537" s="13" t="str">
        <f>_xlfn.CONCAT('Processed 2'!$G537,"-",'Processed 2'!$B537,"-",'Processed 2'!$C537)</f>
        <v>17-1800-Next Product2Buy</v>
      </c>
      <c r="B537">
        <v>1800</v>
      </c>
      <c r="C537" t="s">
        <v>6</v>
      </c>
      <c r="D537">
        <v>0.20003700506754199</v>
      </c>
      <c r="E537" t="b">
        <v>0</v>
      </c>
      <c r="F537">
        <v>16802.32</v>
      </c>
      <c r="G537">
        <v>17</v>
      </c>
      <c r="H537" s="3" t="s">
        <v>559</v>
      </c>
      <c r="J537">
        <v>1800</v>
      </c>
      <c r="K537" t="s">
        <v>6</v>
      </c>
      <c r="L537">
        <v>0.20003700506754199</v>
      </c>
      <c r="M537" t="b">
        <v>0</v>
      </c>
      <c r="N537">
        <v>16802.32</v>
      </c>
      <c r="O537">
        <v>17</v>
      </c>
      <c r="P537" s="17">
        <f t="shared" si="24"/>
        <v>15248.29</v>
      </c>
      <c r="Q537" s="18">
        <f>Table9[[#This Row],[Resultado]]/Table9[[#This Row],[Result]]</f>
        <v>1.1019150344071367</v>
      </c>
      <c r="R537" s="16">
        <f t="shared" si="25"/>
        <v>4.7282730087362272E-4</v>
      </c>
      <c r="S537" t="b">
        <f t="shared" si="26"/>
        <v>0</v>
      </c>
    </row>
    <row r="538" spans="1:19" x14ac:dyDescent="0.25">
      <c r="A538" s="13" t="str">
        <f>_xlfn.CONCAT('Processed 2'!$G538,"-",'Processed 2'!$B538,"-",'Processed 2'!$C538)</f>
        <v>17-1800-Next Product Improved V2.1</v>
      </c>
      <c r="B538">
        <v>1800</v>
      </c>
      <c r="C538" t="s">
        <v>19</v>
      </c>
      <c r="D538">
        <v>5.8182296316231197</v>
      </c>
      <c r="E538" t="b">
        <v>1</v>
      </c>
      <c r="F538">
        <v>14971.13</v>
      </c>
      <c r="G538">
        <v>17</v>
      </c>
      <c r="H538" s="3" t="s">
        <v>560</v>
      </c>
      <c r="J538">
        <v>1800</v>
      </c>
      <c r="K538" t="s">
        <v>19</v>
      </c>
      <c r="L538">
        <v>5.8182296316231197</v>
      </c>
      <c r="M538" t="b">
        <v>1</v>
      </c>
      <c r="N538">
        <v>14971.13</v>
      </c>
      <c r="O538">
        <v>17</v>
      </c>
      <c r="P538" s="17">
        <f t="shared" si="24"/>
        <v>15248.29</v>
      </c>
      <c r="Q538" s="18">
        <f>Table9[[#This Row],[Resultado]]/Table9[[#This Row],[Result]]</f>
        <v>0.98182353562268287</v>
      </c>
      <c r="R538" s="16">
        <f t="shared" si="25"/>
        <v>1.3752544493727138E-2</v>
      </c>
      <c r="S538" t="b">
        <f t="shared" si="26"/>
        <v>1</v>
      </c>
    </row>
    <row r="539" spans="1:19" x14ac:dyDescent="0.25">
      <c r="A539" s="13" t="str">
        <f>_xlfn.CONCAT('Processed 2'!$G539,"-",'Processed 2'!$B539,"-",'Processed 2'!$C539)</f>
        <v>18-1400-Solver method</v>
      </c>
      <c r="B539">
        <v>1400</v>
      </c>
      <c r="C539" t="s">
        <v>5</v>
      </c>
      <c r="D539">
        <v>222.48760658443999</v>
      </c>
      <c r="E539" t="b">
        <v>1</v>
      </c>
      <c r="F539">
        <v>12557.41</v>
      </c>
      <c r="G539">
        <v>18</v>
      </c>
      <c r="H539" s="3" t="s">
        <v>561</v>
      </c>
      <c r="J539">
        <v>1400</v>
      </c>
      <c r="K539" t="s">
        <v>5</v>
      </c>
      <c r="L539">
        <v>222.48760658443999</v>
      </c>
      <c r="M539" t="b">
        <v>1</v>
      </c>
      <c r="N539">
        <v>12557.41</v>
      </c>
      <c r="O539">
        <v>18</v>
      </c>
      <c r="P539" s="17">
        <f t="shared" si="24"/>
        <v>12557.41</v>
      </c>
      <c r="Q539" s="18">
        <f>Table9[[#This Row],[Resultado]]/Table9[[#This Row],[Result]]</f>
        <v>1</v>
      </c>
      <c r="R539" s="16">
        <f t="shared" si="25"/>
        <v>1</v>
      </c>
      <c r="S539" t="b">
        <f t="shared" si="26"/>
        <v>1</v>
      </c>
    </row>
    <row r="540" spans="1:19" x14ac:dyDescent="0.25">
      <c r="A540" s="13" t="str">
        <f>_xlfn.CONCAT('Processed 2'!$G540,"-",'Processed 2'!$B540,"-",'Processed 2'!$C540)</f>
        <v>18-1400-Next Product2Buy</v>
      </c>
      <c r="B540">
        <v>1400</v>
      </c>
      <c r="C540" t="s">
        <v>6</v>
      </c>
      <c r="D540">
        <v>0.114511812083037</v>
      </c>
      <c r="E540" t="b">
        <v>0</v>
      </c>
      <c r="F540">
        <v>13691.9</v>
      </c>
      <c r="G540">
        <v>18</v>
      </c>
      <c r="H540" s="3" t="s">
        <v>562</v>
      </c>
      <c r="J540">
        <v>1400</v>
      </c>
      <c r="K540" t="s">
        <v>6</v>
      </c>
      <c r="L540">
        <v>0.114511812083037</v>
      </c>
      <c r="M540" t="b">
        <v>0</v>
      </c>
      <c r="N540">
        <v>13691.9</v>
      </c>
      <c r="O540">
        <v>18</v>
      </c>
      <c r="P540" s="17">
        <f t="shared" si="24"/>
        <v>12557.41</v>
      </c>
      <c r="Q540" s="18">
        <f>Table9[[#This Row],[Resultado]]/Table9[[#This Row],[Result]]</f>
        <v>1.0903442668512058</v>
      </c>
      <c r="R540" s="16">
        <f t="shared" si="25"/>
        <v>5.1468849811900288E-4</v>
      </c>
      <c r="S540" t="b">
        <f t="shared" si="26"/>
        <v>0</v>
      </c>
    </row>
    <row r="541" spans="1:19" x14ac:dyDescent="0.25">
      <c r="A541" s="13" t="str">
        <f>_xlfn.CONCAT('Processed 2'!$G541,"-",'Processed 2'!$B541,"-",'Processed 2'!$C541)</f>
        <v>18-1400-Next Product Improved V2.1</v>
      </c>
      <c r="B541">
        <v>1400</v>
      </c>
      <c r="C541" t="s">
        <v>19</v>
      </c>
      <c r="D541">
        <v>7.10682279905995</v>
      </c>
      <c r="E541" t="b">
        <v>1</v>
      </c>
      <c r="F541">
        <v>12445.39</v>
      </c>
      <c r="G541">
        <v>18</v>
      </c>
      <c r="H541" s="3" t="s">
        <v>563</v>
      </c>
      <c r="J541">
        <v>1400</v>
      </c>
      <c r="K541" t="s">
        <v>19</v>
      </c>
      <c r="L541">
        <v>7.10682279905995</v>
      </c>
      <c r="M541" t="b">
        <v>1</v>
      </c>
      <c r="N541">
        <v>12445.39</v>
      </c>
      <c r="O541">
        <v>18</v>
      </c>
      <c r="P541" s="17">
        <f t="shared" si="24"/>
        <v>12557.41</v>
      </c>
      <c r="Q541" s="18">
        <f>Table9[[#This Row],[Resultado]]/Table9[[#This Row],[Result]]</f>
        <v>0.99107937066640328</v>
      </c>
      <c r="R541" s="16">
        <f t="shared" si="25"/>
        <v>3.1942555849117468E-2</v>
      </c>
      <c r="S541" t="b">
        <f t="shared" si="26"/>
        <v>1</v>
      </c>
    </row>
    <row r="542" spans="1:19" x14ac:dyDescent="0.25">
      <c r="A542" s="13" t="str">
        <f>_xlfn.CONCAT('Processed 2'!$G542,"-",'Processed 2'!$B542,"-",'Processed 2'!$C542)</f>
        <v>18-70-Solver method</v>
      </c>
      <c r="B542">
        <v>70</v>
      </c>
      <c r="C542" t="s">
        <v>5</v>
      </c>
      <c r="D542">
        <v>0.66481326799873897</v>
      </c>
      <c r="E542" t="b">
        <v>1</v>
      </c>
      <c r="F542">
        <v>627.74</v>
      </c>
      <c r="G542">
        <v>18</v>
      </c>
      <c r="H542" s="3" t="s">
        <v>564</v>
      </c>
      <c r="J542">
        <v>70</v>
      </c>
      <c r="K542" t="s">
        <v>5</v>
      </c>
      <c r="L542">
        <v>0.66481326799873897</v>
      </c>
      <c r="M542" t="b">
        <v>1</v>
      </c>
      <c r="N542">
        <v>627.74</v>
      </c>
      <c r="O542">
        <v>18</v>
      </c>
      <c r="P542" s="17">
        <f t="shared" si="24"/>
        <v>627.74</v>
      </c>
      <c r="Q542" s="18">
        <f>Table9[[#This Row],[Resultado]]/Table9[[#This Row],[Result]]</f>
        <v>1</v>
      </c>
      <c r="R542" s="16">
        <f t="shared" si="25"/>
        <v>1</v>
      </c>
      <c r="S542" t="b">
        <f t="shared" si="26"/>
        <v>1</v>
      </c>
    </row>
    <row r="543" spans="1:19" x14ac:dyDescent="0.25">
      <c r="A543" s="13" t="str">
        <f>_xlfn.CONCAT('Processed 2'!$G543,"-",'Processed 2'!$B543,"-",'Processed 2'!$C543)</f>
        <v>18-70-Next Product2Buy</v>
      </c>
      <c r="B543">
        <v>70</v>
      </c>
      <c r="C543" t="s">
        <v>6</v>
      </c>
      <c r="D543">
        <v>4.5936334873706297E-3</v>
      </c>
      <c r="E543" t="b">
        <v>0</v>
      </c>
      <c r="F543">
        <v>689.15</v>
      </c>
      <c r="G543">
        <v>18</v>
      </c>
      <c r="H543" s="3" t="s">
        <v>565</v>
      </c>
      <c r="J543">
        <v>70</v>
      </c>
      <c r="K543" t="s">
        <v>6</v>
      </c>
      <c r="L543">
        <v>4.5936334873706297E-3</v>
      </c>
      <c r="M543" t="b">
        <v>0</v>
      </c>
      <c r="N543">
        <v>689.15</v>
      </c>
      <c r="O543">
        <v>18</v>
      </c>
      <c r="P543" s="17">
        <f t="shared" si="24"/>
        <v>627.74</v>
      </c>
      <c r="Q543" s="18">
        <f>Table9[[#This Row],[Resultado]]/Table9[[#This Row],[Result]]</f>
        <v>1.0978271258801413</v>
      </c>
      <c r="R543" s="16">
        <f t="shared" si="25"/>
        <v>6.9096597623550179E-3</v>
      </c>
      <c r="S543" t="b">
        <f t="shared" si="26"/>
        <v>0</v>
      </c>
    </row>
    <row r="544" spans="1:19" x14ac:dyDescent="0.25">
      <c r="A544" s="13" t="str">
        <f>_xlfn.CONCAT('Processed 2'!$G544,"-",'Processed 2'!$B544,"-",'Processed 2'!$C544)</f>
        <v>18-70-Next Product Improved V2.1</v>
      </c>
      <c r="B544">
        <v>70</v>
      </c>
      <c r="C544" t="s">
        <v>19</v>
      </c>
      <c r="D544">
        <v>5.2812631281835803E-2</v>
      </c>
      <c r="E544" t="b">
        <v>1</v>
      </c>
      <c r="F544">
        <v>619.01</v>
      </c>
      <c r="G544">
        <v>18</v>
      </c>
      <c r="H544" s="3" t="s">
        <v>566</v>
      </c>
      <c r="J544">
        <v>70</v>
      </c>
      <c r="K544" t="s">
        <v>19</v>
      </c>
      <c r="L544">
        <v>5.2812631281835803E-2</v>
      </c>
      <c r="M544" t="b">
        <v>1</v>
      </c>
      <c r="N544">
        <v>619.01</v>
      </c>
      <c r="O544">
        <v>18</v>
      </c>
      <c r="P544" s="17">
        <f t="shared" si="24"/>
        <v>627.74</v>
      </c>
      <c r="Q544" s="18">
        <f>Table9[[#This Row],[Resultado]]/Table9[[#This Row],[Result]]</f>
        <v>0.98609296842641858</v>
      </c>
      <c r="R544" s="16">
        <f t="shared" si="25"/>
        <v>7.9439797344622157E-2</v>
      </c>
      <c r="S544" t="b">
        <f t="shared" si="26"/>
        <v>1</v>
      </c>
    </row>
    <row r="545" spans="1:19" x14ac:dyDescent="0.25">
      <c r="A545" s="13" t="str">
        <f>_xlfn.CONCAT('Processed 2'!$G545,"-",'Processed 2'!$B545,"-",'Processed 2'!$C545)</f>
        <v>18-1600-Solver method</v>
      </c>
      <c r="B545">
        <v>1600</v>
      </c>
      <c r="C545" t="s">
        <v>5</v>
      </c>
      <c r="D545">
        <v>257.22394014532898</v>
      </c>
      <c r="E545" t="b">
        <v>1</v>
      </c>
      <c r="F545">
        <v>14294.54</v>
      </c>
      <c r="G545">
        <v>18</v>
      </c>
      <c r="H545" s="3" t="s">
        <v>567</v>
      </c>
      <c r="J545">
        <v>1600</v>
      </c>
      <c r="K545" t="s">
        <v>5</v>
      </c>
      <c r="L545">
        <v>257.22394014532898</v>
      </c>
      <c r="M545" t="b">
        <v>1</v>
      </c>
      <c r="N545">
        <v>14294.54</v>
      </c>
      <c r="O545">
        <v>18</v>
      </c>
      <c r="P545" s="17">
        <f t="shared" si="24"/>
        <v>14294.54</v>
      </c>
      <c r="Q545" s="18">
        <f>Table9[[#This Row],[Resultado]]/Table9[[#This Row],[Result]]</f>
        <v>1</v>
      </c>
      <c r="R545" s="16">
        <f t="shared" si="25"/>
        <v>1</v>
      </c>
      <c r="S545" t="b">
        <f t="shared" si="26"/>
        <v>1</v>
      </c>
    </row>
    <row r="546" spans="1:19" x14ac:dyDescent="0.25">
      <c r="A546" s="13" t="str">
        <f>_xlfn.CONCAT('Processed 2'!$G546,"-",'Processed 2'!$B546,"-",'Processed 2'!$C546)</f>
        <v>18-1600-Next Product2Buy</v>
      </c>
      <c r="B546">
        <v>1600</v>
      </c>
      <c r="C546" t="s">
        <v>6</v>
      </c>
      <c r="D546">
        <v>0.128109738486614</v>
      </c>
      <c r="E546" t="b">
        <v>0</v>
      </c>
      <c r="F546">
        <v>16229.79</v>
      </c>
      <c r="G546">
        <v>18</v>
      </c>
      <c r="H546" s="3" t="s">
        <v>568</v>
      </c>
      <c r="J546">
        <v>1600</v>
      </c>
      <c r="K546" t="s">
        <v>6</v>
      </c>
      <c r="L546">
        <v>0.128109738486614</v>
      </c>
      <c r="M546" t="b">
        <v>0</v>
      </c>
      <c r="N546">
        <v>16229.79</v>
      </c>
      <c r="O546">
        <v>18</v>
      </c>
      <c r="P546" s="17">
        <f t="shared" si="24"/>
        <v>14294.54</v>
      </c>
      <c r="Q546" s="18">
        <f>Table9[[#This Row],[Resultado]]/Table9[[#This Row],[Result]]</f>
        <v>1.1353838598513839</v>
      </c>
      <c r="R546" s="16">
        <f t="shared" si="25"/>
        <v>4.9804749283536079E-4</v>
      </c>
      <c r="S546" t="b">
        <f t="shared" si="26"/>
        <v>0</v>
      </c>
    </row>
    <row r="547" spans="1:19" x14ac:dyDescent="0.25">
      <c r="A547" s="13" t="str">
        <f>_xlfn.CONCAT('Processed 2'!$G547,"-",'Processed 2'!$B547,"-",'Processed 2'!$C547)</f>
        <v>18-1600-Next Product Improved V2.1</v>
      </c>
      <c r="B547">
        <v>1600</v>
      </c>
      <c r="C547" t="s">
        <v>19</v>
      </c>
      <c r="D547">
        <v>10.908286509478501</v>
      </c>
      <c r="E547" t="b">
        <v>1</v>
      </c>
      <c r="F547">
        <v>14128.16</v>
      </c>
      <c r="G547">
        <v>18</v>
      </c>
      <c r="H547" s="3" t="s">
        <v>569</v>
      </c>
      <c r="J547">
        <v>1600</v>
      </c>
      <c r="K547" t="s">
        <v>19</v>
      </c>
      <c r="L547">
        <v>10.908286509478501</v>
      </c>
      <c r="M547" t="b">
        <v>1</v>
      </c>
      <c r="N547">
        <v>14128.16</v>
      </c>
      <c r="O547">
        <v>18</v>
      </c>
      <c r="P547" s="17">
        <f t="shared" si="24"/>
        <v>14294.54</v>
      </c>
      <c r="Q547" s="18">
        <f>Table9[[#This Row],[Resultado]]/Table9[[#This Row],[Result]]</f>
        <v>0.98836059082698702</v>
      </c>
      <c r="R547" s="16">
        <f t="shared" si="25"/>
        <v>4.2407742076089133E-2</v>
      </c>
      <c r="S547" t="b">
        <f t="shared" si="26"/>
        <v>1</v>
      </c>
    </row>
    <row r="548" spans="1:19" x14ac:dyDescent="0.25">
      <c r="A548" s="13" t="str">
        <f>_xlfn.CONCAT('Processed 2'!$G548,"-",'Processed 2'!$B548,"-",'Processed 2'!$C548)</f>
        <v>18-1800-Solver method</v>
      </c>
      <c r="B548">
        <v>1800</v>
      </c>
      <c r="C548" t="s">
        <v>5</v>
      </c>
      <c r="D548">
        <v>356.45070449115099</v>
      </c>
      <c r="E548" t="b">
        <v>1</v>
      </c>
      <c r="F548">
        <v>15237.63</v>
      </c>
      <c r="G548">
        <v>18</v>
      </c>
      <c r="H548" s="3" t="s">
        <v>570</v>
      </c>
      <c r="J548">
        <v>1800</v>
      </c>
      <c r="K548" t="s">
        <v>5</v>
      </c>
      <c r="L548">
        <v>356.45070449115099</v>
      </c>
      <c r="M548" t="b">
        <v>1</v>
      </c>
      <c r="N548">
        <v>15237.63</v>
      </c>
      <c r="O548">
        <v>18</v>
      </c>
      <c r="P548" s="17">
        <f t="shared" si="24"/>
        <v>15237.63</v>
      </c>
      <c r="Q548" s="18">
        <f>Table9[[#This Row],[Resultado]]/Table9[[#This Row],[Result]]</f>
        <v>1</v>
      </c>
      <c r="R548" s="16">
        <f t="shared" si="25"/>
        <v>1</v>
      </c>
      <c r="S548" t="b">
        <f t="shared" si="26"/>
        <v>1</v>
      </c>
    </row>
    <row r="549" spans="1:19" x14ac:dyDescent="0.25">
      <c r="A549" s="13" t="str">
        <f>_xlfn.CONCAT('Processed 2'!$G549,"-",'Processed 2'!$B549,"-",'Processed 2'!$C549)</f>
        <v>18-1800-Next Product2Buy</v>
      </c>
      <c r="B549">
        <v>1800</v>
      </c>
      <c r="C549" t="s">
        <v>6</v>
      </c>
      <c r="D549">
        <v>0.110919202594118</v>
      </c>
      <c r="E549" t="b">
        <v>0</v>
      </c>
      <c r="F549">
        <v>16580.990000000002</v>
      </c>
      <c r="G549">
        <v>18</v>
      </c>
      <c r="H549" s="3" t="s">
        <v>571</v>
      </c>
      <c r="J549">
        <v>1800</v>
      </c>
      <c r="K549" t="s">
        <v>6</v>
      </c>
      <c r="L549">
        <v>0.110919202594118</v>
      </c>
      <c r="M549" t="b">
        <v>0</v>
      </c>
      <c r="N549">
        <v>16580.990000000002</v>
      </c>
      <c r="O549">
        <v>18</v>
      </c>
      <c r="P549" s="17">
        <f t="shared" si="24"/>
        <v>15237.63</v>
      </c>
      <c r="Q549" s="18">
        <f>Table9[[#This Row],[Resultado]]/Table9[[#This Row],[Result]]</f>
        <v>1.0881606916561173</v>
      </c>
      <c r="R549" s="16">
        <f t="shared" si="25"/>
        <v>3.1117683650663569E-4</v>
      </c>
      <c r="S549" t="b">
        <f t="shared" si="26"/>
        <v>0</v>
      </c>
    </row>
    <row r="550" spans="1:19" x14ac:dyDescent="0.25">
      <c r="A550" s="13" t="str">
        <f>_xlfn.CONCAT('Processed 2'!$G550,"-",'Processed 2'!$B550,"-",'Processed 2'!$C550)</f>
        <v>18-1800-Next Product Improved V2.1</v>
      </c>
      <c r="B550">
        <v>1800</v>
      </c>
      <c r="C550" t="s">
        <v>19</v>
      </c>
      <c r="D550">
        <v>3.2602527011236999</v>
      </c>
      <c r="E550" t="b">
        <v>1</v>
      </c>
      <c r="F550">
        <v>14924.61</v>
      </c>
      <c r="G550">
        <v>18</v>
      </c>
      <c r="H550" s="3" t="s">
        <v>572</v>
      </c>
      <c r="J550">
        <v>1800</v>
      </c>
      <c r="K550" t="s">
        <v>19</v>
      </c>
      <c r="L550">
        <v>3.2602527011236999</v>
      </c>
      <c r="M550" t="b">
        <v>1</v>
      </c>
      <c r="N550">
        <v>14924.61</v>
      </c>
      <c r="O550">
        <v>18</v>
      </c>
      <c r="P550" s="17">
        <f t="shared" si="24"/>
        <v>15237.63</v>
      </c>
      <c r="Q550" s="18">
        <f>Table9[[#This Row],[Resultado]]/Table9[[#This Row],[Result]]</f>
        <v>0.97945743530982188</v>
      </c>
      <c r="R550" s="16">
        <f t="shared" si="25"/>
        <v>9.1464336023065335E-3</v>
      </c>
      <c r="S550" t="b">
        <f t="shared" si="26"/>
        <v>1</v>
      </c>
    </row>
    <row r="551" spans="1:19" x14ac:dyDescent="0.25">
      <c r="A551" s="13" t="str">
        <f>_xlfn.CONCAT('Processed 2'!$G551,"-",'Processed 2'!$B551,"-",'Processed 2'!$C551)</f>
        <v>18-2000-Solver method</v>
      </c>
      <c r="B551">
        <v>2000</v>
      </c>
      <c r="C551" t="s">
        <v>5</v>
      </c>
      <c r="D551">
        <v>437.80415498805303</v>
      </c>
      <c r="E551" t="b">
        <v>1</v>
      </c>
      <c r="F551">
        <v>17784.28</v>
      </c>
      <c r="G551">
        <v>18</v>
      </c>
      <c r="H551" s="3" t="s">
        <v>573</v>
      </c>
      <c r="J551">
        <v>2000</v>
      </c>
      <c r="K551" t="s">
        <v>5</v>
      </c>
      <c r="L551">
        <v>437.80415498805303</v>
      </c>
      <c r="M551" t="b">
        <v>1</v>
      </c>
      <c r="N551">
        <v>17784.28</v>
      </c>
      <c r="O551">
        <v>18</v>
      </c>
      <c r="P551" s="17">
        <f t="shared" si="24"/>
        <v>17784.28</v>
      </c>
      <c r="Q551" s="18">
        <f>Table9[[#This Row],[Resultado]]/Table9[[#This Row],[Result]]</f>
        <v>1</v>
      </c>
      <c r="R551" s="16">
        <f t="shared" si="25"/>
        <v>1</v>
      </c>
      <c r="S551" t="b">
        <f t="shared" si="26"/>
        <v>1</v>
      </c>
    </row>
    <row r="552" spans="1:19" x14ac:dyDescent="0.25">
      <c r="A552" s="13" t="str">
        <f>_xlfn.CONCAT('Processed 2'!$G552,"-",'Processed 2'!$B552,"-",'Processed 2'!$C552)</f>
        <v>18-2000-Next Product2Buy</v>
      </c>
      <c r="B552">
        <v>2000</v>
      </c>
      <c r="C552" t="s">
        <v>6</v>
      </c>
      <c r="D552">
        <v>0.13949925825750101</v>
      </c>
      <c r="E552" t="b">
        <v>0</v>
      </c>
      <c r="F552">
        <v>18953</v>
      </c>
      <c r="G552">
        <v>18</v>
      </c>
      <c r="H552" s="3" t="s">
        <v>574</v>
      </c>
      <c r="J552">
        <v>2000</v>
      </c>
      <c r="K552" t="s">
        <v>6</v>
      </c>
      <c r="L552">
        <v>0.13949925825750101</v>
      </c>
      <c r="M552" t="b">
        <v>0</v>
      </c>
      <c r="N552">
        <v>18953</v>
      </c>
      <c r="O552">
        <v>18</v>
      </c>
      <c r="P552" s="17">
        <f t="shared" si="24"/>
        <v>17784.28</v>
      </c>
      <c r="Q552" s="18">
        <f>Table9[[#This Row],[Resultado]]/Table9[[#This Row],[Result]]</f>
        <v>1.0657164642032178</v>
      </c>
      <c r="R552" s="16">
        <f t="shared" si="25"/>
        <v>3.186339295050951E-4</v>
      </c>
      <c r="S552" t="b">
        <f t="shared" si="26"/>
        <v>0</v>
      </c>
    </row>
    <row r="553" spans="1:19" x14ac:dyDescent="0.25">
      <c r="A553" s="13" t="str">
        <f>_xlfn.CONCAT('Processed 2'!$G553,"-",'Processed 2'!$B553,"-",'Processed 2'!$C553)</f>
        <v>18-2000-Next Product Improved V2.1</v>
      </c>
      <c r="B553">
        <v>2000</v>
      </c>
      <c r="C553" t="s">
        <v>19</v>
      </c>
      <c r="D553">
        <v>12.3202111668329</v>
      </c>
      <c r="E553" t="b">
        <v>1</v>
      </c>
      <c r="F553">
        <v>17518</v>
      </c>
      <c r="G553">
        <v>18</v>
      </c>
      <c r="H553" s="3" t="s">
        <v>575</v>
      </c>
      <c r="J553">
        <v>2000</v>
      </c>
      <c r="K553" t="s">
        <v>19</v>
      </c>
      <c r="L553">
        <v>12.3202111668329</v>
      </c>
      <c r="M553" t="b">
        <v>1</v>
      </c>
      <c r="N553">
        <v>17518</v>
      </c>
      <c r="O553">
        <v>18</v>
      </c>
      <c r="P553" s="17">
        <f t="shared" si="24"/>
        <v>17784.28</v>
      </c>
      <c r="Q553" s="18">
        <f>Table9[[#This Row],[Resultado]]/Table9[[#This Row],[Result]]</f>
        <v>0.9850272262919838</v>
      </c>
      <c r="R553" s="16">
        <f t="shared" si="25"/>
        <v>2.8140918779469094E-2</v>
      </c>
      <c r="S553" t="b">
        <f t="shared" si="26"/>
        <v>1</v>
      </c>
    </row>
    <row r="554" spans="1:19" x14ac:dyDescent="0.25">
      <c r="A554" s="13" t="str">
        <f>_xlfn.CONCAT('Processed 2'!$G554,"-",'Processed 2'!$B554,"-",'Processed 2'!$C554)</f>
        <v>18-2200-Solver method</v>
      </c>
      <c r="B554">
        <v>2200</v>
      </c>
      <c r="C554" t="s">
        <v>5</v>
      </c>
      <c r="D554">
        <v>489.28010784802802</v>
      </c>
      <c r="E554" t="b">
        <v>1</v>
      </c>
      <c r="F554">
        <v>19806.16</v>
      </c>
      <c r="G554">
        <v>18</v>
      </c>
      <c r="H554" s="3" t="s">
        <v>576</v>
      </c>
      <c r="J554">
        <v>2200</v>
      </c>
      <c r="K554" t="s">
        <v>5</v>
      </c>
      <c r="L554">
        <v>489.28010784802802</v>
      </c>
      <c r="M554" t="b">
        <v>1</v>
      </c>
      <c r="N554">
        <v>19806.16</v>
      </c>
      <c r="O554">
        <v>18</v>
      </c>
      <c r="P554" s="17">
        <f t="shared" si="24"/>
        <v>19806.16</v>
      </c>
      <c r="Q554" s="18">
        <f>Table9[[#This Row],[Resultado]]/Table9[[#This Row],[Result]]</f>
        <v>1</v>
      </c>
      <c r="R554" s="16">
        <f t="shared" si="25"/>
        <v>1</v>
      </c>
      <c r="S554" t="b">
        <f t="shared" si="26"/>
        <v>1</v>
      </c>
    </row>
    <row r="555" spans="1:19" x14ac:dyDescent="0.25">
      <c r="A555" s="13" t="str">
        <f>_xlfn.CONCAT('Processed 2'!$G555,"-",'Processed 2'!$B555,"-",'Processed 2'!$C555)</f>
        <v>18-2200-Next Product2Buy</v>
      </c>
      <c r="B555">
        <v>2200</v>
      </c>
      <c r="C555" t="s">
        <v>6</v>
      </c>
      <c r="D555">
        <v>0.118753035892495</v>
      </c>
      <c r="E555" t="b">
        <v>0</v>
      </c>
      <c r="F555">
        <v>23324.86</v>
      </c>
      <c r="G555">
        <v>18</v>
      </c>
      <c r="H555" s="3" t="s">
        <v>577</v>
      </c>
      <c r="J555">
        <v>2200</v>
      </c>
      <c r="K555" t="s">
        <v>6</v>
      </c>
      <c r="L555">
        <v>0.118753035892495</v>
      </c>
      <c r="M555" t="b">
        <v>0</v>
      </c>
      <c r="N555">
        <v>23324.86</v>
      </c>
      <c r="O555">
        <v>18</v>
      </c>
      <c r="P555" s="17">
        <f t="shared" si="24"/>
        <v>19806.16</v>
      </c>
      <c r="Q555" s="18">
        <f>Table9[[#This Row],[Resultado]]/Table9[[#This Row],[Result]]</f>
        <v>1.1776568501920615</v>
      </c>
      <c r="R555" s="16">
        <f t="shared" si="25"/>
        <v>2.4270971573890363E-4</v>
      </c>
      <c r="S555" t="b">
        <f t="shared" si="26"/>
        <v>0</v>
      </c>
    </row>
    <row r="556" spans="1:19" x14ac:dyDescent="0.25">
      <c r="A556" s="13" t="str">
        <f>_xlfn.CONCAT('Processed 2'!$G556,"-",'Processed 2'!$B556,"-",'Processed 2'!$C556)</f>
        <v>18-2200-Next Product Improved V2.1</v>
      </c>
      <c r="B556">
        <v>2200</v>
      </c>
      <c r="C556" t="s">
        <v>19</v>
      </c>
      <c r="D556">
        <v>11.952683564826801</v>
      </c>
      <c r="E556" t="b">
        <v>1</v>
      </c>
      <c r="F556">
        <v>19806.16</v>
      </c>
      <c r="G556">
        <v>18</v>
      </c>
      <c r="H556" s="3" t="s">
        <v>578</v>
      </c>
      <c r="J556">
        <v>2200</v>
      </c>
      <c r="K556" t="s">
        <v>19</v>
      </c>
      <c r="L556">
        <v>11.952683564826801</v>
      </c>
      <c r="M556" t="b">
        <v>1</v>
      </c>
      <c r="N556">
        <v>19806.16</v>
      </c>
      <c r="O556">
        <v>18</v>
      </c>
      <c r="P556" s="17">
        <f t="shared" si="24"/>
        <v>19806.16</v>
      </c>
      <c r="Q556" s="18">
        <f>Table9[[#This Row],[Resultado]]/Table9[[#This Row],[Result]]</f>
        <v>1</v>
      </c>
      <c r="R556" s="16">
        <f t="shared" si="25"/>
        <v>2.4429122241240477E-2</v>
      </c>
      <c r="S556" t="b">
        <f t="shared" si="26"/>
        <v>1</v>
      </c>
    </row>
    <row r="557" spans="1:19" x14ac:dyDescent="0.25">
      <c r="A557" s="13" t="str">
        <f>_xlfn.CONCAT('Processed 2'!$G557,"-",'Processed 2'!$B557,"-",'Processed 2'!$C557)</f>
        <v>19-2200-Solver method</v>
      </c>
      <c r="B557">
        <v>2200</v>
      </c>
      <c r="C557" t="s">
        <v>5</v>
      </c>
      <c r="D557">
        <v>521.76421495103102</v>
      </c>
      <c r="E557" t="b">
        <v>1</v>
      </c>
      <c r="F557">
        <v>19899.05</v>
      </c>
      <c r="G557">
        <v>19</v>
      </c>
      <c r="H557" s="3" t="s">
        <v>579</v>
      </c>
      <c r="J557">
        <v>2200</v>
      </c>
      <c r="K557" t="s">
        <v>5</v>
      </c>
      <c r="L557">
        <v>521.76421495103102</v>
      </c>
      <c r="M557" t="b">
        <v>1</v>
      </c>
      <c r="N557">
        <v>19899.05</v>
      </c>
      <c r="O557">
        <v>19</v>
      </c>
      <c r="P557" s="17">
        <f t="shared" si="24"/>
        <v>19899.05</v>
      </c>
      <c r="Q557" s="18">
        <f>Table9[[#This Row],[Resultado]]/Table9[[#This Row],[Result]]</f>
        <v>1</v>
      </c>
      <c r="R557" s="16">
        <f t="shared" si="25"/>
        <v>1</v>
      </c>
      <c r="S557" t="b">
        <f t="shared" si="26"/>
        <v>1</v>
      </c>
    </row>
    <row r="558" spans="1:19" x14ac:dyDescent="0.25">
      <c r="A558" s="13" t="str">
        <f>_xlfn.CONCAT('Processed 2'!$G558,"-",'Processed 2'!$B558,"-",'Processed 2'!$C558)</f>
        <v>19-2200-Next Product2Buy</v>
      </c>
      <c r="B558">
        <v>2200</v>
      </c>
      <c r="C558" t="s">
        <v>6</v>
      </c>
      <c r="D558">
        <v>0.13195916806671401</v>
      </c>
      <c r="E558" t="b">
        <v>0</v>
      </c>
      <c r="F558">
        <v>21872.95</v>
      </c>
      <c r="G558">
        <v>19</v>
      </c>
      <c r="H558" s="3" t="s">
        <v>580</v>
      </c>
      <c r="J558">
        <v>2200</v>
      </c>
      <c r="K558" t="s">
        <v>6</v>
      </c>
      <c r="L558">
        <v>0.13195916806671401</v>
      </c>
      <c r="M558" t="b">
        <v>0</v>
      </c>
      <c r="N558">
        <v>21872.95</v>
      </c>
      <c r="O558">
        <v>19</v>
      </c>
      <c r="P558" s="17">
        <f t="shared" si="24"/>
        <v>19899.05</v>
      </c>
      <c r="Q558" s="18">
        <f>Table9[[#This Row],[Resultado]]/Table9[[#This Row],[Result]]</f>
        <v>1.0991956902465194</v>
      </c>
      <c r="R558" s="16">
        <f t="shared" si="25"/>
        <v>2.5290957924183961E-4</v>
      </c>
      <c r="S558" t="b">
        <f t="shared" si="26"/>
        <v>0</v>
      </c>
    </row>
    <row r="559" spans="1:19" x14ac:dyDescent="0.25">
      <c r="A559" s="13" t="str">
        <f>_xlfn.CONCAT('Processed 2'!$G559,"-",'Processed 2'!$B559,"-",'Processed 2'!$C559)</f>
        <v>19-2200-Next Product Improved V2.1</v>
      </c>
      <c r="B559">
        <v>2200</v>
      </c>
      <c r="C559" t="s">
        <v>19</v>
      </c>
      <c r="D559">
        <v>12.2415799112536</v>
      </c>
      <c r="E559" t="b">
        <v>1</v>
      </c>
      <c r="F559">
        <v>19899.05</v>
      </c>
      <c r="G559">
        <v>19</v>
      </c>
      <c r="H559" s="3" t="s">
        <v>581</v>
      </c>
      <c r="J559">
        <v>2200</v>
      </c>
      <c r="K559" t="s">
        <v>19</v>
      </c>
      <c r="L559">
        <v>12.2415799112536</v>
      </c>
      <c r="M559" t="b">
        <v>1</v>
      </c>
      <c r="N559">
        <v>19899.05</v>
      </c>
      <c r="O559">
        <v>19</v>
      </c>
      <c r="P559" s="17">
        <f t="shared" si="24"/>
        <v>19899.05</v>
      </c>
      <c r="Q559" s="18">
        <f>Table9[[#This Row],[Resultado]]/Table9[[#This Row],[Result]]</f>
        <v>1</v>
      </c>
      <c r="R559" s="16">
        <f t="shared" si="25"/>
        <v>2.346190014660646E-2</v>
      </c>
      <c r="S559" t="b">
        <f t="shared" si="26"/>
        <v>1</v>
      </c>
    </row>
  </sheetData>
  <autoFilter ref="A1:A559"/>
  <conditionalFormatting sqref="H1:H559">
    <cfRule type="duplicateValues" dxfId="3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85" zoomScaleNormal="85" workbookViewId="0">
      <selection activeCell="G12" sqref="G12"/>
    </sheetView>
  </sheetViews>
  <sheetFormatPr defaultRowHeight="15" x14ac:dyDescent="0.25"/>
  <cols>
    <col min="1" max="1" width="15.42578125" bestFit="1" customWidth="1"/>
    <col min="2" max="2" width="27.7109375" bestFit="1" customWidth="1"/>
    <col min="3" max="3" width="16.42578125" bestFit="1" customWidth="1"/>
    <col min="4" max="5" width="18.7109375" bestFit="1" customWidth="1"/>
    <col min="6" max="6" width="16.42578125" bestFit="1" customWidth="1"/>
    <col min="7" max="7" width="18.7109375" bestFit="1" customWidth="1"/>
    <col min="8" max="8" width="18.28515625" bestFit="1" customWidth="1"/>
    <col min="9" max="9" width="16.42578125" bestFit="1" customWidth="1"/>
    <col min="10" max="10" width="18.7109375" bestFit="1" customWidth="1"/>
    <col min="11" max="11" width="22" bestFit="1" customWidth="1"/>
    <col min="12" max="12" width="20.28515625" bestFit="1" customWidth="1"/>
    <col min="13" max="13" width="22.42578125" bestFit="1" customWidth="1"/>
  </cols>
  <sheetData>
    <row r="1" spans="1:10" x14ac:dyDescent="0.25">
      <c r="B1" s="1" t="s">
        <v>9</v>
      </c>
    </row>
    <row r="2" spans="1:10" x14ac:dyDescent="0.25">
      <c r="B2" t="s">
        <v>19</v>
      </c>
      <c r="E2" t="s">
        <v>6</v>
      </c>
      <c r="H2" t="s">
        <v>5</v>
      </c>
    </row>
    <row r="3" spans="1:10" x14ac:dyDescent="0.25">
      <c r="A3" s="1" t="s">
        <v>8</v>
      </c>
      <c r="B3" t="s">
        <v>10</v>
      </c>
      <c r="C3" t="s">
        <v>22</v>
      </c>
      <c r="D3" t="s">
        <v>23</v>
      </c>
      <c r="E3" t="s">
        <v>10</v>
      </c>
      <c r="F3" t="s">
        <v>22</v>
      </c>
      <c r="G3" t="s">
        <v>23</v>
      </c>
      <c r="H3" t="s">
        <v>10</v>
      </c>
      <c r="I3" t="s">
        <v>22</v>
      </c>
      <c r="J3" t="s">
        <v>23</v>
      </c>
    </row>
    <row r="4" spans="1:10" x14ac:dyDescent="0.25">
      <c r="A4" s="2">
        <v>10</v>
      </c>
      <c r="B4" s="3">
        <v>8.9639778730613712E-14</v>
      </c>
      <c r="C4" s="3">
        <v>6</v>
      </c>
      <c r="D4" s="3">
        <v>7.0999620972574005E-3</v>
      </c>
      <c r="E4" s="3">
        <v>4.1159326310258634E-16</v>
      </c>
      <c r="F4" s="3">
        <v>6</v>
      </c>
      <c r="G4" s="3">
        <v>2.8934674692043718E-3</v>
      </c>
      <c r="H4" s="3">
        <v>4.840000620132449E-8</v>
      </c>
      <c r="I4" s="3">
        <v>6</v>
      </c>
      <c r="J4" s="3">
        <v>6.2624289335950323E-2</v>
      </c>
    </row>
    <row r="5" spans="1:10" x14ac:dyDescent="0.25">
      <c r="A5" s="2">
        <v>20</v>
      </c>
      <c r="B5" s="3">
        <v>1.8009212744898356E-12</v>
      </c>
      <c r="C5" s="3">
        <v>6</v>
      </c>
      <c r="D5" s="3">
        <v>1.1709325692071032E-2</v>
      </c>
      <c r="E5" s="3">
        <v>6.0094216652202794E-15</v>
      </c>
      <c r="F5" s="3">
        <v>6</v>
      </c>
      <c r="G5" s="3">
        <v>4.8324771973636766E-3</v>
      </c>
      <c r="H5" s="3">
        <v>3.5715330334653488E-6</v>
      </c>
      <c r="I5" s="3">
        <v>6</v>
      </c>
      <c r="J5" s="3">
        <v>0.12730495030018299</v>
      </c>
    </row>
    <row r="6" spans="1:10" x14ac:dyDescent="0.25">
      <c r="A6" s="2">
        <v>30</v>
      </c>
      <c r="B6" s="3">
        <v>2.169262119253019E-11</v>
      </c>
      <c r="C6" s="3">
        <v>6</v>
      </c>
      <c r="D6" s="3">
        <v>2.0474784799460743E-2</v>
      </c>
      <c r="E6" s="3">
        <v>1.2127797905954264E-14</v>
      </c>
      <c r="F6" s="3">
        <v>6</v>
      </c>
      <c r="G6" s="3">
        <v>5.034936280849763E-3</v>
      </c>
      <c r="H6" s="3">
        <v>1.1115088018002551E-4</v>
      </c>
      <c r="I6" s="3">
        <v>6</v>
      </c>
      <c r="J6" s="3">
        <v>0.22555381488907414</v>
      </c>
    </row>
    <row r="7" spans="1:10" x14ac:dyDescent="0.25">
      <c r="A7" s="2">
        <v>40</v>
      </c>
      <c r="B7" s="3">
        <v>1.0432684583998184E-10</v>
      </c>
      <c r="C7" s="3">
        <v>6</v>
      </c>
      <c r="D7" s="3">
        <v>2.3774818105497902E-2</v>
      </c>
      <c r="E7" s="3">
        <v>2.2752337458487928E-13</v>
      </c>
      <c r="F7" s="3">
        <v>6</v>
      </c>
      <c r="G7" s="3">
        <v>7.9864559828897227E-3</v>
      </c>
      <c r="H7" s="3">
        <v>1.0659604896267648E-3</v>
      </c>
      <c r="I7" s="3">
        <v>6</v>
      </c>
      <c r="J7" s="3">
        <v>0.33003299383623047</v>
      </c>
    </row>
    <row r="8" spans="1:10" x14ac:dyDescent="0.25">
      <c r="A8" s="2">
        <v>50</v>
      </c>
      <c r="B8" s="3">
        <v>1.0785379757296672E-10</v>
      </c>
      <c r="C8" s="3">
        <v>6</v>
      </c>
      <c r="D8" s="3">
        <v>2.3661864201251451E-2</v>
      </c>
      <c r="E8" s="3">
        <v>2.5237869566249599E-13</v>
      </c>
      <c r="F8" s="3">
        <v>6</v>
      </c>
      <c r="G8" s="3">
        <v>8.2513444179092461E-3</v>
      </c>
      <c r="H8" s="3">
        <v>4.0487306987604521</v>
      </c>
      <c r="I8" s="3">
        <v>6</v>
      </c>
      <c r="J8" s="3">
        <v>62.811257747831178</v>
      </c>
    </row>
    <row r="9" spans="1:10" x14ac:dyDescent="0.25">
      <c r="A9" s="2">
        <v>60</v>
      </c>
      <c r="B9" s="3">
        <v>1.0530941173496729E-9</v>
      </c>
      <c r="C9" s="3">
        <v>6</v>
      </c>
      <c r="D9" s="3">
        <v>3.768982412982947E-2</v>
      </c>
      <c r="E9" s="3">
        <v>2.2968560813237494E-13</v>
      </c>
      <c r="F9" s="3">
        <v>6</v>
      </c>
      <c r="G9" s="3">
        <v>8.3189702244497732E-3</v>
      </c>
      <c r="H9" s="3">
        <v>5.166460731240425E-2</v>
      </c>
      <c r="I9" s="3">
        <v>6</v>
      </c>
      <c r="J9" s="3">
        <v>0.64106960626980392</v>
      </c>
    </row>
    <row r="10" spans="1:10" x14ac:dyDescent="0.25">
      <c r="A10" s="2">
        <v>70</v>
      </c>
      <c r="B10" s="3">
        <v>3.647642318334021E-9</v>
      </c>
      <c r="C10" s="3">
        <v>6</v>
      </c>
      <c r="D10" s="3">
        <v>4.0392722831427301E-2</v>
      </c>
      <c r="E10" s="3">
        <v>6.3952950273364961E-14</v>
      </c>
      <c r="F10" s="3">
        <v>6</v>
      </c>
      <c r="G10" s="3">
        <v>6.5015331235946531E-3</v>
      </c>
      <c r="H10" s="3">
        <v>0.1539945250326358</v>
      </c>
      <c r="I10" s="3">
        <v>6</v>
      </c>
      <c r="J10" s="3">
        <v>0.7598311278110832</v>
      </c>
    </row>
    <row r="11" spans="1:10" x14ac:dyDescent="0.25">
      <c r="A11" s="2">
        <v>80</v>
      </c>
      <c r="B11" s="3">
        <v>1.7472974204978471E-8</v>
      </c>
      <c r="C11" s="3">
        <v>6</v>
      </c>
      <c r="D11" s="3">
        <v>5.7775139280642263E-2</v>
      </c>
      <c r="E11" s="3">
        <v>8.3302198292260952E-12</v>
      </c>
      <c r="F11" s="3">
        <v>6</v>
      </c>
      <c r="G11" s="3">
        <v>2.1504732803778043E-2</v>
      </c>
      <c r="H11" s="3">
        <v>0.76441681384959737</v>
      </c>
      <c r="I11" s="3">
        <v>6</v>
      </c>
      <c r="J11" s="3">
        <v>0.99208917688336795</v>
      </c>
    </row>
    <row r="12" spans="1:10" x14ac:dyDescent="0.25">
      <c r="A12" s="2">
        <v>90</v>
      </c>
      <c r="B12" s="3">
        <v>2.0969124378267972E-9</v>
      </c>
      <c r="C12" s="3">
        <v>6</v>
      </c>
      <c r="D12" s="3">
        <v>3.8650844414220051E-2</v>
      </c>
      <c r="E12" s="3">
        <v>1.5574706332860029E-12</v>
      </c>
      <c r="F12" s="3">
        <v>6</v>
      </c>
      <c r="G12" s="3">
        <v>1.1130521580048534E-2</v>
      </c>
      <c r="H12" s="3">
        <v>4.7366566312297724</v>
      </c>
      <c r="I12" s="3">
        <v>6</v>
      </c>
      <c r="J12" s="3">
        <v>1.371136758238211</v>
      </c>
    </row>
    <row r="13" spans="1:10" x14ac:dyDescent="0.25">
      <c r="A13" s="2">
        <v>100</v>
      </c>
      <c r="B13" s="3">
        <v>3.4192640937530494E-9</v>
      </c>
      <c r="C13" s="3">
        <v>6</v>
      </c>
      <c r="D13" s="3">
        <v>4.3924418941580272E-2</v>
      </c>
      <c r="E13" s="3">
        <v>3.5163854290228446E-12</v>
      </c>
      <c r="F13" s="3">
        <v>6</v>
      </c>
      <c r="G13" s="3">
        <v>1.3916233315784466E-2</v>
      </c>
      <c r="H13" s="3">
        <v>13.808384018309875</v>
      </c>
      <c r="I13" s="3">
        <v>6</v>
      </c>
      <c r="J13" s="3">
        <v>1.6463483685773566</v>
      </c>
    </row>
    <row r="14" spans="1:10" x14ac:dyDescent="0.25">
      <c r="A14" s="2">
        <v>150</v>
      </c>
      <c r="B14" s="3">
        <v>1.36308211855566E-6</v>
      </c>
      <c r="C14" s="3">
        <v>6</v>
      </c>
      <c r="D14" s="3">
        <v>0.11864821446632706</v>
      </c>
      <c r="E14" s="3">
        <v>1.2006831622706179E-11</v>
      </c>
      <c r="F14" s="3">
        <v>6</v>
      </c>
      <c r="G14" s="3">
        <v>1.5740364268393283E-2</v>
      </c>
      <c r="H14" s="3">
        <v>798.85988479474565</v>
      </c>
      <c r="I14" s="3">
        <v>6</v>
      </c>
      <c r="J14" s="3">
        <v>3.1567986989264685</v>
      </c>
    </row>
    <row r="15" spans="1:10" x14ac:dyDescent="0.25">
      <c r="A15" s="2">
        <v>200</v>
      </c>
      <c r="B15" s="3">
        <v>1.7846444915560955E-5</v>
      </c>
      <c r="C15" s="3">
        <v>6</v>
      </c>
      <c r="D15" s="3">
        <v>0.16342118375006182</v>
      </c>
      <c r="E15" s="3">
        <v>1.3596105870344655E-11</v>
      </c>
      <c r="F15" s="3">
        <v>6</v>
      </c>
      <c r="G15" s="3">
        <v>1.5736534148776831E-2</v>
      </c>
      <c r="H15" s="3">
        <v>15057.979742018973</v>
      </c>
      <c r="I15" s="3">
        <v>6</v>
      </c>
      <c r="J15" s="3">
        <v>5.0951665701589368</v>
      </c>
    </row>
    <row r="16" spans="1:10" x14ac:dyDescent="0.25">
      <c r="A16" s="2">
        <v>250</v>
      </c>
      <c r="B16" s="3">
        <v>2.1546938841741527E-6</v>
      </c>
      <c r="C16" s="3">
        <v>6</v>
      </c>
      <c r="D16" s="3">
        <v>0.13446145749628105</v>
      </c>
      <c r="E16" s="3">
        <v>3.9970269308347605E-11</v>
      </c>
      <c r="F16" s="3">
        <v>6</v>
      </c>
      <c r="G16" s="3">
        <v>1.944456839095263E-2</v>
      </c>
      <c r="H16" s="3">
        <v>250970.84986900212</v>
      </c>
      <c r="I16" s="3">
        <v>6</v>
      </c>
      <c r="J16" s="3">
        <v>8.2162408387129329</v>
      </c>
    </row>
    <row r="17" spans="1:10" x14ac:dyDescent="0.25">
      <c r="A17" s="2">
        <v>300</v>
      </c>
      <c r="B17" s="3">
        <v>6.9516442895392193E-4</v>
      </c>
      <c r="C17" s="3">
        <v>6</v>
      </c>
      <c r="D17" s="3">
        <v>0.32004474769826236</v>
      </c>
      <c r="E17" s="3">
        <v>2.3234499502452029E-10</v>
      </c>
      <c r="F17" s="3">
        <v>6</v>
      </c>
      <c r="G17" s="3">
        <v>2.612018275156908E-2</v>
      </c>
      <c r="H17" s="3">
        <v>1956164.2165180722</v>
      </c>
      <c r="I17" s="3">
        <v>6</v>
      </c>
      <c r="J17" s="3">
        <v>11.410628858091364</v>
      </c>
    </row>
    <row r="18" spans="1:10" x14ac:dyDescent="0.25">
      <c r="A18" s="2">
        <v>350</v>
      </c>
      <c r="B18" s="3">
        <v>1.5735129002447488E-3</v>
      </c>
      <c r="C18" s="3">
        <v>6</v>
      </c>
      <c r="D18" s="3">
        <v>0.40577187038417128</v>
      </c>
      <c r="E18" s="3">
        <v>4.7422592210045802E-10</v>
      </c>
      <c r="F18" s="3">
        <v>6</v>
      </c>
      <c r="G18" s="3">
        <v>3.0331053138024033E-2</v>
      </c>
      <c r="H18" s="3">
        <v>21008357.607109021</v>
      </c>
      <c r="I18" s="3">
        <v>6</v>
      </c>
      <c r="J18" s="3">
        <v>17.215483326392548</v>
      </c>
    </row>
    <row r="19" spans="1:10" x14ac:dyDescent="0.25">
      <c r="A19" s="2">
        <v>400</v>
      </c>
      <c r="B19" s="3">
        <v>2.1124854976528312E-2</v>
      </c>
      <c r="C19" s="3">
        <v>6</v>
      </c>
      <c r="D19" s="3">
        <v>0.6576615073801837</v>
      </c>
      <c r="E19" s="3">
        <v>2.3538766916073527E-10</v>
      </c>
      <c r="F19" s="3">
        <v>6</v>
      </c>
      <c r="G19" s="3">
        <v>2.5660017717344802E-2</v>
      </c>
      <c r="H19" s="3">
        <v>73753185.728074029</v>
      </c>
      <c r="I19" s="3">
        <v>6</v>
      </c>
      <c r="J19" s="3">
        <v>21.103872192117802</v>
      </c>
    </row>
    <row r="20" spans="1:10" x14ac:dyDescent="0.25">
      <c r="A20" s="2">
        <v>450</v>
      </c>
      <c r="B20" s="3">
        <v>4.0944339268777922E-3</v>
      </c>
      <c r="C20" s="3">
        <v>6</v>
      </c>
      <c r="D20" s="3">
        <v>0.49482879557561749</v>
      </c>
      <c r="E20" s="3">
        <v>6.3854971642170758E-10</v>
      </c>
      <c r="F20" s="3">
        <v>6</v>
      </c>
      <c r="G20" s="3">
        <v>3.0220077362545266E-2</v>
      </c>
      <c r="H20" s="3">
        <v>306824249.18648243</v>
      </c>
      <c r="I20" s="3">
        <v>6</v>
      </c>
      <c r="J20" s="3">
        <v>27.090541479562415</v>
      </c>
    </row>
    <row r="21" spans="1:10" x14ac:dyDescent="0.25">
      <c r="A21" s="2">
        <v>500</v>
      </c>
      <c r="B21" s="3">
        <v>6.5213228076516474E-3</v>
      </c>
      <c r="C21" s="3">
        <v>6</v>
      </c>
      <c r="D21" s="3">
        <v>0.79076783342189227</v>
      </c>
      <c r="E21" s="3">
        <v>2.2253330778835259E-9</v>
      </c>
      <c r="F21" s="3">
        <v>6</v>
      </c>
      <c r="G21" s="3">
        <v>4.191737063912384E-2</v>
      </c>
      <c r="H21" s="3">
        <v>1296483409.6429393</v>
      </c>
      <c r="I21" s="3">
        <v>6</v>
      </c>
      <c r="J21" s="3">
        <v>34.888862021691416</v>
      </c>
    </row>
    <row r="22" spans="1:10" x14ac:dyDescent="0.25">
      <c r="A22" s="2">
        <v>600</v>
      </c>
      <c r="B22" s="3">
        <v>0.10567179697080037</v>
      </c>
      <c r="C22" s="3">
        <v>6</v>
      </c>
      <c r="D22" s="3">
        <v>0.88270373626743837</v>
      </c>
      <c r="E22" s="3">
        <v>1.3873207540539896E-8</v>
      </c>
      <c r="F22" s="3">
        <v>6</v>
      </c>
      <c r="G22" s="3">
        <v>5.3349974940524882E-2</v>
      </c>
      <c r="H22" s="3">
        <v>27770101736.514545</v>
      </c>
      <c r="I22" s="3">
        <v>6</v>
      </c>
      <c r="J22" s="3">
        <v>57.422559540373292</v>
      </c>
    </row>
    <row r="23" spans="1:10" x14ac:dyDescent="0.25">
      <c r="A23" s="2">
        <v>700</v>
      </c>
      <c r="B23" s="3">
        <v>2.6925243627857589</v>
      </c>
      <c r="C23" s="3">
        <v>6</v>
      </c>
      <c r="D23" s="3">
        <v>1.4399763552706137</v>
      </c>
      <c r="E23" s="3">
        <v>3.2608447419845224E-8</v>
      </c>
      <c r="F23" s="3">
        <v>6</v>
      </c>
      <c r="G23" s="3">
        <v>6.1715647131985379E-2</v>
      </c>
      <c r="H23" s="3">
        <v>122426178764.70439</v>
      </c>
      <c r="I23" s="3">
        <v>6</v>
      </c>
      <c r="J23" s="3">
        <v>75.467617027707803</v>
      </c>
    </row>
    <row r="24" spans="1:10" x14ac:dyDescent="0.25">
      <c r="A24" s="2">
        <v>800</v>
      </c>
      <c r="B24" s="3">
        <v>6.551204517207581</v>
      </c>
      <c r="C24" s="3">
        <v>6</v>
      </c>
      <c r="D24" s="3">
        <v>1.7184785857304334</v>
      </c>
      <c r="E24" s="3">
        <v>6.0446796063749698E-8</v>
      </c>
      <c r="F24" s="3">
        <v>6</v>
      </c>
      <c r="G24" s="3">
        <v>6.9918998503266355E-2</v>
      </c>
      <c r="H24" s="3">
        <v>435924586634.42114</v>
      </c>
      <c r="I24" s="3">
        <v>6</v>
      </c>
      <c r="J24" s="3">
        <v>93.471679448997065</v>
      </c>
    </row>
    <row r="25" spans="1:10" x14ac:dyDescent="0.25">
      <c r="A25" s="2">
        <v>900</v>
      </c>
      <c r="B25" s="3">
        <v>38.348961168641189</v>
      </c>
      <c r="C25" s="3">
        <v>6</v>
      </c>
      <c r="D25" s="3">
        <v>2.5369322503971494</v>
      </c>
      <c r="E25" s="3">
        <v>1.0879658269564894E-7</v>
      </c>
      <c r="F25" s="3">
        <v>6</v>
      </c>
      <c r="G25" s="3">
        <v>7.4605619444312724E-2</v>
      </c>
      <c r="H25" s="3">
        <v>2770619527547.0044</v>
      </c>
      <c r="I25" s="3">
        <v>6</v>
      </c>
      <c r="J25" s="3">
        <v>123.39170336969607</v>
      </c>
    </row>
    <row r="26" spans="1:10" x14ac:dyDescent="0.25">
      <c r="A26" s="2">
        <v>1000</v>
      </c>
      <c r="B26" s="3">
        <v>617.25439341382355</v>
      </c>
      <c r="C26" s="3">
        <v>6</v>
      </c>
      <c r="D26" s="3">
        <v>3.7084989556274528</v>
      </c>
      <c r="E26" s="3">
        <v>7.033729350818546E-7</v>
      </c>
      <c r="F26" s="3">
        <v>6</v>
      </c>
      <c r="G26" s="3">
        <v>9.9961688650177516E-2</v>
      </c>
      <c r="H26" s="3">
        <v>8635329386789.5645</v>
      </c>
      <c r="I26" s="3">
        <v>6</v>
      </c>
      <c r="J26" s="3">
        <v>148.97061737735149</v>
      </c>
    </row>
    <row r="27" spans="1:10" x14ac:dyDescent="0.25">
      <c r="A27" s="2">
        <v>1200</v>
      </c>
      <c r="B27" s="3">
        <v>8905.66796469767</v>
      </c>
      <c r="C27" s="3">
        <v>6</v>
      </c>
      <c r="D27" s="3">
        <v>5.8435393675894298</v>
      </c>
      <c r="E27" s="3">
        <v>4.4709906047844722E-6</v>
      </c>
      <c r="F27" s="3">
        <v>6</v>
      </c>
      <c r="G27" s="3">
        <v>0.14208044136847262</v>
      </c>
      <c r="H27" s="3">
        <v>326090267571046.13</v>
      </c>
      <c r="I27" s="3">
        <v>6</v>
      </c>
      <c r="J27" s="3">
        <v>279.26418122517788</v>
      </c>
    </row>
    <row r="28" spans="1:10" x14ac:dyDescent="0.25">
      <c r="A28" s="2">
        <v>1400</v>
      </c>
      <c r="B28" s="3">
        <v>9962.8640109092503</v>
      </c>
      <c r="C28" s="3">
        <v>6</v>
      </c>
      <c r="D28" s="3">
        <v>5.185653427027912</v>
      </c>
      <c r="E28" s="3">
        <v>1.9604597732545666E-6</v>
      </c>
      <c r="F28" s="3">
        <v>6</v>
      </c>
      <c r="G28" s="3">
        <v>0.11517949353240405</v>
      </c>
      <c r="H28" s="3">
        <v>783633644186113.63</v>
      </c>
      <c r="I28" s="3">
        <v>6</v>
      </c>
      <c r="J28" s="3">
        <v>317.03914735645617</v>
      </c>
    </row>
    <row r="29" spans="1:10" x14ac:dyDescent="0.25">
      <c r="A29" s="2">
        <v>1600</v>
      </c>
      <c r="B29" s="3">
        <v>39467.070113400252</v>
      </c>
      <c r="C29" s="3">
        <v>6</v>
      </c>
      <c r="D29" s="3">
        <v>7.4873817071891082</v>
      </c>
      <c r="E29" s="3">
        <v>5.251823268209403E-6</v>
      </c>
      <c r="F29" s="3">
        <v>6</v>
      </c>
      <c r="G29" s="3">
        <v>0.13705155403298805</v>
      </c>
      <c r="H29" s="3">
        <v>1774113990016015.3</v>
      </c>
      <c r="I29" s="3">
        <v>6</v>
      </c>
      <c r="J29" s="3">
        <v>363.90668683912946</v>
      </c>
    </row>
    <row r="30" spans="1:10" x14ac:dyDescent="0.25">
      <c r="A30" s="2">
        <v>1800</v>
      </c>
      <c r="B30" s="3">
        <v>43800.883412791671</v>
      </c>
      <c r="C30" s="3">
        <v>6</v>
      </c>
      <c r="D30" s="3">
        <v>7.2614638710950992</v>
      </c>
      <c r="E30" s="3">
        <v>2.6936711541602098E-5</v>
      </c>
      <c r="F30" s="3">
        <v>6</v>
      </c>
      <c r="G30" s="3">
        <v>0.1799879022245813</v>
      </c>
      <c r="H30" s="3">
        <v>6482995650206845</v>
      </c>
      <c r="I30" s="3">
        <v>6</v>
      </c>
      <c r="J30" s="3">
        <v>452.38552379104317</v>
      </c>
    </row>
    <row r="31" spans="1:10" x14ac:dyDescent="0.25">
      <c r="A31" s="2">
        <v>2000</v>
      </c>
      <c r="B31" s="3">
        <v>6060873.8918012008</v>
      </c>
      <c r="C31" s="3">
        <v>6</v>
      </c>
      <c r="D31" s="3">
        <v>16.193340527312134</v>
      </c>
      <c r="E31" s="3">
        <v>6.5411267779597393E-5</v>
      </c>
      <c r="F31" s="3">
        <v>6</v>
      </c>
      <c r="G31" s="3">
        <v>0.23166315681021357</v>
      </c>
      <c r="H31" s="3">
        <v>8.7142966349663888E+16</v>
      </c>
      <c r="I31" s="3">
        <v>6</v>
      </c>
      <c r="J31" s="3">
        <v>698.94974179762994</v>
      </c>
    </row>
    <row r="32" spans="1:10" x14ac:dyDescent="0.25">
      <c r="A32" s="2">
        <v>2200</v>
      </c>
      <c r="B32" s="3">
        <v>15505257.365980988</v>
      </c>
      <c r="C32" s="3">
        <v>6</v>
      </c>
      <c r="D32" s="3">
        <v>16.580617166850466</v>
      </c>
      <c r="E32" s="3">
        <v>5.0578814001997394E-5</v>
      </c>
      <c r="F32" s="3">
        <v>6</v>
      </c>
      <c r="G32" s="3">
        <v>0.21186351557437852</v>
      </c>
      <c r="H32" s="3">
        <v>5.3560162247359072E+16</v>
      </c>
      <c r="I32" s="3">
        <v>6</v>
      </c>
      <c r="J32" s="3">
        <v>640.91091440260118</v>
      </c>
    </row>
    <row r="33" spans="1:10" x14ac:dyDescent="0.25">
      <c r="A33" s="2">
        <v>2400</v>
      </c>
      <c r="B33" s="3">
        <v>767.34266918283231</v>
      </c>
      <c r="C33" s="3">
        <v>3</v>
      </c>
      <c r="D33" s="3">
        <v>11.409609994486095</v>
      </c>
      <c r="E33" s="3">
        <v>1.345841766537384E-2</v>
      </c>
      <c r="F33" s="3">
        <v>3</v>
      </c>
      <c r="G33" s="3">
        <v>0.25759711573804539</v>
      </c>
      <c r="H33" s="3">
        <v>459308626.80045676</v>
      </c>
      <c r="I33" s="3">
        <v>3</v>
      </c>
      <c r="J33" s="3">
        <v>811.9277282553503</v>
      </c>
    </row>
    <row r="34" spans="1:10" x14ac:dyDescent="0.25">
      <c r="A34" s="2">
        <v>2500</v>
      </c>
      <c r="B34" s="3">
        <v>9889.6964105026582</v>
      </c>
      <c r="C34" s="3">
        <v>3</v>
      </c>
      <c r="D34" s="3">
        <v>22.017859252743801</v>
      </c>
      <c r="E34" s="3">
        <v>1.2853677592586025E-2</v>
      </c>
      <c r="F34" s="3">
        <v>3</v>
      </c>
      <c r="G34" s="3">
        <v>0.23672685938834034</v>
      </c>
      <c r="H34" s="3">
        <v>451388200.51443857</v>
      </c>
      <c r="I34" s="3">
        <v>3</v>
      </c>
      <c r="J34" s="3">
        <v>786.46294187277806</v>
      </c>
    </row>
    <row r="35" spans="1:10" x14ac:dyDescent="0.25">
      <c r="A35" s="2">
        <v>3000</v>
      </c>
      <c r="B35" s="3">
        <v>2881.8138178246254</v>
      </c>
      <c r="C35" s="3">
        <v>3</v>
      </c>
      <c r="D35" s="3">
        <v>15.733645291795773</v>
      </c>
      <c r="E35" s="3">
        <v>4.1022544288489893E-2</v>
      </c>
      <c r="F35" s="3">
        <v>3</v>
      </c>
      <c r="G35" s="3">
        <v>0.36117123636851467</v>
      </c>
      <c r="H35" s="3">
        <v>1737544432.7269204</v>
      </c>
      <c r="I35" s="3">
        <v>3</v>
      </c>
      <c r="J35" s="3">
        <v>1264.0705879183497</v>
      </c>
    </row>
    <row r="36" spans="1:10" x14ac:dyDescent="0.25">
      <c r="A36" s="2">
        <v>3500</v>
      </c>
      <c r="B36" s="3">
        <v>862.63775401507473</v>
      </c>
      <c r="C36" s="3">
        <v>3</v>
      </c>
      <c r="D36" s="3">
        <v>9.7368703121442639</v>
      </c>
      <c r="E36" s="3">
        <v>1.5225991196855524E-2</v>
      </c>
      <c r="F36" s="3">
        <v>3</v>
      </c>
      <c r="G36" s="3">
        <v>0.24923719783290169</v>
      </c>
      <c r="H36" s="3">
        <v>1934378132.989809</v>
      </c>
      <c r="I36" s="3">
        <v>3</v>
      </c>
      <c r="J36" s="3">
        <v>1249.4467760189634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80" zoomScaleNormal="80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F36" sqref="F36"/>
    </sheetView>
  </sheetViews>
  <sheetFormatPr defaultColWidth="12.28515625" defaultRowHeight="15" x14ac:dyDescent="0.25"/>
  <cols>
    <col min="1" max="1" width="12.140625" style="4" bestFit="1" customWidth="1"/>
    <col min="2" max="2" width="14.85546875" style="4" bestFit="1" customWidth="1"/>
    <col min="3" max="3" width="12.140625" style="4" customWidth="1"/>
    <col min="4" max="6" width="14.85546875" style="4" bestFit="1" customWidth="1"/>
    <col min="7" max="7" width="12.140625" style="4" bestFit="1" customWidth="1"/>
    <col min="8" max="8" width="14.85546875" style="4" bestFit="1" customWidth="1"/>
    <col min="9" max="9" width="17.85546875" style="4" bestFit="1" customWidth="1"/>
    <col min="10" max="10" width="14.85546875" style="4" bestFit="1" customWidth="1"/>
    <col min="11" max="11" width="12.140625" style="4" bestFit="1" customWidth="1"/>
    <col min="12" max="13" width="14.85546875" style="4" bestFit="1" customWidth="1"/>
    <col min="14" max="16384" width="12.28515625" style="4"/>
  </cols>
  <sheetData>
    <row r="1" spans="1:13" x14ac:dyDescent="0.25">
      <c r="A1" s="11" t="s">
        <v>13</v>
      </c>
      <c r="B1" s="10" t="s">
        <v>7</v>
      </c>
      <c r="C1" s="10"/>
      <c r="D1" s="10"/>
      <c r="E1" s="10"/>
      <c r="F1" s="10" t="s">
        <v>6</v>
      </c>
      <c r="G1" s="10"/>
      <c r="H1" s="10"/>
      <c r="I1" s="10"/>
      <c r="J1" s="10" t="s">
        <v>5</v>
      </c>
      <c r="K1" s="10"/>
      <c r="L1" s="10"/>
      <c r="M1" s="10"/>
    </row>
    <row r="2" spans="1:13" s="5" customFormat="1" ht="30" x14ac:dyDescent="0.25">
      <c r="A2" s="11"/>
      <c r="B2" s="8" t="s">
        <v>12</v>
      </c>
      <c r="C2" s="8" t="s">
        <v>18</v>
      </c>
      <c r="D2" s="8" t="s">
        <v>15</v>
      </c>
      <c r="E2" s="8" t="s">
        <v>14</v>
      </c>
      <c r="F2" s="8" t="s">
        <v>12</v>
      </c>
      <c r="G2" s="8" t="s">
        <v>18</v>
      </c>
      <c r="H2" s="8" t="s">
        <v>15</v>
      </c>
      <c r="I2" s="8" t="s">
        <v>14</v>
      </c>
      <c r="J2" s="8" t="s">
        <v>12</v>
      </c>
      <c r="K2" s="8" t="s">
        <v>18</v>
      </c>
      <c r="L2" s="8" t="s">
        <v>15</v>
      </c>
      <c r="M2" s="8" t="s">
        <v>14</v>
      </c>
    </row>
    <row r="3" spans="1:13" x14ac:dyDescent="0.25">
      <c r="A3" s="4">
        <v>10</v>
      </c>
      <c r="B3" s="4">
        <v>8.9639778730613712E-14</v>
      </c>
      <c r="C3" s="4">
        <v>6</v>
      </c>
      <c r="D3" s="4">
        <v>7.0999620972574005E-3</v>
      </c>
      <c r="E3" s="4">
        <f t="shared" ref="E3:E35" si="0">POWER(B3,1/C3)</f>
        <v>6.6898564058742267E-3</v>
      </c>
      <c r="F3" s="4">
        <v>4.1159326310258634E-16</v>
      </c>
      <c r="G3" s="4">
        <v>6</v>
      </c>
      <c r="H3" s="4">
        <v>2.8934674692043718E-3</v>
      </c>
      <c r="I3" s="4">
        <f t="shared" ref="I3:I35" si="1">POWER(F3,1/G3)</f>
        <v>2.7273740850923323E-3</v>
      </c>
      <c r="J3" s="4">
        <v>4.840000620132449E-8</v>
      </c>
      <c r="K3" s="4">
        <v>6</v>
      </c>
      <c r="L3" s="4">
        <v>6.2624289335950323E-2</v>
      </c>
      <c r="M3" s="4">
        <f t="shared" ref="M3:M35" si="2">POWER(J3,1/K3)</f>
        <v>6.036810865710291E-2</v>
      </c>
    </row>
    <row r="4" spans="1:13" x14ac:dyDescent="0.25">
      <c r="A4" s="4">
        <v>20</v>
      </c>
      <c r="B4" s="4">
        <v>1.8009212744898356E-12</v>
      </c>
      <c r="C4" s="4">
        <v>6</v>
      </c>
      <c r="D4" s="4">
        <v>1.1709325692071032E-2</v>
      </c>
      <c r="E4" s="4">
        <f t="shared" si="0"/>
        <v>1.1030176318717111E-2</v>
      </c>
      <c r="F4" s="4">
        <v>6.0094216652202794E-15</v>
      </c>
      <c r="G4" s="4">
        <v>6</v>
      </c>
      <c r="H4" s="4">
        <v>4.8324771973636766E-3</v>
      </c>
      <c r="I4" s="4">
        <f t="shared" si="1"/>
        <v>4.2638846411504694E-3</v>
      </c>
      <c r="J4" s="4">
        <v>3.5715330334653488E-6</v>
      </c>
      <c r="K4" s="4">
        <v>6</v>
      </c>
      <c r="L4" s="4">
        <v>0.12730495030018299</v>
      </c>
      <c r="M4" s="4">
        <f t="shared" si="2"/>
        <v>0.12363528810963749</v>
      </c>
    </row>
    <row r="5" spans="1:13" x14ac:dyDescent="0.25">
      <c r="A5" s="4">
        <v>30</v>
      </c>
      <c r="B5" s="4">
        <v>2.169262119253019E-11</v>
      </c>
      <c r="C5" s="4">
        <v>6</v>
      </c>
      <c r="D5" s="4">
        <v>2.0474784799460743E-2</v>
      </c>
      <c r="E5" s="4">
        <f t="shared" si="0"/>
        <v>1.6700084632858773E-2</v>
      </c>
      <c r="F5" s="4">
        <v>1.2127797905954264E-14</v>
      </c>
      <c r="G5" s="4">
        <v>6</v>
      </c>
      <c r="H5" s="4">
        <v>5.034936280849763E-3</v>
      </c>
      <c r="I5" s="4">
        <f t="shared" si="1"/>
        <v>4.7932526962181652E-3</v>
      </c>
      <c r="J5" s="4">
        <v>1.1115088018002551E-4</v>
      </c>
      <c r="K5" s="4">
        <v>6</v>
      </c>
      <c r="L5" s="4">
        <v>0.22555381488907414</v>
      </c>
      <c r="M5" s="4">
        <f t="shared" si="2"/>
        <v>0.21927316453454943</v>
      </c>
    </row>
    <row r="6" spans="1:13" x14ac:dyDescent="0.25">
      <c r="A6" s="4">
        <v>40</v>
      </c>
      <c r="B6" s="4">
        <v>1.0432684583998184E-10</v>
      </c>
      <c r="C6" s="4">
        <v>6</v>
      </c>
      <c r="D6" s="4">
        <v>2.3774818105497902E-2</v>
      </c>
      <c r="E6" s="4">
        <f t="shared" si="0"/>
        <v>2.1696982876040667E-2</v>
      </c>
      <c r="F6" s="4">
        <v>2.2752337458487928E-13</v>
      </c>
      <c r="G6" s="4">
        <v>6</v>
      </c>
      <c r="H6" s="4">
        <v>7.9864559828897227E-3</v>
      </c>
      <c r="I6" s="4">
        <f t="shared" si="1"/>
        <v>7.8133570354793017E-3</v>
      </c>
      <c r="J6" s="4">
        <v>1.0659604896267648E-3</v>
      </c>
      <c r="K6" s="4">
        <v>6</v>
      </c>
      <c r="L6" s="4">
        <v>0.33003299383623047</v>
      </c>
      <c r="M6" s="4">
        <f t="shared" si="2"/>
        <v>0.31961232467811856</v>
      </c>
    </row>
    <row r="7" spans="1:13" x14ac:dyDescent="0.25">
      <c r="A7" s="4">
        <v>50</v>
      </c>
      <c r="B7" s="4">
        <v>1.0785379757296672E-10</v>
      </c>
      <c r="C7" s="4">
        <v>6</v>
      </c>
      <c r="D7" s="4">
        <v>2.3661864201251451E-2</v>
      </c>
      <c r="E7" s="4">
        <f t="shared" si="0"/>
        <v>2.1817546331202139E-2</v>
      </c>
      <c r="F7" s="4">
        <v>2.5237869566249599E-13</v>
      </c>
      <c r="G7" s="4">
        <v>6</v>
      </c>
      <c r="H7" s="4">
        <v>8.2513444179092461E-3</v>
      </c>
      <c r="I7" s="4">
        <f t="shared" si="1"/>
        <v>7.9495421290228831E-3</v>
      </c>
      <c r="J7" s="4">
        <v>4.0487306987604521</v>
      </c>
      <c r="K7" s="4">
        <v>6</v>
      </c>
      <c r="L7" s="4">
        <v>62.811257747831178</v>
      </c>
      <c r="M7" s="4">
        <f t="shared" si="2"/>
        <v>1.2624663614046139</v>
      </c>
    </row>
    <row r="8" spans="1:13" x14ac:dyDescent="0.25">
      <c r="A8" s="4">
        <v>60</v>
      </c>
      <c r="B8" s="4">
        <v>1.0530941173496729E-9</v>
      </c>
      <c r="C8" s="4">
        <v>6</v>
      </c>
      <c r="D8" s="4">
        <v>3.768982412982947E-2</v>
      </c>
      <c r="E8" s="4">
        <f t="shared" si="0"/>
        <v>3.1896610207303222E-2</v>
      </c>
      <c r="F8" s="4">
        <v>2.2968560813237494E-13</v>
      </c>
      <c r="G8" s="4">
        <v>6</v>
      </c>
      <c r="H8" s="4">
        <v>8.3189702244497732E-3</v>
      </c>
      <c r="I8" s="4">
        <f t="shared" si="1"/>
        <v>7.8256838215396453E-3</v>
      </c>
      <c r="J8" s="4">
        <v>5.166460731240425E-2</v>
      </c>
      <c r="K8" s="4">
        <v>6</v>
      </c>
      <c r="L8" s="4">
        <v>0.64106960626980392</v>
      </c>
      <c r="M8" s="4">
        <f t="shared" si="2"/>
        <v>0.61028428768243337</v>
      </c>
    </row>
    <row r="9" spans="1:13" x14ac:dyDescent="0.25">
      <c r="A9" s="4">
        <v>70</v>
      </c>
      <c r="B9" s="4">
        <v>3.647642318334021E-9</v>
      </c>
      <c r="C9" s="4">
        <v>6</v>
      </c>
      <c r="D9" s="4">
        <v>4.0392722831427301E-2</v>
      </c>
      <c r="E9" s="4">
        <f t="shared" si="0"/>
        <v>3.9234552868537456E-2</v>
      </c>
      <c r="F9" s="4">
        <v>6.3952950273364961E-14</v>
      </c>
      <c r="G9" s="4">
        <v>6</v>
      </c>
      <c r="H9" s="4">
        <v>6.5015331235946531E-3</v>
      </c>
      <c r="I9" s="4">
        <f t="shared" si="1"/>
        <v>6.3237801646359578E-3</v>
      </c>
      <c r="J9" s="4">
        <v>0.1539945250326358</v>
      </c>
      <c r="K9" s="4">
        <v>6</v>
      </c>
      <c r="L9" s="4">
        <v>0.7598311278110832</v>
      </c>
      <c r="M9" s="4">
        <f t="shared" si="2"/>
        <v>0.73212327444399516</v>
      </c>
    </row>
    <row r="10" spans="1:13" x14ac:dyDescent="0.25">
      <c r="A10" s="4">
        <v>80</v>
      </c>
      <c r="B10" s="4">
        <v>1.7472974204978471E-8</v>
      </c>
      <c r="C10" s="4">
        <v>6</v>
      </c>
      <c r="D10" s="4">
        <v>5.7775139280642263E-2</v>
      </c>
      <c r="E10" s="4">
        <f t="shared" si="0"/>
        <v>5.0940257890476882E-2</v>
      </c>
      <c r="F10" s="4">
        <v>8.3302198292260952E-12</v>
      </c>
      <c r="G10" s="4">
        <v>6</v>
      </c>
      <c r="H10" s="4">
        <v>2.1504732803778043E-2</v>
      </c>
      <c r="I10" s="4">
        <f t="shared" si="1"/>
        <v>1.4237795267973148E-2</v>
      </c>
      <c r="J10" s="4">
        <v>0.76441681384959737</v>
      </c>
      <c r="K10" s="4">
        <v>6</v>
      </c>
      <c r="L10" s="4">
        <v>0.99208917688336795</v>
      </c>
      <c r="M10" s="4">
        <f t="shared" si="2"/>
        <v>0.9562138691477976</v>
      </c>
    </row>
    <row r="11" spans="1:13" x14ac:dyDescent="0.25">
      <c r="A11" s="4">
        <v>90</v>
      </c>
      <c r="B11" s="4">
        <v>2.0969124378267972E-9</v>
      </c>
      <c r="C11" s="4">
        <v>6</v>
      </c>
      <c r="D11" s="4">
        <v>3.8650844414220051E-2</v>
      </c>
      <c r="E11" s="4">
        <f t="shared" si="0"/>
        <v>3.5776406458658171E-2</v>
      </c>
      <c r="F11" s="4">
        <v>1.5574706332860029E-12</v>
      </c>
      <c r="G11" s="4">
        <v>6</v>
      </c>
      <c r="H11" s="4">
        <v>1.1130521580048534E-2</v>
      </c>
      <c r="I11" s="4">
        <f t="shared" si="1"/>
        <v>1.0766386781957838E-2</v>
      </c>
      <c r="J11" s="4">
        <v>4.7366566312297724</v>
      </c>
      <c r="K11" s="4">
        <v>6</v>
      </c>
      <c r="L11" s="4">
        <v>1.371136758238211</v>
      </c>
      <c r="M11" s="4">
        <f t="shared" si="2"/>
        <v>1.295921366978062</v>
      </c>
    </row>
    <row r="12" spans="1:13" x14ac:dyDescent="0.25">
      <c r="A12" s="4">
        <v>100</v>
      </c>
      <c r="B12" s="4">
        <v>3.4192640937530494E-9</v>
      </c>
      <c r="C12" s="4">
        <v>6</v>
      </c>
      <c r="D12" s="4">
        <v>4.3924418941580272E-2</v>
      </c>
      <c r="E12" s="4">
        <f t="shared" si="0"/>
        <v>3.8814033314473938E-2</v>
      </c>
      <c r="F12" s="4">
        <v>3.5163854290228446E-12</v>
      </c>
      <c r="G12" s="4">
        <v>6</v>
      </c>
      <c r="H12" s="4">
        <v>1.3916233315784466E-2</v>
      </c>
      <c r="I12" s="4">
        <f t="shared" si="1"/>
        <v>1.2331504865931878E-2</v>
      </c>
      <c r="J12" s="4">
        <v>13.808384018309875</v>
      </c>
      <c r="K12" s="4">
        <v>6</v>
      </c>
      <c r="L12" s="4">
        <v>1.6463483685773566</v>
      </c>
      <c r="M12" s="4">
        <f t="shared" si="2"/>
        <v>1.5489015323316997</v>
      </c>
    </row>
    <row r="13" spans="1:13" x14ac:dyDescent="0.25">
      <c r="A13" s="4">
        <v>150</v>
      </c>
      <c r="B13" s="4">
        <v>1.36308211855566E-6</v>
      </c>
      <c r="C13" s="4">
        <v>6</v>
      </c>
      <c r="D13" s="4">
        <v>0.11864821446632706</v>
      </c>
      <c r="E13" s="4">
        <f t="shared" si="0"/>
        <v>0.10529805197466312</v>
      </c>
      <c r="F13" s="4">
        <v>1.2006831622706179E-11</v>
      </c>
      <c r="G13" s="4">
        <v>6</v>
      </c>
      <c r="H13" s="4">
        <v>1.5740364268393283E-2</v>
      </c>
      <c r="I13" s="4">
        <f t="shared" si="1"/>
        <v>1.513229282476017E-2</v>
      </c>
      <c r="J13" s="4">
        <v>798.85988479474565</v>
      </c>
      <c r="K13" s="4">
        <v>6</v>
      </c>
      <c r="L13" s="4">
        <v>3.1567986989264685</v>
      </c>
      <c r="M13" s="4">
        <f t="shared" si="2"/>
        <v>3.0461066323456598</v>
      </c>
    </row>
    <row r="14" spans="1:13" x14ac:dyDescent="0.25">
      <c r="A14" s="4">
        <v>200</v>
      </c>
      <c r="B14" s="4">
        <v>1.7846444915560955E-5</v>
      </c>
      <c r="C14" s="4">
        <v>6</v>
      </c>
      <c r="D14" s="4">
        <v>0.16342118375006182</v>
      </c>
      <c r="E14" s="4">
        <f t="shared" si="0"/>
        <v>0.1616560462243764</v>
      </c>
      <c r="F14" s="4">
        <v>1.3596105870344655E-11</v>
      </c>
      <c r="G14" s="4">
        <v>6</v>
      </c>
      <c r="H14" s="4">
        <v>1.5736534148776831E-2</v>
      </c>
      <c r="I14" s="4">
        <f t="shared" si="1"/>
        <v>1.5449072916008942E-2</v>
      </c>
      <c r="J14" s="4">
        <v>15057.979742018973</v>
      </c>
      <c r="K14" s="4">
        <v>6</v>
      </c>
      <c r="L14" s="4">
        <v>5.0951665701589368</v>
      </c>
      <c r="M14" s="4">
        <f t="shared" si="2"/>
        <v>4.9692912493751367</v>
      </c>
    </row>
    <row r="15" spans="1:13" x14ac:dyDescent="0.25">
      <c r="A15" s="4">
        <v>250</v>
      </c>
      <c r="B15" s="4">
        <v>2.1546938841741527E-6</v>
      </c>
      <c r="C15" s="4">
        <v>6</v>
      </c>
      <c r="D15" s="4">
        <v>0.13446145749628105</v>
      </c>
      <c r="E15" s="4">
        <f t="shared" si="0"/>
        <v>0.11364864527158411</v>
      </c>
      <c r="F15" s="4">
        <v>3.9970269308347605E-11</v>
      </c>
      <c r="G15" s="4">
        <v>6</v>
      </c>
      <c r="H15" s="4">
        <v>1.944456839095263E-2</v>
      </c>
      <c r="I15" s="4">
        <f t="shared" si="1"/>
        <v>1.849082034563812E-2</v>
      </c>
      <c r="J15" s="4">
        <v>250970.84986900212</v>
      </c>
      <c r="K15" s="4">
        <v>6</v>
      </c>
      <c r="L15" s="4">
        <v>8.2162408387129329</v>
      </c>
      <c r="M15" s="4">
        <f t="shared" si="2"/>
        <v>7.942134060946735</v>
      </c>
    </row>
    <row r="16" spans="1:13" x14ac:dyDescent="0.25">
      <c r="A16" s="4">
        <v>300</v>
      </c>
      <c r="B16" s="4">
        <v>6.9516442895392193E-4</v>
      </c>
      <c r="C16" s="4">
        <v>6</v>
      </c>
      <c r="D16" s="4">
        <v>0.32004474769826236</v>
      </c>
      <c r="E16" s="4">
        <f t="shared" si="0"/>
        <v>0.29763311997015579</v>
      </c>
      <c r="F16" s="4">
        <v>2.3234499502452029E-10</v>
      </c>
      <c r="G16" s="4">
        <v>6</v>
      </c>
      <c r="H16" s="4">
        <v>2.612018275156908E-2</v>
      </c>
      <c r="I16" s="4">
        <f t="shared" si="1"/>
        <v>2.4794511348852952E-2</v>
      </c>
      <c r="J16" s="4">
        <v>1956164.2165180722</v>
      </c>
      <c r="K16" s="4">
        <v>6</v>
      </c>
      <c r="L16" s="4">
        <v>11.410628858091364</v>
      </c>
      <c r="M16" s="4">
        <f t="shared" si="2"/>
        <v>11.183237591046597</v>
      </c>
    </row>
    <row r="17" spans="1:13" x14ac:dyDescent="0.25">
      <c r="A17" s="4">
        <v>350</v>
      </c>
      <c r="B17" s="4">
        <v>1.5735129002447488E-3</v>
      </c>
      <c r="C17" s="4">
        <v>6</v>
      </c>
      <c r="D17" s="4">
        <v>0.40577187038417128</v>
      </c>
      <c r="E17" s="4">
        <f t="shared" si="0"/>
        <v>0.34104502447118223</v>
      </c>
      <c r="F17" s="4">
        <v>4.7422592210045802E-10</v>
      </c>
      <c r="G17" s="4">
        <v>6</v>
      </c>
      <c r="H17" s="4">
        <v>3.0331053138024033E-2</v>
      </c>
      <c r="I17" s="4">
        <f t="shared" si="1"/>
        <v>2.7925280765319738E-2</v>
      </c>
      <c r="J17" s="4">
        <v>21008357.607109021</v>
      </c>
      <c r="K17" s="4">
        <v>6</v>
      </c>
      <c r="L17" s="4">
        <v>17.215483326392548</v>
      </c>
      <c r="M17" s="4">
        <f t="shared" si="2"/>
        <v>16.611111124504998</v>
      </c>
    </row>
    <row r="18" spans="1:13" x14ac:dyDescent="0.25">
      <c r="A18" s="4">
        <v>400</v>
      </c>
      <c r="B18" s="4">
        <v>2.1124854976528312E-2</v>
      </c>
      <c r="C18" s="4">
        <v>6</v>
      </c>
      <c r="D18" s="4">
        <v>0.6576615073801837</v>
      </c>
      <c r="E18" s="4">
        <f t="shared" si="0"/>
        <v>0.525773818382961</v>
      </c>
      <c r="F18" s="4">
        <v>2.3538766916073527E-10</v>
      </c>
      <c r="G18" s="4">
        <v>6</v>
      </c>
      <c r="H18" s="4">
        <v>2.5660017717344802E-2</v>
      </c>
      <c r="I18" s="4">
        <f t="shared" si="1"/>
        <v>2.4848334499756253E-2</v>
      </c>
      <c r="J18" s="4">
        <v>73753185.728074029</v>
      </c>
      <c r="K18" s="4">
        <v>6</v>
      </c>
      <c r="L18" s="4">
        <v>21.103872192117802</v>
      </c>
      <c r="M18" s="4">
        <f t="shared" si="2"/>
        <v>20.478436573935575</v>
      </c>
    </row>
    <row r="19" spans="1:13" x14ac:dyDescent="0.25">
      <c r="A19" s="4">
        <v>450</v>
      </c>
      <c r="B19" s="4">
        <v>4.0944339268777922E-3</v>
      </c>
      <c r="C19" s="4">
        <v>6</v>
      </c>
      <c r="D19" s="4">
        <v>0.49482879557561749</v>
      </c>
      <c r="E19" s="4">
        <f t="shared" si="0"/>
        <v>0.39997450646695365</v>
      </c>
      <c r="F19" s="4">
        <v>6.3854971642170758E-10</v>
      </c>
      <c r="G19" s="4">
        <v>6</v>
      </c>
      <c r="H19" s="4">
        <v>3.0220077362545266E-2</v>
      </c>
      <c r="I19" s="4">
        <f t="shared" si="1"/>
        <v>2.9344887759245163E-2</v>
      </c>
      <c r="J19" s="4">
        <v>306824249.18648243</v>
      </c>
      <c r="K19" s="4">
        <v>6</v>
      </c>
      <c r="L19" s="4">
        <v>27.090541479562415</v>
      </c>
      <c r="M19" s="4">
        <f t="shared" si="2"/>
        <v>25.970577879422525</v>
      </c>
    </row>
    <row r="20" spans="1:13" x14ac:dyDescent="0.25">
      <c r="A20" s="4">
        <v>500</v>
      </c>
      <c r="B20" s="4">
        <v>6.5213228076516474E-3</v>
      </c>
      <c r="C20" s="4">
        <v>6</v>
      </c>
      <c r="D20" s="4">
        <v>0.79076783342189227</v>
      </c>
      <c r="E20" s="4">
        <f t="shared" si="0"/>
        <v>0.43223767294606757</v>
      </c>
      <c r="F20" s="4">
        <v>2.2253330778835259E-9</v>
      </c>
      <c r="G20" s="4">
        <v>6</v>
      </c>
      <c r="H20" s="4">
        <v>4.191737063912384E-2</v>
      </c>
      <c r="I20" s="4">
        <f t="shared" si="1"/>
        <v>3.613259644524474E-2</v>
      </c>
      <c r="J20" s="4">
        <v>1296483409.6429393</v>
      </c>
      <c r="K20" s="4">
        <v>6</v>
      </c>
      <c r="L20" s="4">
        <v>34.888862021691416</v>
      </c>
      <c r="M20" s="4">
        <f t="shared" si="2"/>
        <v>33.021324875076111</v>
      </c>
    </row>
    <row r="21" spans="1:13" x14ac:dyDescent="0.25">
      <c r="A21" s="4">
        <v>600</v>
      </c>
      <c r="B21" s="4">
        <v>0.10567179697080037</v>
      </c>
      <c r="C21" s="4">
        <v>6</v>
      </c>
      <c r="D21" s="4">
        <v>0.88270373626743837</v>
      </c>
      <c r="E21" s="4">
        <f t="shared" si="0"/>
        <v>0.68758519265484497</v>
      </c>
      <c r="F21" s="4">
        <v>1.3873207540539896E-8</v>
      </c>
      <c r="G21" s="4">
        <v>6</v>
      </c>
      <c r="H21" s="4">
        <v>5.3349974940524882E-2</v>
      </c>
      <c r="I21" s="4">
        <f t="shared" si="1"/>
        <v>4.9018815636911732E-2</v>
      </c>
      <c r="J21" s="4">
        <v>27770101736.514545</v>
      </c>
      <c r="K21" s="4">
        <v>6</v>
      </c>
      <c r="L21" s="4">
        <v>57.422559540373292</v>
      </c>
      <c r="M21" s="4">
        <f t="shared" si="2"/>
        <v>55.029585950047789</v>
      </c>
    </row>
    <row r="22" spans="1:13" x14ac:dyDescent="0.25">
      <c r="A22" s="4">
        <v>700</v>
      </c>
      <c r="B22" s="4">
        <v>2.6925243627857589</v>
      </c>
      <c r="C22" s="4">
        <v>6</v>
      </c>
      <c r="D22" s="4">
        <v>1.4399763552706137</v>
      </c>
      <c r="E22" s="4">
        <f t="shared" si="0"/>
        <v>1.1794873124230933</v>
      </c>
      <c r="F22" s="4">
        <v>3.2608447419845224E-8</v>
      </c>
      <c r="G22" s="4">
        <v>6</v>
      </c>
      <c r="H22" s="4">
        <v>6.1715647131985379E-2</v>
      </c>
      <c r="I22" s="4">
        <f t="shared" si="1"/>
        <v>5.6522542215263198E-2</v>
      </c>
      <c r="J22" s="4">
        <v>122426178764.70439</v>
      </c>
      <c r="K22" s="4">
        <v>6</v>
      </c>
      <c r="L22" s="4">
        <v>75.467617027707803</v>
      </c>
      <c r="M22" s="4">
        <f t="shared" si="2"/>
        <v>70.465907443444337</v>
      </c>
    </row>
    <row r="23" spans="1:13" x14ac:dyDescent="0.25">
      <c r="A23" s="4">
        <v>800</v>
      </c>
      <c r="B23" s="4">
        <v>6.551204517207581</v>
      </c>
      <c r="C23" s="4">
        <v>6</v>
      </c>
      <c r="D23" s="4">
        <v>1.7184785857304334</v>
      </c>
      <c r="E23" s="4">
        <f t="shared" si="0"/>
        <v>1.3678974068784682</v>
      </c>
      <c r="F23" s="4">
        <v>6.0446796063749698E-8</v>
      </c>
      <c r="G23" s="4">
        <v>6</v>
      </c>
      <c r="H23" s="4">
        <v>6.9918998503266355E-2</v>
      </c>
      <c r="I23" s="4">
        <f t="shared" si="1"/>
        <v>6.2646317573839289E-2</v>
      </c>
      <c r="J23" s="4">
        <v>435924586634.42114</v>
      </c>
      <c r="K23" s="4">
        <v>6</v>
      </c>
      <c r="L23" s="4">
        <v>93.471679448997065</v>
      </c>
      <c r="M23" s="4">
        <f t="shared" si="2"/>
        <v>87.076686388970757</v>
      </c>
    </row>
    <row r="24" spans="1:13" x14ac:dyDescent="0.25">
      <c r="A24" s="4">
        <v>900</v>
      </c>
      <c r="B24" s="4">
        <v>38.348961168641189</v>
      </c>
      <c r="C24" s="4">
        <v>6</v>
      </c>
      <c r="D24" s="4">
        <v>2.5369322503971494</v>
      </c>
      <c r="E24" s="4">
        <f t="shared" si="0"/>
        <v>1.8363646921575287</v>
      </c>
      <c r="F24" s="4">
        <v>1.0879658269564894E-7</v>
      </c>
      <c r="G24" s="4">
        <v>6</v>
      </c>
      <c r="H24" s="4">
        <v>7.4605619444312724E-2</v>
      </c>
      <c r="I24" s="4">
        <f t="shared" si="1"/>
        <v>6.909329045302405E-2</v>
      </c>
      <c r="J24" s="4">
        <v>2770619527547.0044</v>
      </c>
      <c r="K24" s="4">
        <v>6</v>
      </c>
      <c r="L24" s="4">
        <v>123.39170336969607</v>
      </c>
      <c r="M24" s="4">
        <f t="shared" si="2"/>
        <v>118.51213312162257</v>
      </c>
    </row>
    <row r="25" spans="1:13" x14ac:dyDescent="0.25">
      <c r="A25" s="4">
        <v>1000</v>
      </c>
      <c r="B25" s="4">
        <v>617.25439341382355</v>
      </c>
      <c r="C25" s="4">
        <v>6</v>
      </c>
      <c r="D25" s="4">
        <v>3.7084989556274528</v>
      </c>
      <c r="E25" s="4">
        <f t="shared" si="0"/>
        <v>2.9179467690253147</v>
      </c>
      <c r="F25" s="4">
        <v>7.033729350818546E-7</v>
      </c>
      <c r="G25" s="4">
        <v>6</v>
      </c>
      <c r="H25" s="4">
        <v>9.9961688650177516E-2</v>
      </c>
      <c r="I25" s="4">
        <f t="shared" si="1"/>
        <v>9.4304179800730775E-2</v>
      </c>
      <c r="J25" s="4">
        <v>8635329386789.5645</v>
      </c>
      <c r="K25" s="4">
        <v>6</v>
      </c>
      <c r="L25" s="4">
        <v>148.97061737735149</v>
      </c>
      <c r="M25" s="4">
        <f t="shared" si="2"/>
        <v>143.2341201560279</v>
      </c>
    </row>
    <row r="26" spans="1:13" x14ac:dyDescent="0.25">
      <c r="A26" s="4">
        <v>1200</v>
      </c>
      <c r="B26" s="4">
        <v>8905.66796469767</v>
      </c>
      <c r="C26" s="4">
        <v>6</v>
      </c>
      <c r="D26" s="4">
        <v>5.8435393675894298</v>
      </c>
      <c r="E26" s="4">
        <f t="shared" si="0"/>
        <v>4.552791374836862</v>
      </c>
      <c r="F26" s="4">
        <v>4.4709906047844722E-6</v>
      </c>
      <c r="G26" s="4">
        <v>6</v>
      </c>
      <c r="H26" s="4">
        <v>0.14208044136847262</v>
      </c>
      <c r="I26" s="4">
        <f t="shared" si="1"/>
        <v>0.12835140475367454</v>
      </c>
      <c r="J26" s="4">
        <v>326090267571046.13</v>
      </c>
      <c r="K26" s="4">
        <v>6</v>
      </c>
      <c r="L26" s="4">
        <v>279.26418122517788</v>
      </c>
      <c r="M26" s="4">
        <f t="shared" si="2"/>
        <v>262.35517764029771</v>
      </c>
    </row>
    <row r="27" spans="1:13" x14ac:dyDescent="0.25">
      <c r="A27" s="4">
        <v>1400</v>
      </c>
      <c r="B27" s="4">
        <v>9962.8640109092503</v>
      </c>
      <c r="C27" s="4">
        <v>6</v>
      </c>
      <c r="D27" s="4">
        <v>5.185653427027912</v>
      </c>
      <c r="E27" s="4">
        <f t="shared" si="0"/>
        <v>4.6387115450639804</v>
      </c>
      <c r="F27" s="4">
        <v>1.9604597732545666E-6</v>
      </c>
      <c r="G27" s="4">
        <v>6</v>
      </c>
      <c r="H27" s="4">
        <v>0.11517949353240405</v>
      </c>
      <c r="I27" s="4">
        <f t="shared" si="1"/>
        <v>0.11187326744785547</v>
      </c>
      <c r="J27" s="4">
        <v>783633644186113.63</v>
      </c>
      <c r="K27" s="4">
        <v>6</v>
      </c>
      <c r="L27" s="4">
        <v>317.03914735645617</v>
      </c>
      <c r="M27" s="4">
        <f t="shared" si="2"/>
        <v>303.63524309127962</v>
      </c>
    </row>
    <row r="28" spans="1:13" x14ac:dyDescent="0.25">
      <c r="A28" s="4">
        <v>1600</v>
      </c>
      <c r="B28" s="4">
        <v>39467.070113400252</v>
      </c>
      <c r="C28" s="4">
        <v>6</v>
      </c>
      <c r="D28" s="4">
        <v>7.4873817071891082</v>
      </c>
      <c r="E28" s="4">
        <f t="shared" si="0"/>
        <v>5.8349769914232601</v>
      </c>
      <c r="F28" s="4">
        <v>5.251823268209403E-6</v>
      </c>
      <c r="G28" s="4">
        <v>6</v>
      </c>
      <c r="H28" s="4">
        <v>0.13705155403298805</v>
      </c>
      <c r="I28" s="4">
        <f t="shared" si="1"/>
        <v>0.1318413628911112</v>
      </c>
      <c r="J28" s="4">
        <v>1774113990016015.3</v>
      </c>
      <c r="K28" s="4">
        <v>6</v>
      </c>
      <c r="L28" s="4">
        <v>363.90668683912946</v>
      </c>
      <c r="M28" s="4">
        <f t="shared" si="2"/>
        <v>347.93404018464747</v>
      </c>
    </row>
    <row r="29" spans="1:13" x14ac:dyDescent="0.25">
      <c r="A29" s="4">
        <v>1800</v>
      </c>
      <c r="B29" s="4">
        <v>43800.883412791671</v>
      </c>
      <c r="C29" s="4">
        <v>6</v>
      </c>
      <c r="D29" s="4">
        <v>7.2614638710950992</v>
      </c>
      <c r="E29" s="4">
        <f t="shared" si="0"/>
        <v>5.9371835884066479</v>
      </c>
      <c r="F29" s="4">
        <v>2.6936711541602098E-5</v>
      </c>
      <c r="G29" s="4">
        <v>6</v>
      </c>
      <c r="H29" s="4">
        <v>0.1799879022245813</v>
      </c>
      <c r="I29" s="4">
        <f t="shared" si="1"/>
        <v>0.17313734863286154</v>
      </c>
      <c r="J29" s="4">
        <v>6482995650206845</v>
      </c>
      <c r="K29" s="4">
        <v>6</v>
      </c>
      <c r="L29" s="4">
        <v>452.38552379104317</v>
      </c>
      <c r="M29" s="4">
        <f t="shared" si="2"/>
        <v>431.81324075018483</v>
      </c>
    </row>
    <row r="30" spans="1:13" x14ac:dyDescent="0.25">
      <c r="A30" s="4">
        <v>2000</v>
      </c>
      <c r="B30" s="4">
        <v>6060873.8918012008</v>
      </c>
      <c r="C30" s="4">
        <v>6</v>
      </c>
      <c r="D30" s="4">
        <v>16.193340527312134</v>
      </c>
      <c r="E30" s="4">
        <f t="shared" si="0"/>
        <v>13.502759775537136</v>
      </c>
      <c r="F30" s="4">
        <v>6.5411267779597393E-5</v>
      </c>
      <c r="G30" s="4">
        <v>6</v>
      </c>
      <c r="H30" s="4">
        <v>0.23166315681021357</v>
      </c>
      <c r="I30" s="4">
        <f t="shared" si="1"/>
        <v>0.20072837145007077</v>
      </c>
      <c r="J30" s="4">
        <v>8.7142966349663888E+16</v>
      </c>
      <c r="K30" s="4">
        <v>6</v>
      </c>
      <c r="L30" s="4">
        <v>698.94974179762994</v>
      </c>
      <c r="M30" s="4">
        <f t="shared" si="2"/>
        <v>665.8433344893225</v>
      </c>
    </row>
    <row r="31" spans="1:13" x14ac:dyDescent="0.25">
      <c r="A31" s="4">
        <v>2200</v>
      </c>
      <c r="B31" s="4">
        <v>15505257.365980988</v>
      </c>
      <c r="C31" s="4">
        <v>6</v>
      </c>
      <c r="D31" s="4">
        <v>16.580617166850466</v>
      </c>
      <c r="E31" s="4">
        <f t="shared" si="0"/>
        <v>15.791128340227145</v>
      </c>
      <c r="F31" s="4">
        <v>5.0578814001997394E-5</v>
      </c>
      <c r="G31" s="4">
        <v>6</v>
      </c>
      <c r="H31" s="4">
        <v>0.21186351557437852</v>
      </c>
      <c r="I31" s="4">
        <f t="shared" si="1"/>
        <v>0.19230685860960375</v>
      </c>
      <c r="J31" s="4">
        <v>5.3560162247359072E+16</v>
      </c>
      <c r="K31" s="4">
        <v>6</v>
      </c>
      <c r="L31" s="4">
        <v>640.91091440260118</v>
      </c>
      <c r="M31" s="4">
        <f t="shared" si="2"/>
        <v>613.96033443652914</v>
      </c>
    </row>
    <row r="32" spans="1:13" x14ac:dyDescent="0.25">
      <c r="A32" s="4">
        <v>2400</v>
      </c>
      <c r="B32" s="4">
        <v>767.34266918283231</v>
      </c>
      <c r="C32" s="4">
        <v>3</v>
      </c>
      <c r="D32" s="4">
        <v>11.409609994486095</v>
      </c>
      <c r="E32" s="4">
        <f t="shared" si="0"/>
        <v>9.1551005004052151</v>
      </c>
      <c r="F32" s="4">
        <v>1.345841766537384E-2</v>
      </c>
      <c r="G32" s="4">
        <v>3</v>
      </c>
      <c r="H32" s="4">
        <v>0.25759711573804539</v>
      </c>
      <c r="I32" s="4">
        <f t="shared" si="1"/>
        <v>0.2378654328700629</v>
      </c>
      <c r="J32" s="4">
        <v>459308626.80045676</v>
      </c>
      <c r="K32" s="4">
        <v>3</v>
      </c>
      <c r="L32" s="4">
        <v>811.9277282553503</v>
      </c>
      <c r="M32" s="4">
        <f t="shared" si="2"/>
        <v>771.55732874755506</v>
      </c>
    </row>
    <row r="33" spans="1:13" x14ac:dyDescent="0.25">
      <c r="A33" s="4">
        <v>2500</v>
      </c>
      <c r="B33" s="4">
        <v>9889.6964105026582</v>
      </c>
      <c r="C33" s="4">
        <v>3</v>
      </c>
      <c r="D33" s="4">
        <v>22.017859252743801</v>
      </c>
      <c r="E33" s="4">
        <f t="shared" si="0"/>
        <v>21.464839889610136</v>
      </c>
      <c r="F33" s="4">
        <v>1.2853677592586025E-2</v>
      </c>
      <c r="G33" s="4">
        <v>3</v>
      </c>
      <c r="H33" s="4">
        <v>0.23672685938834034</v>
      </c>
      <c r="I33" s="4">
        <f t="shared" si="1"/>
        <v>0.23424795102263324</v>
      </c>
      <c r="J33" s="4">
        <v>451388200.51443857</v>
      </c>
      <c r="K33" s="4">
        <v>3</v>
      </c>
      <c r="L33" s="4">
        <v>786.46294187277806</v>
      </c>
      <c r="M33" s="4">
        <f t="shared" si="2"/>
        <v>767.09661693152498</v>
      </c>
    </row>
    <row r="34" spans="1:13" x14ac:dyDescent="0.25">
      <c r="A34" s="4">
        <v>3000</v>
      </c>
      <c r="B34" s="4">
        <v>2881.8138178246254</v>
      </c>
      <c r="C34" s="4">
        <v>3</v>
      </c>
      <c r="D34" s="4">
        <v>15.733645291795773</v>
      </c>
      <c r="E34" s="4">
        <f t="shared" si="0"/>
        <v>14.230559422847987</v>
      </c>
      <c r="F34" s="4">
        <v>4.1022544288489893E-2</v>
      </c>
      <c r="G34" s="4">
        <v>3</v>
      </c>
      <c r="H34" s="4">
        <v>0.36117123636851467</v>
      </c>
      <c r="I34" s="4">
        <f t="shared" si="1"/>
        <v>0.34488491376210201</v>
      </c>
      <c r="J34" s="4">
        <v>1737544432.7269204</v>
      </c>
      <c r="K34" s="4">
        <v>3</v>
      </c>
      <c r="L34" s="4">
        <v>1264.0705879183497</v>
      </c>
      <c r="M34" s="4">
        <f t="shared" si="2"/>
        <v>1202.2053041395523</v>
      </c>
    </row>
    <row r="35" spans="1:13" x14ac:dyDescent="0.25">
      <c r="A35" s="4">
        <v>3500</v>
      </c>
      <c r="B35" s="4">
        <v>862.63775401507473</v>
      </c>
      <c r="C35" s="4">
        <v>3</v>
      </c>
      <c r="D35" s="4">
        <v>9.7368703121442639</v>
      </c>
      <c r="E35" s="4">
        <f t="shared" si="0"/>
        <v>9.5193980521135888</v>
      </c>
      <c r="F35" s="4">
        <v>1.5225991196855524E-2</v>
      </c>
      <c r="G35" s="4">
        <v>3</v>
      </c>
      <c r="H35" s="4">
        <v>0.24923719783290169</v>
      </c>
      <c r="I35" s="4">
        <f t="shared" si="1"/>
        <v>0.24785357726825463</v>
      </c>
      <c r="J35" s="4">
        <v>1934378132.989809</v>
      </c>
      <c r="K35" s="4">
        <v>3</v>
      </c>
      <c r="L35" s="4">
        <v>1249.4467760189634</v>
      </c>
      <c r="M35" s="4">
        <f t="shared" si="2"/>
        <v>1245.9878039762136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zoomScale="85" zoomScaleNormal="85" workbookViewId="0">
      <selection activeCell="AH57" sqref="AH5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Heuristicas</vt:lpstr>
      <vt:lpstr>Results_compared</vt:lpstr>
      <vt:lpstr>Processed 2</vt:lpstr>
      <vt:lpstr>Pivot</vt:lpstr>
      <vt:lpstr>Processed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Jokubauskas</cp:lastModifiedBy>
  <dcterms:created xsi:type="dcterms:W3CDTF">2018-05-05T14:40:20Z</dcterms:created>
  <dcterms:modified xsi:type="dcterms:W3CDTF">2018-05-11T01:15:39Z</dcterms:modified>
</cp:coreProperties>
</file>