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balho\Entrevistas\Stone\"/>
    </mc:Choice>
  </mc:AlternateContent>
  <bookViews>
    <workbookView xWindow="240" yWindow="15" windowWidth="16095" windowHeight="9660" activeTab="2"/>
  </bookViews>
  <sheets>
    <sheet name="QSA" sheetId="1" r:id="rId1"/>
    <sheet name="Companhias" sheetId="2" r:id="rId2"/>
    <sheet name="Dashboard" sheetId="3" r:id="rId3"/>
  </sheets>
  <definedNames>
    <definedName name="_xlnm._FilterDatabase" localSheetId="2" hidden="1">Dashboard!$G$3:$H$3</definedName>
  </definedNames>
  <calcPr calcId="152511"/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J11" i="3"/>
  <c r="J10" i="3"/>
  <c r="J9" i="3"/>
  <c r="J8" i="3"/>
  <c r="J7" i="3"/>
  <c r="J6" i="3"/>
  <c r="J5" i="3"/>
  <c r="J4" i="3"/>
  <c r="J12" i="3" s="1"/>
  <c r="I12" i="3"/>
  <c r="I11" i="3"/>
  <c r="I10" i="3"/>
  <c r="I9" i="3"/>
  <c r="I8" i="3"/>
  <c r="I7" i="3"/>
  <c r="I6" i="3"/>
  <c r="I5" i="3"/>
  <c r="I4" i="3"/>
  <c r="H12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<sst xmlns="http://schemas.openxmlformats.org/spreadsheetml/2006/main" count="327" uniqueCount="149">
  <si>
    <t>nome</t>
  </si>
  <si>
    <t>qual</t>
  </si>
  <si>
    <t>CNPJ</t>
  </si>
  <si>
    <t>AUGUSTO BARBOSA ESTELLITA LINS</t>
  </si>
  <si>
    <t>THIAGO DOS SANTOS PIAU</t>
  </si>
  <si>
    <t>CARLOS ALBERTO BORDINI</t>
  </si>
  <si>
    <t>RAFAEL MARTINS PEREIRA</t>
  </si>
  <si>
    <t>SANDRA RIBAS BOLFER</t>
  </si>
  <si>
    <t>MAURICIO DE OLIVEIRA ZANELLA</t>
  </si>
  <si>
    <t>CAIO FIUZA SILVA</t>
  </si>
  <si>
    <t>VINICIUS DO NASCIMENTO CARRASCO</t>
  </si>
  <si>
    <t>AMANDA LUZ SANT ANNA</t>
  </si>
  <si>
    <t>RODRIGO SOUZA DO NASCIMENTO</t>
  </si>
  <si>
    <t>JOAO AUGUSTO DE SOUZA BARCELLOS</t>
  </si>
  <si>
    <t>DANIELA MASTROROCCO</t>
  </si>
  <si>
    <t>ANDREIA ALMEIDA SAAB</t>
  </si>
  <si>
    <t>LUIS FERNANDO OLIVEIRA DO VABO JUNIOR</t>
  </si>
  <si>
    <t>FABIO AUGUSTO CANTIZANI BARBOSA</t>
  </si>
  <si>
    <t>RODRIGO RASERA</t>
  </si>
  <si>
    <t>THIAGO TEIXEIRA PINTO</t>
  </si>
  <si>
    <t>RAFAEL SALOMAO DOS SANTOS</t>
  </si>
  <si>
    <t>VERENA CHOPIN STUKART GENTILE</t>
  </si>
  <si>
    <t>FABRICIO BATISTA DA COSTA</t>
  </si>
  <si>
    <t>MARCELO LUIZ GARCIA</t>
  </si>
  <si>
    <t>IGOR GASTAL RIPOLL</t>
  </si>
  <si>
    <t>BERNARDO FREITAS CARNEIRO</t>
  </si>
  <si>
    <t>LIA MACHADO DE MATOS</t>
  </si>
  <si>
    <t>ALEXANDRE FRANCO NEUDING</t>
  </si>
  <si>
    <t>FELIPE SALVINI BOURRUS</t>
  </si>
  <si>
    <t>10-Diretor</t>
  </si>
  <si>
    <t>16-Presidente</t>
  </si>
  <si>
    <t>08-Conselheiro de Administração</t>
  </si>
  <si>
    <t>abertura</t>
  </si>
  <si>
    <t>atividade_principal</t>
  </si>
  <si>
    <t>atividade_principal_code</t>
  </si>
  <si>
    <t>bairro</t>
  </si>
  <si>
    <t>capital_social</t>
  </si>
  <si>
    <t>cep</t>
  </si>
  <si>
    <t>cnpj</t>
  </si>
  <si>
    <t>complemento</t>
  </si>
  <si>
    <t>data_situacao</t>
  </si>
  <si>
    <t>data_situacao_especial</t>
  </si>
  <si>
    <t>efr</t>
  </si>
  <si>
    <t>email</t>
  </si>
  <si>
    <t>fantasia</t>
  </si>
  <si>
    <t>logradouro</t>
  </si>
  <si>
    <t>motivo_situacao</t>
  </si>
  <si>
    <t>municipio</t>
  </si>
  <si>
    <t>natureza_juridica</t>
  </si>
  <si>
    <t>numero</t>
  </si>
  <si>
    <t>situacao</t>
  </si>
  <si>
    <t>situacao_especial</t>
  </si>
  <si>
    <t>status</t>
  </si>
  <si>
    <t>telefone</t>
  </si>
  <si>
    <t>tipo</t>
  </si>
  <si>
    <t>uf</t>
  </si>
  <si>
    <t>ultima_atualizacao</t>
  </si>
  <si>
    <t>Outras atividades de serviços prestados principalmente às empresas não especificadas anteriormente</t>
  </si>
  <si>
    <t>Desenvolvimento e licenciamento de programas de computador customizáveis</t>
  </si>
  <si>
    <t>Desenvolvimento e licenciamento de programas de computador não-customizáveis</t>
  </si>
  <si>
    <t>Desenvolvimento de programas de computador sob encomenda</t>
  </si>
  <si>
    <t>Holdings de instituições não-financeiras</t>
  </si>
  <si>
    <t>82.99-7-99</t>
  </si>
  <si>
    <t>62.02-3-00</t>
  </si>
  <si>
    <t>62.03-1-00</t>
  </si>
  <si>
    <t>62.01-5-01</t>
  </si>
  <si>
    <t>64.62-0-00</t>
  </si>
  <si>
    <t>VILA OLIMPIA</t>
  </si>
  <si>
    <t>CENTRO</t>
  </si>
  <si>
    <t>04.551-010</t>
  </si>
  <si>
    <t>20.021-130</t>
  </si>
  <si>
    <t>04.547-006</t>
  </si>
  <si>
    <t>16.501.555/0001-57</t>
  </si>
  <si>
    <t>14.994.237/0001-40</t>
  </si>
  <si>
    <t>18.727.053/0001-74</t>
  </si>
  <si>
    <t>13.966.572/0001-71</t>
  </si>
  <si>
    <t>12.839.955/0001-16</t>
  </si>
  <si>
    <t>16.569.357/0001-25</t>
  </si>
  <si>
    <t>16.575.851/0001-00</t>
  </si>
  <si>
    <t>12.592.831/0001-89</t>
  </si>
  <si>
    <t>ANDAR 10 CONJ 102 TORRE A</t>
  </si>
  <si>
    <t>SALA 0902</t>
  </si>
  <si>
    <t>ANDAR 9 CONJ 91</t>
  </si>
  <si>
    <t>ANDAR 4</t>
  </si>
  <si>
    <t>ANDAR 3</t>
  </si>
  <si>
    <t>ANDAR 10 CONJ 101 TORRE A</t>
  </si>
  <si>
    <t>ANDAR 11 CONJ 112</t>
  </si>
  <si>
    <t>ANDAR 10 CONJ 103</t>
  </si>
  <si>
    <t>22/06/2012</t>
  </si>
  <si>
    <t>03/02/2012</t>
  </si>
  <si>
    <t>22/08/2013</t>
  </si>
  <si>
    <t>06/07/2011</t>
  </si>
  <si>
    <t>09/11/2010</t>
  </si>
  <si>
    <t>11/07/2012</t>
  </si>
  <si>
    <t>06/07/2012</t>
  </si>
  <si>
    <t>21/09/2010</t>
  </si>
  <si>
    <t>juridico@stone.com.br</t>
  </si>
  <si>
    <t>boreal@borealassessoria.com.br</t>
  </si>
  <si>
    <t>financeiro@equals.com.br</t>
  </si>
  <si>
    <t>PAGAR.ME PAGAMENTOS</t>
  </si>
  <si>
    <t>CAPPTA</t>
  </si>
  <si>
    <t>EQUALS</t>
  </si>
  <si>
    <t>ELAVON</t>
  </si>
  <si>
    <t>R FIDENCIO RAMOS</t>
  </si>
  <si>
    <t>AV GENERAL JUSTO</t>
  </si>
  <si>
    <t>R GOMES DE CARVALHO</t>
  </si>
  <si>
    <t>SAO PAULO</t>
  </si>
  <si>
    <t>RIO DE JANEIRO</t>
  </si>
  <si>
    <t>205-4 - Sociedade Anônima Fechada</t>
  </si>
  <si>
    <t>STONE PAGAMENTOS S.A.</t>
  </si>
  <si>
    <t>MUNDIPAGG TECNOLOGIA EM PAGAMENTOS S.A.</t>
  </si>
  <si>
    <t>PAGAR.ME PAGAMENTOS S.A.</t>
  </si>
  <si>
    <t>CAPPTA S.A.</t>
  </si>
  <si>
    <t>EQUALS SOCIEDADE ANONIMA</t>
  </si>
  <si>
    <t>BUY4 PROCESSAMENTO DE PAGAMENTOS S.A.</t>
  </si>
  <si>
    <t>DLP PAGAMENTOS BRASIL S.A.</t>
  </si>
  <si>
    <t>MNLT SOLUCOES DE PAGAMENTO S.A.</t>
  </si>
  <si>
    <t>308</t>
  </si>
  <si>
    <t>375</t>
  </si>
  <si>
    <t>1609</t>
  </si>
  <si>
    <t>ATIVA</t>
  </si>
  <si>
    <t>OK</t>
  </si>
  <si>
    <t>(11) 3568-6318</t>
  </si>
  <si>
    <t>(21) 3553-1230</t>
  </si>
  <si>
    <t>(11) 3031-2367</t>
  </si>
  <si>
    <t>(11) 4302-6160</t>
  </si>
  <si>
    <t>(11) 2655-0800</t>
  </si>
  <si>
    <t>(11) 4105-2331</t>
  </si>
  <si>
    <t>(11) 3259-0099</t>
  </si>
  <si>
    <t>MATRIZ</t>
  </si>
  <si>
    <t>SP</t>
  </si>
  <si>
    <t>RJ</t>
  </si>
  <si>
    <t>2018-11-05T23:36:37.673Z</t>
  </si>
  <si>
    <t>2018-10-18T00:52:11.637Z</t>
  </si>
  <si>
    <t>2018-10-18T00:50:45.556Z</t>
  </si>
  <si>
    <t>2018-09-14T16:43:27.377Z</t>
  </si>
  <si>
    <t>2018-10-09T16:54:32.053Z</t>
  </si>
  <si>
    <t>2018-08-25T07:37:10.867Z</t>
  </si>
  <si>
    <t>2018-09-21T02:35:16.640Z</t>
  </si>
  <si>
    <t>2018-08-22T16:41:04.593Z</t>
  </si>
  <si>
    <t>Cargo</t>
  </si>
  <si>
    <t>Acionistas</t>
  </si>
  <si>
    <t>Qtde de Empresas</t>
  </si>
  <si>
    <t>Capital Social</t>
  </si>
  <si>
    <t>Empresa</t>
  </si>
  <si>
    <t>%</t>
  </si>
  <si>
    <t>Qtde de Acionistas</t>
  </si>
  <si>
    <t>Total</t>
  </si>
  <si>
    <t>DESAFIO TÉCNICO -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</si>
</sst>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\ hh:mm:ss"/>
    <numFmt numFmtId="168" formatCode="&quot;&quot;00&quot;.&quot;\ 000&quot;.&quot;000&quot;/&quot;0000\-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8" fontId="1" fillId="0" borderId="1" xfId="1" applyNumberFormat="1" applyFont="1" applyBorder="1" applyAlignment="1">
      <alignment horizontal="center" vertical="top"/>
    </xf>
    <xf numFmtId="168" fontId="0" fillId="0" borderId="0" xfId="1" applyNumberFormat="1" applyFont="1"/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43" fontId="1" fillId="3" borderId="0" xfId="1" applyFont="1" applyFill="1" applyAlignment="1">
      <alignment horizontal="center" vertical="center" wrapText="1"/>
    </xf>
    <xf numFmtId="3" fontId="1" fillId="3" borderId="0" xfId="1" applyNumberFormat="1" applyFont="1" applyFill="1" applyAlignment="1">
      <alignment horizontal="center" vertical="center" wrapText="1"/>
    </xf>
    <xf numFmtId="3" fontId="0" fillId="2" borderId="0" xfId="1" applyNumberFormat="1" applyFont="1" applyFill="1" applyAlignment="1">
      <alignment horizontal="right"/>
    </xf>
    <xf numFmtId="3" fontId="0" fillId="2" borderId="0" xfId="1" applyNumberFormat="1" applyFont="1" applyFill="1"/>
    <xf numFmtId="9" fontId="0" fillId="2" borderId="0" xfId="2" applyFont="1" applyFill="1"/>
    <xf numFmtId="0" fontId="0" fillId="2" borderId="0" xfId="0" applyFill="1" applyAlignment="1">
      <alignment horizontal="center" vertical="center"/>
    </xf>
    <xf numFmtId="168" fontId="0" fillId="2" borderId="0" xfId="1" applyNumberFormat="1" applyFont="1" applyFill="1"/>
    <xf numFmtId="0" fontId="1" fillId="2" borderId="2" xfId="0" applyFont="1" applyFill="1" applyBorder="1"/>
    <xf numFmtId="3" fontId="1" fillId="2" borderId="2" xfId="1" applyNumberFormat="1" applyFont="1" applyFill="1" applyBorder="1"/>
    <xf numFmtId="9" fontId="1" fillId="2" borderId="2" xfId="2" applyFont="1" applyFill="1" applyBorder="1"/>
    <xf numFmtId="0" fontId="3" fillId="4" borderId="0" xfId="0" applyFont="1" applyFill="1" applyAlignment="1">
      <alignment horizontal="center"/>
    </xf>
    <xf numFmtId="164" fontId="0" fillId="2" borderId="0" xfId="0" applyNumberFormat="1" applyFill="1"/>
    <xf numFmtId="0" fontId="1" fillId="3" borderId="1" xfId="0" applyFont="1" applyFill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Representatividade</a:t>
            </a:r>
            <a:r>
              <a:rPr lang="pt-BR" baseline="0"/>
              <a:t> Capital Social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535276116493597E-2"/>
          <c:y val="0.23514352561133481"/>
          <c:w val="0.30562313432278465"/>
          <c:h val="0.680391919335874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Dashboard!$G$4:$G$11</c:f>
              <c:strCache>
                <c:ptCount val="8"/>
                <c:pt idx="0">
                  <c:v>DLP PAGAMENTOS BRASIL S.A.</c:v>
                </c:pt>
                <c:pt idx="1">
                  <c:v>STONE PAGAMENTOS S.A.</c:v>
                </c:pt>
                <c:pt idx="2">
                  <c:v>MNLT SOLUCOES DE PAGAMENTO S.A.</c:v>
                </c:pt>
                <c:pt idx="3">
                  <c:v>BUY4 PROCESSAMENTO DE PAGAMENTOS S.A.</c:v>
                </c:pt>
                <c:pt idx="4">
                  <c:v>EQUALS SOCIEDADE ANONIMA</c:v>
                </c:pt>
                <c:pt idx="5">
                  <c:v>CAPPTA S.A.</c:v>
                </c:pt>
                <c:pt idx="6">
                  <c:v>PAGAR.ME PAGAMENTOS S.A.</c:v>
                </c:pt>
                <c:pt idx="7">
                  <c:v>MUNDIPAGG TECNOLOGIA EM PAGAMENTOS S.A.</c:v>
                </c:pt>
              </c:strCache>
            </c:strRef>
          </c:cat>
          <c:val>
            <c:numRef>
              <c:f>Dashboard!$H$4:$H$11</c:f>
              <c:numCache>
                <c:formatCode>#,##0</c:formatCode>
                <c:ptCount val="8"/>
                <c:pt idx="0">
                  <c:v>895899621.22000003</c:v>
                </c:pt>
                <c:pt idx="1">
                  <c:v>491792277.61000001</c:v>
                </c:pt>
                <c:pt idx="2">
                  <c:v>476990302</c:v>
                </c:pt>
                <c:pt idx="3">
                  <c:v>38553675.789999999</c:v>
                </c:pt>
                <c:pt idx="4">
                  <c:v>4206983.3600000003</c:v>
                </c:pt>
                <c:pt idx="5">
                  <c:v>1117796</c:v>
                </c:pt>
                <c:pt idx="6">
                  <c:v>1001000</c:v>
                </c:pt>
                <c:pt idx="7">
                  <c:v>10000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547437733939841"/>
          <c:y val="0.25859455350886568"/>
          <c:w val="0.55826546352869777"/>
          <c:h val="0.6696889585634374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85725</xdr:rowOff>
    </xdr:from>
    <xdr:to>
      <xdr:col>10</xdr:col>
      <xdr:colOff>57150</xdr:colOff>
      <xdr:row>24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0" workbookViewId="0">
      <selection activeCell="D23" sqref="D23"/>
    </sheetView>
  </sheetViews>
  <sheetFormatPr defaultRowHeight="15" x14ac:dyDescent="0.25"/>
  <cols>
    <col min="2" max="2" width="40.42578125" bestFit="1" customWidth="1"/>
    <col min="3" max="3" width="31" bestFit="1" customWidth="1"/>
    <col min="4" max="4" width="22.28515625" style="4" customWidth="1"/>
  </cols>
  <sheetData>
    <row r="1" spans="1:4" x14ac:dyDescent="0.25">
      <c r="B1" s="1" t="s">
        <v>0</v>
      </c>
      <c r="C1" s="1" t="s">
        <v>1</v>
      </c>
      <c r="D1" s="3" t="s">
        <v>2</v>
      </c>
    </row>
    <row r="2" spans="1:4" x14ac:dyDescent="0.25">
      <c r="A2" s="1">
        <v>0</v>
      </c>
      <c r="B2" t="s">
        <v>3</v>
      </c>
      <c r="C2" t="s">
        <v>29</v>
      </c>
      <c r="D2" s="4">
        <v>16501555000157</v>
      </c>
    </row>
    <row r="3" spans="1:4" x14ac:dyDescent="0.25">
      <c r="A3" s="1">
        <v>1</v>
      </c>
      <c r="B3" t="s">
        <v>4</v>
      </c>
      <c r="C3" t="s">
        <v>30</v>
      </c>
      <c r="D3" s="4">
        <v>16501555000157</v>
      </c>
    </row>
    <row r="4" spans="1:4" x14ac:dyDescent="0.25">
      <c r="A4" s="1">
        <v>2</v>
      </c>
      <c r="B4" t="s">
        <v>5</v>
      </c>
      <c r="C4" t="s">
        <v>29</v>
      </c>
      <c r="D4" s="4">
        <v>16501555000157</v>
      </c>
    </row>
    <row r="5" spans="1:4" x14ac:dyDescent="0.25">
      <c r="A5" s="1">
        <v>3</v>
      </c>
      <c r="B5" t="s">
        <v>6</v>
      </c>
      <c r="C5" t="s">
        <v>29</v>
      </c>
      <c r="D5" s="4">
        <v>16501555000157</v>
      </c>
    </row>
    <row r="6" spans="1:4" x14ac:dyDescent="0.25">
      <c r="A6" s="1">
        <v>4</v>
      </c>
      <c r="B6" t="s">
        <v>7</v>
      </c>
      <c r="C6" t="s">
        <v>29</v>
      </c>
      <c r="D6" s="4">
        <v>16501555000157</v>
      </c>
    </row>
    <row r="7" spans="1:4" x14ac:dyDescent="0.25">
      <c r="A7" s="1">
        <v>5</v>
      </c>
      <c r="B7" t="s">
        <v>8</v>
      </c>
      <c r="C7" t="s">
        <v>29</v>
      </c>
      <c r="D7" s="4">
        <v>16501555000157</v>
      </c>
    </row>
    <row r="8" spans="1:4" x14ac:dyDescent="0.25">
      <c r="A8" s="1">
        <v>6</v>
      </c>
      <c r="B8" t="s">
        <v>9</v>
      </c>
      <c r="C8" t="s">
        <v>29</v>
      </c>
      <c r="D8" s="4">
        <v>16501555000157</v>
      </c>
    </row>
    <row r="9" spans="1:4" x14ac:dyDescent="0.25">
      <c r="A9" s="1">
        <v>7</v>
      </c>
      <c r="B9" t="s">
        <v>10</v>
      </c>
      <c r="C9" t="s">
        <v>29</v>
      </c>
      <c r="D9" s="4">
        <v>16501555000157</v>
      </c>
    </row>
    <row r="10" spans="1:4" x14ac:dyDescent="0.25">
      <c r="A10" s="1">
        <v>0</v>
      </c>
      <c r="B10" t="s">
        <v>11</v>
      </c>
      <c r="C10" t="s">
        <v>29</v>
      </c>
      <c r="D10" s="4">
        <v>14994237000140</v>
      </c>
    </row>
    <row r="11" spans="1:4" x14ac:dyDescent="0.25">
      <c r="A11" s="1">
        <v>1</v>
      </c>
      <c r="B11" t="s">
        <v>12</v>
      </c>
      <c r="C11" t="s">
        <v>29</v>
      </c>
      <c r="D11" s="4">
        <v>14994237000140</v>
      </c>
    </row>
    <row r="12" spans="1:4" x14ac:dyDescent="0.25">
      <c r="A12" s="1">
        <v>2</v>
      </c>
      <c r="B12" t="s">
        <v>13</v>
      </c>
      <c r="C12" t="s">
        <v>29</v>
      </c>
      <c r="D12" s="4">
        <v>14994237000140</v>
      </c>
    </row>
    <row r="13" spans="1:4" x14ac:dyDescent="0.25">
      <c r="A13" s="1">
        <v>3</v>
      </c>
      <c r="B13" t="s">
        <v>14</v>
      </c>
      <c r="C13" t="s">
        <v>29</v>
      </c>
      <c r="D13" s="4">
        <v>14994237000140</v>
      </c>
    </row>
    <row r="14" spans="1:4" x14ac:dyDescent="0.25">
      <c r="A14" s="1">
        <v>4</v>
      </c>
      <c r="B14" t="s">
        <v>15</v>
      </c>
      <c r="C14" t="s">
        <v>29</v>
      </c>
      <c r="D14" s="4">
        <v>14994237000140</v>
      </c>
    </row>
    <row r="15" spans="1:4" x14ac:dyDescent="0.25">
      <c r="A15" s="1">
        <v>0</v>
      </c>
      <c r="B15" t="s">
        <v>4</v>
      </c>
      <c r="C15" t="s">
        <v>30</v>
      </c>
      <c r="D15" s="4">
        <v>18727053000174</v>
      </c>
    </row>
    <row r="16" spans="1:4" x14ac:dyDescent="0.25">
      <c r="A16" s="1">
        <v>1</v>
      </c>
      <c r="B16" t="s">
        <v>5</v>
      </c>
      <c r="C16" t="s">
        <v>29</v>
      </c>
      <c r="D16" s="4">
        <v>18727053000174</v>
      </c>
    </row>
    <row r="17" spans="1:4" x14ac:dyDescent="0.25">
      <c r="A17" s="1">
        <v>2</v>
      </c>
      <c r="B17" t="s">
        <v>6</v>
      </c>
      <c r="C17" t="s">
        <v>29</v>
      </c>
      <c r="D17" s="4">
        <v>18727053000174</v>
      </c>
    </row>
    <row r="18" spans="1:4" x14ac:dyDescent="0.25">
      <c r="A18" s="1">
        <v>3</v>
      </c>
      <c r="B18" t="s">
        <v>7</v>
      </c>
      <c r="C18" t="s">
        <v>29</v>
      </c>
      <c r="D18" s="4">
        <v>18727053000174</v>
      </c>
    </row>
    <row r="19" spans="1:4" x14ac:dyDescent="0.25">
      <c r="A19" s="1">
        <v>4</v>
      </c>
      <c r="B19" t="s">
        <v>16</v>
      </c>
      <c r="C19" t="s">
        <v>29</v>
      </c>
      <c r="D19" s="4">
        <v>18727053000174</v>
      </c>
    </row>
    <row r="20" spans="1:4" x14ac:dyDescent="0.25">
      <c r="A20" s="1">
        <v>5</v>
      </c>
      <c r="B20" t="s">
        <v>17</v>
      </c>
      <c r="C20" t="s">
        <v>29</v>
      </c>
      <c r="D20" s="4">
        <v>18727053000174</v>
      </c>
    </row>
    <row r="21" spans="1:4" x14ac:dyDescent="0.25">
      <c r="A21" s="1">
        <v>6</v>
      </c>
      <c r="B21" t="s">
        <v>3</v>
      </c>
      <c r="C21" t="s">
        <v>29</v>
      </c>
      <c r="D21" s="4">
        <v>18727053000174</v>
      </c>
    </row>
    <row r="22" spans="1:4" x14ac:dyDescent="0.25">
      <c r="A22" s="1">
        <v>7</v>
      </c>
      <c r="B22" t="s">
        <v>9</v>
      </c>
      <c r="C22" t="s">
        <v>29</v>
      </c>
      <c r="D22" s="4">
        <v>18727053000174</v>
      </c>
    </row>
    <row r="23" spans="1:4" x14ac:dyDescent="0.25">
      <c r="A23" s="1">
        <v>8</v>
      </c>
      <c r="B23" t="s">
        <v>8</v>
      </c>
      <c r="C23" t="s">
        <v>29</v>
      </c>
      <c r="D23" s="4">
        <v>18727053000174</v>
      </c>
    </row>
    <row r="24" spans="1:4" x14ac:dyDescent="0.25">
      <c r="A24" s="1">
        <v>0</v>
      </c>
      <c r="B24" t="s">
        <v>18</v>
      </c>
      <c r="C24" t="s">
        <v>29</v>
      </c>
      <c r="D24" s="4">
        <v>13966572000171</v>
      </c>
    </row>
    <row r="25" spans="1:4" x14ac:dyDescent="0.25">
      <c r="A25" s="1">
        <v>1</v>
      </c>
      <c r="B25" t="s">
        <v>19</v>
      </c>
      <c r="C25" t="s">
        <v>29</v>
      </c>
      <c r="D25" s="4">
        <v>13966572000171</v>
      </c>
    </row>
    <row r="26" spans="1:4" x14ac:dyDescent="0.25">
      <c r="A26" s="1">
        <v>2</v>
      </c>
      <c r="B26" t="s">
        <v>20</v>
      </c>
      <c r="C26" t="s">
        <v>29</v>
      </c>
      <c r="D26" s="4">
        <v>13966572000171</v>
      </c>
    </row>
    <row r="27" spans="1:4" x14ac:dyDescent="0.25">
      <c r="A27" s="1">
        <v>3</v>
      </c>
      <c r="B27" t="s">
        <v>21</v>
      </c>
      <c r="C27" t="s">
        <v>29</v>
      </c>
      <c r="D27" s="4">
        <v>13966572000171</v>
      </c>
    </row>
    <row r="28" spans="1:4" x14ac:dyDescent="0.25">
      <c r="A28" s="1">
        <v>0</v>
      </c>
      <c r="B28" t="s">
        <v>22</v>
      </c>
      <c r="C28" t="s">
        <v>29</v>
      </c>
      <c r="D28" s="4">
        <v>12839955000116</v>
      </c>
    </row>
    <row r="29" spans="1:4" x14ac:dyDescent="0.25">
      <c r="A29" s="1">
        <v>1</v>
      </c>
      <c r="B29" t="s">
        <v>23</v>
      </c>
      <c r="C29" t="s">
        <v>29</v>
      </c>
      <c r="D29" s="4">
        <v>12839955000116</v>
      </c>
    </row>
    <row r="30" spans="1:4" x14ac:dyDescent="0.25">
      <c r="A30" s="1">
        <v>2</v>
      </c>
      <c r="B30" t="s">
        <v>4</v>
      </c>
      <c r="C30" t="s">
        <v>31</v>
      </c>
      <c r="D30" s="4">
        <v>12839955000116</v>
      </c>
    </row>
    <row r="31" spans="1:4" x14ac:dyDescent="0.25">
      <c r="A31" s="1">
        <v>3</v>
      </c>
      <c r="B31" t="s">
        <v>17</v>
      </c>
      <c r="C31" t="s">
        <v>31</v>
      </c>
      <c r="D31" s="4">
        <v>12839955000116</v>
      </c>
    </row>
    <row r="32" spans="1:4" x14ac:dyDescent="0.25">
      <c r="A32" s="1">
        <v>4</v>
      </c>
      <c r="B32" t="s">
        <v>24</v>
      </c>
      <c r="C32" t="s">
        <v>31</v>
      </c>
      <c r="D32" s="4">
        <v>12839955000116</v>
      </c>
    </row>
    <row r="33" spans="1:4" x14ac:dyDescent="0.25">
      <c r="A33" s="1">
        <v>0</v>
      </c>
      <c r="B33" t="s">
        <v>17</v>
      </c>
      <c r="C33" t="s">
        <v>30</v>
      </c>
      <c r="D33" s="4">
        <v>16569357000125</v>
      </c>
    </row>
    <row r="34" spans="1:4" x14ac:dyDescent="0.25">
      <c r="A34" s="1">
        <v>1</v>
      </c>
      <c r="B34" t="s">
        <v>25</v>
      </c>
      <c r="C34" t="s">
        <v>29</v>
      </c>
      <c r="D34" s="4">
        <v>16569357000125</v>
      </c>
    </row>
    <row r="35" spans="1:4" x14ac:dyDescent="0.25">
      <c r="A35" s="1">
        <v>2</v>
      </c>
      <c r="B35" t="s">
        <v>26</v>
      </c>
      <c r="C35" t="s">
        <v>29</v>
      </c>
      <c r="D35" s="4">
        <v>16569357000125</v>
      </c>
    </row>
    <row r="36" spans="1:4" x14ac:dyDescent="0.25">
      <c r="A36" s="1">
        <v>3</v>
      </c>
      <c r="B36" t="s">
        <v>12</v>
      </c>
      <c r="C36" t="s">
        <v>29</v>
      </c>
      <c r="D36" s="4">
        <v>16569357000125</v>
      </c>
    </row>
    <row r="37" spans="1:4" x14ac:dyDescent="0.25">
      <c r="A37" s="1">
        <v>4</v>
      </c>
      <c r="B37" t="s">
        <v>16</v>
      </c>
      <c r="C37" t="s">
        <v>29</v>
      </c>
      <c r="D37" s="4">
        <v>16569357000125</v>
      </c>
    </row>
    <row r="38" spans="1:4" x14ac:dyDescent="0.25">
      <c r="A38" s="1">
        <v>5</v>
      </c>
      <c r="B38" t="s">
        <v>22</v>
      </c>
      <c r="C38" t="s">
        <v>29</v>
      </c>
      <c r="D38" s="4">
        <v>16569357000125</v>
      </c>
    </row>
    <row r="39" spans="1:4" x14ac:dyDescent="0.25">
      <c r="A39" s="1">
        <v>6</v>
      </c>
      <c r="B39" t="s">
        <v>27</v>
      </c>
      <c r="C39" t="s">
        <v>29</v>
      </c>
      <c r="D39" s="4">
        <v>16569357000125</v>
      </c>
    </row>
    <row r="40" spans="1:4" x14ac:dyDescent="0.25">
      <c r="A40" s="1">
        <v>7</v>
      </c>
      <c r="B40" t="s">
        <v>28</v>
      </c>
      <c r="C40" t="s">
        <v>29</v>
      </c>
      <c r="D40" s="4">
        <v>16569357000125</v>
      </c>
    </row>
    <row r="41" spans="1:4" x14ac:dyDescent="0.25">
      <c r="A41" s="1">
        <v>0</v>
      </c>
      <c r="B41" t="s">
        <v>11</v>
      </c>
      <c r="C41" t="s">
        <v>29</v>
      </c>
      <c r="D41" s="4">
        <v>16575851000100</v>
      </c>
    </row>
    <row r="42" spans="1:4" x14ac:dyDescent="0.25">
      <c r="A42" s="1">
        <v>1</v>
      </c>
      <c r="B42" t="s">
        <v>4</v>
      </c>
      <c r="C42" t="s">
        <v>30</v>
      </c>
      <c r="D42" s="4">
        <v>16575851000100</v>
      </c>
    </row>
    <row r="43" spans="1:4" x14ac:dyDescent="0.25">
      <c r="A43" s="1">
        <v>2</v>
      </c>
      <c r="B43" t="s">
        <v>6</v>
      </c>
      <c r="C43" t="s">
        <v>29</v>
      </c>
      <c r="D43" s="4">
        <v>16575851000100</v>
      </c>
    </row>
    <row r="44" spans="1:4" x14ac:dyDescent="0.25">
      <c r="A44" s="1">
        <v>0</v>
      </c>
      <c r="B44" t="s">
        <v>4</v>
      </c>
      <c r="C44" t="s">
        <v>30</v>
      </c>
      <c r="D44" s="4">
        <v>12592831000189</v>
      </c>
    </row>
    <row r="45" spans="1:4" x14ac:dyDescent="0.25">
      <c r="A45" s="1">
        <v>1</v>
      </c>
      <c r="B45" t="s">
        <v>5</v>
      </c>
      <c r="C45" t="s">
        <v>29</v>
      </c>
      <c r="D45" s="4">
        <v>12592831000189</v>
      </c>
    </row>
    <row r="46" spans="1:4" x14ac:dyDescent="0.25">
      <c r="A46" s="1">
        <v>2</v>
      </c>
      <c r="B46" t="s">
        <v>3</v>
      </c>
      <c r="C46" t="s">
        <v>29</v>
      </c>
      <c r="D46" s="4">
        <v>12592831000189</v>
      </c>
    </row>
    <row r="47" spans="1:4" x14ac:dyDescent="0.25">
      <c r="A47" s="1">
        <v>3</v>
      </c>
      <c r="B47" t="s">
        <v>6</v>
      </c>
      <c r="C47" t="s">
        <v>29</v>
      </c>
      <c r="D47" s="4">
        <v>12592831000189</v>
      </c>
    </row>
    <row r="48" spans="1:4" x14ac:dyDescent="0.25">
      <c r="A48" s="1">
        <v>4</v>
      </c>
      <c r="B48" t="s">
        <v>7</v>
      </c>
      <c r="C48" t="s">
        <v>29</v>
      </c>
      <c r="D48" s="4">
        <v>12592831000189</v>
      </c>
    </row>
    <row r="49" spans="1:4" x14ac:dyDescent="0.25">
      <c r="A49" s="1">
        <v>5</v>
      </c>
      <c r="B49" t="s">
        <v>8</v>
      </c>
      <c r="C49" t="s">
        <v>29</v>
      </c>
      <c r="D49" s="4">
        <v>12592831000189</v>
      </c>
    </row>
    <row r="50" spans="1:4" x14ac:dyDescent="0.25">
      <c r="A50" s="1">
        <v>6</v>
      </c>
      <c r="B50" t="s">
        <v>10</v>
      </c>
      <c r="C50" t="s">
        <v>29</v>
      </c>
      <c r="D50" s="4">
        <v>12592831000189</v>
      </c>
    </row>
    <row r="51" spans="1:4" x14ac:dyDescent="0.25">
      <c r="A51" s="1">
        <v>7</v>
      </c>
      <c r="B51" t="s">
        <v>9</v>
      </c>
      <c r="C51" t="s">
        <v>29</v>
      </c>
      <c r="D51" s="4">
        <v>12592831000189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selection activeCell="B2" sqref="B2:B3"/>
    </sheetView>
  </sheetViews>
  <sheetFormatPr defaultRowHeight="15" x14ac:dyDescent="0.25"/>
  <cols>
    <col min="1" max="1" width="18.28515625" bestFit="1" customWidth="1"/>
    <col min="2" max="2" width="29.7109375" customWidth="1"/>
    <col min="3" max="3" width="23.7109375" bestFit="1" customWidth="1"/>
    <col min="4" max="4" width="13.140625" bestFit="1" customWidth="1"/>
    <col min="5" max="5" width="12.85546875" bestFit="1" customWidth="1"/>
    <col min="6" max="6" width="10.28515625" bestFit="1" customWidth="1"/>
    <col min="7" max="7" width="18" bestFit="1" customWidth="1"/>
    <col min="8" max="8" width="26.85546875" bestFit="1" customWidth="1"/>
    <col min="9" max="9" width="13.28515625" bestFit="1" customWidth="1"/>
    <col min="10" max="10" width="21.85546875" bestFit="1" customWidth="1"/>
    <col min="11" max="11" width="3.5703125" bestFit="1" customWidth="1"/>
    <col min="12" max="12" width="30.7109375" bestFit="1" customWidth="1"/>
    <col min="13" max="13" width="23.85546875" bestFit="1" customWidth="1"/>
    <col min="14" max="14" width="22.28515625" bestFit="1" customWidth="1"/>
    <col min="15" max="15" width="15.7109375" bestFit="1" customWidth="1"/>
    <col min="16" max="16" width="15" bestFit="1" customWidth="1"/>
    <col min="17" max="17" width="33.28515625" bestFit="1" customWidth="1"/>
    <col min="18" max="18" width="45.28515625" bestFit="1" customWidth="1"/>
    <col min="19" max="19" width="8" bestFit="1" customWidth="1"/>
    <col min="20" max="20" width="8.28515625" bestFit="1" customWidth="1"/>
    <col min="21" max="21" width="16.7109375" bestFit="1" customWidth="1"/>
    <col min="22" max="22" width="6.28515625" bestFit="1" customWidth="1"/>
    <col min="23" max="23" width="13.7109375" bestFit="1" customWidth="1"/>
    <col min="24" max="24" width="7.7109375" bestFit="1" customWidth="1"/>
    <col min="25" max="25" width="3.140625" bestFit="1" customWidth="1"/>
    <col min="26" max="26" width="23.5703125" bestFit="1" customWidth="1"/>
  </cols>
  <sheetData>
    <row r="1" spans="1:26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0</v>
      </c>
      <c r="S1" s="19" t="s">
        <v>49</v>
      </c>
      <c r="T1" s="19" t="s">
        <v>50</v>
      </c>
      <c r="U1" s="19" t="s">
        <v>51</v>
      </c>
      <c r="V1" s="19" t="s">
        <v>52</v>
      </c>
      <c r="W1" s="19" t="s">
        <v>53</v>
      </c>
      <c r="X1" s="19" t="s">
        <v>54</v>
      </c>
      <c r="Y1" s="19" t="s">
        <v>55</v>
      </c>
      <c r="Z1" s="19" t="s">
        <v>56</v>
      </c>
    </row>
    <row r="2" spans="1:26" x14ac:dyDescent="0.25">
      <c r="A2" s="18">
        <v>40930.004166666673</v>
      </c>
      <c r="B2" s="2" t="s">
        <v>57</v>
      </c>
      <c r="C2" s="2" t="s">
        <v>62</v>
      </c>
      <c r="D2" s="2" t="s">
        <v>67</v>
      </c>
      <c r="E2" s="2">
        <v>491792277.61000001</v>
      </c>
      <c r="F2" s="2" t="s">
        <v>69</v>
      </c>
      <c r="G2" s="2" t="s">
        <v>72</v>
      </c>
      <c r="H2" s="2" t="s">
        <v>80</v>
      </c>
      <c r="I2" s="2" t="s">
        <v>88</v>
      </c>
      <c r="J2" s="2"/>
      <c r="K2" s="2"/>
      <c r="L2" s="2" t="s">
        <v>96</v>
      </c>
      <c r="M2" s="2"/>
      <c r="N2" s="2" t="s">
        <v>103</v>
      </c>
      <c r="O2" s="2"/>
      <c r="P2" s="2" t="s">
        <v>106</v>
      </c>
      <c r="Q2" s="2" t="s">
        <v>108</v>
      </c>
      <c r="R2" s="2" t="s">
        <v>109</v>
      </c>
      <c r="S2" s="2" t="s">
        <v>117</v>
      </c>
      <c r="T2" s="2" t="s">
        <v>120</v>
      </c>
      <c r="U2" s="2"/>
      <c r="V2" s="2" t="s">
        <v>121</v>
      </c>
      <c r="W2" s="2" t="s">
        <v>122</v>
      </c>
      <c r="X2" s="2" t="s">
        <v>129</v>
      </c>
      <c r="Y2" s="2" t="s">
        <v>130</v>
      </c>
      <c r="Z2" s="2" t="s">
        <v>132</v>
      </c>
    </row>
    <row r="3" spans="1:26" x14ac:dyDescent="0.25">
      <c r="A3" s="18">
        <v>40911.001388888893</v>
      </c>
      <c r="B3" s="2" t="s">
        <v>58</v>
      </c>
      <c r="C3" s="2" t="s">
        <v>63</v>
      </c>
      <c r="D3" s="2" t="s">
        <v>68</v>
      </c>
      <c r="E3" s="2">
        <v>10000</v>
      </c>
      <c r="F3" s="2" t="s">
        <v>70</v>
      </c>
      <c r="G3" s="2" t="s">
        <v>73</v>
      </c>
      <c r="H3" s="2" t="s">
        <v>81</v>
      </c>
      <c r="I3" s="2" t="s">
        <v>89</v>
      </c>
      <c r="J3" s="2"/>
      <c r="K3" s="2"/>
      <c r="L3" s="2"/>
      <c r="M3" s="2"/>
      <c r="N3" s="2" t="s">
        <v>104</v>
      </c>
      <c r="O3" s="2"/>
      <c r="P3" s="2" t="s">
        <v>107</v>
      </c>
      <c r="Q3" s="2" t="s">
        <v>108</v>
      </c>
      <c r="R3" s="2" t="s">
        <v>110</v>
      </c>
      <c r="S3" s="2" t="s">
        <v>118</v>
      </c>
      <c r="T3" s="2" t="s">
        <v>120</v>
      </c>
      <c r="U3" s="2"/>
      <c r="V3" s="2" t="s">
        <v>121</v>
      </c>
      <c r="W3" s="2" t="s">
        <v>123</v>
      </c>
      <c r="X3" s="2" t="s">
        <v>129</v>
      </c>
      <c r="Y3" s="2" t="s">
        <v>131</v>
      </c>
      <c r="Z3" s="2" t="s">
        <v>133</v>
      </c>
    </row>
    <row r="4" spans="1:26" x14ac:dyDescent="0.25">
      <c r="A4" s="18">
        <v>41296.005555555559</v>
      </c>
      <c r="B4" s="2" t="s">
        <v>59</v>
      </c>
      <c r="C4" s="2" t="s">
        <v>64</v>
      </c>
      <c r="D4" s="2" t="s">
        <v>67</v>
      </c>
      <c r="E4" s="2">
        <v>1001000</v>
      </c>
      <c r="F4" s="2" t="s">
        <v>69</v>
      </c>
      <c r="G4" s="2" t="s">
        <v>74</v>
      </c>
      <c r="H4" s="2" t="s">
        <v>82</v>
      </c>
      <c r="I4" s="2" t="s">
        <v>90</v>
      </c>
      <c r="J4" s="2"/>
      <c r="K4" s="2"/>
      <c r="L4" s="2" t="s">
        <v>97</v>
      </c>
      <c r="M4" s="2" t="s">
        <v>99</v>
      </c>
      <c r="N4" s="2" t="s">
        <v>103</v>
      </c>
      <c r="O4" s="2"/>
      <c r="P4" s="2" t="s">
        <v>106</v>
      </c>
      <c r="Q4" s="2" t="s">
        <v>108</v>
      </c>
      <c r="R4" s="2" t="s">
        <v>111</v>
      </c>
      <c r="S4" s="2" t="s">
        <v>117</v>
      </c>
      <c r="T4" s="2" t="s">
        <v>120</v>
      </c>
      <c r="U4" s="2"/>
      <c r="V4" s="2" t="s">
        <v>121</v>
      </c>
      <c r="W4" s="2" t="s">
        <v>124</v>
      </c>
      <c r="X4" s="2" t="s">
        <v>129</v>
      </c>
      <c r="Y4" s="2" t="s">
        <v>130</v>
      </c>
      <c r="Z4" s="2" t="s">
        <v>134</v>
      </c>
    </row>
    <row r="5" spans="1:26" x14ac:dyDescent="0.25">
      <c r="A5" s="18">
        <v>40549.004861111112</v>
      </c>
      <c r="B5" s="2" t="s">
        <v>58</v>
      </c>
      <c r="C5" s="2" t="s">
        <v>63</v>
      </c>
      <c r="D5" s="2" t="s">
        <v>67</v>
      </c>
      <c r="E5" s="2">
        <v>1117796</v>
      </c>
      <c r="F5" s="2" t="s">
        <v>71</v>
      </c>
      <c r="G5" s="2" t="s">
        <v>75</v>
      </c>
      <c r="H5" s="2" t="s">
        <v>83</v>
      </c>
      <c r="I5" s="2" t="s">
        <v>91</v>
      </c>
      <c r="J5" s="2"/>
      <c r="K5" s="2"/>
      <c r="L5" s="2" t="s">
        <v>97</v>
      </c>
      <c r="M5" s="2" t="s">
        <v>100</v>
      </c>
      <c r="N5" s="2" t="s">
        <v>105</v>
      </c>
      <c r="O5" s="2"/>
      <c r="P5" s="2" t="s">
        <v>106</v>
      </c>
      <c r="Q5" s="2" t="s">
        <v>108</v>
      </c>
      <c r="R5" s="2" t="s">
        <v>112</v>
      </c>
      <c r="S5" s="2" t="s">
        <v>119</v>
      </c>
      <c r="T5" s="2" t="s">
        <v>120</v>
      </c>
      <c r="U5" s="2"/>
      <c r="V5" s="2" t="s">
        <v>121</v>
      </c>
      <c r="W5" s="2" t="s">
        <v>125</v>
      </c>
      <c r="X5" s="2" t="s">
        <v>129</v>
      </c>
      <c r="Y5" s="2" t="s">
        <v>130</v>
      </c>
      <c r="Z5" s="2" t="s">
        <v>135</v>
      </c>
    </row>
    <row r="6" spans="1:26" x14ac:dyDescent="0.25">
      <c r="A6" s="18">
        <v>40187.007638888892</v>
      </c>
      <c r="B6" s="2" t="s">
        <v>60</v>
      </c>
      <c r="C6" s="2" t="s">
        <v>65</v>
      </c>
      <c r="D6" s="2" t="s">
        <v>67</v>
      </c>
      <c r="E6" s="2">
        <v>4206983.3600000003</v>
      </c>
      <c r="F6" s="2" t="s">
        <v>71</v>
      </c>
      <c r="G6" s="2" t="s">
        <v>76</v>
      </c>
      <c r="H6" s="2" t="s">
        <v>84</v>
      </c>
      <c r="I6" s="2" t="s">
        <v>92</v>
      </c>
      <c r="J6" s="2"/>
      <c r="K6" s="2"/>
      <c r="L6" s="2" t="s">
        <v>98</v>
      </c>
      <c r="M6" s="2" t="s">
        <v>101</v>
      </c>
      <c r="N6" s="2" t="s">
        <v>105</v>
      </c>
      <c r="O6" s="2"/>
      <c r="P6" s="2" t="s">
        <v>106</v>
      </c>
      <c r="Q6" s="2" t="s">
        <v>108</v>
      </c>
      <c r="R6" s="2" t="s">
        <v>113</v>
      </c>
      <c r="S6" s="2" t="s">
        <v>119</v>
      </c>
      <c r="T6" s="2" t="s">
        <v>120</v>
      </c>
      <c r="U6" s="2"/>
      <c r="V6" s="2" t="s">
        <v>121</v>
      </c>
      <c r="W6" s="2" t="s">
        <v>126</v>
      </c>
      <c r="X6" s="2" t="s">
        <v>129</v>
      </c>
      <c r="Y6" s="2" t="s">
        <v>130</v>
      </c>
      <c r="Z6" s="2" t="s">
        <v>136</v>
      </c>
    </row>
    <row r="7" spans="1:26" x14ac:dyDescent="0.25">
      <c r="A7" s="18">
        <v>40919.004861111112</v>
      </c>
      <c r="B7" s="2" t="s">
        <v>60</v>
      </c>
      <c r="C7" s="2" t="s">
        <v>65</v>
      </c>
      <c r="D7" s="2" t="s">
        <v>67</v>
      </c>
      <c r="E7" s="2">
        <v>38553675.789999999</v>
      </c>
      <c r="F7" s="2" t="s">
        <v>69</v>
      </c>
      <c r="G7" s="2" t="s">
        <v>77</v>
      </c>
      <c r="H7" s="2" t="s">
        <v>85</v>
      </c>
      <c r="I7" s="2" t="s">
        <v>93</v>
      </c>
      <c r="J7" s="2"/>
      <c r="K7" s="2"/>
      <c r="L7" s="2" t="s">
        <v>97</v>
      </c>
      <c r="M7" s="2"/>
      <c r="N7" s="2" t="s">
        <v>103</v>
      </c>
      <c r="O7" s="2"/>
      <c r="P7" s="2" t="s">
        <v>106</v>
      </c>
      <c r="Q7" s="2" t="s">
        <v>108</v>
      </c>
      <c r="R7" s="2" t="s">
        <v>114</v>
      </c>
      <c r="S7" s="2" t="s">
        <v>117</v>
      </c>
      <c r="T7" s="2" t="s">
        <v>120</v>
      </c>
      <c r="U7" s="2"/>
      <c r="V7" s="2" t="s">
        <v>121</v>
      </c>
      <c r="W7" s="2" t="s">
        <v>127</v>
      </c>
      <c r="X7" s="2" t="s">
        <v>129</v>
      </c>
      <c r="Y7" s="2" t="s">
        <v>130</v>
      </c>
      <c r="Z7" s="2" t="s">
        <v>137</v>
      </c>
    </row>
    <row r="8" spans="1:26" x14ac:dyDescent="0.25">
      <c r="A8" s="18">
        <v>40914.004861111112</v>
      </c>
      <c r="B8" s="2" t="s">
        <v>61</v>
      </c>
      <c r="C8" s="2" t="s">
        <v>66</v>
      </c>
      <c r="D8" s="2" t="s">
        <v>67</v>
      </c>
      <c r="E8" s="2">
        <v>895899621.22000003</v>
      </c>
      <c r="F8" s="2" t="s">
        <v>69</v>
      </c>
      <c r="G8" s="2" t="s">
        <v>78</v>
      </c>
      <c r="H8" s="2" t="s">
        <v>86</v>
      </c>
      <c r="I8" s="2" t="s">
        <v>94</v>
      </c>
      <c r="J8" s="2"/>
      <c r="K8" s="2"/>
      <c r="L8" s="2" t="s">
        <v>97</v>
      </c>
      <c r="M8" s="2"/>
      <c r="N8" s="2" t="s">
        <v>103</v>
      </c>
      <c r="O8" s="2"/>
      <c r="P8" s="2" t="s">
        <v>106</v>
      </c>
      <c r="Q8" s="2" t="s">
        <v>108</v>
      </c>
      <c r="R8" s="2" t="s">
        <v>115</v>
      </c>
      <c r="S8" s="2" t="s">
        <v>117</v>
      </c>
      <c r="T8" s="2" t="s">
        <v>120</v>
      </c>
      <c r="U8" s="2"/>
      <c r="V8" s="2" t="s">
        <v>121</v>
      </c>
      <c r="W8" s="2" t="s">
        <v>127</v>
      </c>
      <c r="X8" s="2" t="s">
        <v>129</v>
      </c>
      <c r="Y8" s="2" t="s">
        <v>130</v>
      </c>
      <c r="Z8" s="2" t="s">
        <v>138</v>
      </c>
    </row>
    <row r="9" spans="1:26" x14ac:dyDescent="0.25">
      <c r="A9" s="18">
        <v>40199.006249999999</v>
      </c>
      <c r="B9" s="2" t="s">
        <v>57</v>
      </c>
      <c r="C9" s="2" t="s">
        <v>62</v>
      </c>
      <c r="D9" s="2" t="s">
        <v>67</v>
      </c>
      <c r="E9" s="2">
        <v>476990302</v>
      </c>
      <c r="F9" s="2" t="s">
        <v>69</v>
      </c>
      <c r="G9" s="2" t="s">
        <v>79</v>
      </c>
      <c r="H9" s="2" t="s">
        <v>87</v>
      </c>
      <c r="I9" s="2" t="s">
        <v>95</v>
      </c>
      <c r="J9" s="2"/>
      <c r="K9" s="2"/>
      <c r="L9" s="2"/>
      <c r="M9" s="2" t="s">
        <v>102</v>
      </c>
      <c r="N9" s="2" t="s">
        <v>103</v>
      </c>
      <c r="O9" s="2"/>
      <c r="P9" s="2" t="s">
        <v>106</v>
      </c>
      <c r="Q9" s="2" t="s">
        <v>108</v>
      </c>
      <c r="R9" s="2" t="s">
        <v>116</v>
      </c>
      <c r="S9" s="2" t="s">
        <v>117</v>
      </c>
      <c r="T9" s="2" t="s">
        <v>120</v>
      </c>
      <c r="U9" s="2"/>
      <c r="V9" s="2" t="s">
        <v>121</v>
      </c>
      <c r="W9" s="2" t="s">
        <v>128</v>
      </c>
      <c r="X9" s="2" t="s">
        <v>129</v>
      </c>
      <c r="Y9" s="2" t="s">
        <v>130</v>
      </c>
      <c r="Z9" s="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abSelected="1" topLeftCell="A19" workbookViewId="0">
      <selection activeCell="E9" sqref="E9"/>
    </sheetView>
  </sheetViews>
  <sheetFormatPr defaultRowHeight="15" x14ac:dyDescent="0.25"/>
  <cols>
    <col min="1" max="1" width="9.140625" style="2"/>
    <col min="2" max="2" width="40.42578125" style="2" bestFit="1" customWidth="1"/>
    <col min="3" max="3" width="14" style="6" customWidth="1"/>
    <col min="4" max="4" width="11.28515625" style="2" customWidth="1"/>
    <col min="5" max="5" width="9.140625" style="2"/>
    <col min="6" max="6" width="18" style="2" bestFit="1" customWidth="1"/>
    <col min="7" max="7" width="43.85546875" style="2" customWidth="1"/>
    <col min="8" max="8" width="16.85546875" style="10" bestFit="1" customWidth="1"/>
    <col min="9" max="9" width="9.140625" style="2"/>
    <col min="10" max="10" width="11.140625" style="2" customWidth="1"/>
    <col min="11" max="16384" width="9.140625" style="2"/>
  </cols>
  <sheetData>
    <row r="1" spans="2:10" x14ac:dyDescent="0.25">
      <c r="B1" s="17" t="s">
        <v>148</v>
      </c>
      <c r="C1" s="17"/>
      <c r="D1" s="17"/>
      <c r="E1" s="17"/>
      <c r="F1" s="17"/>
      <c r="G1" s="17"/>
      <c r="H1" s="17"/>
      <c r="I1" s="17"/>
      <c r="J1" s="17"/>
    </row>
    <row r="3" spans="2:10" s="12" customFormat="1" ht="45" x14ac:dyDescent="0.25">
      <c r="B3" s="5" t="s">
        <v>141</v>
      </c>
      <c r="C3" s="5" t="s">
        <v>140</v>
      </c>
      <c r="D3" s="5" t="s">
        <v>142</v>
      </c>
      <c r="F3" s="5" t="s">
        <v>2</v>
      </c>
      <c r="G3" s="5" t="s">
        <v>144</v>
      </c>
      <c r="H3" s="8" t="s">
        <v>143</v>
      </c>
      <c r="I3" s="7" t="s">
        <v>145</v>
      </c>
      <c r="J3" s="5" t="s">
        <v>146</v>
      </c>
    </row>
    <row r="4" spans="2:10" x14ac:dyDescent="0.25">
      <c r="B4" s="2" t="s">
        <v>3</v>
      </c>
      <c r="C4" s="2" t="str">
        <f>VLOOKUP(B4,QSA!$B:$C,2,FALSE)</f>
        <v>10-Diretor</v>
      </c>
      <c r="D4" s="6">
        <f>COUNTIFS(QSA!B:B,Dashboard!B4)</f>
        <v>3</v>
      </c>
      <c r="F4" s="13">
        <v>16575851000100</v>
      </c>
      <c r="G4" s="2" t="s">
        <v>115</v>
      </c>
      <c r="H4" s="9">
        <v>895899621.22000003</v>
      </c>
      <c r="I4" s="11">
        <f>H4/$H$12</f>
        <v>0.46916260953832645</v>
      </c>
      <c r="J4" s="2">
        <f>COUNTIFS(QSA!$D:$D,Dashboard!F4)</f>
        <v>3</v>
      </c>
    </row>
    <row r="5" spans="2:10" x14ac:dyDescent="0.25">
      <c r="B5" s="2" t="s">
        <v>4</v>
      </c>
      <c r="C5" s="2" t="str">
        <f>VLOOKUP(B5,QSA!$B:$C,2,FALSE)</f>
        <v>16-Presidente</v>
      </c>
      <c r="D5" s="6">
        <f>COUNTIFS(QSA!B:B,Dashboard!B5)</f>
        <v>5</v>
      </c>
      <c r="F5" s="13">
        <v>16501555000157</v>
      </c>
      <c r="G5" s="2" t="s">
        <v>109</v>
      </c>
      <c r="H5" s="9">
        <v>491792277.61000001</v>
      </c>
      <c r="I5" s="11">
        <f t="shared" ref="I5:I11" si="0">H5/$H$12</f>
        <v>0.25754062491968138</v>
      </c>
      <c r="J5" s="2">
        <f>COUNTIFS(QSA!$D:$D,Dashboard!F5)</f>
        <v>8</v>
      </c>
    </row>
    <row r="6" spans="2:10" x14ac:dyDescent="0.25">
      <c r="B6" s="2" t="s">
        <v>5</v>
      </c>
      <c r="C6" s="2" t="str">
        <f>VLOOKUP(B6,QSA!$B:$C,2,FALSE)</f>
        <v>10-Diretor</v>
      </c>
      <c r="D6" s="6">
        <f>COUNTIFS(QSA!B:B,Dashboard!B6)</f>
        <v>3</v>
      </c>
      <c r="F6" s="13">
        <v>12592831000189</v>
      </c>
      <c r="G6" s="2" t="s">
        <v>116</v>
      </c>
      <c r="H6" s="9">
        <v>476990302</v>
      </c>
      <c r="I6" s="11">
        <f t="shared" si="0"/>
        <v>0.2497891610960295</v>
      </c>
      <c r="J6" s="2">
        <f>COUNTIFS(QSA!$D:$D,Dashboard!F6)</f>
        <v>8</v>
      </c>
    </row>
    <row r="7" spans="2:10" x14ac:dyDescent="0.25">
      <c r="B7" s="2" t="s">
        <v>6</v>
      </c>
      <c r="C7" s="2" t="str">
        <f>VLOOKUP(B7,QSA!$B:$C,2,FALSE)</f>
        <v>10-Diretor</v>
      </c>
      <c r="D7" s="6">
        <f>COUNTIFS(QSA!B:B,Dashboard!B7)</f>
        <v>4</v>
      </c>
      <c r="F7" s="13">
        <v>16569357000125</v>
      </c>
      <c r="G7" s="2" t="s">
        <v>114</v>
      </c>
      <c r="H7" s="9">
        <v>38553675.789999999</v>
      </c>
      <c r="I7" s="11">
        <f t="shared" si="0"/>
        <v>2.0189698390875047E-2</v>
      </c>
      <c r="J7" s="2">
        <f>COUNTIFS(QSA!$D:$D,Dashboard!F7)</f>
        <v>8</v>
      </c>
    </row>
    <row r="8" spans="2:10" x14ac:dyDescent="0.25">
      <c r="B8" s="2" t="s">
        <v>7</v>
      </c>
      <c r="C8" s="2" t="str">
        <f>VLOOKUP(B8,QSA!$B:$C,2,FALSE)</f>
        <v>10-Diretor</v>
      </c>
      <c r="D8" s="6">
        <f>COUNTIFS(QSA!B:B,Dashboard!B8)</f>
        <v>3</v>
      </c>
      <c r="F8" s="13">
        <v>12839955000116</v>
      </c>
      <c r="G8" s="2" t="s">
        <v>113</v>
      </c>
      <c r="H8" s="9">
        <v>4206983.3600000003</v>
      </c>
      <c r="I8" s="11">
        <f t="shared" si="0"/>
        <v>2.2031031654797784E-3</v>
      </c>
      <c r="J8" s="2">
        <f>COUNTIFS(QSA!$D:$D,Dashboard!F8)</f>
        <v>5</v>
      </c>
    </row>
    <row r="9" spans="2:10" x14ac:dyDescent="0.25">
      <c r="B9" s="2" t="s">
        <v>8</v>
      </c>
      <c r="C9" s="2" t="str">
        <f>VLOOKUP(B9,QSA!$B:$C,2,FALSE)</f>
        <v>10-Diretor</v>
      </c>
      <c r="D9" s="6">
        <f>COUNTIFS(QSA!B:B,Dashboard!B9)</f>
        <v>3</v>
      </c>
      <c r="F9" s="13">
        <v>13966572000171</v>
      </c>
      <c r="G9" s="2" t="s">
        <v>112</v>
      </c>
      <c r="H9" s="9">
        <v>1117796</v>
      </c>
      <c r="I9" s="11">
        <f t="shared" si="0"/>
        <v>5.8536478403390562E-4</v>
      </c>
      <c r="J9" s="2">
        <f>COUNTIFS(QSA!$D:$D,Dashboard!F9)</f>
        <v>4</v>
      </c>
    </row>
    <row r="10" spans="2:10" x14ac:dyDescent="0.25">
      <c r="B10" s="2" t="s">
        <v>9</v>
      </c>
      <c r="C10" s="2" t="str">
        <f>VLOOKUP(B10,QSA!$B:$C,2,FALSE)</f>
        <v>10-Diretor</v>
      </c>
      <c r="D10" s="6">
        <f>COUNTIFS(QSA!B:B,Dashboard!B10)</f>
        <v>3</v>
      </c>
      <c r="F10" s="13">
        <v>18727053000174</v>
      </c>
      <c r="G10" s="2" t="s">
        <v>111</v>
      </c>
      <c r="H10" s="9">
        <v>1001000</v>
      </c>
      <c r="I10" s="11">
        <f t="shared" si="0"/>
        <v>5.2420132905998896E-4</v>
      </c>
      <c r="J10" s="2">
        <f>COUNTIFS(QSA!$D:$D,Dashboard!F10)</f>
        <v>9</v>
      </c>
    </row>
    <row r="11" spans="2:10" x14ac:dyDescent="0.25">
      <c r="B11" s="2" t="s">
        <v>10</v>
      </c>
      <c r="C11" s="2" t="str">
        <f>VLOOKUP(B11,QSA!$B:$C,2,FALSE)</f>
        <v>10-Diretor</v>
      </c>
      <c r="D11" s="6">
        <f>COUNTIFS(QSA!B:B,Dashboard!B11)</f>
        <v>2</v>
      </c>
      <c r="F11" s="13">
        <v>14994237000140</v>
      </c>
      <c r="G11" s="2" t="s">
        <v>110</v>
      </c>
      <c r="H11" s="9">
        <v>10000</v>
      </c>
      <c r="I11" s="11">
        <f t="shared" si="0"/>
        <v>5.2367765140858041E-6</v>
      </c>
      <c r="J11" s="2">
        <f>COUNTIFS(QSA!$D:$D,Dashboard!F11)</f>
        <v>5</v>
      </c>
    </row>
    <row r="12" spans="2:10" x14ac:dyDescent="0.25">
      <c r="B12" s="2" t="s">
        <v>11</v>
      </c>
      <c r="C12" s="2" t="str">
        <f>VLOOKUP(B12,QSA!$B:$C,2,FALSE)</f>
        <v>10-Diretor</v>
      </c>
      <c r="D12" s="6">
        <f>COUNTIFS(QSA!B:B,Dashboard!B12)</f>
        <v>2</v>
      </c>
      <c r="F12" s="14" t="s">
        <v>147</v>
      </c>
      <c r="G12" s="14"/>
      <c r="H12" s="15">
        <f>SUM(H4:H11)</f>
        <v>1909571655.9799998</v>
      </c>
      <c r="I12" s="16">
        <f>SUM(I4:I11)</f>
        <v>1</v>
      </c>
      <c r="J12" s="14">
        <f>SUM(J4:J11)</f>
        <v>50</v>
      </c>
    </row>
    <row r="13" spans="2:10" x14ac:dyDescent="0.25">
      <c r="B13" s="2" t="s">
        <v>12</v>
      </c>
      <c r="C13" s="2" t="str">
        <f>VLOOKUP(B13,QSA!$B:$C,2,FALSE)</f>
        <v>10-Diretor</v>
      </c>
      <c r="D13" s="6">
        <f>COUNTIFS(QSA!B:B,Dashboard!B13)</f>
        <v>2</v>
      </c>
    </row>
    <row r="14" spans="2:10" x14ac:dyDescent="0.25">
      <c r="B14" s="2" t="s">
        <v>13</v>
      </c>
      <c r="C14" s="2" t="str">
        <f>VLOOKUP(B14,QSA!$B:$C,2,FALSE)</f>
        <v>10-Diretor</v>
      </c>
      <c r="D14" s="6">
        <f>COUNTIFS(QSA!B:B,Dashboard!B14)</f>
        <v>1</v>
      </c>
    </row>
    <row r="15" spans="2:10" x14ac:dyDescent="0.25">
      <c r="B15" s="2" t="s">
        <v>14</v>
      </c>
      <c r="C15" s="2" t="str">
        <f>VLOOKUP(B15,QSA!$B:$C,2,FALSE)</f>
        <v>10-Diretor</v>
      </c>
      <c r="D15" s="6">
        <f>COUNTIFS(QSA!B:B,Dashboard!B15)</f>
        <v>1</v>
      </c>
    </row>
    <row r="16" spans="2:10" x14ac:dyDescent="0.25">
      <c r="B16" s="2" t="s">
        <v>15</v>
      </c>
      <c r="C16" s="2" t="str">
        <f>VLOOKUP(B16,QSA!$B:$C,2,FALSE)</f>
        <v>10-Diretor</v>
      </c>
      <c r="D16" s="6">
        <f>COUNTIFS(QSA!B:B,Dashboard!B16)</f>
        <v>1</v>
      </c>
    </row>
    <row r="17" spans="2:4" x14ac:dyDescent="0.25">
      <c r="B17" s="2" t="s">
        <v>16</v>
      </c>
      <c r="C17" s="2" t="str">
        <f>VLOOKUP(B17,QSA!$B:$C,2,FALSE)</f>
        <v>10-Diretor</v>
      </c>
      <c r="D17" s="6">
        <f>COUNTIFS(QSA!B:B,Dashboard!B17)</f>
        <v>2</v>
      </c>
    </row>
    <row r="18" spans="2:4" x14ac:dyDescent="0.25">
      <c r="B18" s="2" t="s">
        <v>17</v>
      </c>
      <c r="C18" s="2" t="str">
        <f>VLOOKUP(B18,QSA!$B:$C,2,FALSE)</f>
        <v>10-Diretor</v>
      </c>
      <c r="D18" s="6">
        <f>COUNTIFS(QSA!B:B,Dashboard!B18)</f>
        <v>3</v>
      </c>
    </row>
    <row r="19" spans="2:4" x14ac:dyDescent="0.25">
      <c r="B19" s="2" t="s">
        <v>18</v>
      </c>
      <c r="C19" s="2" t="str">
        <f>VLOOKUP(B19,QSA!$B:$C,2,FALSE)</f>
        <v>10-Diretor</v>
      </c>
      <c r="D19" s="6">
        <f>COUNTIFS(QSA!B:B,Dashboard!B19)</f>
        <v>1</v>
      </c>
    </row>
    <row r="20" spans="2:4" x14ac:dyDescent="0.25">
      <c r="B20" s="2" t="s">
        <v>19</v>
      </c>
      <c r="C20" s="2" t="str">
        <f>VLOOKUP(B20,QSA!$B:$C,2,FALSE)</f>
        <v>10-Diretor</v>
      </c>
      <c r="D20" s="6">
        <f>COUNTIFS(QSA!B:B,Dashboard!B20)</f>
        <v>1</v>
      </c>
    </row>
    <row r="21" spans="2:4" x14ac:dyDescent="0.25">
      <c r="B21" s="2" t="s">
        <v>20</v>
      </c>
      <c r="C21" s="2" t="str">
        <f>VLOOKUP(B21,QSA!$B:$C,2,FALSE)</f>
        <v>10-Diretor</v>
      </c>
      <c r="D21" s="6">
        <f>COUNTIFS(QSA!B:B,Dashboard!B21)</f>
        <v>1</v>
      </c>
    </row>
    <row r="22" spans="2:4" x14ac:dyDescent="0.25">
      <c r="B22" s="2" t="s">
        <v>21</v>
      </c>
      <c r="C22" s="2" t="str">
        <f>VLOOKUP(B22,QSA!$B:$C,2,FALSE)</f>
        <v>10-Diretor</v>
      </c>
      <c r="D22" s="6">
        <f>COUNTIFS(QSA!B:B,Dashboard!B22)</f>
        <v>1</v>
      </c>
    </row>
    <row r="23" spans="2:4" x14ac:dyDescent="0.25">
      <c r="B23" s="2" t="s">
        <v>22</v>
      </c>
      <c r="C23" s="2" t="str">
        <f>VLOOKUP(B23,QSA!$B:$C,2,FALSE)</f>
        <v>10-Diretor</v>
      </c>
      <c r="D23" s="6">
        <f>COUNTIFS(QSA!B:B,Dashboard!B23)</f>
        <v>2</v>
      </c>
    </row>
    <row r="24" spans="2:4" x14ac:dyDescent="0.25">
      <c r="B24" s="2" t="s">
        <v>23</v>
      </c>
      <c r="C24" s="2" t="str">
        <f>VLOOKUP(B24,QSA!$B:$C,2,FALSE)</f>
        <v>10-Diretor</v>
      </c>
      <c r="D24" s="6">
        <f>COUNTIFS(QSA!B:B,Dashboard!B24)</f>
        <v>1</v>
      </c>
    </row>
    <row r="25" spans="2:4" x14ac:dyDescent="0.25">
      <c r="B25" s="2" t="s">
        <v>24</v>
      </c>
      <c r="C25" s="2" t="str">
        <f>VLOOKUP(B25,QSA!$B:$C,2,FALSE)</f>
        <v>08-Conselheiro de Administração</v>
      </c>
      <c r="D25" s="6">
        <f>COUNTIFS(QSA!B:B,Dashboard!B25)</f>
        <v>1</v>
      </c>
    </row>
    <row r="26" spans="2:4" x14ac:dyDescent="0.25">
      <c r="B26" s="2" t="s">
        <v>25</v>
      </c>
      <c r="C26" s="2" t="str">
        <f>VLOOKUP(B26,QSA!$B:$C,2,FALSE)</f>
        <v>10-Diretor</v>
      </c>
      <c r="D26" s="6">
        <f>COUNTIFS(QSA!B:B,Dashboard!B26)</f>
        <v>1</v>
      </c>
    </row>
    <row r="27" spans="2:4" x14ac:dyDescent="0.25">
      <c r="B27" s="2" t="s">
        <v>26</v>
      </c>
      <c r="C27" s="2" t="str">
        <f>VLOOKUP(B27,QSA!$B:$C,2,FALSE)</f>
        <v>10-Diretor</v>
      </c>
      <c r="D27" s="6">
        <f>COUNTIFS(QSA!B:B,Dashboard!B27)</f>
        <v>1</v>
      </c>
    </row>
    <row r="28" spans="2:4" x14ac:dyDescent="0.25">
      <c r="B28" s="2" t="s">
        <v>27</v>
      </c>
      <c r="C28" s="2" t="str">
        <f>VLOOKUP(B28,QSA!$B:$C,2,FALSE)</f>
        <v>10-Diretor</v>
      </c>
      <c r="D28" s="6">
        <f>COUNTIFS(QSA!B:B,Dashboard!B28)</f>
        <v>1</v>
      </c>
    </row>
    <row r="29" spans="2:4" x14ac:dyDescent="0.25">
      <c r="B29" s="2" t="s">
        <v>28</v>
      </c>
      <c r="C29" s="2" t="str">
        <f>VLOOKUP(B29,QSA!$B:$C,2,FALSE)</f>
        <v>10-Diretor</v>
      </c>
      <c r="D29" s="6">
        <f>COUNTIFS(QSA!B:B,Dashboard!B29)</f>
        <v>1</v>
      </c>
    </row>
  </sheetData>
  <autoFilter ref="G3:H3">
    <sortState ref="G2:H10">
      <sortCondition descending="1" ref="H1"/>
    </sortState>
  </autoFilter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QSA</vt:lpstr>
      <vt:lpstr>Companhias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vinicius mauricio de almeida</cp:lastModifiedBy>
  <dcterms:created xsi:type="dcterms:W3CDTF">2018-11-16T00:11:57Z</dcterms:created>
  <dcterms:modified xsi:type="dcterms:W3CDTF">2018-11-16T14:42:54Z</dcterms:modified>
</cp:coreProperties>
</file>