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vjre\OneDrive\Área de Trabalho\"/>
    </mc:Choice>
  </mc:AlternateContent>
  <xr:revisionPtr revIDLastSave="0" documentId="13_ncr:1_{D686BDEA-832D-48AC-A153-6FE0F9A6096F}" xr6:coauthVersionLast="47" xr6:coauthVersionMax="47" xr10:uidLastSave="{00000000-0000-0000-0000-000000000000}"/>
  <bookViews>
    <workbookView xWindow="-120" yWindow="-120" windowWidth="29040" windowHeight="15720" tabRatio="273" xr2:uid="{00000000-000D-0000-FFFF-FFFF00000000}"/>
  </bookViews>
  <sheets>
    <sheet name="PAINEL" sheetId="1" r:id="rId1"/>
    <sheet name="Planilha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F31" i="1" s="1"/>
  <c r="E32" i="1"/>
  <c r="F32" i="1" s="1"/>
  <c r="E33" i="1"/>
  <c r="F33" i="1" s="1"/>
  <c r="E34" i="1"/>
  <c r="F34" i="1" s="1"/>
  <c r="E35" i="1"/>
  <c r="F35" i="1" s="1"/>
  <c r="E30" i="1"/>
  <c r="F30" i="1" s="1"/>
  <c r="F17" i="1"/>
  <c r="C26" i="1"/>
  <c r="D26" i="1" s="1"/>
  <c r="C25" i="1"/>
  <c r="D25" i="1" s="1"/>
  <c r="C24" i="1"/>
  <c r="D24" i="1" s="1"/>
  <c r="C23" i="1"/>
  <c r="D23" i="1" s="1"/>
  <c r="C22" i="1"/>
  <c r="D22" i="1" s="1"/>
  <c r="C18" i="1"/>
  <c r="C19" i="1" s="1"/>
  <c r="F36" i="1" l="1"/>
</calcChain>
</file>

<file path=xl/sharedStrings.xml><?xml version="1.0" encoding="utf-8"?>
<sst xmlns="http://schemas.openxmlformats.org/spreadsheetml/2006/main" count="88" uniqueCount="53">
  <si>
    <t>Patrimonio Acumulado (R$)</t>
  </si>
  <si>
    <t>Dividendos mensais (R$)</t>
  </si>
  <si>
    <t>INVESTIMENTO MENSAL</t>
  </si>
  <si>
    <t>2 Anos</t>
  </si>
  <si>
    <t>5 Anos</t>
  </si>
  <si>
    <t>10 Anos</t>
  </si>
  <si>
    <t>20 Anos</t>
  </si>
  <si>
    <t>30 Anos</t>
  </si>
  <si>
    <t>CENÁRIOS</t>
  </si>
  <si>
    <t>Dividendos</t>
  </si>
  <si>
    <r>
      <t xml:space="preserve">Tempo </t>
    </r>
    <r>
      <rPr>
        <b/>
        <sz val="12"/>
        <color theme="1"/>
        <rFont val="Calibri"/>
        <family val="2"/>
        <scheme val="minor"/>
      </rPr>
      <t>(Ano)</t>
    </r>
  </si>
  <si>
    <r>
      <t xml:space="preserve">Sugestão de Investimento </t>
    </r>
    <r>
      <rPr>
        <b/>
        <sz val="11"/>
        <color theme="1"/>
        <rFont val="Calibri"/>
        <family val="2"/>
        <scheme val="minor"/>
      </rPr>
      <t>(R$)</t>
    </r>
  </si>
  <si>
    <r>
      <t xml:space="preserve">Rendimento Carteira </t>
    </r>
    <r>
      <rPr>
        <b/>
        <sz val="11"/>
        <color theme="1"/>
        <rFont val="Calibri"/>
        <family val="2"/>
        <scheme val="minor"/>
      </rPr>
      <t>(%)</t>
    </r>
  </si>
  <si>
    <r>
      <t xml:space="preserve">Salário </t>
    </r>
    <r>
      <rPr>
        <b/>
        <sz val="11"/>
        <color theme="1"/>
        <rFont val="Calibri"/>
        <family val="2"/>
        <scheme val="minor"/>
      </rPr>
      <t>(R$)</t>
    </r>
  </si>
  <si>
    <r>
      <t xml:space="preserve">Aporte </t>
    </r>
    <r>
      <rPr>
        <b/>
        <sz val="12"/>
        <color theme="1"/>
        <rFont val="Calibri"/>
        <family val="2"/>
        <scheme val="minor"/>
      </rPr>
      <t>(R$)</t>
    </r>
  </si>
  <si>
    <r>
      <t xml:space="preserve">Taxa Rendimento </t>
    </r>
    <r>
      <rPr>
        <b/>
        <sz val="12"/>
        <color theme="1"/>
        <rFont val="Calibri"/>
        <family val="2"/>
        <scheme val="minor"/>
      </rPr>
      <t>(%)</t>
    </r>
  </si>
  <si>
    <t>CONFIGURAÇÕES</t>
  </si>
  <si>
    <t>CARTEIRA DE SUGESTÕES</t>
  </si>
  <si>
    <t>Perfil de Investidor</t>
  </si>
  <si>
    <t>Selecione</t>
  </si>
  <si>
    <t>Valores</t>
  </si>
  <si>
    <t>Percentual Sugerido</t>
  </si>
  <si>
    <t>PAPEL</t>
  </si>
  <si>
    <t>TIJOLO</t>
  </si>
  <si>
    <t>HÍBRIDOS</t>
  </si>
  <si>
    <t>DESENVOLVIMENTO</t>
  </si>
  <si>
    <t>HOTELARIAS</t>
  </si>
  <si>
    <t>TIPO DE FII</t>
  </si>
  <si>
    <t>CHAVE</t>
  </si>
  <si>
    <t>PERFIL</t>
  </si>
  <si>
    <t>%</t>
  </si>
  <si>
    <t>Conservador-PAPEL</t>
  </si>
  <si>
    <t>Conservador</t>
  </si>
  <si>
    <t>Conservador-TIJOLO</t>
  </si>
  <si>
    <t>Conservador-HÍBRIDOS</t>
  </si>
  <si>
    <t>Conservador-FOFs</t>
  </si>
  <si>
    <t>FOFs</t>
  </si>
  <si>
    <t>Conservador-DESENVOLVIMENTO</t>
  </si>
  <si>
    <t>Conservador-HOTELARIAS</t>
  </si>
  <si>
    <t>Moderado-PAPEL</t>
  </si>
  <si>
    <t>Moderado</t>
  </si>
  <si>
    <t>Moderado-TIJOLO</t>
  </si>
  <si>
    <t>Moderado-HÍBRIDOS</t>
  </si>
  <si>
    <t>Moderado-FOFs</t>
  </si>
  <si>
    <t>Moderado-DESENVOLVIMENTO</t>
  </si>
  <si>
    <t>Moderado-HOTELARIAS</t>
  </si>
  <si>
    <t>Agressivo-PAPEL</t>
  </si>
  <si>
    <t>Agressivo</t>
  </si>
  <si>
    <t>Agressivo-TIJOLO</t>
  </si>
  <si>
    <t>Agressivo-HÍBRIDOS</t>
  </si>
  <si>
    <t>Agressivo-FOFs</t>
  </si>
  <si>
    <t>Agressivo-DESENVOLVIMENTO</t>
  </si>
  <si>
    <t>Agressivo-HOTELARIAS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</si>
</sst>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7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000000"/>
      <name val="Aptos Narrow"/>
      <family val="2"/>
    </font>
    <font>
      <sz val="11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8" fontId="3" fillId="3" borderId="0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0" fillId="3" borderId="4" xfId="0" applyFill="1" applyBorder="1"/>
    <xf numFmtId="8" fontId="3" fillId="3" borderId="7" xfId="0" applyNumberFormat="1" applyFont="1" applyFill="1" applyBorder="1" applyAlignment="1">
      <alignment horizontal="center" vertical="center"/>
    </xf>
    <xf numFmtId="8" fontId="3" fillId="3" borderId="5" xfId="0" applyNumberFormat="1" applyFont="1" applyFill="1" applyBorder="1" applyAlignment="1">
      <alignment horizontal="center" vertical="center"/>
    </xf>
    <xf numFmtId="0" fontId="0" fillId="3" borderId="8" xfId="0" applyFill="1" applyBorder="1"/>
    <xf numFmtId="8" fontId="3" fillId="3" borderId="9" xfId="0" applyNumberFormat="1" applyFont="1" applyFill="1" applyBorder="1" applyAlignment="1">
      <alignment horizontal="center" vertical="center"/>
    </xf>
    <xf numFmtId="0" fontId="0" fillId="3" borderId="10" xfId="0" applyFill="1" applyBorder="1"/>
    <xf numFmtId="8" fontId="3" fillId="3" borderId="11" xfId="0" applyNumberFormat="1" applyFont="1" applyFill="1" applyBorder="1" applyAlignment="1">
      <alignment horizontal="center" vertical="center"/>
    </xf>
    <xf numFmtId="8" fontId="3" fillId="3" borderId="1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7" fontId="7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0" fontId="7" fillId="0" borderId="9" xfId="0" applyNumberFormat="1" applyFont="1" applyBorder="1" applyAlignment="1">
      <alignment horizontal="center" vertical="center"/>
    </xf>
    <xf numFmtId="0" fontId="7" fillId="3" borderId="8" xfId="0" applyFont="1" applyFill="1" applyBorder="1"/>
    <xf numFmtId="8" fontId="7" fillId="3" borderId="9" xfId="0" applyNumberFormat="1" applyFont="1" applyFill="1" applyBorder="1" applyAlignment="1">
      <alignment horizontal="center" vertical="center"/>
    </xf>
    <xf numFmtId="0" fontId="7" fillId="3" borderId="10" xfId="0" applyFont="1" applyFill="1" applyBorder="1"/>
    <xf numFmtId="8" fontId="7" fillId="3" borderId="12" xfId="0" applyNumberFormat="1" applyFont="1" applyFill="1" applyBorder="1" applyAlignment="1">
      <alignment horizontal="center" vertical="center"/>
    </xf>
    <xf numFmtId="44" fontId="3" fillId="0" borderId="5" xfId="1" applyFont="1" applyBorder="1" applyAlignment="1">
      <alignment horizontal="center" vertical="center"/>
    </xf>
    <xf numFmtId="10" fontId="3" fillId="0" borderId="9" xfId="2" applyNumberFormat="1" applyFont="1" applyBorder="1" applyAlignment="1">
      <alignment horizontal="center" vertical="center"/>
    </xf>
    <xf numFmtId="44" fontId="3" fillId="3" borderId="12" xfId="1" applyFont="1" applyFill="1" applyBorder="1" applyAlignment="1">
      <alignment horizontal="center" vertical="center"/>
    </xf>
    <xf numFmtId="0" fontId="6" fillId="3" borderId="4" xfId="0" applyFont="1" applyFill="1" applyBorder="1"/>
    <xf numFmtId="0" fontId="6" fillId="3" borderId="8" xfId="0" applyFont="1" applyFill="1" applyBorder="1"/>
    <xf numFmtId="0" fontId="9" fillId="0" borderId="0" xfId="0" applyFont="1"/>
    <xf numFmtId="0" fontId="9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11" xfId="0" applyFont="1" applyBorder="1"/>
    <xf numFmtId="0" fontId="9" fillId="0" borderId="11" xfId="0" applyFont="1" applyBorder="1" applyAlignment="1">
      <alignment horizontal="center"/>
    </xf>
    <xf numFmtId="9" fontId="9" fillId="0" borderId="11" xfId="0" applyNumberFormat="1" applyFont="1" applyBorder="1" applyAlignment="1">
      <alignment horizontal="center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9" fontId="9" fillId="0" borderId="0" xfId="0" applyNumberFormat="1" applyFont="1" applyFill="1" applyAlignment="1">
      <alignment horizont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2" applyFont="1" applyBorder="1" applyAlignment="1">
      <alignment horizontal="center" vertical="center"/>
    </xf>
    <xf numFmtId="44" fontId="0" fillId="3" borderId="9" xfId="1" applyFont="1" applyFill="1" applyBorder="1"/>
    <xf numFmtId="0" fontId="0" fillId="3" borderId="11" xfId="0" applyFill="1" applyBorder="1"/>
    <xf numFmtId="44" fontId="3" fillId="3" borderId="12" xfId="1" applyFont="1" applyFill="1" applyBorder="1"/>
    <xf numFmtId="0" fontId="3" fillId="0" borderId="0" xfId="0" applyFont="1" applyAlignment="1">
      <alignment horizontal="center" vertical="center"/>
    </xf>
    <xf numFmtId="0" fontId="4" fillId="2" borderId="1" xfId="0" applyFont="1" applyFill="1" applyBorder="1"/>
    <xf numFmtId="0" fontId="3" fillId="0" borderId="1" xfId="0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57151</xdr:rowOff>
    </xdr:from>
    <xdr:to>
      <xdr:col>6</xdr:col>
      <xdr:colOff>19050</xdr:colOff>
      <xdr:row>12</xdr:row>
      <xdr:rowOff>152401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EEF54F1-CAFA-BF18-24CD-83E67EA0A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57151"/>
          <a:ext cx="7886700" cy="2381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36"/>
  <sheetViews>
    <sheetView showGridLines="0" tabSelected="1" zoomScaleNormal="100" workbookViewId="0">
      <selection activeCell="C15" sqref="C15"/>
    </sheetView>
  </sheetViews>
  <sheetFormatPr defaultColWidth="0" defaultRowHeight="15" x14ac:dyDescent="0.25"/>
  <cols>
    <col min="1" max="1" width="7.85546875" customWidth="1"/>
    <col min="2" max="2" width="28.7109375" bestFit="1" customWidth="1"/>
    <col min="3" max="3" width="33.85546875" customWidth="1"/>
    <col min="4" max="4" width="13" bestFit="1" customWidth="1"/>
    <col min="5" max="5" width="28.5703125" bestFit="1" customWidth="1"/>
    <col min="6" max="6" width="14.28515625" bestFit="1" customWidth="1"/>
    <col min="7" max="7" width="9.140625" customWidth="1"/>
    <col min="8" max="16384" width="9.140625" hidden="1"/>
  </cols>
  <sheetData>
    <row r="3" spans="2:7" x14ac:dyDescent="0.25">
      <c r="G3" s="1"/>
    </row>
    <row r="13" spans="2:7" ht="15.75" thickBot="1" x14ac:dyDescent="0.3"/>
    <row r="14" spans="2:7" ht="24" thickBot="1" x14ac:dyDescent="0.4">
      <c r="B14" s="2" t="s">
        <v>2</v>
      </c>
      <c r="C14" s="3"/>
      <c r="E14" s="15" t="s">
        <v>16</v>
      </c>
      <c r="F14" s="16"/>
    </row>
    <row r="15" spans="2:7" ht="15.75" x14ac:dyDescent="0.25">
      <c r="B15" s="27" t="s">
        <v>14</v>
      </c>
      <c r="C15" s="17">
        <v>500</v>
      </c>
      <c r="E15" s="7" t="s">
        <v>13</v>
      </c>
      <c r="F15" s="24">
        <v>5000</v>
      </c>
    </row>
    <row r="16" spans="2:7" ht="15.75" x14ac:dyDescent="0.25">
      <c r="B16" s="28" t="s">
        <v>10</v>
      </c>
      <c r="C16" s="18">
        <v>5</v>
      </c>
      <c r="E16" s="10" t="s">
        <v>12</v>
      </c>
      <c r="F16" s="25">
        <v>8.8999999999999999E-3</v>
      </c>
    </row>
    <row r="17" spans="2:6" ht="16.5" thickBot="1" x14ac:dyDescent="0.3">
      <c r="B17" s="28" t="s">
        <v>15</v>
      </c>
      <c r="C17" s="19">
        <v>1.0800000000000001E-2</v>
      </c>
      <c r="E17" s="12" t="s">
        <v>11</v>
      </c>
      <c r="F17" s="26">
        <f>F15*30%</f>
        <v>1500</v>
      </c>
    </row>
    <row r="18" spans="2:6" ht="15.75" x14ac:dyDescent="0.25">
      <c r="B18" s="20" t="s">
        <v>0</v>
      </c>
      <c r="C18" s="21">
        <f>FV(C17,C16*12,C15*-1)</f>
        <v>41902.00967962922</v>
      </c>
    </row>
    <row r="19" spans="2:6" ht="16.5" thickBot="1" x14ac:dyDescent="0.3">
      <c r="B19" s="22" t="s">
        <v>1</v>
      </c>
      <c r="C19" s="23">
        <f>C18*$F$16</f>
        <v>372.92788614870005</v>
      </c>
    </row>
    <row r="20" spans="2:6" ht="15.75" thickBot="1" x14ac:dyDescent="0.3"/>
    <row r="21" spans="2:6" ht="24" thickBot="1" x14ac:dyDescent="0.4">
      <c r="B21" s="2" t="s">
        <v>8</v>
      </c>
      <c r="C21" s="5"/>
      <c r="D21" s="6" t="s">
        <v>9</v>
      </c>
    </row>
    <row r="22" spans="2:6" x14ac:dyDescent="0.25">
      <c r="B22" s="7" t="s">
        <v>3</v>
      </c>
      <c r="C22" s="8">
        <f>FV($C$17,2*12,C15*-1)</f>
        <v>13615.431830290796</v>
      </c>
      <c r="D22" s="9">
        <f>C22*$F$16</f>
        <v>121.17734328958808</v>
      </c>
    </row>
    <row r="23" spans="2:6" ht="15.75" thickBot="1" x14ac:dyDescent="0.3">
      <c r="B23" s="10" t="s">
        <v>4</v>
      </c>
      <c r="C23" s="4">
        <f>FV($C$17,5*12,$C$15*-1)</f>
        <v>41902.00967962922</v>
      </c>
      <c r="D23" s="11">
        <f t="shared" ref="D23:D26" si="0">C23*$F$16</f>
        <v>372.92788614870005</v>
      </c>
      <c r="F23" s="53" t="s">
        <v>19</v>
      </c>
    </row>
    <row r="24" spans="2:6" ht="16.5" thickBot="1" x14ac:dyDescent="0.3">
      <c r="B24" s="10" t="s">
        <v>5</v>
      </c>
      <c r="C24" s="4">
        <f>FV($C$17,10*12,$C$15*-1)</f>
        <v>121728.83312740005</v>
      </c>
      <c r="D24" s="11">
        <f t="shared" si="0"/>
        <v>1083.3866148338604</v>
      </c>
      <c r="E24" s="54" t="s">
        <v>18</v>
      </c>
      <c r="F24" s="55" t="s">
        <v>40</v>
      </c>
    </row>
    <row r="25" spans="2:6" x14ac:dyDescent="0.25">
      <c r="B25" s="10" t="s">
        <v>6</v>
      </c>
      <c r="C25" s="4">
        <f>FV($C$17,20*12,$C$15*-1)</f>
        <v>563524.49664926168</v>
      </c>
      <c r="D25" s="11">
        <f t="shared" si="0"/>
        <v>5015.3680201784291</v>
      </c>
    </row>
    <row r="26" spans="2:6" ht="15.75" thickBot="1" x14ac:dyDescent="0.3">
      <c r="B26" s="12" t="s">
        <v>7</v>
      </c>
      <c r="C26" s="13">
        <f>FV($C$17,30*12,$C$15*-1)</f>
        <v>2166952.4051583759</v>
      </c>
      <c r="D26" s="14">
        <f t="shared" si="0"/>
        <v>19285.876405909545</v>
      </c>
    </row>
    <row r="27" spans="2:6" ht="15.75" thickBot="1" x14ac:dyDescent="0.3"/>
    <row r="28" spans="2:6" ht="27" thickBot="1" x14ac:dyDescent="0.45">
      <c r="B28" s="40" t="s">
        <v>17</v>
      </c>
      <c r="C28" s="41"/>
      <c r="D28" s="41"/>
      <c r="E28" s="41"/>
      <c r="F28" s="42"/>
    </row>
    <row r="29" spans="2:6" x14ac:dyDescent="0.25">
      <c r="B29" s="43" t="s">
        <v>27</v>
      </c>
      <c r="C29" s="44"/>
      <c r="D29" s="44"/>
      <c r="E29" s="45" t="s">
        <v>21</v>
      </c>
      <c r="F29" s="46" t="s">
        <v>20</v>
      </c>
    </row>
    <row r="30" spans="2:6" x14ac:dyDescent="0.25">
      <c r="B30" s="47" t="s">
        <v>22</v>
      </c>
      <c r="C30" s="48"/>
      <c r="D30" s="48"/>
      <c r="E30" s="49">
        <f>VLOOKUP(PAINEL!$F$24&amp;"-"&amp;B30,Planilha1!$A:$D,4,FALSE)</f>
        <v>0.32</v>
      </c>
      <c r="F30" s="50">
        <f>$C$15*E30</f>
        <v>160</v>
      </c>
    </row>
    <row r="31" spans="2:6" x14ac:dyDescent="0.25">
      <c r="B31" s="47" t="s">
        <v>23</v>
      </c>
      <c r="C31" s="48"/>
      <c r="D31" s="48"/>
      <c r="E31" s="49">
        <f>VLOOKUP(PAINEL!$F$24&amp;"-"&amp;B31,Planilha1!$A:$D,4,FALSE)</f>
        <v>0.35</v>
      </c>
      <c r="F31" s="50">
        <f t="shared" ref="F31:F35" si="1">$C$15*E31</f>
        <v>175</v>
      </c>
    </row>
    <row r="32" spans="2:6" x14ac:dyDescent="0.25">
      <c r="B32" s="47" t="s">
        <v>24</v>
      </c>
      <c r="C32" s="48"/>
      <c r="D32" s="48"/>
      <c r="E32" s="49">
        <f>VLOOKUP(PAINEL!$F$24&amp;"-"&amp;B32,Planilha1!$A:$D,4,FALSE)</f>
        <v>0.08</v>
      </c>
      <c r="F32" s="50">
        <f t="shared" si="1"/>
        <v>40</v>
      </c>
    </row>
    <row r="33" spans="2:6" x14ac:dyDescent="0.25">
      <c r="B33" s="47" t="s">
        <v>36</v>
      </c>
      <c r="C33" s="48"/>
      <c r="D33" s="48"/>
      <c r="E33" s="49">
        <f>VLOOKUP(PAINEL!$F$24&amp;"-"&amp;B33,Planilha1!$A:$D,4,FALSE)</f>
        <v>0.05</v>
      </c>
      <c r="F33" s="50">
        <f t="shared" si="1"/>
        <v>25</v>
      </c>
    </row>
    <row r="34" spans="2:6" x14ac:dyDescent="0.25">
      <c r="B34" s="47" t="s">
        <v>25</v>
      </c>
      <c r="C34" s="48"/>
      <c r="D34" s="48"/>
      <c r="E34" s="49">
        <f>VLOOKUP(PAINEL!$F$24&amp;"-"&amp;B34,Planilha1!$A:$D,4,FALSE)</f>
        <v>0.1</v>
      </c>
      <c r="F34" s="50">
        <f t="shared" si="1"/>
        <v>50</v>
      </c>
    </row>
    <row r="35" spans="2:6" x14ac:dyDescent="0.25">
      <c r="B35" s="47" t="s">
        <v>26</v>
      </c>
      <c r="C35" s="48"/>
      <c r="D35" s="48"/>
      <c r="E35" s="49">
        <f>VLOOKUP(PAINEL!$F$24&amp;"-"&amp;B35,Planilha1!$A:$D,4,FALSE)</f>
        <v>0.1</v>
      </c>
      <c r="F35" s="50">
        <f t="shared" si="1"/>
        <v>50</v>
      </c>
    </row>
    <row r="36" spans="2:6" ht="15.75" thickBot="1" x14ac:dyDescent="0.3">
      <c r="B36" s="12"/>
      <c r="C36" s="51"/>
      <c r="D36" s="51"/>
      <c r="E36" s="51"/>
      <c r="F36" s="52">
        <f>SUM(F30:F35)</f>
        <v>500</v>
      </c>
    </row>
  </sheetData>
  <mergeCells count="11">
    <mergeCell ref="B32:D32"/>
    <mergeCell ref="B33:D33"/>
    <mergeCell ref="B34:D34"/>
    <mergeCell ref="B35:D35"/>
    <mergeCell ref="B29:D29"/>
    <mergeCell ref="B14:C14"/>
    <mergeCell ref="B21:C21"/>
    <mergeCell ref="E14:F14"/>
    <mergeCell ref="B28:F28"/>
    <mergeCell ref="B30:D30"/>
    <mergeCell ref="B31:D31"/>
  </mergeCells>
  <dataValidations count="1">
    <dataValidation type="list" allowBlank="1" showInputMessage="1" showErrorMessage="1" sqref="F24" xr:uid="{35CEDF80-A6BE-4180-913D-EC90D21D6890}">
      <formula1>"Conservador,Moderado,Agressivo"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45AB-C343-486C-972C-F12476287AFB}">
  <dimension ref="A1:D20"/>
  <sheetViews>
    <sheetView workbookViewId="0">
      <selection activeCell="I7" sqref="I7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  <col min="4" max="4" width="18.140625" customWidth="1"/>
  </cols>
  <sheetData>
    <row r="1" spans="1:4" x14ac:dyDescent="0.25">
      <c r="A1" s="29"/>
      <c r="B1" s="29"/>
      <c r="C1" s="29"/>
      <c r="D1" s="29"/>
    </row>
    <row r="2" spans="1:4" x14ac:dyDescent="0.25">
      <c r="A2" s="38" t="s">
        <v>28</v>
      </c>
      <c r="B2" s="38" t="s">
        <v>29</v>
      </c>
      <c r="C2" s="39" t="s">
        <v>27</v>
      </c>
      <c r="D2" s="39" t="s">
        <v>30</v>
      </c>
    </row>
    <row r="3" spans="1:4" x14ac:dyDescent="0.25">
      <c r="A3" s="29" t="s">
        <v>31</v>
      </c>
      <c r="B3" s="29" t="s">
        <v>32</v>
      </c>
      <c r="C3" s="30" t="s">
        <v>22</v>
      </c>
      <c r="D3" s="31">
        <v>0.3</v>
      </c>
    </row>
    <row r="4" spans="1:4" x14ac:dyDescent="0.25">
      <c r="A4" s="29" t="s">
        <v>33</v>
      </c>
      <c r="B4" s="29" t="s">
        <v>32</v>
      </c>
      <c r="C4" s="30" t="s">
        <v>23</v>
      </c>
      <c r="D4" s="31">
        <v>0.5</v>
      </c>
    </row>
    <row r="5" spans="1:4" x14ac:dyDescent="0.25">
      <c r="A5" s="29" t="s">
        <v>34</v>
      </c>
      <c r="B5" s="29" t="s">
        <v>32</v>
      </c>
      <c r="C5" s="30" t="s">
        <v>24</v>
      </c>
      <c r="D5" s="31">
        <v>0.1</v>
      </c>
    </row>
    <row r="6" spans="1:4" x14ac:dyDescent="0.25">
      <c r="A6" s="29" t="s">
        <v>35</v>
      </c>
      <c r="B6" s="29" t="s">
        <v>32</v>
      </c>
      <c r="C6" s="30" t="s">
        <v>36</v>
      </c>
      <c r="D6" s="31">
        <v>0.1</v>
      </c>
    </row>
    <row r="7" spans="1:4" x14ac:dyDescent="0.25">
      <c r="A7" s="29" t="s">
        <v>37</v>
      </c>
      <c r="B7" s="29" t="s">
        <v>32</v>
      </c>
      <c r="C7" s="30" t="s">
        <v>25</v>
      </c>
      <c r="D7" s="31">
        <v>0</v>
      </c>
    </row>
    <row r="8" spans="1:4" ht="15.75" thickBot="1" x14ac:dyDescent="0.3">
      <c r="A8" s="32" t="s">
        <v>38</v>
      </c>
      <c r="B8" s="32" t="s">
        <v>32</v>
      </c>
      <c r="C8" s="33" t="s">
        <v>26</v>
      </c>
      <c r="D8" s="34">
        <v>0</v>
      </c>
    </row>
    <row r="9" spans="1:4" x14ac:dyDescent="0.25">
      <c r="A9" s="29" t="s">
        <v>39</v>
      </c>
      <c r="B9" s="29" t="s">
        <v>40</v>
      </c>
      <c r="C9" s="30" t="s">
        <v>22</v>
      </c>
      <c r="D9" s="31">
        <v>0.32</v>
      </c>
    </row>
    <row r="10" spans="1:4" x14ac:dyDescent="0.25">
      <c r="A10" s="35" t="s">
        <v>41</v>
      </c>
      <c r="B10" s="35" t="s">
        <v>40</v>
      </c>
      <c r="C10" s="36" t="s">
        <v>23</v>
      </c>
      <c r="D10" s="37">
        <v>0.35</v>
      </c>
    </row>
    <row r="11" spans="1:4" x14ac:dyDescent="0.25">
      <c r="A11" s="29" t="s">
        <v>42</v>
      </c>
      <c r="B11" s="29" t="s">
        <v>40</v>
      </c>
      <c r="C11" s="30" t="s">
        <v>24</v>
      </c>
      <c r="D11" s="31">
        <v>0.08</v>
      </c>
    </row>
    <row r="12" spans="1:4" x14ac:dyDescent="0.25">
      <c r="A12" s="29" t="s">
        <v>43</v>
      </c>
      <c r="B12" s="29" t="s">
        <v>40</v>
      </c>
      <c r="C12" s="30" t="s">
        <v>36</v>
      </c>
      <c r="D12" s="31">
        <v>0.05</v>
      </c>
    </row>
    <row r="13" spans="1:4" x14ac:dyDescent="0.25">
      <c r="A13" s="29" t="s">
        <v>44</v>
      </c>
      <c r="B13" s="29" t="s">
        <v>40</v>
      </c>
      <c r="C13" s="30" t="s">
        <v>25</v>
      </c>
      <c r="D13" s="31">
        <v>0.1</v>
      </c>
    </row>
    <row r="14" spans="1:4" ht="15.75" thickBot="1" x14ac:dyDescent="0.3">
      <c r="A14" s="32" t="s">
        <v>45</v>
      </c>
      <c r="B14" s="32" t="s">
        <v>40</v>
      </c>
      <c r="C14" s="33" t="s">
        <v>26</v>
      </c>
      <c r="D14" s="34">
        <v>0.1</v>
      </c>
    </row>
    <row r="15" spans="1:4" x14ac:dyDescent="0.25">
      <c r="A15" s="29" t="s">
        <v>46</v>
      </c>
      <c r="B15" s="29" t="s">
        <v>47</v>
      </c>
      <c r="C15" s="30" t="s">
        <v>22</v>
      </c>
      <c r="D15" s="31">
        <v>0.5</v>
      </c>
    </row>
    <row r="16" spans="1:4" x14ac:dyDescent="0.25">
      <c r="A16" s="29" t="s">
        <v>48</v>
      </c>
      <c r="B16" s="29" t="s">
        <v>47</v>
      </c>
      <c r="C16" s="30" t="s">
        <v>23</v>
      </c>
      <c r="D16" s="31">
        <v>0.1</v>
      </c>
    </row>
    <row r="17" spans="1:4" x14ac:dyDescent="0.25">
      <c r="A17" s="29" t="s">
        <v>49</v>
      </c>
      <c r="B17" s="29" t="s">
        <v>47</v>
      </c>
      <c r="C17" s="30" t="s">
        <v>24</v>
      </c>
      <c r="D17" s="31">
        <v>0.05</v>
      </c>
    </row>
    <row r="18" spans="1:4" x14ac:dyDescent="0.25">
      <c r="A18" s="29" t="s">
        <v>50</v>
      </c>
      <c r="B18" s="29" t="s">
        <v>47</v>
      </c>
      <c r="C18" s="30" t="s">
        <v>36</v>
      </c>
      <c r="D18" s="31">
        <v>0.05</v>
      </c>
    </row>
    <row r="19" spans="1:4" x14ac:dyDescent="0.25">
      <c r="A19" s="29" t="s">
        <v>51</v>
      </c>
      <c r="B19" s="29" t="s">
        <v>47</v>
      </c>
      <c r="C19" s="30" t="s">
        <v>25</v>
      </c>
      <c r="D19" s="31">
        <v>0.2</v>
      </c>
    </row>
    <row r="20" spans="1:4" x14ac:dyDescent="0.25">
      <c r="A20" s="29" t="s">
        <v>52</v>
      </c>
      <c r="B20" s="29" t="s">
        <v>47</v>
      </c>
      <c r="C20" s="30" t="s">
        <v>26</v>
      </c>
      <c r="D20" s="3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PAINEL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Vinicius de Jesus Resende</dc:creator>
  <cp:lastModifiedBy>Marcos Vinicius de Jesus Resende</cp:lastModifiedBy>
  <dcterms:created xsi:type="dcterms:W3CDTF">2015-06-05T18:19:34Z</dcterms:created>
  <dcterms:modified xsi:type="dcterms:W3CDTF">2025-05-25T19:37:08Z</dcterms:modified>
</cp:coreProperties>
</file>