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/>
  </bookViews>
  <sheets>
    <sheet name="Dados Gerais" sheetId="1" r:id="rId1"/>
    <sheet name="Valores" sheetId="2" r:id="rId2"/>
    <sheet name="Plan3" sheetId="3" r:id="rId3"/>
  </sheets>
  <definedNames>
    <definedName name="_xlnm._FilterDatabase" localSheetId="0" hidden="1">'Dados Gerais'!$A$1:$E$65</definedName>
  </definedNames>
  <calcPr calcId="145621"/>
</workbook>
</file>

<file path=xl/calcChain.xml><?xml version="1.0" encoding="utf-8"?>
<calcChain xmlns="http://schemas.openxmlformats.org/spreadsheetml/2006/main">
  <c r="F71" i="1" l="1"/>
  <c r="E71" i="1"/>
  <c r="B71" i="1"/>
  <c r="D71" i="1" s="1"/>
  <c r="F70" i="1"/>
  <c r="E70" i="1"/>
  <c r="G70" i="1" s="1"/>
  <c r="F69" i="1"/>
  <c r="E69" i="1"/>
  <c r="G69" i="1" s="1"/>
  <c r="F68" i="1"/>
  <c r="B70" i="1" l="1"/>
  <c r="D70" i="1" s="1"/>
  <c r="B69" i="1"/>
  <c r="B68" i="1"/>
</calcChain>
</file>

<file path=xl/comments1.xml><?xml version="1.0" encoding="utf-8"?>
<comments xmlns="http://schemas.openxmlformats.org/spreadsheetml/2006/main">
  <authors>
    <author>DELL</author>
  </authors>
  <commentList>
    <comment ref="D12" authorId="0">
      <text>
        <r>
          <rPr>
            <b/>
            <sz val="9"/>
            <color indexed="81"/>
            <rFont val="Tahoma"/>
            <family val="2"/>
          </rPr>
          <t xml:space="preserve">4 erros na aplicação
</t>
        </r>
      </text>
    </comment>
  </commentList>
</comments>
</file>

<file path=xl/sharedStrings.xml><?xml version="1.0" encoding="utf-8"?>
<sst xmlns="http://schemas.openxmlformats.org/spreadsheetml/2006/main" count="290" uniqueCount="188">
  <si>
    <t>Mercado</t>
  </si>
  <si>
    <t>Hora de inicio</t>
  </si>
  <si>
    <t>Data da última resolução</t>
  </si>
  <si>
    <t>Lucro/prejuízo (USD)</t>
  </si>
  <si>
    <t>Futebol / AEK Athens v Panaitolikos : Probabilidades</t>
  </si>
  <si>
    <t>09-Jan-18 15:30</t>
  </si>
  <si>
    <t>09-Jan-18 17:23</t>
  </si>
  <si>
    <t>Futebol / FC Holon Yaniv v MS Dimona : Probabilidades</t>
  </si>
  <si>
    <t>29-Dez-17 07:30</t>
  </si>
  <si>
    <t>29-Dez-17 09:28</t>
  </si>
  <si>
    <t>Futebol / Avellino x Ternana : Probabilidades</t>
  </si>
  <si>
    <t>28-Dez-17 17:30</t>
  </si>
  <si>
    <t>28-Dez-17 19:24</t>
  </si>
  <si>
    <t>Futebol / Resende v America RJ : Probabilidades</t>
  </si>
  <si>
    <t>28-Dez-17 16:00</t>
  </si>
  <si>
    <t>28-Dez-17 17:58</t>
  </si>
  <si>
    <t>Futebol / Besiktas v Osmanlispor : Probabilidades</t>
  </si>
  <si>
    <t>28-Dez-17 15:30</t>
  </si>
  <si>
    <t>28-Dez-17 17:23</t>
  </si>
  <si>
    <t>Futebol / DHJ El Jadida v HUSA Agadir : Probabilidades</t>
  </si>
  <si>
    <t>28-Dez-17 15:00</t>
  </si>
  <si>
    <t>28-Dez-17 16:51</t>
  </si>
  <si>
    <t>Futebol / Kabylie v ES Ben Aknoun : Probabilidades</t>
  </si>
  <si>
    <t>28-Dez-17 14:00</t>
  </si>
  <si>
    <t>28-Dez-17 15:57</t>
  </si>
  <si>
    <t>Futebol / Kuwait v UAE : Probabilidades</t>
  </si>
  <si>
    <t>28-Dez-17 13:30</t>
  </si>
  <si>
    <t>28-Dez-17 15:22</t>
  </si>
  <si>
    <t>Futebol / Rahmatgonj MFS v Mohammedan SC (Dhaka) : Probabilidades</t>
  </si>
  <si>
    <t>28-Dez-17 08:30</t>
  </si>
  <si>
    <t>28-Dez-17 10:23</t>
  </si>
  <si>
    <t>Futebol / Real CD Espana v CD Motagua : Probabilidades</t>
  </si>
  <si>
    <t>27-Dez-17 21:30</t>
  </si>
  <si>
    <t>27-Dez-17 23:31</t>
  </si>
  <si>
    <t>Futebol / AC Milan x Inter : Probabilidades</t>
  </si>
  <si>
    <t>27-Dez-17 17:45</t>
  </si>
  <si>
    <t>27-Dez-17 19:44</t>
  </si>
  <si>
    <t>Futebol / Aberdeen v Partick : Probabilidades</t>
  </si>
  <si>
    <t>27-Dez-17 19:38</t>
  </si>
  <si>
    <t>Futebol / Parma v Spezia : Probabilidades</t>
  </si>
  <si>
    <t>27-Dez-17 17:30</t>
  </si>
  <si>
    <t>27-Dez-17 19:23</t>
  </si>
  <si>
    <t>Futebol / Bonsucesso v Macae : Probabilidades</t>
  </si>
  <si>
    <t>27-Dez-17 16:00</t>
  </si>
  <si>
    <t>27-Dez-17 18:00</t>
  </si>
  <si>
    <t>Futebol / Kayserispor x Antalyaspor : Probabilidades</t>
  </si>
  <si>
    <t>27-Dez-17 11:30</t>
  </si>
  <si>
    <t>27-Dez-17 13:25</t>
  </si>
  <si>
    <t>Futebol / ENPPI v Al Nasr Cairo : Probabilidades</t>
  </si>
  <si>
    <t>27-Dez-17 10:45</t>
  </si>
  <si>
    <t>27-Dez-17 12:46</t>
  </si>
  <si>
    <t>Futebol / Southern Dist RSA (Res) v TSW Pegasus FC (Res) : Probabilidades</t>
  </si>
  <si>
    <t>27-Dez-17 10:30</t>
  </si>
  <si>
    <t>27-Dez-17 12:16</t>
  </si>
  <si>
    <t>Futebol / NagaWorld v Svay Rieng FC : Probabilidades</t>
  </si>
  <si>
    <t>27-Dez-17 09:00</t>
  </si>
  <si>
    <t>27-Dez-17 10:55</t>
  </si>
  <si>
    <t>Futebol / Lazio x Fiorentina : Probabilidades</t>
  </si>
  <si>
    <t>26-Dez-17 18:00</t>
  </si>
  <si>
    <t>26-Dez-17 19:54</t>
  </si>
  <si>
    <t>Futebol / Brentford v Aston Villa : Probabilidades</t>
  </si>
  <si>
    <t>26-Dez-17 17:30</t>
  </si>
  <si>
    <t>26-Dez-17 19:26</t>
  </si>
  <si>
    <t>Futebol / Anderlecht x Gent : Mais/Menos de 0.5 golos</t>
  </si>
  <si>
    <t>26-Dez-17 19:06</t>
  </si>
  <si>
    <t>Futebol / Lazio x Fiorentina : Mais/Menos de 0.5 golos</t>
  </si>
  <si>
    <t>26-Dez-17 18:08</t>
  </si>
  <si>
    <t>Futebol / Brentford v Aston Villa : Mais/Menos de 0.5 golos</t>
  </si>
  <si>
    <t>26-Dez-17 17:53</t>
  </si>
  <si>
    <t>Futebol / Zamalek v Al Mokawloon : Probabilidades</t>
  </si>
  <si>
    <t>26-Dez-17 15:00</t>
  </si>
  <si>
    <t>26-Dez-17 17:01</t>
  </si>
  <si>
    <t>Futebol / Iraq v Qatar : Probabilidades</t>
  </si>
  <si>
    <t>26-Dez-17 16:57</t>
  </si>
  <si>
    <t>Futebol / Zulte-Waregem x Charleroi : Probabilidades</t>
  </si>
  <si>
    <t>26-Dez-17 16:50</t>
  </si>
  <si>
    <t>Futebol / Galatasaray x Bucaspor : Mais/Menos de 0.5 golos</t>
  </si>
  <si>
    <t>26-Dez-17 15:30</t>
  </si>
  <si>
    <t>26-Dez-17 15:47</t>
  </si>
  <si>
    <t>Futebol / Genclerbirligi x Bursaspor : Probabilidades</t>
  </si>
  <si>
    <t>26-Dez-17 13:30</t>
  </si>
  <si>
    <t>26-Dez-17 15:26</t>
  </si>
  <si>
    <t>Futebol / Stockport v Alfreton Town : Probabilidades</t>
  </si>
  <si>
    <t>26-Dez-17 15:24</t>
  </si>
  <si>
    <t>Futebol / Barnsley x Preston : Probabilidades</t>
  </si>
  <si>
    <t>26-Dez-17 13:00</t>
  </si>
  <si>
    <t>26-Dez-17 14:59</t>
  </si>
  <si>
    <t>Futebol / Bradford x Peterborough : Probabilidades</t>
  </si>
  <si>
    <t>26-Dez-17 14:57</t>
  </si>
  <si>
    <t>Futebol / Cambridge Utd v Barnet : Probabilidades</t>
  </si>
  <si>
    <t>26-Dez-17 14:56</t>
  </si>
  <si>
    <t>Futebol / Blackpool x Scunthorpe : Probabilidades</t>
  </si>
  <si>
    <t>Futebol / Birmingham v Norwich : Probabilidades</t>
  </si>
  <si>
    <t>26-Dez-17 14:55</t>
  </si>
  <si>
    <t>Futebol / Blackburn v Rochdale : Probabilidades</t>
  </si>
  <si>
    <t>26-Dez-17 14:52</t>
  </si>
  <si>
    <t>Futebol / Crawley Town v Colchester : Probabilidades</t>
  </si>
  <si>
    <t>Futebol / Yemen v Bahrain : Probabilidades</t>
  </si>
  <si>
    <t>26-Dez-17 12:30</t>
  </si>
  <si>
    <t>26-Dez-17 14:27</t>
  </si>
  <si>
    <t>Futebol / Eupen v Waasland-Beveren : Probabilidades</t>
  </si>
  <si>
    <t>26-Dez-17 11:30</t>
  </si>
  <si>
    <t>26-Dez-17 13:21</t>
  </si>
  <si>
    <t>Futebol / Southend v Charlton : Probabilidades</t>
  </si>
  <si>
    <t>26-Dez-17 11:00</t>
  </si>
  <si>
    <t>26-Dez-17 12:58</t>
  </si>
  <si>
    <t>Futebol / Gillingham v Oxford Utd : Probabilidades</t>
  </si>
  <si>
    <t>26-Dez-17 12:55</t>
  </si>
  <si>
    <t>Futebol / Grimsby x Mansfield : Probabilidades</t>
  </si>
  <si>
    <t>26-Dez-17 12:54</t>
  </si>
  <si>
    <t>Futebol / Chittagong Abahani v Brothers Union : Probabilidades</t>
  </si>
  <si>
    <t>26-Dez-17 10:45</t>
  </si>
  <si>
    <t>26-Dez-17 12:42</t>
  </si>
  <si>
    <t>Futebol / Abahani Ltd v Muktijoddha Sangsad KC : Probabilidades</t>
  </si>
  <si>
    <t>26-Dez-17 08:30</t>
  </si>
  <si>
    <t>26-Dez-17 10:25</t>
  </si>
  <si>
    <t>Futebol / Hapoel Beer Sheva v Maccabi Haifa : Probabilidades</t>
  </si>
  <si>
    <t>25-Dez-17 17:00</t>
  </si>
  <si>
    <t>25-Dez-17 18:55</t>
  </si>
  <si>
    <t>Futebol / HUSA Agadir v Wydad Casablanca : Probabilidades</t>
  </si>
  <si>
    <t>25-Dez-17 16:00</t>
  </si>
  <si>
    <t>25-Dez-17 17:59</t>
  </si>
  <si>
    <t>Futebol / Wadi Degla v Al Ahly : Probabilidades</t>
  </si>
  <si>
    <t>25-Dez-17 15:00</t>
  </si>
  <si>
    <t>25-Dez-17 16:58</t>
  </si>
  <si>
    <t>Futebol / Kuwait v Oman : Probabilidades</t>
  </si>
  <si>
    <t>Futebol / Osmanlispor v Akhisar Belediye : Probabilidades</t>
  </si>
  <si>
    <t>25-Dez-17 16:55</t>
  </si>
  <si>
    <t>Futebol / Hapoel Tel Aviv v Hapoel Petach Tikva : Probabilidades</t>
  </si>
  <si>
    <t>25-Dez-17 16:54</t>
  </si>
  <si>
    <t>Futebol / Hapoel Katamon v Hapoel Ramat Gan : Probabilidades</t>
  </si>
  <si>
    <t>25-Dez-17 16:53</t>
  </si>
  <si>
    <t>Futebol / Hapoel Afula v Beitar Tel Aviv Ramla : Probabilidades</t>
  </si>
  <si>
    <t>25-Dez-17 16:52</t>
  </si>
  <si>
    <t>Futebol / Kawkab Marrakech v MAT Tetouan : Mais/Menos de 0.5 golos</t>
  </si>
  <si>
    <t>24-Dez-17 17:00</t>
  </si>
  <si>
    <t>24-Dez-17 18:51</t>
  </si>
  <si>
    <t>Futebol / Girls SA (W) v Hapoel Raanana (W) : Probabilidades</t>
  </si>
  <si>
    <t>24-Dez-17 15:00</t>
  </si>
  <si>
    <t>Futebol / FC Ashdod v Beitar Jerusalem : Mais/Menos de 0.5 golos</t>
  </si>
  <si>
    <t>24-Dez-17 16:15</t>
  </si>
  <si>
    <t>24-Dez-17 16:27</t>
  </si>
  <si>
    <t>Futebol / Galatasaray v Goztepe : Mais/Menos de 6.5 golos</t>
  </si>
  <si>
    <t>24-Dez-17 14:30</t>
  </si>
  <si>
    <t>24-Dez-17 16:25</t>
  </si>
  <si>
    <t>Futebol / Feyenoord x Roda JC : Mais/Menos de 6.5 golos</t>
  </si>
  <si>
    <t>24-Dez-17 13:45</t>
  </si>
  <si>
    <t>24-Dez-17 15:34</t>
  </si>
  <si>
    <t>Futebol / Raja Casablanca v Chabab Rif Hoceima : Mais/Menos de 0.5 golos</t>
  </si>
  <si>
    <t>24-Dez-17 13:00</t>
  </si>
  <si>
    <t>24-Dez-17 14:17</t>
  </si>
  <si>
    <t>Futebol / Smouha v El Entag El Harby : Mais/Menos de 0.5 golos</t>
  </si>
  <si>
    <t>24-Dez-17 13:56</t>
  </si>
  <si>
    <t>Futebol / Coventry v Wycombe : Probabilidades</t>
  </si>
  <si>
    <t>22-Dez-17 17:45</t>
  </si>
  <si>
    <t>22-Dez-17 19:49</t>
  </si>
  <si>
    <t>Futebol / Helmond Sport v Cambuur : Probabilidades</t>
  </si>
  <si>
    <t>22-Dez-17 17:00</t>
  </si>
  <si>
    <t>22-Dez-17 18:56</t>
  </si>
  <si>
    <t>Futebol / Oman v UAE : Probabilidades</t>
  </si>
  <si>
    <t>22-Dez-17 16:00</t>
  </si>
  <si>
    <t>22-Dez-17 18:04</t>
  </si>
  <si>
    <t>Futebol / Padova v Renate : Probabilidades</t>
  </si>
  <si>
    <t>22-Dez-17 15:30</t>
  </si>
  <si>
    <t>22-Dez-17 17:27</t>
  </si>
  <si>
    <t>Futebol / Albinoleffe v Sudtirol : Probabilidades</t>
  </si>
  <si>
    <t>22-Dez-17 17:22</t>
  </si>
  <si>
    <t>Futebol / Antalyaspor v Alanyaspor : Probabilidades</t>
  </si>
  <si>
    <t>22-Dez-17 15:00</t>
  </si>
  <si>
    <t>22-Dez-17 16:55</t>
  </si>
  <si>
    <t>Erro na aposta</t>
  </si>
  <si>
    <t>Valor Apostado: $4, foi retirado a aposta no segundo tempo pois o jogo estava 0x0</t>
  </si>
  <si>
    <t>Apostado com ODD &lt;= 1.6</t>
  </si>
  <si>
    <t>Erro na aposta (consegui tirar antes)</t>
  </si>
  <si>
    <t>Menos 0.5 gols</t>
  </si>
  <si>
    <t>Menos 6.5 gols</t>
  </si>
  <si>
    <t>Odd &gt; que 1.10</t>
  </si>
  <si>
    <t>ODD &lt;= 1.6</t>
  </si>
  <si>
    <t>Erro na Aposta</t>
  </si>
  <si>
    <t>Tipo Aposta</t>
  </si>
  <si>
    <t>OBS</t>
  </si>
  <si>
    <t>Tipo aposta</t>
  </si>
  <si>
    <t>Qtd apostas Totais</t>
  </si>
  <si>
    <t>Qtd apostas Negativas</t>
  </si>
  <si>
    <t>Qtd apostas Positivas</t>
  </si>
  <si>
    <t>Saldo</t>
  </si>
  <si>
    <t>Soma Negativo</t>
  </si>
  <si>
    <t>Soma 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</si>
</sst>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theme="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0" xfId="1" applyFont="1" applyFill="1"/>
    <xf numFmtId="0" fontId="1" fillId="0" borderId="1" xfId="1" applyBorder="1"/>
    <xf numFmtId="0" fontId="0" fillId="0" borderId="1" xfId="0" applyBorder="1"/>
    <xf numFmtId="0" fontId="1" fillId="0" borderId="1" xfId="1" applyFill="1" applyBorder="1"/>
    <xf numFmtId="0" fontId="3" fillId="0" borderId="1" xfId="1" applyFont="1" applyFill="1" applyBorder="1"/>
    <xf numFmtId="0" fontId="1" fillId="0" borderId="2" xfId="1" applyBorder="1"/>
    <xf numFmtId="0" fontId="2" fillId="2" borderId="1" xfId="1" applyFont="1" applyFill="1" applyBorder="1"/>
    <xf numFmtId="2" fontId="1" fillId="0" borderId="2" xfId="1" applyNumberFormat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5" borderId="0" xfId="0" applyFill="1"/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184150</xdr:colOff>
      <xdr:row>1</xdr:row>
      <xdr:rowOff>12700</xdr:rowOff>
    </xdr:from>
    <xdr:to>
      <xdr:col>2</xdr:col>
      <xdr:colOff>1016000</xdr:colOff>
      <xdr:row>5</xdr:row>
      <xdr:rowOff>82001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50" y="196850"/>
          <a:ext cx="3422650" cy="805901"/>
        </a:xfrm>
        <a:prstGeom prst="rect">
          <a:avLst/>
        </a:prstGeom>
      </xdr:spPr>
    </xdr:pic>
    <xdr:clientData/>
  </xdr:twoCellAnchor>
  <xdr:twoCellAnchor editAs="oneCell">
    <xdr:from>
      <xdr:col>8</xdr:col>
      <xdr:colOff>431801</xdr:colOff>
      <xdr:row>0</xdr:row>
      <xdr:rowOff>95251</xdr:rowOff>
    </xdr:from>
    <xdr:to>
      <xdr:col>11</xdr:col>
      <xdr:colOff>539229</xdr:colOff>
      <xdr:row>10</xdr:row>
      <xdr:rowOff>95251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4051" y="95251"/>
          <a:ext cx="1936228" cy="184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4"/>
  <sheetViews>
    <sheetView tabSelected="1" workbookViewId="0">
      <selection activeCell="A40" sqref="A40"/>
    </sheetView>
  </sheetViews>
  <sheetFormatPr defaultRowHeight="14.5" x14ac:dyDescent="0.35"/>
  <cols>
    <col min="1" max="1" width="64.1796875" bestFit="1" customWidth="1"/>
    <col min="2" max="2" width="16.26953125" bestFit="1" customWidth="1"/>
    <col min="3" max="3" width="20.90625" bestFit="1" customWidth="1"/>
    <col min="4" max="4" width="21.26953125" bestFit="1" customWidth="1"/>
    <col min="5" max="5" width="26.7265625" customWidth="1"/>
    <col min="6" max="6" width="28" customWidth="1"/>
    <col min="7" max="7" width="10.26953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7" t="s">
        <v>179</v>
      </c>
      <c r="F1" s="7" t="s">
        <v>180</v>
      </c>
    </row>
    <row r="2" spans="1:6" x14ac:dyDescent="0.35">
      <c r="A2" s="2" t="s">
        <v>4</v>
      </c>
      <c r="B2" s="2" t="s">
        <v>5</v>
      </c>
      <c r="C2" s="2" t="s">
        <v>6</v>
      </c>
      <c r="D2" s="6">
        <v>0.28000000000000003</v>
      </c>
      <c r="E2" s="3" t="s">
        <v>177</v>
      </c>
      <c r="F2" s="3"/>
    </row>
    <row r="3" spans="1:6" x14ac:dyDescent="0.35">
      <c r="A3" s="2" t="s">
        <v>7</v>
      </c>
      <c r="B3" s="2" t="s">
        <v>8</v>
      </c>
      <c r="C3" s="2" t="s">
        <v>9</v>
      </c>
      <c r="D3" s="6">
        <v>-6</v>
      </c>
      <c r="E3" s="3" t="s">
        <v>177</v>
      </c>
      <c r="F3" s="4" t="s">
        <v>170</v>
      </c>
    </row>
    <row r="4" spans="1:6" x14ac:dyDescent="0.35">
      <c r="A4" s="2" t="s">
        <v>10</v>
      </c>
      <c r="B4" s="2" t="s">
        <v>11</v>
      </c>
      <c r="C4" s="2" t="s">
        <v>12</v>
      </c>
      <c r="D4" s="6">
        <v>-1.6</v>
      </c>
      <c r="E4" s="3" t="s">
        <v>177</v>
      </c>
      <c r="F4" s="5" t="s">
        <v>173</v>
      </c>
    </row>
    <row r="5" spans="1:6" x14ac:dyDescent="0.35">
      <c r="A5" s="2" t="s">
        <v>13</v>
      </c>
      <c r="B5" s="2" t="s">
        <v>14</v>
      </c>
      <c r="C5" s="2" t="s">
        <v>15</v>
      </c>
      <c r="D5" s="6">
        <v>0.28000000000000003</v>
      </c>
      <c r="E5" s="3" t="s">
        <v>177</v>
      </c>
      <c r="F5" s="3"/>
    </row>
    <row r="6" spans="1:6" x14ac:dyDescent="0.35">
      <c r="A6" s="2" t="s">
        <v>16</v>
      </c>
      <c r="B6" s="2" t="s">
        <v>17</v>
      </c>
      <c r="C6" s="2" t="s">
        <v>18</v>
      </c>
      <c r="D6" s="6">
        <v>0.19</v>
      </c>
      <c r="E6" s="3" t="s">
        <v>177</v>
      </c>
      <c r="F6" s="3"/>
    </row>
    <row r="7" spans="1:6" x14ac:dyDescent="0.35">
      <c r="A7" s="2" t="s">
        <v>19</v>
      </c>
      <c r="B7" s="2" t="s">
        <v>20</v>
      </c>
      <c r="C7" s="2" t="s">
        <v>21</v>
      </c>
      <c r="D7" s="6">
        <v>0.28000000000000003</v>
      </c>
      <c r="E7" s="3" t="s">
        <v>177</v>
      </c>
      <c r="F7" s="3"/>
    </row>
    <row r="8" spans="1:6" x14ac:dyDescent="0.35">
      <c r="A8" s="2" t="s">
        <v>22</v>
      </c>
      <c r="B8" s="2" t="s">
        <v>23</v>
      </c>
      <c r="C8" s="2" t="s">
        <v>24</v>
      </c>
      <c r="D8" s="6">
        <v>0.28000000000000003</v>
      </c>
      <c r="E8" s="3" t="s">
        <v>177</v>
      </c>
      <c r="F8" s="3"/>
    </row>
    <row r="9" spans="1:6" x14ac:dyDescent="0.35">
      <c r="A9" s="2" t="s">
        <v>25</v>
      </c>
      <c r="B9" s="2" t="s">
        <v>26</v>
      </c>
      <c r="C9" s="2" t="s">
        <v>27</v>
      </c>
      <c r="D9" s="6">
        <v>0.28000000000000003</v>
      </c>
      <c r="E9" s="3" t="s">
        <v>177</v>
      </c>
      <c r="F9" s="3"/>
    </row>
    <row r="10" spans="1:6" x14ac:dyDescent="0.35">
      <c r="A10" s="2" t="s">
        <v>28</v>
      </c>
      <c r="B10" s="2" t="s">
        <v>29</v>
      </c>
      <c r="C10" s="2" t="s">
        <v>30</v>
      </c>
      <c r="D10" s="6">
        <v>0.28000000000000003</v>
      </c>
      <c r="E10" s="3" t="s">
        <v>177</v>
      </c>
      <c r="F10" s="3"/>
    </row>
    <row r="11" spans="1:6" x14ac:dyDescent="0.35">
      <c r="A11" s="2" t="s">
        <v>31</v>
      </c>
      <c r="B11" s="2" t="s">
        <v>32</v>
      </c>
      <c r="C11" s="2" t="s">
        <v>33</v>
      </c>
      <c r="D11" s="6">
        <v>0.09</v>
      </c>
      <c r="E11" s="3" t="s">
        <v>177</v>
      </c>
      <c r="F11" s="3"/>
    </row>
    <row r="12" spans="1:6" x14ac:dyDescent="0.35">
      <c r="A12" s="2" t="s">
        <v>34</v>
      </c>
      <c r="B12" s="2" t="s">
        <v>35</v>
      </c>
      <c r="C12" s="2" t="s">
        <v>36</v>
      </c>
      <c r="D12" s="6">
        <v>0.28000000000000003</v>
      </c>
      <c r="E12" s="3" t="s">
        <v>177</v>
      </c>
      <c r="F12" s="3"/>
    </row>
    <row r="13" spans="1:6" x14ac:dyDescent="0.35">
      <c r="A13" s="2" t="s">
        <v>37</v>
      </c>
      <c r="B13" s="2" t="s">
        <v>35</v>
      </c>
      <c r="C13" s="2" t="s">
        <v>38</v>
      </c>
      <c r="D13" s="6">
        <v>0.33</v>
      </c>
      <c r="E13" s="3" t="s">
        <v>177</v>
      </c>
      <c r="F13" s="3"/>
    </row>
    <row r="14" spans="1:6" x14ac:dyDescent="0.35">
      <c r="A14" s="2" t="s">
        <v>39</v>
      </c>
      <c r="B14" s="2" t="s">
        <v>40</v>
      </c>
      <c r="C14" s="2" t="s">
        <v>41</v>
      </c>
      <c r="D14" s="6">
        <v>0.28000000000000003</v>
      </c>
      <c r="E14" s="3" t="s">
        <v>177</v>
      </c>
      <c r="F14" s="3"/>
    </row>
    <row r="15" spans="1:6" x14ac:dyDescent="0.35">
      <c r="A15" s="2" t="s">
        <v>42</v>
      </c>
      <c r="B15" s="2" t="s">
        <v>43</v>
      </c>
      <c r="C15" s="2" t="s">
        <v>44</v>
      </c>
      <c r="D15" s="6">
        <v>0.28000000000000003</v>
      </c>
      <c r="E15" s="3" t="s">
        <v>177</v>
      </c>
      <c r="F15" s="3"/>
    </row>
    <row r="16" spans="1:6" x14ac:dyDescent="0.35">
      <c r="A16" s="2" t="s">
        <v>45</v>
      </c>
      <c r="B16" s="2" t="s">
        <v>46</v>
      </c>
      <c r="C16" s="2" t="s">
        <v>47</v>
      </c>
      <c r="D16" s="6">
        <v>-9</v>
      </c>
      <c r="E16" s="3" t="s">
        <v>177</v>
      </c>
      <c r="F16" s="4" t="s">
        <v>178</v>
      </c>
    </row>
    <row r="17" spans="1:6" x14ac:dyDescent="0.35">
      <c r="A17" s="2" t="s">
        <v>48</v>
      </c>
      <c r="B17" s="2" t="s">
        <v>49</v>
      </c>
      <c r="C17" s="2" t="s">
        <v>50</v>
      </c>
      <c r="D17" s="6">
        <v>-9</v>
      </c>
      <c r="E17" s="3" t="s">
        <v>177</v>
      </c>
      <c r="F17" s="4" t="s">
        <v>178</v>
      </c>
    </row>
    <row r="18" spans="1:6" x14ac:dyDescent="0.35">
      <c r="A18" s="2" t="s">
        <v>51</v>
      </c>
      <c r="B18" s="2" t="s">
        <v>52</v>
      </c>
      <c r="C18" s="2" t="s">
        <v>53</v>
      </c>
      <c r="D18" s="6">
        <v>3.47</v>
      </c>
      <c r="E18" s="3" t="s">
        <v>177</v>
      </c>
      <c r="F18" s="3"/>
    </row>
    <row r="19" spans="1:6" x14ac:dyDescent="0.35">
      <c r="A19" s="2" t="s">
        <v>54</v>
      </c>
      <c r="B19" s="2" t="s">
        <v>55</v>
      </c>
      <c r="C19" s="2" t="s">
        <v>56</v>
      </c>
      <c r="D19" s="6">
        <v>1.2</v>
      </c>
      <c r="E19" s="3" t="s">
        <v>177</v>
      </c>
      <c r="F19" s="3"/>
    </row>
    <row r="20" spans="1:6" x14ac:dyDescent="0.35">
      <c r="A20" s="2" t="s">
        <v>57</v>
      </c>
      <c r="B20" s="2" t="s">
        <v>58</v>
      </c>
      <c r="C20" s="2" t="s">
        <v>59</v>
      </c>
      <c r="D20" s="6">
        <v>0.22</v>
      </c>
      <c r="E20" s="3" t="s">
        <v>177</v>
      </c>
      <c r="F20" s="3"/>
    </row>
    <row r="21" spans="1:6" x14ac:dyDescent="0.35">
      <c r="A21" s="2" t="s">
        <v>60</v>
      </c>
      <c r="B21" s="2" t="s">
        <v>61</v>
      </c>
      <c r="C21" s="2" t="s">
        <v>62</v>
      </c>
      <c r="D21" s="6">
        <v>0.15</v>
      </c>
      <c r="E21" s="3" t="s">
        <v>177</v>
      </c>
      <c r="F21" s="3"/>
    </row>
    <row r="22" spans="1:6" hidden="1" x14ac:dyDescent="0.35">
      <c r="A22" s="2" t="s">
        <v>63</v>
      </c>
      <c r="B22" s="2" t="s">
        <v>61</v>
      </c>
      <c r="C22" s="2" t="s">
        <v>64</v>
      </c>
      <c r="D22" s="6">
        <v>-1.28</v>
      </c>
      <c r="E22" s="3" t="s">
        <v>174</v>
      </c>
      <c r="F22" s="4" t="s">
        <v>171</v>
      </c>
    </row>
    <row r="23" spans="1:6" hidden="1" x14ac:dyDescent="0.35">
      <c r="A23" s="2" t="s">
        <v>65</v>
      </c>
      <c r="B23" s="2" t="s">
        <v>58</v>
      </c>
      <c r="C23" s="2" t="s">
        <v>66</v>
      </c>
      <c r="D23" s="6">
        <v>0.23</v>
      </c>
      <c r="E23" s="3" t="s">
        <v>174</v>
      </c>
      <c r="F23" s="3"/>
    </row>
    <row r="24" spans="1:6" hidden="1" x14ac:dyDescent="0.35">
      <c r="A24" s="2" t="s">
        <v>67</v>
      </c>
      <c r="B24" s="2" t="s">
        <v>61</v>
      </c>
      <c r="C24" s="2" t="s">
        <v>68</v>
      </c>
      <c r="D24" s="6">
        <v>0.22</v>
      </c>
      <c r="E24" s="3" t="s">
        <v>174</v>
      </c>
      <c r="F24" s="3"/>
    </row>
    <row r="25" spans="1:6" x14ac:dyDescent="0.35">
      <c r="A25" s="2" t="s">
        <v>69</v>
      </c>
      <c r="B25" s="2" t="s">
        <v>70</v>
      </c>
      <c r="C25" s="2" t="s">
        <v>71</v>
      </c>
      <c r="D25" s="6">
        <v>0.22</v>
      </c>
      <c r="E25" s="3" t="s">
        <v>177</v>
      </c>
      <c r="F25" s="3"/>
    </row>
    <row r="26" spans="1:6" x14ac:dyDescent="0.35">
      <c r="A26" s="2" t="s">
        <v>72</v>
      </c>
      <c r="B26" s="2" t="s">
        <v>70</v>
      </c>
      <c r="C26" s="2" t="s">
        <v>73</v>
      </c>
      <c r="D26" s="6">
        <v>0.3</v>
      </c>
      <c r="E26" s="3" t="s">
        <v>177</v>
      </c>
      <c r="F26" s="3"/>
    </row>
    <row r="27" spans="1:6" x14ac:dyDescent="0.35">
      <c r="A27" s="2" t="s">
        <v>74</v>
      </c>
      <c r="B27" s="2" t="s">
        <v>70</v>
      </c>
      <c r="C27" s="2" t="s">
        <v>75</v>
      </c>
      <c r="D27" s="6">
        <v>0.37</v>
      </c>
      <c r="E27" s="3" t="s">
        <v>177</v>
      </c>
      <c r="F27" s="3"/>
    </row>
    <row r="28" spans="1:6" hidden="1" x14ac:dyDescent="0.35">
      <c r="A28" s="2" t="s">
        <v>76</v>
      </c>
      <c r="B28" s="2" t="s">
        <v>77</v>
      </c>
      <c r="C28" s="2" t="s">
        <v>78</v>
      </c>
      <c r="D28" s="6">
        <v>-0.39</v>
      </c>
      <c r="E28" s="3" t="s">
        <v>174</v>
      </c>
      <c r="F28" s="3"/>
    </row>
    <row r="29" spans="1:6" x14ac:dyDescent="0.35">
      <c r="A29" s="2" t="s">
        <v>79</v>
      </c>
      <c r="B29" s="2" t="s">
        <v>80</v>
      </c>
      <c r="C29" s="2" t="s">
        <v>81</v>
      </c>
      <c r="D29" s="6">
        <v>0.26</v>
      </c>
      <c r="E29" s="3" t="s">
        <v>177</v>
      </c>
      <c r="F29" s="3"/>
    </row>
    <row r="30" spans="1:6" x14ac:dyDescent="0.35">
      <c r="A30" s="2" t="s">
        <v>82</v>
      </c>
      <c r="B30" s="2" t="s">
        <v>80</v>
      </c>
      <c r="C30" s="2" t="s">
        <v>83</v>
      </c>
      <c r="D30" s="6">
        <v>0.22</v>
      </c>
      <c r="E30" s="3" t="s">
        <v>177</v>
      </c>
      <c r="F30" s="3"/>
    </row>
    <row r="31" spans="1:6" x14ac:dyDescent="0.35">
      <c r="A31" s="2" t="s">
        <v>84</v>
      </c>
      <c r="B31" s="2" t="s">
        <v>85</v>
      </c>
      <c r="C31" s="2" t="s">
        <v>86</v>
      </c>
      <c r="D31" s="6">
        <v>0.64</v>
      </c>
      <c r="E31" s="3" t="s">
        <v>177</v>
      </c>
      <c r="F31" s="3"/>
    </row>
    <row r="32" spans="1:6" x14ac:dyDescent="0.35">
      <c r="A32" s="2" t="s">
        <v>87</v>
      </c>
      <c r="B32" s="2" t="s">
        <v>85</v>
      </c>
      <c r="C32" s="2" t="s">
        <v>88</v>
      </c>
      <c r="D32" s="6">
        <v>0.71</v>
      </c>
      <c r="E32" s="3" t="s">
        <v>177</v>
      </c>
      <c r="F32" s="3"/>
    </row>
    <row r="33" spans="1:6" x14ac:dyDescent="0.35">
      <c r="A33" s="2" t="s">
        <v>89</v>
      </c>
      <c r="B33" s="2" t="s">
        <v>85</v>
      </c>
      <c r="C33" s="2" t="s">
        <v>90</v>
      </c>
      <c r="D33" s="6">
        <v>0.19</v>
      </c>
      <c r="E33" s="3" t="s">
        <v>177</v>
      </c>
      <c r="F33" s="3"/>
    </row>
    <row r="34" spans="1:6" x14ac:dyDescent="0.35">
      <c r="A34" s="2" t="s">
        <v>91</v>
      </c>
      <c r="B34" s="2" t="s">
        <v>85</v>
      </c>
      <c r="C34" s="2" t="s">
        <v>90</v>
      </c>
      <c r="D34" s="6">
        <v>0.56000000000000005</v>
      </c>
      <c r="E34" s="3" t="s">
        <v>177</v>
      </c>
      <c r="F34" s="3"/>
    </row>
    <row r="35" spans="1:6" x14ac:dyDescent="0.35">
      <c r="A35" s="2" t="s">
        <v>92</v>
      </c>
      <c r="B35" s="2" t="s">
        <v>85</v>
      </c>
      <c r="C35" s="2" t="s">
        <v>93</v>
      </c>
      <c r="D35" s="6">
        <v>7.0000000000000007E-2</v>
      </c>
      <c r="E35" s="3" t="s">
        <v>177</v>
      </c>
      <c r="F35" s="3"/>
    </row>
    <row r="36" spans="1:6" x14ac:dyDescent="0.35">
      <c r="A36" s="2" t="s">
        <v>94</v>
      </c>
      <c r="B36" s="2" t="s">
        <v>85</v>
      </c>
      <c r="C36" s="2" t="s">
        <v>95</v>
      </c>
      <c r="D36" s="6">
        <v>0.15</v>
      </c>
      <c r="E36" s="3" t="s">
        <v>177</v>
      </c>
      <c r="F36" s="3"/>
    </row>
    <row r="37" spans="1:6" x14ac:dyDescent="0.35">
      <c r="A37" s="2" t="s">
        <v>96</v>
      </c>
      <c r="B37" s="2" t="s">
        <v>85</v>
      </c>
      <c r="C37" s="2" t="s">
        <v>95</v>
      </c>
      <c r="D37" s="6">
        <v>0.28000000000000003</v>
      </c>
      <c r="E37" s="3" t="s">
        <v>177</v>
      </c>
      <c r="F37" s="3"/>
    </row>
    <row r="38" spans="1:6" x14ac:dyDescent="0.35">
      <c r="A38" s="2" t="s">
        <v>97</v>
      </c>
      <c r="B38" s="2" t="s">
        <v>98</v>
      </c>
      <c r="C38" s="2" t="s">
        <v>99</v>
      </c>
      <c r="D38" s="6">
        <v>0.36</v>
      </c>
      <c r="E38" s="3" t="s">
        <v>177</v>
      </c>
      <c r="F38" s="3"/>
    </row>
    <row r="39" spans="1:6" x14ac:dyDescent="0.35">
      <c r="A39" s="2" t="s">
        <v>100</v>
      </c>
      <c r="B39" s="2" t="s">
        <v>101</v>
      </c>
      <c r="C39" s="2" t="s">
        <v>102</v>
      </c>
      <c r="D39" s="6">
        <v>0.56000000000000005</v>
      </c>
      <c r="E39" s="3" t="s">
        <v>177</v>
      </c>
      <c r="F39" s="3"/>
    </row>
    <row r="40" spans="1:6" x14ac:dyDescent="0.35">
      <c r="A40" s="2" t="s">
        <v>103</v>
      </c>
      <c r="B40" s="2" t="s">
        <v>104</v>
      </c>
      <c r="C40" s="2" t="s">
        <v>105</v>
      </c>
      <c r="D40" s="6">
        <v>0.6</v>
      </c>
      <c r="E40" s="3" t="s">
        <v>177</v>
      </c>
      <c r="F40" s="3"/>
    </row>
    <row r="41" spans="1:6" x14ac:dyDescent="0.35">
      <c r="A41" s="2" t="s">
        <v>106</v>
      </c>
      <c r="B41" s="2" t="s">
        <v>104</v>
      </c>
      <c r="C41" s="2" t="s">
        <v>107</v>
      </c>
      <c r="D41" s="6">
        <v>0.49</v>
      </c>
      <c r="E41" s="3" t="s">
        <v>177</v>
      </c>
      <c r="F41" s="3"/>
    </row>
    <row r="42" spans="1:6" x14ac:dyDescent="0.35">
      <c r="A42" s="2" t="s">
        <v>108</v>
      </c>
      <c r="B42" s="2" t="s">
        <v>104</v>
      </c>
      <c r="C42" s="2" t="s">
        <v>109</v>
      </c>
      <c r="D42" s="6">
        <v>0.41</v>
      </c>
      <c r="E42" s="3" t="s">
        <v>177</v>
      </c>
      <c r="F42" s="3"/>
    </row>
    <row r="43" spans="1:6" hidden="1" x14ac:dyDescent="0.35">
      <c r="A43" s="2" t="s">
        <v>110</v>
      </c>
      <c r="B43" s="2" t="s">
        <v>111</v>
      </c>
      <c r="C43" s="2" t="s">
        <v>112</v>
      </c>
      <c r="D43" s="6">
        <v>-4</v>
      </c>
      <c r="E43" s="3" t="s">
        <v>176</v>
      </c>
      <c r="F43" s="3"/>
    </row>
    <row r="44" spans="1:6" hidden="1" x14ac:dyDescent="0.35">
      <c r="A44" s="2" t="s">
        <v>113</v>
      </c>
      <c r="B44" s="2" t="s">
        <v>114</v>
      </c>
      <c r="C44" s="2" t="s">
        <v>115</v>
      </c>
      <c r="D44" s="6">
        <v>-3.92</v>
      </c>
      <c r="E44" s="3" t="s">
        <v>176</v>
      </c>
      <c r="F44" s="3"/>
    </row>
    <row r="45" spans="1:6" hidden="1" x14ac:dyDescent="0.35">
      <c r="A45" s="2" t="s">
        <v>116</v>
      </c>
      <c r="B45" s="2" t="s">
        <v>117</v>
      </c>
      <c r="C45" s="2" t="s">
        <v>118</v>
      </c>
      <c r="D45" s="6">
        <v>0.37</v>
      </c>
      <c r="E45" s="3" t="s">
        <v>176</v>
      </c>
      <c r="F45" s="3"/>
    </row>
    <row r="46" spans="1:6" hidden="1" x14ac:dyDescent="0.35">
      <c r="A46" s="2" t="s">
        <v>119</v>
      </c>
      <c r="B46" s="2" t="s">
        <v>120</v>
      </c>
      <c r="C46" s="2" t="s">
        <v>121</v>
      </c>
      <c r="D46" s="6">
        <v>0.45</v>
      </c>
      <c r="E46" s="3" t="s">
        <v>176</v>
      </c>
      <c r="F46" s="3"/>
    </row>
    <row r="47" spans="1:6" hidden="1" x14ac:dyDescent="0.35">
      <c r="A47" s="2" t="s">
        <v>122</v>
      </c>
      <c r="B47" s="2" t="s">
        <v>123</v>
      </c>
      <c r="C47" s="2" t="s">
        <v>124</v>
      </c>
      <c r="D47" s="6">
        <v>0.56000000000000005</v>
      </c>
      <c r="E47" s="3" t="s">
        <v>176</v>
      </c>
      <c r="F47" s="3"/>
    </row>
    <row r="48" spans="1:6" hidden="1" x14ac:dyDescent="0.35">
      <c r="A48" s="2" t="s">
        <v>125</v>
      </c>
      <c r="B48" s="2" t="s">
        <v>123</v>
      </c>
      <c r="C48" s="2" t="s">
        <v>124</v>
      </c>
      <c r="D48" s="6">
        <v>0.64</v>
      </c>
      <c r="E48" s="3" t="s">
        <v>176</v>
      </c>
      <c r="F48" s="3"/>
    </row>
    <row r="49" spans="1:6" hidden="1" x14ac:dyDescent="0.35">
      <c r="A49" s="2" t="s">
        <v>126</v>
      </c>
      <c r="B49" s="2" t="s">
        <v>123</v>
      </c>
      <c r="C49" s="2" t="s">
        <v>127</v>
      </c>
      <c r="D49" s="6">
        <v>0.34</v>
      </c>
      <c r="E49" s="3" t="s">
        <v>176</v>
      </c>
      <c r="F49" s="3"/>
    </row>
    <row r="50" spans="1:6" hidden="1" x14ac:dyDescent="0.35">
      <c r="A50" s="2" t="s">
        <v>128</v>
      </c>
      <c r="B50" s="2" t="s">
        <v>123</v>
      </c>
      <c r="C50" s="2" t="s">
        <v>129</v>
      </c>
      <c r="D50" s="6">
        <v>0.71</v>
      </c>
      <c r="E50" s="3" t="s">
        <v>176</v>
      </c>
      <c r="F50" s="3"/>
    </row>
    <row r="51" spans="1:6" hidden="1" x14ac:dyDescent="0.35">
      <c r="A51" s="2" t="s">
        <v>130</v>
      </c>
      <c r="B51" s="2" t="s">
        <v>123</v>
      </c>
      <c r="C51" s="2" t="s">
        <v>131</v>
      </c>
      <c r="D51" s="6">
        <v>0.45</v>
      </c>
      <c r="E51" s="3" t="s">
        <v>176</v>
      </c>
      <c r="F51" s="3"/>
    </row>
    <row r="52" spans="1:6" hidden="1" x14ac:dyDescent="0.35">
      <c r="A52" s="2" t="s">
        <v>132</v>
      </c>
      <c r="B52" s="2" t="s">
        <v>123</v>
      </c>
      <c r="C52" s="2" t="s">
        <v>133</v>
      </c>
      <c r="D52" s="6">
        <v>0.75</v>
      </c>
      <c r="E52" s="3" t="s">
        <v>176</v>
      </c>
      <c r="F52" s="3"/>
    </row>
    <row r="53" spans="1:6" hidden="1" x14ac:dyDescent="0.35">
      <c r="A53" s="2" t="s">
        <v>134</v>
      </c>
      <c r="B53" s="2" t="s">
        <v>135</v>
      </c>
      <c r="C53" s="2" t="s">
        <v>136</v>
      </c>
      <c r="D53" s="6">
        <v>-1.99</v>
      </c>
      <c r="E53" s="3" t="s">
        <v>174</v>
      </c>
      <c r="F53" s="4" t="s">
        <v>171</v>
      </c>
    </row>
    <row r="54" spans="1:6" hidden="1" x14ac:dyDescent="0.35">
      <c r="A54" s="2" t="s">
        <v>137</v>
      </c>
      <c r="B54" s="2" t="s">
        <v>138</v>
      </c>
      <c r="C54" s="2" t="s">
        <v>135</v>
      </c>
      <c r="D54" s="6">
        <v>0.19</v>
      </c>
      <c r="E54" s="3" t="s">
        <v>176</v>
      </c>
      <c r="F54" s="3"/>
    </row>
    <row r="55" spans="1:6" hidden="1" x14ac:dyDescent="0.35">
      <c r="A55" s="2" t="s">
        <v>139</v>
      </c>
      <c r="B55" s="2" t="s">
        <v>140</v>
      </c>
      <c r="C55" s="2" t="s">
        <v>141</v>
      </c>
      <c r="D55" s="6">
        <v>0.15</v>
      </c>
      <c r="E55" s="3" t="s">
        <v>174</v>
      </c>
      <c r="F55" s="3"/>
    </row>
    <row r="56" spans="1:6" hidden="1" x14ac:dyDescent="0.35">
      <c r="A56" s="2" t="s">
        <v>142</v>
      </c>
      <c r="B56" s="2" t="s">
        <v>143</v>
      </c>
      <c r="C56" s="2" t="s">
        <v>144</v>
      </c>
      <c r="D56" s="8">
        <v>0.52</v>
      </c>
      <c r="E56" s="3" t="s">
        <v>175</v>
      </c>
      <c r="F56" s="3"/>
    </row>
    <row r="57" spans="1:6" hidden="1" x14ac:dyDescent="0.35">
      <c r="A57" s="2" t="s">
        <v>145</v>
      </c>
      <c r="B57" s="2" t="s">
        <v>146</v>
      </c>
      <c r="C57" s="2" t="s">
        <v>147</v>
      </c>
      <c r="D57" s="8">
        <v>2.3199999999999998</v>
      </c>
      <c r="E57" s="3" t="s">
        <v>175</v>
      </c>
      <c r="F57" s="3"/>
    </row>
    <row r="58" spans="1:6" hidden="1" x14ac:dyDescent="0.35">
      <c r="A58" s="2" t="s">
        <v>148</v>
      </c>
      <c r="B58" s="2" t="s">
        <v>149</v>
      </c>
      <c r="C58" s="2" t="s">
        <v>150</v>
      </c>
      <c r="D58" s="6">
        <v>0.75</v>
      </c>
      <c r="E58" s="3" t="s">
        <v>174</v>
      </c>
      <c r="F58" s="3"/>
    </row>
    <row r="59" spans="1:6" hidden="1" x14ac:dyDescent="0.35">
      <c r="A59" s="2" t="s">
        <v>151</v>
      </c>
      <c r="B59" s="2" t="s">
        <v>149</v>
      </c>
      <c r="C59" s="2" t="s">
        <v>152</v>
      </c>
      <c r="D59" s="6">
        <v>1.27</v>
      </c>
      <c r="E59" s="3" t="s">
        <v>174</v>
      </c>
      <c r="F59" s="3"/>
    </row>
    <row r="60" spans="1:6" hidden="1" x14ac:dyDescent="0.35">
      <c r="A60" s="2" t="s">
        <v>153</v>
      </c>
      <c r="B60" s="2" t="s">
        <v>154</v>
      </c>
      <c r="C60" s="2" t="s">
        <v>155</v>
      </c>
      <c r="D60" s="6">
        <v>-0.82</v>
      </c>
      <c r="E60" s="3" t="s">
        <v>176</v>
      </c>
      <c r="F60" s="3"/>
    </row>
    <row r="61" spans="1:6" hidden="1" x14ac:dyDescent="0.35">
      <c r="A61" s="2" t="s">
        <v>156</v>
      </c>
      <c r="B61" s="2" t="s">
        <v>157</v>
      </c>
      <c r="C61" s="2" t="s">
        <v>158</v>
      </c>
      <c r="D61" s="6">
        <v>0.42</v>
      </c>
      <c r="E61" s="3" t="s">
        <v>176</v>
      </c>
      <c r="F61" s="3"/>
    </row>
    <row r="62" spans="1:6" hidden="1" x14ac:dyDescent="0.35">
      <c r="A62" s="2" t="s">
        <v>159</v>
      </c>
      <c r="B62" s="2" t="s">
        <v>160</v>
      </c>
      <c r="C62" s="2" t="s">
        <v>161</v>
      </c>
      <c r="D62" s="6">
        <v>0.34</v>
      </c>
      <c r="E62" s="3" t="s">
        <v>176</v>
      </c>
      <c r="F62" s="3"/>
    </row>
    <row r="63" spans="1:6" hidden="1" x14ac:dyDescent="0.35">
      <c r="A63" s="2" t="s">
        <v>162</v>
      </c>
      <c r="B63" s="2" t="s">
        <v>163</v>
      </c>
      <c r="C63" s="2" t="s">
        <v>164</v>
      </c>
      <c r="D63" s="6">
        <v>0.26</v>
      </c>
      <c r="E63" s="3" t="s">
        <v>176</v>
      </c>
      <c r="F63" s="3"/>
    </row>
    <row r="64" spans="1:6" hidden="1" x14ac:dyDescent="0.35">
      <c r="A64" s="2" t="s">
        <v>165</v>
      </c>
      <c r="B64" s="2" t="s">
        <v>163</v>
      </c>
      <c r="C64" s="2" t="s">
        <v>166</v>
      </c>
      <c r="D64" s="6">
        <v>0.3</v>
      </c>
      <c r="E64" s="3" t="s">
        <v>176</v>
      </c>
      <c r="F64" s="3"/>
    </row>
    <row r="65" spans="1:7" hidden="1" x14ac:dyDescent="0.35">
      <c r="A65" s="2" t="s">
        <v>167</v>
      </c>
      <c r="B65" s="2" t="s">
        <v>168</v>
      </c>
      <c r="C65" s="2" t="s">
        <v>169</v>
      </c>
      <c r="D65" s="6">
        <v>-0.25</v>
      </c>
      <c r="E65" s="3" t="s">
        <v>176</v>
      </c>
      <c r="F65" s="3"/>
    </row>
    <row r="67" spans="1:7" hidden="1" x14ac:dyDescent="0.35">
      <c r="A67" s="4" t="s">
        <v>181</v>
      </c>
      <c r="B67" s="5" t="s">
        <v>182</v>
      </c>
      <c r="C67" s="5" t="s">
        <v>183</v>
      </c>
      <c r="D67" s="5" t="s">
        <v>184</v>
      </c>
      <c r="E67" s="5" t="s">
        <v>186</v>
      </c>
      <c r="F67" s="5" t="s">
        <v>187</v>
      </c>
      <c r="G67" s="5" t="s">
        <v>185</v>
      </c>
    </row>
    <row r="68" spans="1:7" hidden="1" x14ac:dyDescent="0.35">
      <c r="A68" s="3" t="s">
        <v>175</v>
      </c>
      <c r="B68" s="10">
        <f>COUNTIF(E2:E65,"Menos 6.5 gols")</f>
        <v>2</v>
      </c>
      <c r="C68" s="10">
        <v>0</v>
      </c>
      <c r="D68" s="10">
        <v>2</v>
      </c>
      <c r="E68" s="10">
        <v>0</v>
      </c>
      <c r="F68" s="9">
        <f>SUM(D56:D57)</f>
        <v>2.84</v>
      </c>
      <c r="G68" s="9">
        <v>2.84</v>
      </c>
    </row>
    <row r="69" spans="1:7" hidden="1" x14ac:dyDescent="0.35">
      <c r="A69" s="3" t="s">
        <v>174</v>
      </c>
      <c r="B69" s="10">
        <f>COUNTIF(E3:E66,"Menos 0.5 gols")</f>
        <v>8</v>
      </c>
      <c r="C69" s="10">
        <v>3</v>
      </c>
      <c r="D69" s="10">
        <v>5</v>
      </c>
      <c r="E69" s="10">
        <f>SUM(D22,D28,D53)</f>
        <v>-3.66</v>
      </c>
      <c r="F69" s="10">
        <f>SUM(D23,D24,D28,D55:D59)</f>
        <v>5.07</v>
      </c>
      <c r="G69" s="10">
        <f>SUM(E69:F69)</f>
        <v>1.4100000000000001</v>
      </c>
    </row>
    <row r="70" spans="1:7" hidden="1" x14ac:dyDescent="0.35">
      <c r="A70" s="3" t="s">
        <v>176</v>
      </c>
      <c r="B70" s="10">
        <f>COUNTIF(E4:E67,"Odd &gt; que 1.10")</f>
        <v>17</v>
      </c>
      <c r="C70" s="10">
        <v>4</v>
      </c>
      <c r="D70" s="10">
        <f>SUM(B70-C70)</f>
        <v>13</v>
      </c>
      <c r="E70" s="10">
        <f>SUM(D44,D43,D60,D65)</f>
        <v>-8.99</v>
      </c>
      <c r="F70" s="10">
        <f>SUM(D45,D46,D47,D48,D49,D50,D51,D52,D54,D61,D62,D63,D64)</f>
        <v>5.7799999999999994</v>
      </c>
      <c r="G70" s="10">
        <f>SUM(E70:F70)</f>
        <v>-3.2100000000000009</v>
      </c>
    </row>
    <row r="71" spans="1:7" hidden="1" x14ac:dyDescent="0.35">
      <c r="A71" s="3" t="s">
        <v>172</v>
      </c>
      <c r="B71" s="10">
        <f>COUNTIF(E5:E68,"ODD &lt;= 1.6")</f>
        <v>34</v>
      </c>
      <c r="C71" s="10">
        <v>4</v>
      </c>
      <c r="D71" s="10">
        <f>SUM(B71-C71)</f>
        <v>30</v>
      </c>
      <c r="E71" s="10">
        <f>SUM(D3,D4,D16,D17)</f>
        <v>-25.6</v>
      </c>
      <c r="F71" s="10">
        <f>SUM(D2,D5,D6,D7,D8,D9,D10,D11,D12,D13,D14,D15,D18,D19,D20,D21,D25,D26,D27,D29,D30,D31,D32,D33,D34,D35,D36,D37,D38,D39,D40,D41,D42)</f>
        <v>14.560000000000004</v>
      </c>
      <c r="G71" s="10">
        <v>14.56</v>
      </c>
    </row>
    <row r="72" spans="1:7" hidden="1" x14ac:dyDescent="0.35">
      <c r="A72" s="3"/>
      <c r="B72" s="10"/>
      <c r="C72" s="10"/>
      <c r="D72" s="10"/>
      <c r="E72" s="10"/>
      <c r="F72" s="10"/>
      <c r="G72" s="10"/>
    </row>
    <row r="73" spans="1:7" hidden="1" x14ac:dyDescent="0.35">
      <c r="A73" s="3"/>
      <c r="B73" s="10"/>
      <c r="C73" s="10"/>
      <c r="D73" s="10"/>
      <c r="E73" s="10"/>
      <c r="F73" s="10"/>
      <c r="G73" s="10"/>
    </row>
    <row r="74" spans="1:7" hidden="1" x14ac:dyDescent="0.35">
      <c r="A74" s="3"/>
      <c r="B74" s="3"/>
      <c r="C74" s="3"/>
      <c r="D74" s="3"/>
      <c r="E74" s="3"/>
      <c r="F74" s="10"/>
      <c r="G74" s="3"/>
    </row>
  </sheetData>
  <autoFilter ref="A1:E65">
    <filterColumn colId="4">
      <filters>
        <filter val="ODD &lt;= 1.6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  <ignoredErrors>
    <ignoredError sqref="F6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54"/>
  <sheetViews>
    <sheetView workbookViewId="0">
      <selection activeCell="G19" sqref="G19"/>
    </sheetView>
  </sheetViews>
  <sheetFormatPr defaultRowHeight="14.5" x14ac:dyDescent="0.35"/>
  <cols>
    <col min="1" max="1" width="13.6328125" customWidth="1"/>
    <col min="2" max="2" width="23.453125" customWidth="1"/>
    <col min="3" max="3" width="16.6328125" bestFit="1" customWidth="1"/>
    <col min="4" max="4" width="19.7265625" bestFit="1" customWidth="1"/>
    <col min="5" max="5" width="19" bestFit="1" customWidth="1"/>
    <col min="6" max="6" width="13.36328125" bestFit="1" customWidth="1"/>
    <col min="7" max="7" width="12.54296875" bestFit="1" customWidth="1"/>
    <col min="8" max="8" width="12.08984375" style="14" customWidth="1"/>
    <col min="9" max="21" width="8.7265625" style="14"/>
  </cols>
  <sheetData>
    <row r="1" spans="2:8" s="14" customFormat="1" x14ac:dyDescent="0.35"/>
    <row r="2" spans="2:8" s="14" customFormat="1" x14ac:dyDescent="0.35"/>
    <row r="3" spans="2:8" s="14" customFormat="1" x14ac:dyDescent="0.35"/>
    <row r="4" spans="2:8" s="14" customFormat="1" x14ac:dyDescent="0.35"/>
    <row r="5" spans="2:8" s="14" customFormat="1" x14ac:dyDescent="0.35"/>
    <row r="6" spans="2:8" s="14" customFormat="1" x14ac:dyDescent="0.35"/>
    <row r="7" spans="2:8" s="14" customFormat="1" x14ac:dyDescent="0.35"/>
    <row r="8" spans="2:8" s="14" customFormat="1" x14ac:dyDescent="0.35">
      <c r="B8" s="15" t="s">
        <v>181</v>
      </c>
      <c r="C8" s="15" t="s">
        <v>182</v>
      </c>
      <c r="D8" s="15" t="s">
        <v>183</v>
      </c>
      <c r="E8" s="15" t="s">
        <v>184</v>
      </c>
      <c r="F8" s="15" t="s">
        <v>186</v>
      </c>
      <c r="G8" s="15" t="s">
        <v>187</v>
      </c>
      <c r="H8" s="15" t="s">
        <v>185</v>
      </c>
    </row>
    <row r="9" spans="2:8" s="14" customFormat="1" x14ac:dyDescent="0.35">
      <c r="B9" s="11" t="s">
        <v>175</v>
      </c>
      <c r="C9" s="12">
        <v>2</v>
      </c>
      <c r="D9" s="17">
        <v>0</v>
      </c>
      <c r="E9" s="16">
        <v>2</v>
      </c>
      <c r="F9" s="19">
        <v>0</v>
      </c>
      <c r="G9" s="19">
        <v>2.84</v>
      </c>
      <c r="H9" s="18">
        <v>2.84</v>
      </c>
    </row>
    <row r="10" spans="2:8" s="14" customFormat="1" x14ac:dyDescent="0.35">
      <c r="B10" s="11" t="s">
        <v>174</v>
      </c>
      <c r="C10" s="12">
        <v>8</v>
      </c>
      <c r="D10" s="17">
        <v>3</v>
      </c>
      <c r="E10" s="16">
        <v>5</v>
      </c>
      <c r="F10" s="19">
        <v>-3.66</v>
      </c>
      <c r="G10" s="19">
        <v>5.07</v>
      </c>
      <c r="H10" s="18">
        <v>1.4100000000000001</v>
      </c>
    </row>
    <row r="11" spans="2:8" s="14" customFormat="1" x14ac:dyDescent="0.35">
      <c r="B11" s="11" t="s">
        <v>176</v>
      </c>
      <c r="C11" s="12">
        <v>17</v>
      </c>
      <c r="D11" s="17">
        <v>4</v>
      </c>
      <c r="E11" s="16">
        <v>13</v>
      </c>
      <c r="F11" s="19">
        <v>-8.99</v>
      </c>
      <c r="G11" s="19">
        <v>5.7799999999999994</v>
      </c>
      <c r="H11" s="13">
        <v>-3.2100000000000009</v>
      </c>
    </row>
    <row r="12" spans="2:8" s="14" customFormat="1" x14ac:dyDescent="0.35">
      <c r="B12" s="11" t="s">
        <v>172</v>
      </c>
      <c r="C12" s="12">
        <v>34</v>
      </c>
      <c r="D12" s="17">
        <v>4</v>
      </c>
      <c r="E12" s="16">
        <v>30</v>
      </c>
      <c r="F12" s="19">
        <v>-25.6</v>
      </c>
      <c r="G12" s="19">
        <v>14.560000000000004</v>
      </c>
      <c r="H12" s="18">
        <v>14.56</v>
      </c>
    </row>
    <row r="13" spans="2:8" s="14" customFormat="1" x14ac:dyDescent="0.35"/>
    <row r="14" spans="2:8" s="14" customFormat="1" x14ac:dyDescent="0.35"/>
    <row r="15" spans="2:8" s="14" customFormat="1" x14ac:dyDescent="0.35"/>
    <row r="16" spans="2:8" s="14" customFormat="1" x14ac:dyDescent="0.35"/>
    <row r="17" s="14" customFormat="1" x14ac:dyDescent="0.35"/>
    <row r="18" s="14" customFormat="1" x14ac:dyDescent="0.35"/>
    <row r="19" s="14" customFormat="1" x14ac:dyDescent="0.35"/>
    <row r="20" s="14" customFormat="1" x14ac:dyDescent="0.35"/>
    <row r="21" s="14" customFormat="1" x14ac:dyDescent="0.35"/>
    <row r="22" s="14" customFormat="1" x14ac:dyDescent="0.35"/>
    <row r="23" s="14" customFormat="1" x14ac:dyDescent="0.35"/>
    <row r="24" s="14" customFormat="1" x14ac:dyDescent="0.35"/>
    <row r="25" s="14" customFormat="1" x14ac:dyDescent="0.35"/>
    <row r="26" s="14" customFormat="1" x14ac:dyDescent="0.35"/>
    <row r="27" s="14" customFormat="1" x14ac:dyDescent="0.35"/>
    <row r="28" s="14" customFormat="1" x14ac:dyDescent="0.35"/>
    <row r="29" s="14" customFormat="1" x14ac:dyDescent="0.35"/>
    <row r="30" s="14" customFormat="1" x14ac:dyDescent="0.35"/>
    <row r="31" s="14" customFormat="1" x14ac:dyDescent="0.35"/>
    <row r="32" s="14" customFormat="1" x14ac:dyDescent="0.35"/>
    <row r="33" s="14" customFormat="1" x14ac:dyDescent="0.35"/>
    <row r="34" s="14" customFormat="1" x14ac:dyDescent="0.35"/>
    <row r="35" s="14" customFormat="1" x14ac:dyDescent="0.35"/>
    <row r="36" s="14" customFormat="1" x14ac:dyDescent="0.35"/>
    <row r="37" s="14" customFormat="1" x14ac:dyDescent="0.35"/>
    <row r="38" s="14" customFormat="1" x14ac:dyDescent="0.35"/>
    <row r="39" s="14" customFormat="1" x14ac:dyDescent="0.35"/>
    <row r="40" s="14" customFormat="1" x14ac:dyDescent="0.35"/>
    <row r="41" s="14" customFormat="1" x14ac:dyDescent="0.35"/>
    <row r="42" s="14" customFormat="1" x14ac:dyDescent="0.35"/>
    <row r="43" s="14" customFormat="1" x14ac:dyDescent="0.35"/>
    <row r="44" s="14" customFormat="1" x14ac:dyDescent="0.35"/>
    <row r="45" s="14" customFormat="1" x14ac:dyDescent="0.35"/>
    <row r="46" s="14" customFormat="1" x14ac:dyDescent="0.35"/>
    <row r="47" s="14" customFormat="1" x14ac:dyDescent="0.35"/>
    <row r="48" s="14" customFormat="1" x14ac:dyDescent="0.35"/>
    <row r="49" s="14" customFormat="1" x14ac:dyDescent="0.35"/>
    <row r="50" s="14" customFormat="1" x14ac:dyDescent="0.35"/>
    <row r="51" s="14" customFormat="1" x14ac:dyDescent="0.35"/>
    <row r="52" s="14" customFormat="1" x14ac:dyDescent="0.35"/>
    <row r="53" s="14" customFormat="1" x14ac:dyDescent="0.35"/>
    <row r="54" s="14" customFormat="1" x14ac:dyDescent="0.3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Gerais</vt:lpstr>
      <vt:lpstr>Valores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2018-01-10T11:11:46Z</dcterms:created>
  <dcterms:modified xsi:type="dcterms:W3CDTF">2018-01-10T21:57:21Z</dcterms:modified>
</cp:coreProperties>
</file>