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Indy" sheetId="2" r:id="rId5"/>
    <sheet state="visible" name="Sobre" sheetId="3" r:id="rId6"/>
  </sheets>
  <definedNames/>
  <calcPr/>
  <extLst>
    <ext uri="GoogleSheetsCustomDataVersion2">
      <go:sheetsCustomData xmlns:go="http://customooxmlschemas.google.com/" r:id="rId7" roundtripDataChecksum="4C0JRMlnv899eiE1gQTz/9RGJRoYqKgYD2+j+peyDRM="/>
    </ext>
  </extLst>
</workbook>
</file>

<file path=xl/sharedStrings.xml><?xml version="1.0" encoding="utf-8"?>
<sst xmlns="http://schemas.openxmlformats.org/spreadsheetml/2006/main" count="264" uniqueCount="98">
  <si>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</si>
  <si>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</si>
  <si>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</si>
  <si>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</si>
  <si>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</si>
  <si>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</si>
  <si>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</si>
  <si>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</si>
  <si>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</si>
  <si>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</si>
  <si>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</si>
  <si>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</si>
  <si>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</si>
  <si>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</si>
  <si>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</si>
  <si>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</si>
  <si>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</si>
  <si>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</si>
  <si>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</si>
  <si>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</si>
  <si>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</si>
  <si>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</si>
  <si>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</si>
  <si>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</si>
  <si>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</si>
  <si>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</si>
  <si>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</si>
  <si>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</si>
  <si>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</si>
  <si>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</si>
  <si>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</si>
  <si>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</si>
  <si>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</si>
  <si>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</si>
  <si>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</si>
  <si>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</si>
  <si>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</si>
  <si>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</si>
  <si>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</si>
  <si>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</si>
  <si>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</si>
  <si>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</si>
  <si>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</si>
  <si>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</si>
  <si>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</si>
  <si>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</si>
  <si>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</si>
  <si>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</si>
  <si>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</si>
  <si>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</si>
  <si>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</si>
  <si>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</si>
  <si>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</si>
  <si>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</si>
  <si>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</si>
  <si>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</si>
  <si>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</si>
  <si>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</si>
  <si>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</si>
  <si>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</si>
  <si>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</si>
  <si>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</si>
  <si>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</si>
  <si>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</si>
  <si>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</si>
  <si>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</si>
  <si>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tb</t>
  </si>
  <si>
    <t>Cond. Antidesportiva</t>
  </si>
  <si>
    <t>PI</t>
  </si>
  <si>
    <t>Facemask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</si>
  <si>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</si>
  <si>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</si>
  <si>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</si>
  <si>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</si>
  <si>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</si>
  <si>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</si>
  <si>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</si>
  <si>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</si>
  <si>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</si>
  <si>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</si>
  <si>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</si>
  <si>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</si>
  <si>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</si>
  <si>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</si>
  <si>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</si>
  <si>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</si>
  <si>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</si>
  <si>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</si>
  <si>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</si>
  <si>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</si>
  <si>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</si>
  <si>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</si>
  <si>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</si>
  <si>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</si>
  <si>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</si>
  <si>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 1</t>
  </si>
  <si>
    <t>Macaé</t>
  </si>
  <si>
    <t>CBFA - 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</si>
</sst>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10.0"/>
      <color rgb="FF000000"/>
      <name val="Arial"/>
    </font>
    <font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0" xfId="0" applyAlignment="1" applyBorder="1" applyFont="1">
      <alignment horizontal="center" readingOrder="0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readingOrder="0" vertical="center"/>
    </xf>
    <xf borderId="1" fillId="8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2" fillId="9" fontId="2" numFmtId="0" xfId="0" applyAlignment="1" applyBorder="1" applyFill="1" applyFont="1">
      <alignment horizontal="center" vertical="center"/>
    </xf>
    <xf borderId="2" fillId="10" fontId="2" numFmtId="0" xfId="0" applyAlignment="1" applyBorder="1" applyFill="1" applyFont="1">
      <alignment horizontal="center" vertical="center"/>
    </xf>
    <xf borderId="2" fillId="11" fontId="2" numFmtId="0" xfId="0" applyAlignment="1" applyBorder="1" applyFill="1" applyFont="1">
      <alignment horizontal="center" vertical="center"/>
    </xf>
    <xf borderId="2" fillId="12" fontId="2" numFmtId="0" xfId="0" applyAlignment="1" applyBorder="1" applyFill="1" applyFont="1">
      <alignment horizontal="center" vertical="center"/>
    </xf>
    <xf borderId="2" fillId="13" fontId="2" numFmtId="0" xfId="0" applyAlignment="1" applyBorder="1" applyFill="1" applyFont="1">
      <alignment horizontal="center" vertical="center"/>
    </xf>
    <xf borderId="2" fillId="14" fontId="2" numFmtId="0" xfId="0" applyAlignment="1" applyBorder="1" applyFill="1" applyFont="1">
      <alignment horizontal="center" vertical="center"/>
    </xf>
    <xf borderId="2" fillId="15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3" fillId="9" fontId="2" numFmtId="0" xfId="0" applyAlignment="1" applyBorder="1" applyFont="1">
      <alignment horizontal="center" vertical="center"/>
    </xf>
    <xf borderId="3" fillId="10" fontId="2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vertical="center"/>
    </xf>
    <xf borderId="3" fillId="12" fontId="2" numFmtId="0" xfId="0" applyAlignment="1" applyBorder="1" applyFont="1">
      <alignment horizontal="center" vertical="center"/>
    </xf>
    <xf borderId="3" fillId="13" fontId="2" numFmtId="0" xfId="0" applyAlignment="1" applyBorder="1" applyFont="1">
      <alignment horizontal="center" vertical="center"/>
    </xf>
    <xf borderId="3" fillId="14" fontId="2" numFmtId="0" xfId="0" applyAlignment="1" applyBorder="1" applyFont="1">
      <alignment horizontal="center" vertical="center"/>
    </xf>
    <xf borderId="3" fillId="15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3" fontId="2" numFmtId="0" xfId="0" applyAlignment="1" applyBorder="1" applyFon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readingOrder="0" vertical="center"/>
    </xf>
    <xf borderId="2" fillId="10" fontId="2" numFmtId="0" xfId="0" applyAlignment="1" applyBorder="1" applyFont="1">
      <alignment horizontal="center" readingOrder="0" vertical="center"/>
    </xf>
    <xf borderId="4" fillId="10" fontId="2" numFmtId="0" xfId="0" applyAlignment="1" applyBorder="1" applyFont="1">
      <alignment horizontal="center" vertical="center"/>
    </xf>
    <xf borderId="4" fillId="11" fontId="2" numFmtId="0" xfId="0" applyAlignment="1" applyBorder="1" applyFont="1">
      <alignment horizontal="center" vertical="center"/>
    </xf>
    <xf borderId="4" fillId="12" fontId="2" numFmtId="0" xfId="0" applyAlignment="1" applyBorder="1" applyFont="1">
      <alignment horizontal="center" vertical="center"/>
    </xf>
    <xf borderId="4" fillId="13" fontId="2" numFmtId="0" xfId="0" applyAlignment="1" applyBorder="1" applyFont="1">
      <alignment horizontal="center" vertical="center"/>
    </xf>
    <xf borderId="4" fillId="14" fontId="2" numFmtId="0" xfId="0" applyAlignment="1" applyBorder="1" applyFont="1">
      <alignment horizontal="center" vertical="center"/>
    </xf>
    <xf borderId="4" fillId="1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16" fontId="2" numFmtId="0" xfId="0" applyAlignment="1" applyBorder="1" applyFill="1" applyFont="1">
      <alignment horizontal="center"/>
    </xf>
    <xf borderId="5" fillId="17" fontId="3" numFmtId="0" xfId="0" applyAlignment="1" applyBorder="1" applyFill="1" applyFont="1">
      <alignment horizontal="center"/>
    </xf>
    <xf borderId="1" fillId="17" fontId="3" numFmtId="0" xfId="0" applyAlignment="1" applyBorder="1" applyFont="1">
      <alignment horizontal="center"/>
    </xf>
    <xf borderId="5" fillId="18" fontId="3" numFmtId="0" xfId="0" applyAlignment="1" applyBorder="1" applyFill="1" applyFont="1">
      <alignment horizontal="center"/>
    </xf>
    <xf borderId="5" fillId="18" fontId="4" numFmtId="0" xfId="0" applyAlignment="1" applyBorder="1" applyFont="1">
      <alignment horizontal="center"/>
    </xf>
    <xf borderId="5" fillId="19" fontId="2" numFmtId="0" xfId="0" applyAlignment="1" applyBorder="1" applyFill="1" applyFont="1">
      <alignment horizontal="center"/>
    </xf>
    <xf borderId="1" fillId="19" fontId="2" numFmtId="0" xfId="0" applyAlignment="1" applyBorder="1" applyFont="1">
      <alignment horizontal="center"/>
    </xf>
    <xf borderId="3" fillId="20" fontId="1" numFmtId="0" xfId="0" applyAlignment="1" applyBorder="1" applyFill="1" applyFont="1">
      <alignment horizontal="center"/>
    </xf>
    <xf borderId="5" fillId="21" fontId="2" numFmtId="0" xfId="0" applyAlignment="1" applyBorder="1" applyFill="1" applyFont="1">
      <alignment horizontal="center"/>
    </xf>
    <xf borderId="1" fillId="21" fontId="2" numFmtId="0" xfId="0" applyAlignment="1" applyBorder="1" applyFont="1">
      <alignment horizontal="center" vertical="bottom"/>
    </xf>
    <xf borderId="5" fillId="22" fontId="2" numFmtId="0" xfId="0" applyAlignment="1" applyBorder="1" applyFill="1" applyFont="1">
      <alignment horizontal="center"/>
    </xf>
    <xf borderId="5" fillId="22" fontId="5" numFmtId="0" xfId="0" applyAlignment="1" applyBorder="1" applyFont="1">
      <alignment horizontal="center"/>
    </xf>
    <xf borderId="1" fillId="22" fontId="5" numFmtId="0" xfId="0" applyAlignment="1" applyBorder="1" applyFont="1">
      <alignment horizontal="center"/>
    </xf>
    <xf borderId="1" fillId="22" fontId="2" numFmtId="0" xfId="0" applyAlignment="1" applyBorder="1" applyFont="1">
      <alignment horizontal="center"/>
    </xf>
    <xf borderId="5" fillId="23" fontId="2" numFmtId="0" xfId="0" applyAlignment="1" applyBorder="1" applyFill="1" applyFont="1">
      <alignment horizontal="center"/>
    </xf>
    <xf borderId="1" fillId="23" fontId="5" numFmtId="0" xfId="0" applyAlignment="1" applyBorder="1" applyFont="1">
      <alignment horizontal="center"/>
    </xf>
    <xf borderId="1" fillId="23" fontId="2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25"/>
    <col customWidth="1" min="4" max="4" width="6.13"/>
    <col customWidth="1" min="5" max="5" width="7.0"/>
    <col customWidth="1" min="6" max="6" width="7.88"/>
    <col customWidth="1" min="7" max="7" width="7.38"/>
    <col customWidth="1" min="8" max="8" width="8.5"/>
    <col customWidth="1" min="10" max="10" width="16.5"/>
    <col customWidth="1" min="13" max="13" width="13.75"/>
    <col customWidth="1" min="14" max="14" width="12.5"/>
    <col customWidth="1" min="17" max="17" width="9.38"/>
    <col customWidth="1" min="19" max="19" width="12.13"/>
    <col customWidth="1" min="20" max="20" width="9.25"/>
    <col customWidth="1" min="21" max="21" width="8.38"/>
    <col customWidth="1" min="22" max="22" width="9.25"/>
    <col customWidth="1" min="23" max="23" width="11.5"/>
    <col customWidth="1" min="24" max="24" width="10.38"/>
    <col customWidth="1" min="25" max="25" width="11.38"/>
    <col customWidth="1" min="26" max="28" width="12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10"/>
      <c r="BF1" s="10"/>
    </row>
    <row r="2" ht="15.75" customHeight="1">
      <c r="A2" s="11" t="s">
        <v>56</v>
      </c>
      <c r="B2" s="12"/>
      <c r="C2" s="12"/>
      <c r="D2" s="12">
        <v>1.0</v>
      </c>
      <c r="E2" s="12"/>
      <c r="F2" s="12"/>
      <c r="G2" s="12">
        <v>35.0</v>
      </c>
      <c r="H2" s="12" t="s">
        <v>57</v>
      </c>
      <c r="I2" s="13"/>
      <c r="J2" s="13"/>
      <c r="K2" s="13"/>
      <c r="L2" s="13"/>
      <c r="M2" s="14"/>
      <c r="N2" s="14"/>
      <c r="O2" s="14"/>
      <c r="P2" s="14"/>
      <c r="Q2" s="14"/>
      <c r="R2" s="15" t="s">
        <v>58</v>
      </c>
      <c r="S2" s="15"/>
      <c r="T2" s="15"/>
      <c r="U2" s="15">
        <v>44.0</v>
      </c>
      <c r="V2" s="15"/>
      <c r="W2" s="15"/>
      <c r="X2" s="15"/>
      <c r="Y2" s="15"/>
      <c r="Z2" s="15"/>
      <c r="AA2" s="15"/>
      <c r="AB2" s="15"/>
      <c r="AC2" s="16"/>
      <c r="AD2" s="16"/>
      <c r="AE2" s="16"/>
      <c r="AF2" s="16"/>
      <c r="AG2" s="16"/>
      <c r="AH2" s="16"/>
      <c r="AI2" s="16"/>
      <c r="AJ2" s="16"/>
      <c r="AK2" s="16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8"/>
      <c r="BF2" s="18"/>
    </row>
    <row r="3" ht="15.75" customHeight="1">
      <c r="A3" s="19" t="s">
        <v>59</v>
      </c>
      <c r="B3" s="20">
        <v>1.0</v>
      </c>
      <c r="C3" s="20">
        <v>1.0</v>
      </c>
      <c r="D3" s="20">
        <v>1.0</v>
      </c>
      <c r="E3" s="20">
        <v>1.0</v>
      </c>
      <c r="F3" s="20">
        <v>10.0</v>
      </c>
      <c r="G3" s="20">
        <v>21.0</v>
      </c>
      <c r="H3" s="20" t="s">
        <v>57</v>
      </c>
      <c r="I3" s="21" t="s">
        <v>60</v>
      </c>
      <c r="J3" s="21" t="s">
        <v>61</v>
      </c>
      <c r="K3" s="21" t="s">
        <v>59</v>
      </c>
      <c r="L3" s="21">
        <v>5.0</v>
      </c>
      <c r="M3" s="22"/>
      <c r="N3" s="22" t="str">
        <f t="shared" ref="N3:N12" si="1">IF(E3=3,"Sim"," ")</f>
        <v> </v>
      </c>
      <c r="O3" s="22"/>
      <c r="P3" s="22"/>
      <c r="Q3" s="2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  <c r="AD3" s="24"/>
      <c r="AE3" s="24"/>
      <c r="AF3" s="24"/>
      <c r="AG3" s="24"/>
      <c r="AH3" s="24"/>
      <c r="AI3" s="24"/>
      <c r="AJ3" s="24"/>
      <c r="AK3" s="24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18"/>
      <c r="BF3" s="18"/>
    </row>
    <row r="4" ht="15.75" customHeight="1">
      <c r="A4" s="26" t="s">
        <v>59</v>
      </c>
      <c r="B4" s="27">
        <v>1.0</v>
      </c>
      <c r="C4" s="27">
        <v>2.0</v>
      </c>
      <c r="D4" s="27">
        <v>1.0</v>
      </c>
      <c r="E4" s="27">
        <v>1.0</v>
      </c>
      <c r="F4" s="27">
        <v>15.0</v>
      </c>
      <c r="G4" s="27">
        <v>16.0</v>
      </c>
      <c r="H4" s="27" t="s">
        <v>57</v>
      </c>
      <c r="I4" s="28"/>
      <c r="J4" s="28"/>
      <c r="K4" s="28"/>
      <c r="L4" s="28"/>
      <c r="M4" s="29"/>
      <c r="N4" s="29" t="str">
        <f t="shared" si="1"/>
        <v> </v>
      </c>
      <c r="O4" s="29"/>
      <c r="P4" s="29"/>
      <c r="Q4" s="29"/>
      <c r="R4" s="30" t="s">
        <v>62</v>
      </c>
      <c r="S4" s="30">
        <v>11.0</v>
      </c>
      <c r="T4" s="30">
        <v>31.0</v>
      </c>
      <c r="U4" s="30">
        <v>-1.0</v>
      </c>
      <c r="V4" s="30"/>
      <c r="W4" s="30"/>
      <c r="X4" s="30"/>
      <c r="Y4" s="30"/>
      <c r="Z4" s="30"/>
      <c r="AA4" s="30"/>
      <c r="AB4" s="30"/>
      <c r="AC4" s="31"/>
      <c r="AD4" s="31"/>
      <c r="AE4" s="31"/>
      <c r="AF4" s="31"/>
      <c r="AG4" s="31"/>
      <c r="AH4" s="31"/>
      <c r="AI4" s="31"/>
      <c r="AJ4" s="31"/>
      <c r="AK4" s="31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18"/>
      <c r="BF4" s="18"/>
    </row>
    <row r="5" ht="15.75" customHeight="1">
      <c r="A5" s="26" t="s">
        <v>59</v>
      </c>
      <c r="B5" s="27">
        <v>1.0</v>
      </c>
      <c r="C5" s="27">
        <v>3.0</v>
      </c>
      <c r="D5" s="27">
        <v>1.0</v>
      </c>
      <c r="E5" s="27">
        <v>2.0</v>
      </c>
      <c r="F5" s="27">
        <v>16.0</v>
      </c>
      <c r="G5" s="27">
        <v>15.0</v>
      </c>
      <c r="H5" s="27" t="s">
        <v>57</v>
      </c>
      <c r="I5" s="28"/>
      <c r="J5" s="28"/>
      <c r="K5" s="28"/>
      <c r="L5" s="28"/>
      <c r="M5" s="29"/>
      <c r="N5" s="29" t="str">
        <f t="shared" si="1"/>
        <v> </v>
      </c>
      <c r="O5" s="29"/>
      <c r="P5" s="29"/>
      <c r="Q5" s="29"/>
      <c r="R5" s="30" t="s">
        <v>62</v>
      </c>
      <c r="S5" s="30">
        <v>11.0</v>
      </c>
      <c r="T5" s="30">
        <v>32.0</v>
      </c>
      <c r="U5" s="30">
        <v>0.0</v>
      </c>
      <c r="V5" s="30"/>
      <c r="W5" s="30"/>
      <c r="X5" s="30"/>
      <c r="Y5" s="30"/>
      <c r="Z5" s="30"/>
      <c r="AA5" s="30"/>
      <c r="AB5" s="30"/>
      <c r="AC5" s="31"/>
      <c r="AD5" s="31"/>
      <c r="AE5" s="31"/>
      <c r="AF5" s="31"/>
      <c r="AG5" s="31"/>
      <c r="AH5" s="31"/>
      <c r="AI5" s="31"/>
      <c r="AJ5" s="31"/>
      <c r="AK5" s="31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18"/>
      <c r="BF5" s="18"/>
    </row>
    <row r="6" ht="15.75" customHeight="1">
      <c r="A6" s="26" t="s">
        <v>59</v>
      </c>
      <c r="B6" s="27">
        <v>1.0</v>
      </c>
      <c r="C6" s="27">
        <v>4.0</v>
      </c>
      <c r="D6" s="27">
        <v>1.0</v>
      </c>
      <c r="E6" s="27">
        <v>3.0</v>
      </c>
      <c r="F6" s="27">
        <v>16.0</v>
      </c>
      <c r="G6" s="27">
        <v>15.0</v>
      </c>
      <c r="H6" s="27" t="s">
        <v>57</v>
      </c>
      <c r="I6" s="28"/>
      <c r="J6" s="28"/>
      <c r="K6" s="28"/>
      <c r="L6" s="28"/>
      <c r="M6" s="29"/>
      <c r="N6" s="29" t="str">
        <f t="shared" si="1"/>
        <v>Sim</v>
      </c>
      <c r="O6" s="29"/>
      <c r="P6" s="29"/>
      <c r="Q6" s="29"/>
      <c r="R6" s="30" t="s">
        <v>63</v>
      </c>
      <c r="S6" s="30">
        <v>11.0</v>
      </c>
      <c r="T6" s="30">
        <v>21.0</v>
      </c>
      <c r="U6" s="30">
        <v>0.0</v>
      </c>
      <c r="V6" s="30"/>
      <c r="W6" s="30"/>
      <c r="X6" s="30"/>
      <c r="Y6" s="30"/>
      <c r="Z6" s="30"/>
      <c r="AA6" s="30"/>
      <c r="AB6" s="30"/>
      <c r="AC6" s="31"/>
      <c r="AD6" s="31"/>
      <c r="AE6" s="31"/>
      <c r="AF6" s="31"/>
      <c r="AG6" s="31"/>
      <c r="AH6" s="31"/>
      <c r="AI6" s="31"/>
      <c r="AJ6" s="31"/>
      <c r="AK6" s="31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18"/>
      <c r="BF6" s="18"/>
    </row>
    <row r="7" ht="15.75" customHeight="1">
      <c r="A7" s="11" t="s">
        <v>59</v>
      </c>
      <c r="B7" s="12">
        <v>1.0</v>
      </c>
      <c r="C7" s="12">
        <v>5.0</v>
      </c>
      <c r="D7" s="12">
        <v>1.0</v>
      </c>
      <c r="E7" s="12">
        <v>4.0</v>
      </c>
      <c r="F7" s="12">
        <v>16.0</v>
      </c>
      <c r="G7" s="12">
        <v>15.0</v>
      </c>
      <c r="H7" s="12" t="s">
        <v>57</v>
      </c>
      <c r="I7" s="13"/>
      <c r="J7" s="13"/>
      <c r="K7" s="13"/>
      <c r="L7" s="13"/>
      <c r="M7" s="14"/>
      <c r="N7" s="14" t="str">
        <f t="shared" si="1"/>
        <v> </v>
      </c>
      <c r="O7" s="14"/>
      <c r="P7" s="14" t="s">
        <v>60</v>
      </c>
      <c r="Q7" s="14"/>
      <c r="R7" s="15" t="s">
        <v>64</v>
      </c>
      <c r="S7" s="15"/>
      <c r="T7" s="15">
        <v>11.0</v>
      </c>
      <c r="U7" s="15">
        <v>4.0</v>
      </c>
      <c r="V7" s="15"/>
      <c r="W7" s="15"/>
      <c r="X7" s="15"/>
      <c r="Y7" s="15"/>
      <c r="Z7" s="15"/>
      <c r="AA7" s="15"/>
      <c r="AB7" s="15"/>
      <c r="AC7" s="16"/>
      <c r="AD7" s="16"/>
      <c r="AE7" s="16"/>
      <c r="AF7" s="16"/>
      <c r="AG7" s="16"/>
      <c r="AH7" s="16"/>
      <c r="AI7" s="16"/>
      <c r="AJ7" s="16"/>
      <c r="AK7" s="1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8"/>
      <c r="BF7" s="18"/>
    </row>
    <row r="8" ht="15.75" customHeight="1">
      <c r="A8" s="19" t="s">
        <v>56</v>
      </c>
      <c r="B8" s="20">
        <v>1.0</v>
      </c>
      <c r="C8" s="20">
        <v>1.0</v>
      </c>
      <c r="D8" s="20">
        <v>1.0</v>
      </c>
      <c r="E8" s="20">
        <v>1.0</v>
      </c>
      <c r="F8" s="20">
        <v>10.0</v>
      </c>
      <c r="G8" s="20">
        <v>20.0</v>
      </c>
      <c r="H8" s="20" t="s">
        <v>65</v>
      </c>
      <c r="I8" s="21"/>
      <c r="J8" s="21"/>
      <c r="K8" s="21"/>
      <c r="L8" s="21"/>
      <c r="M8" s="22" t="s">
        <v>60</v>
      </c>
      <c r="N8" s="22" t="str">
        <f t="shared" si="1"/>
        <v> </v>
      </c>
      <c r="O8" s="22"/>
      <c r="P8" s="22"/>
      <c r="Q8" s="22"/>
      <c r="R8" s="23" t="s">
        <v>62</v>
      </c>
      <c r="S8" s="23"/>
      <c r="T8" s="23"/>
      <c r="U8" s="23">
        <v>11.0</v>
      </c>
      <c r="V8" s="23"/>
      <c r="W8" s="23"/>
      <c r="X8" s="23"/>
      <c r="Y8" s="23"/>
      <c r="Z8" s="23"/>
      <c r="AA8" s="23"/>
      <c r="AB8" s="23"/>
      <c r="AC8" s="24"/>
      <c r="AD8" s="24"/>
      <c r="AE8" s="24"/>
      <c r="AF8" s="24"/>
      <c r="AG8" s="24"/>
      <c r="AH8" s="24"/>
      <c r="AI8" s="24"/>
      <c r="AJ8" s="24"/>
      <c r="AK8" s="24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 t="s">
        <v>60</v>
      </c>
      <c r="BA8" s="25">
        <v>10.0</v>
      </c>
      <c r="BB8" s="25"/>
      <c r="BC8" s="25"/>
      <c r="BD8" s="25"/>
      <c r="BE8" s="18"/>
      <c r="BF8" s="18"/>
    </row>
    <row r="9" ht="15.75" customHeight="1">
      <c r="A9" s="26" t="s">
        <v>56</v>
      </c>
      <c r="B9" s="27">
        <v>1.0</v>
      </c>
      <c r="C9" s="27">
        <v>2.0</v>
      </c>
      <c r="D9" s="27">
        <v>1.0</v>
      </c>
      <c r="E9" s="27">
        <v>1.0</v>
      </c>
      <c r="F9" s="27">
        <v>10.0</v>
      </c>
      <c r="G9" s="27">
        <v>9.0</v>
      </c>
      <c r="H9" s="27" t="s">
        <v>65</v>
      </c>
      <c r="I9" s="28"/>
      <c r="J9" s="28"/>
      <c r="K9" s="28"/>
      <c r="L9" s="28"/>
      <c r="M9" s="29"/>
      <c r="N9" s="29" t="str">
        <f t="shared" si="1"/>
        <v> </v>
      </c>
      <c r="O9" s="29"/>
      <c r="P9" s="29"/>
      <c r="Q9" s="29"/>
      <c r="R9" s="30" t="s">
        <v>62</v>
      </c>
      <c r="S9" s="30"/>
      <c r="T9" s="30"/>
      <c r="U9" s="30">
        <v>4.0</v>
      </c>
      <c r="V9" s="30"/>
      <c r="W9" s="30"/>
      <c r="X9" s="30"/>
      <c r="Y9" s="30"/>
      <c r="Z9" s="30"/>
      <c r="AA9" s="30"/>
      <c r="AB9" s="30"/>
      <c r="AC9" s="31"/>
      <c r="AD9" s="31"/>
      <c r="AE9" s="31"/>
      <c r="AF9" s="31"/>
      <c r="AG9" s="31"/>
      <c r="AH9" s="31"/>
      <c r="AI9" s="31"/>
      <c r="AJ9" s="31"/>
      <c r="AK9" s="31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 t="s">
        <v>60</v>
      </c>
      <c r="BA9" s="32">
        <v>51.0</v>
      </c>
      <c r="BB9" s="32">
        <v>3.0</v>
      </c>
      <c r="BC9" s="32"/>
      <c r="BD9" s="32"/>
      <c r="BE9" s="18"/>
      <c r="BF9" s="18"/>
    </row>
    <row r="10" ht="15.75" customHeight="1">
      <c r="A10" s="26" t="s">
        <v>56</v>
      </c>
      <c r="B10" s="27">
        <v>1.0</v>
      </c>
      <c r="C10" s="27">
        <v>3.0</v>
      </c>
      <c r="D10" s="27">
        <v>1.0</v>
      </c>
      <c r="E10" s="27">
        <v>2.0</v>
      </c>
      <c r="F10" s="27">
        <v>4.0</v>
      </c>
      <c r="G10" s="27">
        <v>5.0</v>
      </c>
      <c r="H10" s="27" t="s">
        <v>65</v>
      </c>
      <c r="I10" s="28"/>
      <c r="J10" s="28"/>
      <c r="K10" s="28"/>
      <c r="L10" s="28"/>
      <c r="M10" s="29"/>
      <c r="N10" s="29" t="str">
        <f t="shared" si="1"/>
        <v> </v>
      </c>
      <c r="O10" s="29"/>
      <c r="P10" s="29"/>
      <c r="Q10" s="29"/>
      <c r="R10" s="30" t="s">
        <v>62</v>
      </c>
      <c r="S10" s="30"/>
      <c r="T10" s="30"/>
      <c r="U10" s="30">
        <v>5.0</v>
      </c>
      <c r="V10" s="30" t="s">
        <v>60</v>
      </c>
      <c r="W10" s="30"/>
      <c r="X10" s="30"/>
      <c r="Y10" s="30"/>
      <c r="Z10" s="30"/>
      <c r="AA10" s="30"/>
      <c r="AB10" s="30"/>
      <c r="AC10" s="31"/>
      <c r="AD10" s="31"/>
      <c r="AE10" s="31"/>
      <c r="AF10" s="31"/>
      <c r="AG10" s="31"/>
      <c r="AH10" s="31"/>
      <c r="AI10" s="31"/>
      <c r="AJ10" s="31"/>
      <c r="AK10" s="31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18"/>
      <c r="BF10" s="18"/>
    </row>
    <row r="11" ht="15.75" customHeight="1">
      <c r="A11" s="26" t="s">
        <v>56</v>
      </c>
      <c r="B11" s="27">
        <v>1.0</v>
      </c>
      <c r="C11" s="27"/>
      <c r="D11" s="33">
        <v>1.0</v>
      </c>
      <c r="E11" s="27"/>
      <c r="F11" s="27"/>
      <c r="G11" s="27">
        <v>2.0</v>
      </c>
      <c r="H11" s="27" t="s">
        <v>65</v>
      </c>
      <c r="I11" s="28" t="s">
        <v>60</v>
      </c>
      <c r="J11" s="28" t="s">
        <v>61</v>
      </c>
      <c r="K11" s="28" t="s">
        <v>56</v>
      </c>
      <c r="L11" s="28">
        <v>5.0</v>
      </c>
      <c r="M11" s="29"/>
      <c r="N11" s="29" t="str">
        <f t="shared" si="1"/>
        <v> </v>
      </c>
      <c r="O11" s="29"/>
      <c r="P11" s="29"/>
      <c r="Q11" s="29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1"/>
      <c r="AD11" s="31"/>
      <c r="AE11" s="31"/>
      <c r="AF11" s="31"/>
      <c r="AG11" s="31"/>
      <c r="AH11" s="31" t="s">
        <v>60</v>
      </c>
      <c r="AI11" s="31"/>
      <c r="AJ11" s="31"/>
      <c r="AK11" s="31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18"/>
      <c r="BF11" s="18"/>
    </row>
    <row r="12" ht="15.75" customHeight="1">
      <c r="A12" s="11" t="s">
        <v>56</v>
      </c>
      <c r="B12" s="12">
        <v>1.0</v>
      </c>
      <c r="C12" s="12"/>
      <c r="D12" s="34">
        <v>1.0</v>
      </c>
      <c r="E12" s="12"/>
      <c r="F12" s="12"/>
      <c r="G12" s="12">
        <v>7.0</v>
      </c>
      <c r="H12" s="12" t="s">
        <v>65</v>
      </c>
      <c r="I12" s="13"/>
      <c r="J12" s="13"/>
      <c r="K12" s="13"/>
      <c r="L12" s="13"/>
      <c r="M12" s="14"/>
      <c r="N12" s="14" t="str">
        <f t="shared" si="1"/>
        <v> </v>
      </c>
      <c r="O12" s="14"/>
      <c r="P12" s="14"/>
      <c r="Q12" s="14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6"/>
      <c r="AD12" s="16"/>
      <c r="AE12" s="16"/>
      <c r="AF12" s="16"/>
      <c r="AG12" s="16"/>
      <c r="AH12" s="16" t="s">
        <v>60</v>
      </c>
      <c r="AI12" s="16"/>
      <c r="AJ12" s="16"/>
      <c r="AK12" s="1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18"/>
    </row>
    <row r="13" ht="15.75" customHeight="1">
      <c r="A13" s="11" t="s">
        <v>56</v>
      </c>
      <c r="B13" s="35"/>
      <c r="C13" s="35"/>
      <c r="D13" s="35">
        <v>1.0</v>
      </c>
      <c r="E13" s="35"/>
      <c r="F13" s="35"/>
      <c r="G13" s="35">
        <v>35.0</v>
      </c>
      <c r="H13" s="35" t="s">
        <v>57</v>
      </c>
      <c r="I13" s="36"/>
      <c r="J13" s="36"/>
      <c r="K13" s="36"/>
      <c r="L13" s="36"/>
      <c r="M13" s="37"/>
      <c r="N13" s="37"/>
      <c r="O13" s="37"/>
      <c r="P13" s="37"/>
      <c r="Q13" s="37"/>
      <c r="R13" s="38" t="s">
        <v>58</v>
      </c>
      <c r="S13" s="38"/>
      <c r="T13" s="38"/>
      <c r="U13" s="38">
        <v>27.0</v>
      </c>
      <c r="V13" s="38"/>
      <c r="W13" s="38"/>
      <c r="X13" s="38"/>
      <c r="Y13" s="38"/>
      <c r="Z13" s="38"/>
      <c r="AA13" s="38"/>
      <c r="AB13" s="38"/>
      <c r="AC13" s="39"/>
      <c r="AD13" s="39"/>
      <c r="AE13" s="39"/>
      <c r="AF13" s="39"/>
      <c r="AG13" s="39"/>
      <c r="AH13" s="39"/>
      <c r="AI13" s="39"/>
      <c r="AJ13" s="39"/>
      <c r="AK13" s="39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18"/>
      <c r="BF13" s="18"/>
    </row>
    <row r="14" ht="15.75" customHeight="1">
      <c r="A14" s="19" t="s">
        <v>59</v>
      </c>
      <c r="B14" s="20">
        <v>2.0</v>
      </c>
      <c r="C14" s="20">
        <v>1.0</v>
      </c>
      <c r="D14" s="20">
        <v>1.0</v>
      </c>
      <c r="E14" s="20">
        <v>1.0</v>
      </c>
      <c r="F14" s="20">
        <v>10.0</v>
      </c>
      <c r="G14" s="20">
        <v>38.0</v>
      </c>
      <c r="H14" s="20" t="s">
        <v>57</v>
      </c>
      <c r="I14" s="21"/>
      <c r="J14" s="21"/>
      <c r="K14" s="21"/>
      <c r="L14" s="21"/>
      <c r="M14" s="22"/>
      <c r="N14" s="22" t="str">
        <f t="shared" ref="N14:N48" si="2">IF(E14=3,"Sim"," ")</f>
        <v> </v>
      </c>
      <c r="O14" s="22"/>
      <c r="P14" s="22"/>
      <c r="Q14" s="22"/>
      <c r="R14" s="23" t="s">
        <v>62</v>
      </c>
      <c r="S14" s="23">
        <v>11.0</v>
      </c>
      <c r="T14" s="23">
        <v>31.0</v>
      </c>
      <c r="U14" s="23">
        <v>5.0</v>
      </c>
      <c r="V14" s="23"/>
      <c r="W14" s="23"/>
      <c r="X14" s="23"/>
      <c r="Y14" s="23"/>
      <c r="Z14" s="23"/>
      <c r="AA14" s="23"/>
      <c r="AB14" s="23"/>
      <c r="AC14" s="24"/>
      <c r="AD14" s="24"/>
      <c r="AE14" s="24"/>
      <c r="AF14" s="24"/>
      <c r="AG14" s="24"/>
      <c r="AH14" s="24"/>
      <c r="AI14" s="24"/>
      <c r="AJ14" s="24"/>
      <c r="AK14" s="24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18"/>
      <c r="BF14" s="18"/>
    </row>
    <row r="15" ht="15.75" customHeight="1">
      <c r="A15" s="26" t="s">
        <v>59</v>
      </c>
      <c r="B15" s="27">
        <v>2.0</v>
      </c>
      <c r="C15" s="27">
        <v>2.0</v>
      </c>
      <c r="D15" s="27">
        <v>1.0</v>
      </c>
      <c r="E15" s="27">
        <v>2.0</v>
      </c>
      <c r="F15" s="27">
        <v>5.0</v>
      </c>
      <c r="G15" s="27">
        <v>43.0</v>
      </c>
      <c r="H15" s="27" t="s">
        <v>57</v>
      </c>
      <c r="I15" s="28"/>
      <c r="J15" s="28"/>
      <c r="K15" s="28"/>
      <c r="L15" s="28"/>
      <c r="M15" s="29"/>
      <c r="N15" s="29" t="str">
        <f t="shared" si="2"/>
        <v> </v>
      </c>
      <c r="O15" s="29"/>
      <c r="P15" s="29"/>
      <c r="Q15" s="29"/>
      <c r="R15" s="30" t="s">
        <v>63</v>
      </c>
      <c r="S15" s="30">
        <v>11.0</v>
      </c>
      <c r="T15" s="30"/>
      <c r="U15" s="30"/>
      <c r="V15" s="30"/>
      <c r="W15" s="30"/>
      <c r="X15" s="30" t="s">
        <v>60</v>
      </c>
      <c r="Y15" s="30"/>
      <c r="Z15" s="30"/>
      <c r="AA15" s="30"/>
      <c r="AB15" s="30"/>
      <c r="AC15" s="31"/>
      <c r="AD15" s="31"/>
      <c r="AE15" s="31"/>
      <c r="AF15" s="31"/>
      <c r="AG15" s="31"/>
      <c r="AH15" s="31"/>
      <c r="AI15" s="31"/>
      <c r="AJ15" s="31"/>
      <c r="AK15" s="31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18"/>
      <c r="BF15" s="18"/>
    </row>
    <row r="16" ht="15.75" customHeight="1">
      <c r="A16" s="26" t="s">
        <v>59</v>
      </c>
      <c r="B16" s="27">
        <v>2.0</v>
      </c>
      <c r="C16" s="27">
        <v>3.0</v>
      </c>
      <c r="D16" s="27">
        <v>1.0</v>
      </c>
      <c r="E16" s="27">
        <v>3.0</v>
      </c>
      <c r="F16" s="27">
        <v>5.0</v>
      </c>
      <c r="G16" s="27">
        <v>43.0</v>
      </c>
      <c r="H16" s="27" t="s">
        <v>57</v>
      </c>
      <c r="I16" s="28"/>
      <c r="J16" s="28"/>
      <c r="K16" s="28"/>
      <c r="L16" s="28"/>
      <c r="M16" s="29"/>
      <c r="N16" s="29" t="str">
        <f t="shared" si="2"/>
        <v>Sim</v>
      </c>
      <c r="O16" s="29"/>
      <c r="P16" s="29"/>
      <c r="Q16" s="29"/>
      <c r="R16" s="30" t="s">
        <v>63</v>
      </c>
      <c r="S16" s="30">
        <v>11.0</v>
      </c>
      <c r="T16" s="30"/>
      <c r="U16" s="30"/>
      <c r="V16" s="30"/>
      <c r="W16" s="30"/>
      <c r="X16" s="30" t="s">
        <v>60</v>
      </c>
      <c r="Y16" s="30"/>
      <c r="Z16" s="30"/>
      <c r="AA16" s="30"/>
      <c r="AB16" s="30"/>
      <c r="AC16" s="31"/>
      <c r="AD16" s="31"/>
      <c r="AE16" s="31"/>
      <c r="AF16" s="31"/>
      <c r="AG16" s="31"/>
      <c r="AH16" s="31"/>
      <c r="AI16" s="31"/>
      <c r="AJ16" s="31"/>
      <c r="AK16" s="31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18"/>
      <c r="BF16" s="18"/>
    </row>
    <row r="17" ht="15.75" customHeight="1">
      <c r="A17" s="11" t="s">
        <v>59</v>
      </c>
      <c r="B17" s="12">
        <v>2.0</v>
      </c>
      <c r="C17" s="12">
        <v>4.0</v>
      </c>
      <c r="D17" s="12">
        <v>1.0</v>
      </c>
      <c r="E17" s="12">
        <v>4.0</v>
      </c>
      <c r="F17" s="12">
        <v>5.0</v>
      </c>
      <c r="G17" s="12">
        <v>43.0</v>
      </c>
      <c r="H17" s="12" t="s">
        <v>57</v>
      </c>
      <c r="I17" s="13"/>
      <c r="J17" s="13"/>
      <c r="K17" s="13"/>
      <c r="L17" s="13"/>
      <c r="M17" s="14"/>
      <c r="N17" s="14" t="str">
        <f t="shared" si="2"/>
        <v> </v>
      </c>
      <c r="O17" s="14"/>
      <c r="P17" s="14" t="s">
        <v>60</v>
      </c>
      <c r="Q17" s="14"/>
      <c r="R17" s="15" t="s">
        <v>64</v>
      </c>
      <c r="S17" s="15"/>
      <c r="T17" s="15">
        <v>11.0</v>
      </c>
      <c r="U17" s="15">
        <v>10.0</v>
      </c>
      <c r="V17" s="15"/>
      <c r="W17" s="15"/>
      <c r="X17" s="15"/>
      <c r="Y17" s="15"/>
      <c r="Z17" s="15"/>
      <c r="AA17" s="15"/>
      <c r="AB17" s="15"/>
      <c r="AC17" s="16"/>
      <c r="AD17" s="16"/>
      <c r="AE17" s="16"/>
      <c r="AF17" s="16"/>
      <c r="AG17" s="16"/>
      <c r="AH17" s="16"/>
      <c r="AI17" s="16"/>
      <c r="AJ17" s="16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8"/>
    </row>
    <row r="18" ht="15.75" customHeight="1">
      <c r="A18" s="19" t="s">
        <v>56</v>
      </c>
      <c r="B18" s="20">
        <v>2.0</v>
      </c>
      <c r="C18" s="20">
        <v>1.0</v>
      </c>
      <c r="D18" s="20">
        <v>1.0</v>
      </c>
      <c r="E18" s="20">
        <v>1.0</v>
      </c>
      <c r="F18" s="20">
        <v>10.0</v>
      </c>
      <c r="G18" s="20">
        <v>47.0</v>
      </c>
      <c r="H18" s="20" t="s">
        <v>57</v>
      </c>
      <c r="I18" s="21"/>
      <c r="J18" s="21"/>
      <c r="K18" s="21"/>
      <c r="L18" s="21"/>
      <c r="M18" s="22"/>
      <c r="N18" s="22" t="str">
        <f t="shared" si="2"/>
        <v> </v>
      </c>
      <c r="O18" s="22"/>
      <c r="P18" s="22"/>
      <c r="Q18" s="22"/>
      <c r="R18" s="23" t="s">
        <v>63</v>
      </c>
      <c r="S18" s="23"/>
      <c r="T18" s="23"/>
      <c r="U18" s="23"/>
      <c r="V18" s="23"/>
      <c r="W18" s="23"/>
      <c r="X18" s="23" t="s">
        <v>60</v>
      </c>
      <c r="Y18" s="23"/>
      <c r="Z18" s="23"/>
      <c r="AA18" s="23"/>
      <c r="AB18" s="23"/>
      <c r="AC18" s="24"/>
      <c r="AD18" s="24"/>
      <c r="AE18" s="24"/>
      <c r="AF18" s="24"/>
      <c r="AG18" s="24"/>
      <c r="AH18" s="24"/>
      <c r="AI18" s="24"/>
      <c r="AJ18" s="24"/>
      <c r="AK18" s="24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18"/>
      <c r="BF18" s="18"/>
    </row>
    <row r="19" ht="15.75" customHeight="1">
      <c r="A19" s="26" t="s">
        <v>56</v>
      </c>
      <c r="B19" s="27">
        <v>2.0</v>
      </c>
      <c r="C19" s="27">
        <v>2.0</v>
      </c>
      <c r="D19" s="27">
        <v>1.0</v>
      </c>
      <c r="E19" s="27">
        <v>2.0</v>
      </c>
      <c r="F19" s="27">
        <v>10.0</v>
      </c>
      <c r="G19" s="27">
        <v>47.0</v>
      </c>
      <c r="H19" s="27" t="s">
        <v>57</v>
      </c>
      <c r="I19" s="28"/>
      <c r="J19" s="28"/>
      <c r="K19" s="28"/>
      <c r="L19" s="28"/>
      <c r="M19" s="29" t="s">
        <v>60</v>
      </c>
      <c r="N19" s="29" t="str">
        <f t="shared" si="2"/>
        <v> </v>
      </c>
      <c r="O19" s="29"/>
      <c r="P19" s="29"/>
      <c r="Q19" s="29"/>
      <c r="R19" s="30" t="s">
        <v>62</v>
      </c>
      <c r="S19" s="30"/>
      <c r="T19" s="30"/>
      <c r="U19" s="30">
        <v>11.0</v>
      </c>
      <c r="V19" s="30"/>
      <c r="W19" s="30"/>
      <c r="X19" s="30"/>
      <c r="Y19" s="30"/>
      <c r="Z19" s="30"/>
      <c r="AA19" s="30"/>
      <c r="AB19" s="30"/>
      <c r="AC19" s="31"/>
      <c r="AD19" s="31"/>
      <c r="AE19" s="31"/>
      <c r="AF19" s="31"/>
      <c r="AG19" s="31"/>
      <c r="AH19" s="31"/>
      <c r="AI19" s="31"/>
      <c r="AJ19" s="31"/>
      <c r="AK19" s="31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 t="s">
        <v>60</v>
      </c>
      <c r="BA19" s="32">
        <v>3.0</v>
      </c>
      <c r="BB19" s="32"/>
      <c r="BC19" s="32"/>
      <c r="BD19" s="32"/>
      <c r="BE19" s="18"/>
      <c r="BF19" s="18"/>
    </row>
    <row r="20" ht="15.75" customHeight="1">
      <c r="A20" s="26" t="s">
        <v>56</v>
      </c>
      <c r="B20" s="27">
        <v>2.0</v>
      </c>
      <c r="C20" s="27">
        <v>3.0</v>
      </c>
      <c r="D20" s="27">
        <v>1.0</v>
      </c>
      <c r="E20" s="27">
        <v>1.0</v>
      </c>
      <c r="F20" s="27">
        <v>10.0</v>
      </c>
      <c r="G20" s="27">
        <v>42.0</v>
      </c>
      <c r="H20" s="27" t="s">
        <v>65</v>
      </c>
      <c r="I20" s="28"/>
      <c r="J20" s="28"/>
      <c r="K20" s="28"/>
      <c r="L20" s="28"/>
      <c r="M20" s="29"/>
      <c r="N20" s="29" t="str">
        <f t="shared" si="2"/>
        <v> </v>
      </c>
      <c r="O20" s="29"/>
      <c r="P20" s="29"/>
      <c r="Q20" s="29"/>
      <c r="R20" s="30" t="s">
        <v>63</v>
      </c>
      <c r="S20" s="30"/>
      <c r="T20" s="30"/>
      <c r="U20" s="30"/>
      <c r="V20" s="30"/>
      <c r="W20" s="30"/>
      <c r="X20" s="30" t="s">
        <v>60</v>
      </c>
      <c r="Y20" s="30"/>
      <c r="Z20" s="30"/>
      <c r="AA20" s="30"/>
      <c r="AB20" s="30"/>
      <c r="AC20" s="31"/>
      <c r="AD20" s="31"/>
      <c r="AE20" s="31"/>
      <c r="AF20" s="31"/>
      <c r="AG20" s="31"/>
      <c r="AH20" s="31"/>
      <c r="AI20" s="31"/>
      <c r="AJ20" s="31"/>
      <c r="AK20" s="31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18"/>
      <c r="BF20" s="18"/>
    </row>
    <row r="21" ht="15.75" customHeight="1">
      <c r="A21" s="26" t="s">
        <v>56</v>
      </c>
      <c r="B21" s="27">
        <v>2.0</v>
      </c>
      <c r="C21" s="27">
        <v>4.0</v>
      </c>
      <c r="D21" s="27">
        <v>1.0</v>
      </c>
      <c r="E21" s="27">
        <v>2.0</v>
      </c>
      <c r="F21" s="27">
        <v>10.0</v>
      </c>
      <c r="G21" s="27">
        <v>42.0</v>
      </c>
      <c r="H21" s="27" t="s">
        <v>65</v>
      </c>
      <c r="I21" s="28"/>
      <c r="J21" s="28"/>
      <c r="K21" s="28"/>
      <c r="L21" s="28"/>
      <c r="M21" s="29"/>
      <c r="N21" s="29" t="str">
        <f t="shared" si="2"/>
        <v> </v>
      </c>
      <c r="O21" s="29"/>
      <c r="P21" s="29"/>
      <c r="Q21" s="29"/>
      <c r="R21" s="30" t="s">
        <v>63</v>
      </c>
      <c r="S21" s="30"/>
      <c r="T21" s="30"/>
      <c r="U21" s="30"/>
      <c r="V21" s="30"/>
      <c r="W21" s="30"/>
      <c r="X21" s="30" t="s">
        <v>60</v>
      </c>
      <c r="Y21" s="30"/>
      <c r="Z21" s="30"/>
      <c r="AA21" s="30"/>
      <c r="AB21" s="30"/>
      <c r="AC21" s="31"/>
      <c r="AD21" s="31"/>
      <c r="AE21" s="31"/>
      <c r="AF21" s="31"/>
      <c r="AG21" s="31"/>
      <c r="AH21" s="31"/>
      <c r="AI21" s="31"/>
      <c r="AJ21" s="31"/>
      <c r="AK21" s="31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18"/>
      <c r="BF21" s="18"/>
    </row>
    <row r="22" ht="15.75" customHeight="1">
      <c r="A22" s="26" t="s">
        <v>56</v>
      </c>
      <c r="B22" s="27">
        <v>2.0</v>
      </c>
      <c r="C22" s="27">
        <v>5.0</v>
      </c>
      <c r="D22" s="27">
        <v>1.0</v>
      </c>
      <c r="E22" s="27">
        <v>3.0</v>
      </c>
      <c r="F22" s="27">
        <v>10.0</v>
      </c>
      <c r="G22" s="27">
        <v>42.0</v>
      </c>
      <c r="H22" s="27" t="s">
        <v>65</v>
      </c>
      <c r="I22" s="28"/>
      <c r="J22" s="28"/>
      <c r="K22" s="28"/>
      <c r="L22" s="28"/>
      <c r="M22" s="29"/>
      <c r="N22" s="29" t="str">
        <f t="shared" si="2"/>
        <v>Sim</v>
      </c>
      <c r="O22" s="29"/>
      <c r="P22" s="29"/>
      <c r="Q22" s="29"/>
      <c r="R22" s="30" t="s">
        <v>63</v>
      </c>
      <c r="S22" s="30"/>
      <c r="T22" s="30"/>
      <c r="U22" s="30">
        <v>-7.0</v>
      </c>
      <c r="V22" s="30"/>
      <c r="W22" s="30"/>
      <c r="X22" s="30"/>
      <c r="Y22" s="30"/>
      <c r="Z22" s="30"/>
      <c r="AA22" s="30"/>
      <c r="AB22" s="30"/>
      <c r="AC22" s="31"/>
      <c r="AD22" s="31"/>
      <c r="AE22" s="31"/>
      <c r="AF22" s="31"/>
      <c r="AG22" s="31"/>
      <c r="AH22" s="31"/>
      <c r="AI22" s="31"/>
      <c r="AJ22" s="31"/>
      <c r="AK22" s="31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 t="s">
        <v>60</v>
      </c>
      <c r="BA22" s="32">
        <v>3.0</v>
      </c>
      <c r="BB22" s="32"/>
      <c r="BC22" s="32"/>
      <c r="BD22" s="32"/>
      <c r="BE22" s="18"/>
      <c r="BF22" s="18"/>
    </row>
    <row r="23" ht="15.75" customHeight="1">
      <c r="A23" s="11" t="s">
        <v>56</v>
      </c>
      <c r="B23" s="12">
        <v>2.0</v>
      </c>
      <c r="C23" s="12">
        <v>6.0</v>
      </c>
      <c r="D23" s="12">
        <v>1.0</v>
      </c>
      <c r="E23" s="12">
        <v>4.0</v>
      </c>
      <c r="F23" s="12">
        <v>10.0</v>
      </c>
      <c r="G23" s="12">
        <v>42.0</v>
      </c>
      <c r="H23" s="12" t="s">
        <v>65</v>
      </c>
      <c r="I23" s="13"/>
      <c r="J23" s="13"/>
      <c r="K23" s="13"/>
      <c r="L23" s="13"/>
      <c r="M23" s="14"/>
      <c r="N23" s="14" t="str">
        <f t="shared" si="2"/>
        <v> </v>
      </c>
      <c r="O23" s="14"/>
      <c r="P23" s="14"/>
      <c r="Q23" s="14"/>
      <c r="R23" s="15" t="s">
        <v>64</v>
      </c>
      <c r="S23" s="15"/>
      <c r="T23" s="15"/>
      <c r="U23" s="15" t="s">
        <v>66</v>
      </c>
      <c r="V23" s="15"/>
      <c r="W23" s="15"/>
      <c r="X23" s="15"/>
      <c r="Y23" s="15"/>
      <c r="Z23" s="15"/>
      <c r="AA23" s="15"/>
      <c r="AB23" s="15"/>
      <c r="AC23" s="16"/>
      <c r="AD23" s="16"/>
      <c r="AE23" s="16"/>
      <c r="AF23" s="16"/>
      <c r="AG23" s="16"/>
      <c r="AH23" s="16"/>
      <c r="AI23" s="16"/>
      <c r="AJ23" s="16"/>
      <c r="AK23" s="16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18"/>
    </row>
    <row r="24" ht="15.75" customHeight="1">
      <c r="A24" s="19" t="s">
        <v>59</v>
      </c>
      <c r="B24" s="20">
        <v>3.0</v>
      </c>
      <c r="C24" s="20">
        <v>1.0</v>
      </c>
      <c r="D24" s="20">
        <v>1.0</v>
      </c>
      <c r="E24" s="20">
        <v>1.0</v>
      </c>
      <c r="F24" s="20">
        <v>10.0</v>
      </c>
      <c r="G24" s="20">
        <v>20.0</v>
      </c>
      <c r="H24" s="20" t="s">
        <v>65</v>
      </c>
      <c r="I24" s="21"/>
      <c r="J24" s="21"/>
      <c r="K24" s="21"/>
      <c r="L24" s="21"/>
      <c r="M24" s="22"/>
      <c r="N24" s="22" t="str">
        <f t="shared" si="2"/>
        <v> </v>
      </c>
      <c r="O24" s="22"/>
      <c r="P24" s="22"/>
      <c r="Q24" s="22"/>
      <c r="R24" s="23" t="s">
        <v>62</v>
      </c>
      <c r="S24" s="23">
        <v>11.0</v>
      </c>
      <c r="T24" s="23">
        <v>21.0</v>
      </c>
      <c r="U24" s="23">
        <v>0.0</v>
      </c>
      <c r="V24" s="23"/>
      <c r="W24" s="23"/>
      <c r="X24" s="23"/>
      <c r="Y24" s="23"/>
      <c r="Z24" s="23"/>
      <c r="AA24" s="23"/>
      <c r="AB24" s="23"/>
      <c r="AC24" s="24"/>
      <c r="AD24" s="24"/>
      <c r="AE24" s="24"/>
      <c r="AF24" s="24"/>
      <c r="AG24" s="24"/>
      <c r="AH24" s="24"/>
      <c r="AI24" s="24"/>
      <c r="AJ24" s="24"/>
      <c r="AK24" s="24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18"/>
      <c r="BF24" s="18"/>
    </row>
    <row r="25" ht="15.75" customHeight="1">
      <c r="A25" s="26" t="s">
        <v>59</v>
      </c>
      <c r="B25" s="27">
        <v>3.0</v>
      </c>
      <c r="C25" s="27">
        <v>2.0</v>
      </c>
      <c r="D25" s="27">
        <v>1.0</v>
      </c>
      <c r="E25" s="27">
        <v>2.0</v>
      </c>
      <c r="F25" s="27">
        <v>10.0</v>
      </c>
      <c r="G25" s="27">
        <v>20.0</v>
      </c>
      <c r="H25" s="27" t="s">
        <v>57</v>
      </c>
      <c r="I25" s="28"/>
      <c r="J25" s="28"/>
      <c r="K25" s="28"/>
      <c r="L25" s="28"/>
      <c r="M25" s="29"/>
      <c r="N25" s="29" t="str">
        <f t="shared" si="2"/>
        <v> </v>
      </c>
      <c r="O25" s="29"/>
      <c r="P25" s="29"/>
      <c r="Q25" s="29"/>
      <c r="R25" s="30" t="s">
        <v>62</v>
      </c>
      <c r="S25" s="30">
        <v>11.0</v>
      </c>
      <c r="T25" s="30">
        <v>11.0</v>
      </c>
      <c r="U25" s="30">
        <v>6.0</v>
      </c>
      <c r="V25" s="30"/>
      <c r="W25" s="30"/>
      <c r="X25" s="30"/>
      <c r="Y25" s="30"/>
      <c r="Z25" s="30"/>
      <c r="AA25" s="30"/>
      <c r="AB25" s="30"/>
      <c r="AC25" s="31"/>
      <c r="AD25" s="31"/>
      <c r="AE25" s="31"/>
      <c r="AF25" s="31"/>
      <c r="AG25" s="31"/>
      <c r="AH25" s="31"/>
      <c r="AI25" s="31"/>
      <c r="AJ25" s="31"/>
      <c r="AK25" s="31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18"/>
      <c r="BF25" s="18"/>
    </row>
    <row r="26" ht="15.75" customHeight="1">
      <c r="A26" s="26" t="s">
        <v>59</v>
      </c>
      <c r="B26" s="27">
        <v>3.0</v>
      </c>
      <c r="C26" s="27">
        <v>3.0</v>
      </c>
      <c r="D26" s="27">
        <v>1.0</v>
      </c>
      <c r="E26" s="27">
        <v>3.0</v>
      </c>
      <c r="F26" s="27">
        <v>4.0</v>
      </c>
      <c r="G26" s="27">
        <v>26.0</v>
      </c>
      <c r="H26" s="27" t="s">
        <v>57</v>
      </c>
      <c r="I26" s="28"/>
      <c r="J26" s="28"/>
      <c r="K26" s="28"/>
      <c r="L26" s="28"/>
      <c r="M26" s="29" t="s">
        <v>60</v>
      </c>
      <c r="N26" s="29" t="str">
        <f t="shared" si="2"/>
        <v>Sim</v>
      </c>
      <c r="O26" s="29"/>
      <c r="P26" s="29"/>
      <c r="Q26" s="29"/>
      <c r="R26" s="30" t="s">
        <v>63</v>
      </c>
      <c r="S26" s="30">
        <v>11.0</v>
      </c>
      <c r="T26" s="30">
        <v>84.0</v>
      </c>
      <c r="U26" s="30">
        <v>23.0</v>
      </c>
      <c r="V26" s="30"/>
      <c r="W26" s="30"/>
      <c r="X26" s="30"/>
      <c r="Y26" s="30"/>
      <c r="Z26" s="30"/>
      <c r="AA26" s="30"/>
      <c r="AB26" s="30"/>
      <c r="AC26" s="31"/>
      <c r="AD26" s="31"/>
      <c r="AE26" s="31"/>
      <c r="AF26" s="31"/>
      <c r="AG26" s="31"/>
      <c r="AH26" s="31"/>
      <c r="AI26" s="31"/>
      <c r="AJ26" s="31"/>
      <c r="AK26" s="31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18"/>
      <c r="BF26" s="18"/>
    </row>
    <row r="27" ht="15.75" customHeight="1">
      <c r="A27" s="26" t="s">
        <v>59</v>
      </c>
      <c r="B27" s="27">
        <v>3.0</v>
      </c>
      <c r="C27" s="27">
        <v>4.0</v>
      </c>
      <c r="D27" s="27">
        <v>2.0</v>
      </c>
      <c r="E27" s="27">
        <v>1.0</v>
      </c>
      <c r="F27" s="27">
        <v>10.0</v>
      </c>
      <c r="G27" s="27">
        <v>49.0</v>
      </c>
      <c r="H27" s="27" t="s">
        <v>57</v>
      </c>
      <c r="I27" s="28"/>
      <c r="J27" s="28"/>
      <c r="K27" s="28"/>
      <c r="L27" s="28"/>
      <c r="M27" s="29"/>
      <c r="N27" s="29" t="str">
        <f t="shared" si="2"/>
        <v> </v>
      </c>
      <c r="O27" s="29"/>
      <c r="P27" s="29"/>
      <c r="Q27" s="29"/>
      <c r="R27" s="30" t="s">
        <v>62</v>
      </c>
      <c r="S27" s="30">
        <v>11.0</v>
      </c>
      <c r="T27" s="30">
        <v>21.0</v>
      </c>
      <c r="U27" s="30">
        <v>0.0</v>
      </c>
      <c r="V27" s="30"/>
      <c r="W27" s="30"/>
      <c r="X27" s="30"/>
      <c r="Y27" s="30"/>
      <c r="Z27" s="30"/>
      <c r="AA27" s="30"/>
      <c r="AB27" s="30"/>
      <c r="AC27" s="31"/>
      <c r="AD27" s="31"/>
      <c r="AE27" s="31"/>
      <c r="AF27" s="31"/>
      <c r="AG27" s="31"/>
      <c r="AH27" s="31"/>
      <c r="AI27" s="31"/>
      <c r="AJ27" s="31"/>
      <c r="AK27" s="31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18"/>
      <c r="BF27" s="18"/>
    </row>
    <row r="28" ht="15.75" customHeight="1">
      <c r="A28" s="26" t="s">
        <v>59</v>
      </c>
      <c r="B28" s="27">
        <v>3.0</v>
      </c>
      <c r="C28" s="27">
        <v>5.0</v>
      </c>
      <c r="D28" s="27">
        <v>2.0</v>
      </c>
      <c r="E28" s="27">
        <v>2.0</v>
      </c>
      <c r="F28" s="27">
        <v>10.0</v>
      </c>
      <c r="G28" s="27">
        <v>49.0</v>
      </c>
      <c r="H28" s="27" t="s">
        <v>57</v>
      </c>
      <c r="I28" s="28"/>
      <c r="J28" s="28"/>
      <c r="K28" s="28"/>
      <c r="L28" s="28"/>
      <c r="M28" s="29"/>
      <c r="N28" s="29" t="str">
        <f t="shared" si="2"/>
        <v> </v>
      </c>
      <c r="O28" s="29"/>
      <c r="P28" s="29"/>
      <c r="Q28" s="29"/>
      <c r="R28" s="30" t="s">
        <v>62</v>
      </c>
      <c r="S28" s="30">
        <v>11.0</v>
      </c>
      <c r="T28" s="30">
        <v>11.0</v>
      </c>
      <c r="U28" s="30">
        <v>5.0</v>
      </c>
      <c r="V28" s="30"/>
      <c r="W28" s="30"/>
      <c r="X28" s="30"/>
      <c r="Y28" s="30"/>
      <c r="Z28" s="30"/>
      <c r="AA28" s="30"/>
      <c r="AB28" s="30"/>
      <c r="AC28" s="31"/>
      <c r="AD28" s="31"/>
      <c r="AE28" s="31"/>
      <c r="AF28" s="31"/>
      <c r="AG28" s="31"/>
      <c r="AH28" s="31"/>
      <c r="AI28" s="31"/>
      <c r="AJ28" s="31"/>
      <c r="AK28" s="31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18"/>
      <c r="BF28" s="18"/>
    </row>
    <row r="29" ht="15.75" customHeight="1">
      <c r="A29" s="26" t="s">
        <v>59</v>
      </c>
      <c r="B29" s="27">
        <v>3.0</v>
      </c>
      <c r="C29" s="27">
        <v>6.0</v>
      </c>
      <c r="D29" s="27">
        <v>2.0</v>
      </c>
      <c r="E29" s="27">
        <v>3.0</v>
      </c>
      <c r="F29" s="27">
        <v>5.0</v>
      </c>
      <c r="G29" s="27">
        <v>46.0</v>
      </c>
      <c r="H29" s="27" t="s">
        <v>65</v>
      </c>
      <c r="I29" s="28"/>
      <c r="J29" s="28"/>
      <c r="K29" s="28"/>
      <c r="L29" s="28"/>
      <c r="M29" s="29"/>
      <c r="N29" s="29" t="str">
        <f t="shared" si="2"/>
        <v>Sim</v>
      </c>
      <c r="O29" s="29"/>
      <c r="P29" s="29"/>
      <c r="Q29" s="29"/>
      <c r="R29" s="30" t="s">
        <v>63</v>
      </c>
      <c r="S29" s="30">
        <v>11.0</v>
      </c>
      <c r="T29" s="30">
        <v>31.0</v>
      </c>
      <c r="U29" s="30"/>
      <c r="V29" s="30"/>
      <c r="W29" s="30"/>
      <c r="X29" s="30" t="s">
        <v>60</v>
      </c>
      <c r="Y29" s="30"/>
      <c r="Z29" s="30"/>
      <c r="AA29" s="30"/>
      <c r="AB29" s="30"/>
      <c r="AC29" s="31"/>
      <c r="AD29" s="31"/>
      <c r="AE29" s="31"/>
      <c r="AF29" s="31"/>
      <c r="AG29" s="31"/>
      <c r="AH29" s="31"/>
      <c r="AI29" s="31"/>
      <c r="AJ29" s="31"/>
      <c r="AK29" s="31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18"/>
      <c r="BF29" s="18"/>
    </row>
    <row r="30" ht="15.75" customHeight="1">
      <c r="A30" s="11" t="s">
        <v>59</v>
      </c>
      <c r="B30" s="12">
        <v>3.0</v>
      </c>
      <c r="C30" s="12">
        <v>7.0</v>
      </c>
      <c r="D30" s="12">
        <v>2.0</v>
      </c>
      <c r="E30" s="12">
        <v>4.0</v>
      </c>
      <c r="F30" s="12">
        <v>5.0</v>
      </c>
      <c r="G30" s="12">
        <v>46.0</v>
      </c>
      <c r="H30" s="12" t="s">
        <v>65</v>
      </c>
      <c r="I30" s="13"/>
      <c r="J30" s="13"/>
      <c r="K30" s="13"/>
      <c r="L30" s="13"/>
      <c r="M30" s="14"/>
      <c r="N30" s="14" t="str">
        <f t="shared" si="2"/>
        <v> </v>
      </c>
      <c r="O30" s="14"/>
      <c r="P30" s="14"/>
      <c r="Q30" s="14"/>
      <c r="R30" s="15" t="s">
        <v>64</v>
      </c>
      <c r="S30" s="15"/>
      <c r="T30" s="15">
        <v>11.0</v>
      </c>
      <c r="U30" s="15">
        <v>12.0</v>
      </c>
      <c r="V30" s="15"/>
      <c r="W30" s="15"/>
      <c r="X30" s="15"/>
      <c r="Y30" s="15"/>
      <c r="Z30" s="15"/>
      <c r="AA30" s="15"/>
      <c r="AB30" s="15"/>
      <c r="AC30" s="16"/>
      <c r="AD30" s="16"/>
      <c r="AE30" s="16"/>
      <c r="AF30" s="16"/>
      <c r="AG30" s="16"/>
      <c r="AH30" s="16"/>
      <c r="AI30" s="16"/>
      <c r="AJ30" s="16"/>
      <c r="AK30" s="16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18"/>
    </row>
    <row r="31" ht="15.75" customHeight="1">
      <c r="A31" s="19" t="s">
        <v>56</v>
      </c>
      <c r="B31" s="20">
        <v>3.0</v>
      </c>
      <c r="C31" s="20">
        <v>1.0</v>
      </c>
      <c r="D31" s="20">
        <v>2.0</v>
      </c>
      <c r="E31" s="20">
        <v>1.0</v>
      </c>
      <c r="F31" s="20">
        <v>10.0</v>
      </c>
      <c r="G31" s="20">
        <v>34.0</v>
      </c>
      <c r="H31" s="20" t="s">
        <v>57</v>
      </c>
      <c r="I31" s="21"/>
      <c r="J31" s="21"/>
      <c r="K31" s="21"/>
      <c r="L31" s="21"/>
      <c r="M31" s="22"/>
      <c r="N31" s="22" t="str">
        <f t="shared" si="2"/>
        <v> </v>
      </c>
      <c r="O31" s="22"/>
      <c r="P31" s="22"/>
      <c r="Q31" s="22"/>
      <c r="R31" s="23" t="s">
        <v>62</v>
      </c>
      <c r="S31" s="23"/>
      <c r="T31" s="23"/>
      <c r="U31" s="23">
        <v>2.0</v>
      </c>
      <c r="V31" s="23"/>
      <c r="W31" s="23"/>
      <c r="X31" s="23"/>
      <c r="Y31" s="23"/>
      <c r="Z31" s="23"/>
      <c r="AA31" s="23"/>
      <c r="AB31" s="23"/>
      <c r="AC31" s="24"/>
      <c r="AD31" s="24"/>
      <c r="AE31" s="24"/>
      <c r="AF31" s="24"/>
      <c r="AG31" s="24"/>
      <c r="AH31" s="24"/>
      <c r="AI31" s="24"/>
      <c r="AJ31" s="24"/>
      <c r="AK31" s="24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 t="s">
        <v>60</v>
      </c>
      <c r="BA31" s="25">
        <v>99.0</v>
      </c>
      <c r="BB31" s="25"/>
      <c r="BC31" s="25"/>
      <c r="BD31" s="25"/>
      <c r="BE31" s="18"/>
      <c r="BF31" s="18"/>
    </row>
    <row r="32" ht="15.75" customHeight="1">
      <c r="A32" s="26" t="s">
        <v>56</v>
      </c>
      <c r="B32" s="27">
        <v>3.0</v>
      </c>
      <c r="C32" s="27">
        <v>2.0</v>
      </c>
      <c r="D32" s="27">
        <v>2.0</v>
      </c>
      <c r="E32" s="27">
        <v>2.0</v>
      </c>
      <c r="F32" s="27">
        <v>8.0</v>
      </c>
      <c r="G32" s="27">
        <v>36.0</v>
      </c>
      <c r="H32" s="27" t="s">
        <v>57</v>
      </c>
      <c r="I32" s="28"/>
      <c r="J32" s="28"/>
      <c r="K32" s="28"/>
      <c r="L32" s="28"/>
      <c r="M32" s="29"/>
      <c r="N32" s="29" t="str">
        <f t="shared" si="2"/>
        <v> </v>
      </c>
      <c r="O32" s="29"/>
      <c r="P32" s="29"/>
      <c r="Q32" s="29"/>
      <c r="R32" s="30" t="s">
        <v>63</v>
      </c>
      <c r="S32" s="30"/>
      <c r="T32" s="30"/>
      <c r="U32" s="30"/>
      <c r="V32" s="30"/>
      <c r="W32" s="30"/>
      <c r="X32" s="30" t="s">
        <v>60</v>
      </c>
      <c r="Y32" s="30"/>
      <c r="Z32" s="30"/>
      <c r="AA32" s="30"/>
      <c r="AB32" s="30"/>
      <c r="AC32" s="31"/>
      <c r="AD32" s="31"/>
      <c r="AE32" s="31"/>
      <c r="AF32" s="31"/>
      <c r="AG32" s="31"/>
      <c r="AH32" s="31"/>
      <c r="AI32" s="31"/>
      <c r="AJ32" s="31"/>
      <c r="AK32" s="31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18"/>
      <c r="BF32" s="18"/>
    </row>
    <row r="33" ht="15.75" customHeight="1">
      <c r="A33" s="26" t="s">
        <v>56</v>
      </c>
      <c r="B33" s="27">
        <v>3.0</v>
      </c>
      <c r="C33" s="27">
        <v>3.0</v>
      </c>
      <c r="D33" s="27">
        <v>2.0</v>
      </c>
      <c r="E33" s="27">
        <v>3.0</v>
      </c>
      <c r="F33" s="27">
        <v>8.0</v>
      </c>
      <c r="G33" s="27">
        <v>36.0</v>
      </c>
      <c r="H33" s="27" t="s">
        <v>57</v>
      </c>
      <c r="I33" s="28"/>
      <c r="J33" s="28"/>
      <c r="K33" s="28"/>
      <c r="L33" s="28"/>
      <c r="M33" s="29" t="s">
        <v>60</v>
      </c>
      <c r="N33" s="29" t="str">
        <f t="shared" si="2"/>
        <v>Sim</v>
      </c>
      <c r="O33" s="29"/>
      <c r="P33" s="29"/>
      <c r="Q33" s="29"/>
      <c r="R33" s="30" t="s">
        <v>63</v>
      </c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1"/>
      <c r="AD33" s="31"/>
      <c r="AE33" s="31"/>
      <c r="AF33" s="31"/>
      <c r="AG33" s="31"/>
      <c r="AH33" s="31"/>
      <c r="AI33" s="31"/>
      <c r="AJ33" s="31"/>
      <c r="AK33" s="31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 t="s">
        <v>60</v>
      </c>
      <c r="BA33" s="32">
        <v>30.0</v>
      </c>
      <c r="BB33" s="32"/>
      <c r="BC33" s="32"/>
      <c r="BD33" s="32"/>
      <c r="BE33" s="18"/>
      <c r="BF33" s="18"/>
    </row>
    <row r="34" ht="15.75" customHeight="1">
      <c r="A34" s="26" t="s">
        <v>56</v>
      </c>
      <c r="B34" s="27">
        <v>3.0</v>
      </c>
      <c r="C34" s="27">
        <v>4.0</v>
      </c>
      <c r="D34" s="27">
        <v>2.0</v>
      </c>
      <c r="E34" s="27">
        <v>1.0</v>
      </c>
      <c r="F34" s="27">
        <v>10.0</v>
      </c>
      <c r="G34" s="27">
        <v>20.0</v>
      </c>
      <c r="H34" s="27" t="s">
        <v>65</v>
      </c>
      <c r="I34" s="28"/>
      <c r="J34" s="28"/>
      <c r="K34" s="28"/>
      <c r="L34" s="28"/>
      <c r="M34" s="29"/>
      <c r="N34" s="29" t="str">
        <f t="shared" si="2"/>
        <v> </v>
      </c>
      <c r="O34" s="29"/>
      <c r="P34" s="29"/>
      <c r="Q34" s="29"/>
      <c r="R34" s="30" t="s">
        <v>63</v>
      </c>
      <c r="S34" s="30"/>
      <c r="T34" s="30"/>
      <c r="U34" s="30"/>
      <c r="V34" s="30"/>
      <c r="W34" s="30"/>
      <c r="X34" s="30" t="s">
        <v>60</v>
      </c>
      <c r="Y34" s="30"/>
      <c r="Z34" s="30"/>
      <c r="AA34" s="30"/>
      <c r="AB34" s="30"/>
      <c r="AC34" s="31"/>
      <c r="AD34" s="31"/>
      <c r="AE34" s="31"/>
      <c r="AF34" s="31"/>
      <c r="AG34" s="31"/>
      <c r="AH34" s="31"/>
      <c r="AI34" s="31"/>
      <c r="AJ34" s="31"/>
      <c r="AK34" s="31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18"/>
      <c r="BF34" s="18"/>
    </row>
    <row r="35" ht="15.75" customHeight="1">
      <c r="A35" s="26" t="s">
        <v>56</v>
      </c>
      <c r="B35" s="27">
        <v>3.0</v>
      </c>
      <c r="C35" s="27">
        <v>5.0</v>
      </c>
      <c r="D35" s="27">
        <v>2.0</v>
      </c>
      <c r="E35" s="27">
        <v>2.0</v>
      </c>
      <c r="F35" s="27">
        <v>10.0</v>
      </c>
      <c r="G35" s="27">
        <v>20.0</v>
      </c>
      <c r="H35" s="27" t="s">
        <v>65</v>
      </c>
      <c r="I35" s="28"/>
      <c r="J35" s="28"/>
      <c r="K35" s="28"/>
      <c r="L35" s="28"/>
      <c r="M35" s="29"/>
      <c r="N35" s="29" t="str">
        <f t="shared" si="2"/>
        <v> </v>
      </c>
      <c r="O35" s="29"/>
      <c r="P35" s="29"/>
      <c r="Q35" s="29"/>
      <c r="R35" s="30" t="s">
        <v>62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1"/>
      <c r="AD35" s="31"/>
      <c r="AE35" s="31"/>
      <c r="AF35" s="31"/>
      <c r="AG35" s="31"/>
      <c r="AH35" s="31"/>
      <c r="AI35" s="31"/>
      <c r="AJ35" s="31"/>
      <c r="AK35" s="31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 t="s">
        <v>60</v>
      </c>
      <c r="BA35" s="32">
        <v>51.0</v>
      </c>
      <c r="BB35" s="32">
        <v>64.0</v>
      </c>
      <c r="BC35" s="32"/>
      <c r="BD35" s="32"/>
      <c r="BE35" s="18"/>
      <c r="BF35" s="18"/>
    </row>
    <row r="36" ht="15.75" customHeight="1">
      <c r="A36" s="26" t="s">
        <v>56</v>
      </c>
      <c r="B36" s="27">
        <v>3.0</v>
      </c>
      <c r="C36" s="27">
        <v>6.0</v>
      </c>
      <c r="D36" s="27">
        <v>2.0</v>
      </c>
      <c r="E36" s="27">
        <v>3.0</v>
      </c>
      <c r="F36" s="27">
        <v>10.0</v>
      </c>
      <c r="G36" s="27">
        <v>20.0</v>
      </c>
      <c r="H36" s="27" t="s">
        <v>65</v>
      </c>
      <c r="I36" s="28"/>
      <c r="J36" s="28"/>
      <c r="K36" s="28"/>
      <c r="L36" s="28"/>
      <c r="M36" s="29"/>
      <c r="N36" s="29" t="str">
        <f t="shared" si="2"/>
        <v>Sim</v>
      </c>
      <c r="O36" s="29"/>
      <c r="P36" s="29"/>
      <c r="Q36" s="29"/>
      <c r="R36" s="30" t="s">
        <v>63</v>
      </c>
      <c r="S36" s="30"/>
      <c r="T36" s="30"/>
      <c r="U36" s="30"/>
      <c r="V36" s="30" t="s">
        <v>60</v>
      </c>
      <c r="W36" s="30"/>
      <c r="X36" s="30"/>
      <c r="Y36" s="30"/>
      <c r="Z36" s="30"/>
      <c r="AA36" s="30"/>
      <c r="AB36" s="30"/>
      <c r="AC36" s="31"/>
      <c r="AD36" s="31"/>
      <c r="AE36" s="31"/>
      <c r="AF36" s="31"/>
      <c r="AG36" s="31"/>
      <c r="AH36" s="31"/>
      <c r="AI36" s="31"/>
      <c r="AJ36" s="31"/>
      <c r="AK36" s="31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18"/>
      <c r="BF36" s="18"/>
    </row>
    <row r="37" ht="15.75" customHeight="1">
      <c r="A37" s="11" t="s">
        <v>56</v>
      </c>
      <c r="B37" s="12">
        <v>3.0</v>
      </c>
      <c r="C37" s="12">
        <v>7.0</v>
      </c>
      <c r="D37" s="12">
        <v>2.0</v>
      </c>
      <c r="E37" s="12"/>
      <c r="F37" s="12"/>
      <c r="G37" s="12">
        <v>2.0</v>
      </c>
      <c r="H37" s="12" t="s">
        <v>65</v>
      </c>
      <c r="I37" s="13"/>
      <c r="J37" s="13"/>
      <c r="K37" s="13"/>
      <c r="L37" s="13"/>
      <c r="M37" s="14"/>
      <c r="N37" s="14" t="str">
        <f t="shared" si="2"/>
        <v> </v>
      </c>
      <c r="O37" s="14"/>
      <c r="P37" s="14"/>
      <c r="Q37" s="14"/>
      <c r="R37" s="15" t="s">
        <v>62</v>
      </c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6" t="s">
        <v>60</v>
      </c>
      <c r="AD37" s="16"/>
      <c r="AE37" s="16"/>
      <c r="AF37" s="16"/>
      <c r="AG37" s="16"/>
      <c r="AH37" s="16"/>
      <c r="AI37" s="16"/>
      <c r="AJ37" s="16"/>
      <c r="AK37" s="16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18"/>
    </row>
    <row r="38" ht="15.75" customHeight="1">
      <c r="A38" s="11" t="s">
        <v>56</v>
      </c>
      <c r="B38" s="12"/>
      <c r="C38" s="12"/>
      <c r="D38" s="12">
        <v>2.0</v>
      </c>
      <c r="E38" s="12"/>
      <c r="F38" s="12"/>
      <c r="G38" s="12">
        <v>35.0</v>
      </c>
      <c r="H38" s="12" t="s">
        <v>57</v>
      </c>
      <c r="I38" s="13" t="s">
        <v>60</v>
      </c>
      <c r="J38" s="13" t="s">
        <v>67</v>
      </c>
      <c r="K38" s="13" t="s">
        <v>59</v>
      </c>
      <c r="L38" s="13">
        <v>15.0</v>
      </c>
      <c r="M38" s="14"/>
      <c r="N38" s="14" t="str">
        <f t="shared" si="2"/>
        <v> </v>
      </c>
      <c r="O38" s="14"/>
      <c r="P38" s="14"/>
      <c r="Q38" s="14"/>
      <c r="R38" s="15" t="s">
        <v>58</v>
      </c>
      <c r="S38" s="15"/>
      <c r="T38" s="15"/>
      <c r="U38" s="15">
        <v>38.0</v>
      </c>
      <c r="V38" s="15"/>
      <c r="W38" s="15"/>
      <c r="X38" s="15"/>
      <c r="Y38" s="15"/>
      <c r="Z38" s="15"/>
      <c r="AA38" s="15"/>
      <c r="AB38" s="15"/>
      <c r="AC38" s="16" t="s">
        <v>60</v>
      </c>
      <c r="AD38" s="16"/>
      <c r="AE38" s="16"/>
      <c r="AF38" s="16"/>
      <c r="AG38" s="16"/>
      <c r="AH38" s="16"/>
      <c r="AI38" s="16"/>
      <c r="AJ38" s="16"/>
      <c r="AK38" s="16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18"/>
    </row>
    <row r="39" ht="15.75" customHeight="1">
      <c r="A39" s="19" t="s">
        <v>59</v>
      </c>
      <c r="B39" s="20">
        <v>4.0</v>
      </c>
      <c r="C39" s="20">
        <v>1.0</v>
      </c>
      <c r="D39" s="20">
        <v>2.0</v>
      </c>
      <c r="E39" s="20">
        <v>1.0</v>
      </c>
      <c r="F39" s="20">
        <v>10.0</v>
      </c>
      <c r="G39" s="20">
        <v>27.0</v>
      </c>
      <c r="H39" s="20" t="s">
        <v>57</v>
      </c>
      <c r="I39" s="21" t="s">
        <v>60</v>
      </c>
      <c r="J39" s="21" t="s">
        <v>68</v>
      </c>
      <c r="K39" s="21" t="s">
        <v>56</v>
      </c>
      <c r="L39" s="21">
        <v>15.0</v>
      </c>
      <c r="M39" s="22" t="s">
        <v>60</v>
      </c>
      <c r="N39" s="22" t="str">
        <f t="shared" si="2"/>
        <v> </v>
      </c>
      <c r="O39" s="22"/>
      <c r="P39" s="22"/>
      <c r="Q39" s="22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4"/>
      <c r="AD39" s="24"/>
      <c r="AE39" s="24"/>
      <c r="AF39" s="24"/>
      <c r="AG39" s="24"/>
      <c r="AH39" s="24"/>
      <c r="AI39" s="24"/>
      <c r="AJ39" s="24"/>
      <c r="AK39" s="24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18"/>
      <c r="BF39" s="18"/>
    </row>
    <row r="40" ht="15.75" customHeight="1">
      <c r="A40" s="26" t="s">
        <v>59</v>
      </c>
      <c r="B40" s="27">
        <v>4.0</v>
      </c>
      <c r="C40" s="27">
        <v>2.0</v>
      </c>
      <c r="D40" s="27">
        <v>2.0</v>
      </c>
      <c r="E40" s="27">
        <v>1.0</v>
      </c>
      <c r="F40" s="27">
        <v>10.0</v>
      </c>
      <c r="G40" s="27">
        <v>42.0</v>
      </c>
      <c r="H40" s="27" t="s">
        <v>57</v>
      </c>
      <c r="I40" s="28"/>
      <c r="J40" s="28"/>
      <c r="K40" s="28"/>
      <c r="L40" s="28"/>
      <c r="M40" s="29" t="s">
        <v>60</v>
      </c>
      <c r="N40" s="29" t="str">
        <f t="shared" si="2"/>
        <v> </v>
      </c>
      <c r="O40" s="29"/>
      <c r="P40" s="29"/>
      <c r="Q40" s="29"/>
      <c r="R40" s="30" t="s">
        <v>63</v>
      </c>
      <c r="S40" s="30">
        <v>11.0</v>
      </c>
      <c r="T40" s="30">
        <v>87.0</v>
      </c>
      <c r="U40" s="30">
        <v>23.0</v>
      </c>
      <c r="V40" s="30"/>
      <c r="W40" s="30"/>
      <c r="X40" s="30"/>
      <c r="Y40" s="30"/>
      <c r="Z40" s="30"/>
      <c r="AA40" s="30"/>
      <c r="AB40" s="30"/>
      <c r="AC40" s="31"/>
      <c r="AD40" s="31"/>
      <c r="AE40" s="31"/>
      <c r="AF40" s="31"/>
      <c r="AG40" s="31"/>
      <c r="AH40" s="31"/>
      <c r="AI40" s="31"/>
      <c r="AJ40" s="31"/>
      <c r="AK40" s="31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18"/>
      <c r="BF40" s="18"/>
    </row>
    <row r="41" ht="15.75" customHeight="1">
      <c r="A41" s="26" t="s">
        <v>59</v>
      </c>
      <c r="B41" s="27">
        <v>4.0</v>
      </c>
      <c r="C41" s="27">
        <v>3.0</v>
      </c>
      <c r="D41" s="27">
        <v>2.0</v>
      </c>
      <c r="E41" s="27">
        <v>1.0</v>
      </c>
      <c r="F41" s="27">
        <v>10.0</v>
      </c>
      <c r="G41" s="27">
        <v>35.0</v>
      </c>
      <c r="H41" s="27" t="s">
        <v>65</v>
      </c>
      <c r="I41" s="28" t="s">
        <v>60</v>
      </c>
      <c r="J41" s="28" t="s">
        <v>69</v>
      </c>
      <c r="K41" s="28" t="s">
        <v>56</v>
      </c>
      <c r="L41" s="28">
        <v>15.0</v>
      </c>
      <c r="M41" s="29" t="s">
        <v>60</v>
      </c>
      <c r="N41" s="29" t="str">
        <f t="shared" si="2"/>
        <v> </v>
      </c>
      <c r="O41" s="29"/>
      <c r="P41" s="29"/>
      <c r="Q41" s="29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1"/>
      <c r="AD41" s="31"/>
      <c r="AE41" s="31"/>
      <c r="AF41" s="31"/>
      <c r="AG41" s="31"/>
      <c r="AH41" s="31"/>
      <c r="AI41" s="31"/>
      <c r="AJ41" s="31"/>
      <c r="AK41" s="31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18"/>
      <c r="BF41" s="18"/>
    </row>
    <row r="42" ht="15.75" customHeight="1">
      <c r="A42" s="11" t="s">
        <v>59</v>
      </c>
      <c r="B42" s="12">
        <v>4.0</v>
      </c>
      <c r="C42" s="12">
        <v>4.0</v>
      </c>
      <c r="D42" s="12">
        <v>2.0</v>
      </c>
      <c r="E42" s="12">
        <v>1.0</v>
      </c>
      <c r="F42" s="12">
        <v>10.0</v>
      </c>
      <c r="G42" s="12">
        <v>20.0</v>
      </c>
      <c r="H42" s="12" t="s">
        <v>65</v>
      </c>
      <c r="I42" s="13"/>
      <c r="J42" s="13"/>
      <c r="K42" s="13"/>
      <c r="L42" s="13"/>
      <c r="M42" s="14"/>
      <c r="N42" s="14" t="str">
        <f t="shared" si="2"/>
        <v> </v>
      </c>
      <c r="O42" s="14"/>
      <c r="P42" s="14"/>
      <c r="Q42" s="14"/>
      <c r="R42" s="15" t="s">
        <v>63</v>
      </c>
      <c r="S42" s="15">
        <v>11.0</v>
      </c>
      <c r="T42" s="15"/>
      <c r="U42" s="15"/>
      <c r="V42" s="15"/>
      <c r="W42" s="15" t="s">
        <v>60</v>
      </c>
      <c r="X42" s="15"/>
      <c r="Y42" s="15"/>
      <c r="Z42" s="15"/>
      <c r="AA42" s="15"/>
      <c r="AB42" s="15"/>
      <c r="AC42" s="16"/>
      <c r="AD42" s="16"/>
      <c r="AE42" s="16"/>
      <c r="AF42" s="16"/>
      <c r="AG42" s="16"/>
      <c r="AH42" s="16"/>
      <c r="AI42" s="16"/>
      <c r="AJ42" s="16"/>
      <c r="AK42" s="16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18"/>
    </row>
    <row r="43" ht="15.75" customHeight="1">
      <c r="A43" s="19" t="s">
        <v>56</v>
      </c>
      <c r="B43" s="20">
        <v>4.0</v>
      </c>
      <c r="C43" s="20">
        <v>1.0</v>
      </c>
      <c r="D43" s="20">
        <v>2.0</v>
      </c>
      <c r="E43" s="20">
        <v>1.0</v>
      </c>
      <c r="F43" s="20">
        <v>10.0</v>
      </c>
      <c r="G43" s="20">
        <v>16.0</v>
      </c>
      <c r="H43" s="20" t="s">
        <v>65</v>
      </c>
      <c r="I43" s="21"/>
      <c r="J43" s="21"/>
      <c r="K43" s="21"/>
      <c r="L43" s="21"/>
      <c r="M43" s="22"/>
      <c r="N43" s="22" t="str">
        <f t="shared" si="2"/>
        <v> </v>
      </c>
      <c r="O43" s="22"/>
      <c r="P43" s="22"/>
      <c r="Q43" s="22"/>
      <c r="R43" s="23" t="s">
        <v>37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4"/>
      <c r="AD43" s="24"/>
      <c r="AE43" s="24"/>
      <c r="AF43" s="24"/>
      <c r="AG43" s="24"/>
      <c r="AH43" s="24"/>
      <c r="AI43" s="24"/>
      <c r="AJ43" s="24"/>
      <c r="AK43" s="24"/>
      <c r="AL43" s="25" t="s">
        <v>60</v>
      </c>
      <c r="AM43" s="25">
        <v>99.0</v>
      </c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18"/>
      <c r="BF43" s="18"/>
    </row>
    <row r="44" ht="15.75" customHeight="1">
      <c r="A44" s="26" t="s">
        <v>56</v>
      </c>
      <c r="B44" s="27">
        <v>4.0</v>
      </c>
      <c r="C44" s="27">
        <v>2.0</v>
      </c>
      <c r="D44" s="27">
        <v>2.0</v>
      </c>
      <c r="E44" s="27">
        <v>2.0</v>
      </c>
      <c r="F44" s="27">
        <v>11.0</v>
      </c>
      <c r="G44" s="27">
        <v>15.0</v>
      </c>
      <c r="H44" s="27" t="s">
        <v>65</v>
      </c>
      <c r="I44" s="28"/>
      <c r="J44" s="28"/>
      <c r="K44" s="28"/>
      <c r="L44" s="28"/>
      <c r="M44" s="29"/>
      <c r="N44" s="29" t="str">
        <f t="shared" si="2"/>
        <v> </v>
      </c>
      <c r="O44" s="29"/>
      <c r="P44" s="29"/>
      <c r="Q44" s="29"/>
      <c r="R44" s="30" t="s">
        <v>63</v>
      </c>
      <c r="S44" s="30"/>
      <c r="T44" s="30"/>
      <c r="U44" s="30"/>
      <c r="V44" s="30"/>
      <c r="W44" s="30"/>
      <c r="X44" s="30" t="s">
        <v>60</v>
      </c>
      <c r="Y44" s="30"/>
      <c r="Z44" s="30"/>
      <c r="AA44" s="30"/>
      <c r="AB44" s="30"/>
      <c r="AC44" s="31"/>
      <c r="AD44" s="31"/>
      <c r="AE44" s="31"/>
      <c r="AF44" s="31"/>
      <c r="AG44" s="31"/>
      <c r="AH44" s="31"/>
      <c r="AI44" s="31"/>
      <c r="AJ44" s="31"/>
      <c r="AK44" s="31"/>
      <c r="AL44" s="32"/>
      <c r="AM44" s="32"/>
      <c r="AN44" s="32"/>
      <c r="AO44" s="32"/>
      <c r="AP44" s="32"/>
      <c r="AQ44" s="32"/>
      <c r="AR44" s="32" t="s">
        <v>60</v>
      </c>
      <c r="AS44" s="32">
        <v>30.0</v>
      </c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18"/>
      <c r="BF44" s="18"/>
    </row>
    <row r="45" ht="15.75" customHeight="1">
      <c r="A45" s="26"/>
      <c r="B45" s="27"/>
      <c r="C45" s="27"/>
      <c r="D45" s="27"/>
      <c r="E45" s="27"/>
      <c r="F45" s="27"/>
      <c r="G45" s="27"/>
      <c r="H45" s="27"/>
      <c r="I45" s="28"/>
      <c r="J45" s="28"/>
      <c r="K45" s="28"/>
      <c r="L45" s="28"/>
      <c r="M45" s="29"/>
      <c r="N45" s="29" t="str">
        <f t="shared" si="2"/>
        <v> </v>
      </c>
      <c r="O45" s="29"/>
      <c r="P45" s="29"/>
      <c r="Q45" s="29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1"/>
      <c r="AD45" s="31"/>
      <c r="AE45" s="31"/>
      <c r="AF45" s="31"/>
      <c r="AG45" s="31"/>
      <c r="AH45" s="31"/>
      <c r="AI45" s="31"/>
      <c r="AJ45" s="31"/>
      <c r="AK45" s="31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18"/>
      <c r="BF45" s="18"/>
    </row>
    <row r="46" ht="15.75" customHeight="1">
      <c r="A46" s="26"/>
      <c r="B46" s="27"/>
      <c r="C46" s="27"/>
      <c r="D46" s="27"/>
      <c r="E46" s="27"/>
      <c r="F46" s="27"/>
      <c r="G46" s="27"/>
      <c r="H46" s="27"/>
      <c r="I46" s="28"/>
      <c r="J46" s="28"/>
      <c r="K46" s="28"/>
      <c r="L46" s="28"/>
      <c r="M46" s="29"/>
      <c r="N46" s="29" t="str">
        <f t="shared" si="2"/>
        <v> </v>
      </c>
      <c r="O46" s="29"/>
      <c r="P46" s="29"/>
      <c r="Q46" s="29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1"/>
      <c r="AD46" s="31"/>
      <c r="AE46" s="31"/>
      <c r="AF46" s="31"/>
      <c r="AG46" s="31"/>
      <c r="AH46" s="31"/>
      <c r="AI46" s="31"/>
      <c r="AJ46" s="31"/>
      <c r="AK46" s="31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18"/>
      <c r="BF46" s="18"/>
    </row>
    <row r="47" ht="15.75" customHeight="1">
      <c r="A47" s="26"/>
      <c r="B47" s="27"/>
      <c r="C47" s="27"/>
      <c r="D47" s="27"/>
      <c r="E47" s="27"/>
      <c r="F47" s="27"/>
      <c r="G47" s="27"/>
      <c r="H47" s="27"/>
      <c r="I47" s="28"/>
      <c r="J47" s="28"/>
      <c r="K47" s="28"/>
      <c r="L47" s="28"/>
      <c r="M47" s="29"/>
      <c r="N47" s="29" t="str">
        <f t="shared" si="2"/>
        <v> </v>
      </c>
      <c r="O47" s="29"/>
      <c r="P47" s="29"/>
      <c r="Q47" s="29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1"/>
      <c r="AD47" s="31"/>
      <c r="AE47" s="31"/>
      <c r="AF47" s="31"/>
      <c r="AG47" s="31"/>
      <c r="AH47" s="31"/>
      <c r="AI47" s="31"/>
      <c r="AJ47" s="31"/>
      <c r="AK47" s="31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18"/>
      <c r="BF47" s="18"/>
    </row>
    <row r="48" ht="15.75" customHeight="1">
      <c r="A48" s="26"/>
      <c r="B48" s="27"/>
      <c r="C48" s="27"/>
      <c r="D48" s="27"/>
      <c r="E48" s="27"/>
      <c r="F48" s="27"/>
      <c r="G48" s="27"/>
      <c r="H48" s="27"/>
      <c r="I48" s="28"/>
      <c r="J48" s="28"/>
      <c r="K48" s="28"/>
      <c r="L48" s="28"/>
      <c r="M48" s="29"/>
      <c r="N48" s="29" t="str">
        <f t="shared" si="2"/>
        <v> </v>
      </c>
      <c r="O48" s="29"/>
      <c r="P48" s="29"/>
      <c r="Q48" s="29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1"/>
      <c r="AD48" s="31"/>
      <c r="AE48" s="31"/>
      <c r="AF48" s="31"/>
      <c r="AG48" s="31"/>
      <c r="AH48" s="31"/>
      <c r="AI48" s="31"/>
      <c r="AJ48" s="31"/>
      <c r="AK48" s="31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18"/>
      <c r="BF48" s="18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18"/>
      <c r="BF49" s="18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18"/>
      <c r="BF50" s="18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18"/>
      <c r="BF51" s="18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18"/>
      <c r="BF52" s="18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18"/>
      <c r="BF53" s="18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18"/>
      <c r="BF54" s="18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18"/>
      <c r="BF55" s="18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18"/>
      <c r="BF56" s="18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18"/>
      <c r="BF57" s="18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18"/>
      <c r="BF58" s="18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18"/>
      <c r="BF59" s="18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18"/>
      <c r="BF60" s="18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18"/>
      <c r="BF61" s="18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18"/>
      <c r="BF62" s="18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18"/>
      <c r="BF63" s="18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18"/>
      <c r="BF64" s="18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18"/>
      <c r="BF65" s="18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18"/>
      <c r="BF66" s="18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18"/>
      <c r="BF67" s="18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18"/>
      <c r="BF68" s="18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18"/>
      <c r="BF69" s="18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18"/>
      <c r="BF70" s="18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18"/>
      <c r="BF71" s="18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18"/>
      <c r="BF72" s="18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18"/>
      <c r="BF73" s="18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18"/>
      <c r="BF74" s="18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18"/>
      <c r="BF75" s="18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18"/>
      <c r="BF76" s="18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18"/>
      <c r="BF77" s="18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18"/>
      <c r="BF78" s="18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18"/>
      <c r="BF79" s="18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18"/>
      <c r="BF80" s="18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18"/>
      <c r="BF81" s="18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18"/>
      <c r="BF82" s="18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18"/>
      <c r="BF83" s="18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18"/>
      <c r="BF84" s="18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18"/>
      <c r="BF85" s="18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18"/>
      <c r="BF86" s="18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18"/>
      <c r="BF87" s="18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18"/>
      <c r="BF88" s="18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18"/>
      <c r="BF89" s="18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18"/>
      <c r="BF90" s="18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18"/>
      <c r="BF91" s="18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18"/>
      <c r="BF92" s="18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18"/>
      <c r="BF93" s="18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18"/>
      <c r="BF94" s="18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18"/>
      <c r="BF95" s="18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18"/>
      <c r="BF96" s="18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18"/>
      <c r="BF97" s="18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18"/>
      <c r="BF98" s="18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18"/>
      <c r="BF99" s="18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18"/>
      <c r="BF100" s="18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18"/>
      <c r="BF101" s="18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18"/>
      <c r="BF102" s="18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18"/>
      <c r="BF103" s="18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18"/>
      <c r="BF104" s="18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18"/>
      <c r="BF105" s="18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18"/>
      <c r="BF106" s="18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18"/>
      <c r="BF107" s="18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18"/>
      <c r="BF108" s="18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18"/>
      <c r="BF109" s="18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18"/>
      <c r="BF110" s="18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18"/>
      <c r="BF111" s="18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18"/>
      <c r="BF112" s="18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18"/>
      <c r="BF113" s="18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18"/>
      <c r="BF114" s="18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18"/>
      <c r="BF115" s="18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18"/>
      <c r="BF116" s="18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18"/>
      <c r="BF117" s="18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18"/>
      <c r="BF118" s="18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18"/>
      <c r="BF119" s="18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18"/>
      <c r="BF120" s="18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18"/>
      <c r="BF121" s="18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18"/>
      <c r="BF122" s="18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18"/>
      <c r="BF123" s="18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18"/>
      <c r="BF124" s="18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18"/>
      <c r="BF125" s="18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18"/>
      <c r="BF126" s="18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18"/>
      <c r="BF127" s="18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18"/>
      <c r="BF128" s="18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18"/>
      <c r="BF129" s="18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18"/>
      <c r="BF130" s="18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18"/>
      <c r="BF131" s="18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18"/>
      <c r="BF132" s="18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18"/>
      <c r="BF133" s="18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18"/>
      <c r="BF134" s="18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18"/>
      <c r="BF135" s="18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18"/>
      <c r="BF136" s="18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18"/>
      <c r="BF137" s="18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18"/>
      <c r="BF138" s="18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18"/>
      <c r="BF139" s="18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18"/>
      <c r="BF140" s="18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18"/>
      <c r="BF141" s="18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18"/>
      <c r="BF142" s="18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18"/>
      <c r="BF143" s="18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18"/>
      <c r="BF144" s="18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18"/>
      <c r="BF145" s="18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18"/>
      <c r="BF146" s="18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18"/>
      <c r="BF147" s="18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18"/>
      <c r="BF148" s="18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18"/>
      <c r="BF149" s="18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18"/>
      <c r="BF150" s="18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18"/>
      <c r="BF151" s="18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18"/>
      <c r="BF152" s="18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18"/>
      <c r="BF153" s="18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18"/>
      <c r="BF154" s="18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18"/>
      <c r="BF155" s="18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18"/>
      <c r="BF156" s="18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18"/>
      <c r="BF157" s="18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18"/>
      <c r="BF158" s="18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18"/>
      <c r="BF159" s="18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18"/>
      <c r="BF160" s="18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18"/>
      <c r="BF161" s="18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18"/>
      <c r="BF162" s="18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18"/>
      <c r="BF163" s="18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18"/>
      <c r="BF164" s="18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18"/>
      <c r="BF165" s="18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18"/>
      <c r="BF166" s="18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18"/>
      <c r="BF167" s="18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18"/>
      <c r="BF168" s="18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18"/>
      <c r="BF169" s="18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18"/>
      <c r="BF170" s="18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18"/>
      <c r="BF171" s="18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18"/>
      <c r="BF172" s="18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18"/>
      <c r="BF173" s="18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18"/>
      <c r="BF174" s="18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18"/>
      <c r="BF175" s="18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18"/>
      <c r="BF176" s="18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18"/>
      <c r="BF177" s="18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18"/>
      <c r="BF178" s="18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18"/>
      <c r="BF179" s="18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18"/>
      <c r="BF180" s="18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18"/>
      <c r="BF181" s="18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18"/>
      <c r="BF182" s="18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18"/>
      <c r="BF183" s="18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18"/>
      <c r="BF184" s="18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18"/>
      <c r="BF185" s="18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18"/>
      <c r="BF186" s="18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18"/>
      <c r="BF187" s="18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18"/>
      <c r="BF188" s="18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18"/>
      <c r="BF189" s="18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18"/>
      <c r="BF190" s="18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18"/>
      <c r="BF191" s="18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18"/>
      <c r="BF192" s="18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18"/>
      <c r="BF193" s="18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18"/>
      <c r="BF194" s="18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18"/>
      <c r="BF195" s="18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18"/>
      <c r="BF196" s="18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18"/>
      <c r="BF197" s="18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18"/>
      <c r="BF198" s="18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18"/>
      <c r="BF199" s="18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18"/>
      <c r="BF200" s="18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18"/>
      <c r="BF201" s="18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18"/>
      <c r="BF202" s="18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18"/>
      <c r="BF203" s="18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18"/>
      <c r="BF204" s="18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18"/>
      <c r="BF205" s="18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18"/>
      <c r="BF206" s="18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18"/>
      <c r="BF207" s="18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18"/>
      <c r="BF208" s="18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18"/>
      <c r="BF209" s="18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18"/>
      <c r="BF210" s="18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18"/>
      <c r="BF211" s="18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18"/>
      <c r="BF212" s="18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18"/>
      <c r="BF213" s="18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18"/>
      <c r="BF214" s="18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18"/>
      <c r="BF215" s="18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18"/>
      <c r="BF216" s="18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18"/>
      <c r="BF217" s="18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18"/>
      <c r="BF218" s="18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18"/>
      <c r="BF219" s="18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18"/>
      <c r="BF220" s="18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18"/>
      <c r="BF221" s="18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18"/>
      <c r="BF222" s="18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18"/>
      <c r="BF223" s="18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18"/>
      <c r="BF224" s="18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18"/>
      <c r="BF225" s="18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18"/>
      <c r="BF226" s="18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18"/>
      <c r="BF227" s="18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18"/>
      <c r="BF228" s="18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18"/>
      <c r="BF229" s="18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18"/>
      <c r="BF230" s="18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18"/>
      <c r="BF231" s="18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18"/>
      <c r="BF232" s="18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18"/>
      <c r="BF233" s="18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18"/>
      <c r="BF234" s="18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18"/>
      <c r="BF235" s="18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18"/>
      <c r="BF236" s="18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18"/>
      <c r="BF237" s="18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18"/>
      <c r="BF238" s="18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18"/>
      <c r="BF239" s="18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18"/>
      <c r="BF240" s="18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18"/>
      <c r="BF241" s="18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18"/>
      <c r="BF242" s="18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18"/>
      <c r="BF243" s="18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18"/>
      <c r="BF244" s="18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18"/>
      <c r="BF245" s="18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18"/>
      <c r="BF246" s="18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18"/>
      <c r="BF247" s="18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18"/>
      <c r="BF248" s="1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4.13"/>
    <col customWidth="1" min="3" max="3" width="17.0"/>
    <col customWidth="1" min="4" max="4" width="15.5"/>
    <col customWidth="1" min="5" max="5" width="14.38"/>
    <col customWidth="1" min="6" max="6" width="12.63"/>
    <col customWidth="1" min="7" max="7" width="3.63"/>
    <col customWidth="1" min="8" max="8" width="6.75"/>
    <col customWidth="1" min="9" max="9" width="14.88"/>
    <col customWidth="1" min="10" max="10" width="4.63"/>
    <col customWidth="1" min="11" max="11" width="15.13"/>
    <col customWidth="1" min="12" max="12" width="4.88"/>
    <col customWidth="1" min="13" max="13" width="14.63"/>
    <col customWidth="1" min="14" max="14" width="12.13"/>
    <col customWidth="1" min="15" max="15" width="15.13"/>
    <col customWidth="1" min="16" max="16" width="13.38"/>
    <col customWidth="1" min="17" max="17" width="9.38"/>
    <col customWidth="1" min="20" max="20" width="14.38"/>
  </cols>
  <sheetData>
    <row r="1" ht="15.75" customHeight="1">
      <c r="A1" s="42"/>
      <c r="B1" s="43" t="s">
        <v>70</v>
      </c>
      <c r="C1" s="43" t="s">
        <v>71</v>
      </c>
      <c r="D1" s="43" t="s">
        <v>72</v>
      </c>
      <c r="E1" s="43" t="s">
        <v>73</v>
      </c>
      <c r="F1" s="43" t="s">
        <v>74</v>
      </c>
      <c r="G1" s="43" t="s">
        <v>75</v>
      </c>
      <c r="H1" s="43" t="s">
        <v>76</v>
      </c>
      <c r="I1" s="43" t="s">
        <v>77</v>
      </c>
      <c r="J1" s="44" t="s">
        <v>78</v>
      </c>
      <c r="K1" s="43" t="s">
        <v>79</v>
      </c>
      <c r="L1" s="43" t="s">
        <v>80</v>
      </c>
      <c r="M1" s="43" t="s">
        <v>81</v>
      </c>
      <c r="N1" s="43" t="s">
        <v>82</v>
      </c>
      <c r="O1" s="43" t="s">
        <v>83</v>
      </c>
      <c r="P1" s="43" t="s">
        <v>84</v>
      </c>
      <c r="Q1" s="43" t="s">
        <v>85</v>
      </c>
      <c r="R1" s="45" t="s">
        <v>86</v>
      </c>
      <c r="S1" s="45" t="s">
        <v>87</v>
      </c>
      <c r="T1" s="46" t="s">
        <v>88</v>
      </c>
      <c r="U1" s="46" t="s">
        <v>89</v>
      </c>
      <c r="V1" s="45" t="s">
        <v>64</v>
      </c>
      <c r="W1" s="45" t="s">
        <v>20</v>
      </c>
      <c r="X1" s="47" t="s">
        <v>90</v>
      </c>
      <c r="Y1" s="47" t="s">
        <v>51</v>
      </c>
      <c r="Z1" s="47" t="s">
        <v>91</v>
      </c>
      <c r="AA1" s="47" t="s">
        <v>92</v>
      </c>
      <c r="AB1" s="48" t="s">
        <v>93</v>
      </c>
      <c r="AC1" s="48" t="s">
        <v>24</v>
      </c>
      <c r="AD1" s="48" t="s">
        <v>26</v>
      </c>
      <c r="AE1" s="48" t="s">
        <v>94</v>
      </c>
    </row>
    <row r="2" ht="15.75" customHeight="1">
      <c r="A2" s="49">
        <v>0.0</v>
      </c>
      <c r="B2" s="50">
        <f>COUNTIFS(Geral!R$3:R999,"Passe",Geral!A$3:A999,"Tigres",Geral!S$3:S999,A2)-G2</f>
        <v>0</v>
      </c>
      <c r="C2" s="50">
        <f>COUNTIFS(Geral!R$3:R999,"Passe",Geral!A$3:A999,"Tigres",Geral!S$3:S999,A2,Geral!X$3:X999,"Sim")</f>
        <v>0</v>
      </c>
      <c r="D2" s="50">
        <f t="shared" ref="D2:D101" si="1">B2-C2</f>
        <v>0</v>
      </c>
      <c r="E2" s="50">
        <f>SUMIFS(Geral!U$1:U999,Geral!O$1:O999,"Passe",Geral!A$1:A999,"Tigres",Geral!S$1:S999,A2)</f>
        <v>0</v>
      </c>
      <c r="F2" s="50">
        <f>COUNTIFS(Geral!R$3:R999,"Passe",Geral!A$3:A999,"Tigres",Geral!S$3:S999,A2,Geral!V$3:V999,"Sim")</f>
        <v>0</v>
      </c>
      <c r="G2" s="50">
        <f>COUNTIFS(Geral!R$3:R999,"Passe",Geral!A$3:A999,"Tigres",Geral!S$3:S999,A2,Geral!W$3:W999,"Sim")</f>
        <v>0</v>
      </c>
      <c r="H2" s="51">
        <f>COUNTIFS(Geral!R$3:R999,"Sack",Geral!A$3:A999,"Tigres",Geral!S$3:S999,A2)</f>
        <v>0</v>
      </c>
      <c r="I2" s="51">
        <f>COUNTIFS(Geral!A$3:A999,"Tigres",Geral!Z$3:Z999,A2,Geral!Y$3:Y999,"Sim")</f>
        <v>0</v>
      </c>
      <c r="J2" s="51">
        <f>COUNTIFS(Geral!R$3:R999,"Passe",Geral!A$3:A999,"Tigres",Geral!T$3:T999,A2)</f>
        <v>0</v>
      </c>
      <c r="K2" s="50">
        <f t="shared" ref="K2:K101" si="2">J2-L2</f>
        <v>0</v>
      </c>
      <c r="L2" s="50">
        <f>COUNTIFS(Geral!R$3:R999,"Passe",Geral!A$3:A999,"Tigres",Geral!T$3:T999,A2,Geral!X$3:X999,"Sim")</f>
        <v>0</v>
      </c>
      <c r="M2" s="50">
        <f>SUMIFS(Geral!U$3:U999,Geral!R$3:R999,"Passe",Geral!A$3:A999,"Tigres",Geral!T$3:T999,A2)</f>
        <v>0</v>
      </c>
      <c r="N2" s="50">
        <f>COUNTIFS(Geral!R$3:R999,"Passe",Geral!A$3:A999,"Tigres",Geral!T$3:T999,A2,Geral!V$3:V999,"Sim")</f>
        <v>0</v>
      </c>
      <c r="O2" s="50">
        <f>COUNTIFS(Geral!R$3:R999,"Corrida",Geral!A$3:A999,"Tigres",Geral!T$3:T999,A2)</f>
        <v>0</v>
      </c>
      <c r="P2" s="50">
        <f>SUMIFS(Geral!U$3:U999,Geral!R$3:R999,"Corrida",Geral!A$3:A999,"Tigres",Geral!T$3:T999,A2)</f>
        <v>0</v>
      </c>
      <c r="Q2" s="50">
        <f>COUNTIFS(Geral!R$3:R999,"Corrida",Geral!A$3:A999,"Tigres",Geral!T$3:T999,A2,Geral!V$3:V999,"Sim")</f>
        <v>0</v>
      </c>
      <c r="R2" s="52"/>
      <c r="S2" s="52"/>
      <c r="T2" s="53"/>
      <c r="U2" s="53"/>
      <c r="V2" s="54">
        <f>COUNTIFS(Geral!R$3:R999,"Punt",Geral!A$3:A999,"Tigres",Geral!T$3:T999,A2)</f>
        <v>0</v>
      </c>
      <c r="W2" s="55">
        <f>SUMIFS(Geral!U$3:U999,Geral!R$3:R999,"Punt",Geral!A$3:A999,"Tigres",Geral!T$3:T999,A2)</f>
        <v>0</v>
      </c>
      <c r="X2" s="56">
        <f>COUNTIFS(Geral!AL$3:AL999,"Sim",Geral!AM$3:AM999,A2)+COUNTIFS(Geral!AL$3:AL999,"Sim",Geral!AN$3:AN999,A2)</f>
        <v>0</v>
      </c>
      <c r="Y2" s="56">
        <f>COUNTIFS(Geral!AZ$3:AZ999,"Sim",Geral!BA$3:BA999,A2)+COUNTIFS(Geral!AZ$3:AZ999,"Sim",Geral!BB$3:BB999,A2)</f>
        <v>0</v>
      </c>
      <c r="Z2" s="56">
        <f>COUNTIFS(Geral!AO$3:AO999,"Sim",Geral!AP$3:AP999,A2)+COUNTIFS(Geral!AO$3:AO999,"Sim",Geral!AQ$3:AQ999,A2)</f>
        <v>0</v>
      </c>
      <c r="AA2" s="57">
        <f>COUNTIFS(Geral!AR$3:AR999,"Sim",Geral!AS$3:AS999,A2)</f>
        <v>0</v>
      </c>
      <c r="AB2" s="57">
        <f>COUNTIFS(Geral!AX$3:AX999,"Sim",Geral!AY$3:AY999,A2)</f>
        <v>0</v>
      </c>
      <c r="AC2" s="58">
        <f>COUNTIFS(Geral!AT$3:AT999,"Sim",Geral!AU$3:AU999,A2)</f>
        <v>0</v>
      </c>
      <c r="AD2" s="58">
        <f>COUNTIFS(Geral!AV$3:AV999,"Sim",Geral!AW$3:AW999,A2)</f>
        <v>0</v>
      </c>
      <c r="AE2" s="57">
        <f>COUNTIFS(Geral!BC$3:BC999,"Sim",Geral!BD$3:BD999,A2)</f>
        <v>0</v>
      </c>
    </row>
    <row r="3" ht="15.75" customHeight="1">
      <c r="A3" s="49">
        <v>1.0</v>
      </c>
      <c r="B3" s="50">
        <f>COUNTIFS(Geral!R$3:R999,"Passe",Geral!A$3:A999,"Tigres",Geral!S$3:S999,A3)-G3</f>
        <v>0</v>
      </c>
      <c r="C3" s="50">
        <f>COUNTIFS(Geral!R$3:R999,"Passe",Geral!A$3:A999,"Tigres",Geral!S$3:S999,A3,Geral!X$3:X999,"Sim")</f>
        <v>0</v>
      </c>
      <c r="D3" s="50">
        <f t="shared" si="1"/>
        <v>0</v>
      </c>
      <c r="E3" s="50">
        <f>SUMIFS(Geral!U$1:U999,Geral!O$1:O999,"Passe",Geral!A$1:A999,"Tigres",Geral!S$1:S999,A3)</f>
        <v>0</v>
      </c>
      <c r="F3" s="50">
        <f>COUNTIFS(Geral!R$3:R999,"Passe",Geral!A$3:A999,"Tigres",Geral!S$3:S999,A3,Geral!V$3:V999,"Sim")</f>
        <v>0</v>
      </c>
      <c r="G3" s="50">
        <f>COUNTIFS(Geral!R$3:R999,"Passe",Geral!A$3:A999,"Tigres",Geral!S$3:S999,A3,Geral!W$3:W999,"Sim")</f>
        <v>0</v>
      </c>
      <c r="H3" s="51">
        <f>COUNTIFS(Geral!R$3:R999,"Sack",Geral!A$3:A999,"Tigres",Geral!S$3:S999,A3)</f>
        <v>0</v>
      </c>
      <c r="I3" s="51">
        <f>COUNTIFS(Geral!A$3:A999,"Tigres",Geral!Z$3:Z999,A3,Geral!Y$3:Y999,"Sim")</f>
        <v>0</v>
      </c>
      <c r="J3" s="51">
        <f>COUNTIFS(Geral!R$3:R999,"Passe",Geral!A$3:A999,"Tigres",Geral!T$3:T999,A3)</f>
        <v>0</v>
      </c>
      <c r="K3" s="50">
        <f t="shared" si="2"/>
        <v>0</v>
      </c>
      <c r="L3" s="50">
        <f>COUNTIFS(Geral!R$3:R999,"Passe",Geral!A$3:A999,"Tigres",Geral!T$3:T999,A3,Geral!X$3:X999,"Sim")</f>
        <v>0</v>
      </c>
      <c r="M3" s="50">
        <f>SUMIFS(Geral!U$3:U999,Geral!R$3:R999,"Passe",Geral!A$3:A999,"Tigres",Geral!T$3:T999,A3)</f>
        <v>0</v>
      </c>
      <c r="N3" s="50">
        <f>COUNTIFS(Geral!R$3:R999,"Passe",Geral!A$3:A999,"Tigres",Geral!T$3:T999,A3,Geral!V$3:V999,"Sim")</f>
        <v>0</v>
      </c>
      <c r="O3" s="50">
        <f>COUNTIFS(Geral!R$3:R999,"Corrida",Geral!A$3:A999,"Tigres",Geral!T$3:T999,A3)</f>
        <v>0</v>
      </c>
      <c r="P3" s="50">
        <f>SUMIFS(Geral!U$3:U999,Geral!R$3:R999,"Corrida",Geral!A$3:A999,"Tigres",Geral!T$3:T999,A3)</f>
        <v>0</v>
      </c>
      <c r="Q3" s="50">
        <f>COUNTIFS(Geral!R$3:R999,"Corrida",Geral!A$3:A999,"Tigres",Geral!T$3:T999,A3,Geral!V$3:V999,"Sim")</f>
        <v>0</v>
      </c>
      <c r="R3" s="52"/>
      <c r="S3" s="52"/>
      <c r="T3" s="53"/>
      <c r="U3" s="53"/>
      <c r="V3" s="54">
        <f>COUNTIFS(Geral!R$3:R999,"Punt",Geral!A$3:A999,"Tigres",Geral!T$3:T999,A3)</f>
        <v>0</v>
      </c>
      <c r="W3" s="55">
        <f>SUMIFS(Geral!U$3:U999,Geral!R$3:R999,"Punt",Geral!A$3:A999,"Tigres",Geral!T$3:T999,A3)</f>
        <v>0</v>
      </c>
      <c r="X3" s="56">
        <f>COUNTIFS(Geral!AL$3:AL999,"Sim",Geral!AM$3:AM999,A3)+COUNTIFS(Geral!AL$3:AL999,"Sim",Geral!AN$3:AN999,A3)</f>
        <v>0</v>
      </c>
      <c r="Y3" s="56">
        <f>COUNTIFS(Geral!AZ$3:AZ999,"Sim",Geral!BA$3:BA999,A3)+COUNTIFS(Geral!AZ$3:AZ999,"Sim",Geral!BB$3:BB999,A3)</f>
        <v>0</v>
      </c>
      <c r="Z3" s="56">
        <f>COUNTIFS(Geral!AO$3:AO999,"Sim",Geral!AP$3:AP999,A3)+COUNTIFS(Geral!AO$3:AO999,"Sim",Geral!AQ$3:AQ999,A3)</f>
        <v>0</v>
      </c>
      <c r="AA3" s="57">
        <f>COUNTIFS(Geral!AR$3:AR999,"Sim",Geral!AS$3:AS999,A3)</f>
        <v>0</v>
      </c>
      <c r="AB3" s="57">
        <f>COUNTIFS(Geral!AX$3:AX999,"Sim",Geral!AY$3:AY999,A3)</f>
        <v>0</v>
      </c>
      <c r="AC3" s="58">
        <f>COUNTIFS(Geral!AT$3:AT999,"Sim",Geral!AU$3:AU999,A3)</f>
        <v>0</v>
      </c>
      <c r="AD3" s="58">
        <f>COUNTIFS(Geral!AV$3:AV999,"Sim",Geral!AW$3:AW999,A3)</f>
        <v>0</v>
      </c>
      <c r="AE3" s="57">
        <f>COUNTIFS(Geral!BC$3:BC999,"Sim",Geral!BD$3:BD999,A3)</f>
        <v>0</v>
      </c>
    </row>
    <row r="4" ht="15.75" customHeight="1">
      <c r="A4" s="49">
        <v>2.0</v>
      </c>
      <c r="B4" s="50">
        <f>COUNTIFS(Geral!R$3:R999,"Passe",Geral!A$3:A999,"Tigres",Geral!S$3:S999,A4)-G4</f>
        <v>0</v>
      </c>
      <c r="C4" s="50">
        <f>COUNTIFS(Geral!R$3:R999,"Passe",Geral!A$3:A999,"Tigres",Geral!S$3:S999,A4,Geral!X$3:X999,"Sim")</f>
        <v>0</v>
      </c>
      <c r="D4" s="50">
        <f t="shared" si="1"/>
        <v>0</v>
      </c>
      <c r="E4" s="50">
        <f>SUMIFS(Geral!U$1:U999,Geral!O$1:O999,"Passe",Geral!A$1:A999,"Tigres",Geral!S$1:S999,A4)</f>
        <v>0</v>
      </c>
      <c r="F4" s="50">
        <f>COUNTIFS(Geral!R$3:R999,"Passe",Geral!A$3:A999,"Tigres",Geral!S$3:S999,A4,Geral!V$3:V999,"Sim")</f>
        <v>0</v>
      </c>
      <c r="G4" s="50">
        <f>COUNTIFS(Geral!R$3:R999,"Passe",Geral!A$3:A999,"Tigres",Geral!S$3:S999,A4,Geral!W$3:W999,"Sim")</f>
        <v>0</v>
      </c>
      <c r="H4" s="51">
        <f>COUNTIFS(Geral!R$3:R999,"Sack",Geral!A$3:A999,"Tigres",Geral!S$3:S999,A4)</f>
        <v>0</v>
      </c>
      <c r="I4" s="51">
        <f>COUNTIFS(Geral!A$3:A999,"Tigres",Geral!Z$3:Z999,A4,Geral!Y$3:Y999,"Sim")</f>
        <v>0</v>
      </c>
      <c r="J4" s="51">
        <f>COUNTIFS(Geral!R$3:R999,"Passe",Geral!A$3:A999,"Tigres",Geral!T$3:T999,A4)</f>
        <v>0</v>
      </c>
      <c r="K4" s="50">
        <f t="shared" si="2"/>
        <v>0</v>
      </c>
      <c r="L4" s="50">
        <f>COUNTIFS(Geral!R$3:R999,"Passe",Geral!A$3:A999,"Tigres",Geral!T$3:T999,A4,Geral!X$3:X999,"Sim")</f>
        <v>0</v>
      </c>
      <c r="M4" s="50">
        <f>SUMIFS(Geral!U$3:U999,Geral!R$3:R999,"Passe",Geral!A$3:A999,"Tigres",Geral!T$3:T999,A4)</f>
        <v>0</v>
      </c>
      <c r="N4" s="50">
        <f>COUNTIFS(Geral!R$3:R999,"Passe",Geral!A$3:A999,"Tigres",Geral!T$3:T999,A4,Geral!V$3:V999,"Sim")</f>
        <v>0</v>
      </c>
      <c r="O4" s="50">
        <f>COUNTIFS(Geral!R$3:R999,"Corrida",Geral!A$3:A999,"Tigres",Geral!T$3:T999,A4)</f>
        <v>0</v>
      </c>
      <c r="P4" s="50">
        <f>SUMIFS(Geral!U$3:U999,Geral!R$3:R999,"Corrida",Geral!A$3:A999,"Tigres",Geral!T$3:T999,A4)</f>
        <v>0</v>
      </c>
      <c r="Q4" s="50">
        <f>COUNTIFS(Geral!R$3:R999,"Corrida",Geral!A$3:A999,"Tigres",Geral!T$3:T999,A4,Geral!V$3:V999,"Sim")</f>
        <v>0</v>
      </c>
      <c r="R4" s="52"/>
      <c r="S4" s="52"/>
      <c r="T4" s="53"/>
      <c r="U4" s="53"/>
      <c r="V4" s="54">
        <f>COUNTIFS(Geral!R$3:R999,"Punt",Geral!A$3:A999,"Tigres",Geral!T$3:T999,A4)</f>
        <v>0</v>
      </c>
      <c r="W4" s="55">
        <f>SUMIFS(Geral!U$3:U999,Geral!R$3:R999,"Punt",Geral!A$3:A999,"Tigres",Geral!T$3:T999,A4)</f>
        <v>0</v>
      </c>
      <c r="X4" s="56">
        <f>COUNTIFS(Geral!AL$3:AL999,"Sim",Geral!AM$3:AM999,A4)+COUNTIFS(Geral!AL$3:AL999,"Sim",Geral!AN$3:AN999,A4)</f>
        <v>0</v>
      </c>
      <c r="Y4" s="56">
        <f>COUNTIFS(Geral!AZ$3:AZ999,"Sim",Geral!BA$3:BA999,A4)+COUNTIFS(Geral!AZ$3:AZ999,"Sim",Geral!BB$3:BB999,A4)</f>
        <v>0</v>
      </c>
      <c r="Z4" s="56">
        <f>COUNTIFS(Geral!AO$3:AO999,"Sim",Geral!AP$3:AP999,A4)+COUNTIFS(Geral!AO$3:AO999,"Sim",Geral!AQ$3:AQ999,A4)</f>
        <v>0</v>
      </c>
      <c r="AA4" s="57">
        <f>COUNTIFS(Geral!AR$3:AR999,"Sim",Geral!AS$3:AS999,A4)</f>
        <v>0</v>
      </c>
      <c r="AB4" s="57">
        <f>COUNTIFS(Geral!AX$3:AX999,"Sim",Geral!AY$3:AY999,A4)</f>
        <v>0</v>
      </c>
      <c r="AC4" s="58">
        <f>COUNTIFS(Geral!AT$3:AT999,"Sim",Geral!AU$3:AU999,A4)</f>
        <v>0</v>
      </c>
      <c r="AD4" s="58">
        <f>COUNTIFS(Geral!AV$3:AV999,"Sim",Geral!AW$3:AW999,A4)</f>
        <v>0</v>
      </c>
      <c r="AE4" s="57">
        <f>COUNTIFS(Geral!BC$3:BC999,"Sim",Geral!BD$3:BD999,A4)</f>
        <v>0</v>
      </c>
    </row>
    <row r="5" ht="15.75" customHeight="1">
      <c r="A5" s="49">
        <v>3.0</v>
      </c>
      <c r="B5" s="50">
        <f>COUNTIFS(Geral!R$3:R999,"Passe",Geral!A$3:A999,"Tigres",Geral!S$3:S999,A5)-G5</f>
        <v>0</v>
      </c>
      <c r="C5" s="50">
        <f>COUNTIFS(Geral!R$3:R999,"Passe",Geral!A$3:A999,"Tigres",Geral!S$3:S999,A5,Geral!X$3:X999,"Sim")</f>
        <v>0</v>
      </c>
      <c r="D5" s="50">
        <f t="shared" si="1"/>
        <v>0</v>
      </c>
      <c r="E5" s="50">
        <f>SUMIFS(Geral!U$1:U999,Geral!O$1:O999,"Passe",Geral!A$1:A999,"Tigres",Geral!S$1:S999,A5)</f>
        <v>0</v>
      </c>
      <c r="F5" s="50">
        <f>COUNTIFS(Geral!R$3:R999,"Passe",Geral!A$3:A999,"Tigres",Geral!S$3:S999,A5,Geral!V$3:V999,"Sim")</f>
        <v>0</v>
      </c>
      <c r="G5" s="50">
        <f>COUNTIFS(Geral!R$3:R999,"Passe",Geral!A$3:A999,"Tigres",Geral!S$3:S999,A5,Geral!W$3:W999,"Sim")</f>
        <v>0</v>
      </c>
      <c r="H5" s="51">
        <f>COUNTIFS(Geral!R$3:R999,"Sack",Geral!A$3:A999,"Tigres",Geral!S$3:S999,A5)</f>
        <v>0</v>
      </c>
      <c r="I5" s="51">
        <f>COUNTIFS(Geral!A$3:A999,"Tigres",Geral!Z$3:Z999,A5,Geral!Y$3:Y999,"Sim")</f>
        <v>0</v>
      </c>
      <c r="J5" s="51">
        <f>COUNTIFS(Geral!R$3:R999,"Passe",Geral!A$3:A999,"Tigres",Geral!T$3:T999,A5)</f>
        <v>0</v>
      </c>
      <c r="K5" s="50">
        <f t="shared" si="2"/>
        <v>0</v>
      </c>
      <c r="L5" s="50">
        <f>COUNTIFS(Geral!R$3:R999,"Passe",Geral!A$3:A999,"Tigres",Geral!T$3:T999,A5,Geral!X$3:X999,"Sim")</f>
        <v>0</v>
      </c>
      <c r="M5" s="50">
        <f>SUMIFS(Geral!U$3:U999,Geral!R$3:R999,"Passe",Geral!A$3:A999,"Tigres",Geral!T$3:T999,A5)</f>
        <v>0</v>
      </c>
      <c r="N5" s="50">
        <f>COUNTIFS(Geral!R$3:R999,"Passe",Geral!A$3:A999,"Tigres",Geral!T$3:T999,A5,Geral!V$3:V999,"Sim")</f>
        <v>0</v>
      </c>
      <c r="O5" s="50">
        <f>COUNTIFS(Geral!R$3:R999,"Corrida",Geral!A$3:A999,"Tigres",Geral!T$3:T999,A5)</f>
        <v>0</v>
      </c>
      <c r="P5" s="50">
        <f>SUMIFS(Geral!U$3:U999,Geral!R$3:R999,"Corrida",Geral!A$3:A999,"Tigres",Geral!T$3:T999,A5)</f>
        <v>0</v>
      </c>
      <c r="Q5" s="50">
        <f>COUNTIFS(Geral!R$3:R999,"Corrida",Geral!A$3:A999,"Tigres",Geral!T$3:T999,A5,Geral!V$3:V999,"Sim")</f>
        <v>0</v>
      </c>
      <c r="R5" s="52"/>
      <c r="S5" s="52"/>
      <c r="T5" s="53"/>
      <c r="U5" s="53"/>
      <c r="V5" s="54">
        <f>COUNTIFS(Geral!R$3:R999,"Punt",Geral!A$3:A999,"Tigres",Geral!T$3:T999,A5)</f>
        <v>0</v>
      </c>
      <c r="W5" s="55">
        <f>SUMIFS(Geral!U$3:U999,Geral!R$3:R999,"Punt",Geral!A$3:A999,"Tigres",Geral!T$3:T999,A5)</f>
        <v>0</v>
      </c>
      <c r="X5" s="56">
        <f>COUNTIFS(Geral!AL$3:AL999,"Sim",Geral!AM$3:AM999,A5)+COUNTIFS(Geral!AL$3:AL999,"Sim",Geral!AN$3:AN999,A5)</f>
        <v>0</v>
      </c>
      <c r="Y5" s="56">
        <f>COUNTIFS(Geral!AZ$3:AZ999,"Sim",Geral!BA$3:BA999,A5)+COUNTIFS(Geral!AZ$3:AZ999,"Sim",Geral!BB$3:BB999,A5)</f>
        <v>3</v>
      </c>
      <c r="Z5" s="56">
        <f>COUNTIFS(Geral!AO$3:AO999,"Sim",Geral!AP$3:AP999,A5)+COUNTIFS(Geral!AO$3:AO999,"Sim",Geral!AQ$3:AQ999,A5)</f>
        <v>0</v>
      </c>
      <c r="AA5" s="57">
        <f>COUNTIFS(Geral!AR$3:AR999,"Sim",Geral!AS$3:AS999,A5)</f>
        <v>0</v>
      </c>
      <c r="AB5" s="57">
        <f>COUNTIFS(Geral!AX$3:AX999,"Sim",Geral!AY$3:AY999,A5)</f>
        <v>0</v>
      </c>
      <c r="AC5" s="58">
        <f>COUNTIFS(Geral!AT$3:AT999,"Sim",Geral!AU$3:AU999,A5)</f>
        <v>0</v>
      </c>
      <c r="AD5" s="58">
        <f>COUNTIFS(Geral!AV$3:AV999,"Sim",Geral!AW$3:AW999,A5)</f>
        <v>0</v>
      </c>
      <c r="AE5" s="57">
        <f>COUNTIFS(Geral!BC$3:BC999,"Sim",Geral!BD$3:BD999,A5)</f>
        <v>0</v>
      </c>
    </row>
    <row r="6" ht="15.75" customHeight="1">
      <c r="A6" s="49">
        <v>4.0</v>
      </c>
      <c r="B6" s="50">
        <f>COUNTIFS(Geral!R$3:R999,"Passe",Geral!A$3:A999,"Tigres",Geral!S$3:S999,A6)-G6</f>
        <v>0</v>
      </c>
      <c r="C6" s="50">
        <f>COUNTIFS(Geral!R$3:R999,"Passe",Geral!A$3:A999,"Tigres",Geral!S$3:S999,A6,Geral!X$3:X999,"Sim")</f>
        <v>0</v>
      </c>
      <c r="D6" s="50">
        <f t="shared" si="1"/>
        <v>0</v>
      </c>
      <c r="E6" s="50">
        <f>SUMIFS(Geral!U$1:U999,Geral!O$1:O999,"Passe",Geral!A$1:A999,"Tigres",Geral!S$1:S999,A6)</f>
        <v>0</v>
      </c>
      <c r="F6" s="50">
        <f>COUNTIFS(Geral!R$3:R999,"Passe",Geral!A$3:A999,"Tigres",Geral!S$3:S999,A6,Geral!V$3:V999,"Sim")</f>
        <v>0</v>
      </c>
      <c r="G6" s="50">
        <f>COUNTIFS(Geral!R$3:R999,"Passe",Geral!A$3:A999,"Tigres",Geral!S$3:S999,A6,Geral!W$3:W999,"Sim")</f>
        <v>0</v>
      </c>
      <c r="H6" s="51">
        <f>COUNTIFS(Geral!R$3:R999,"Sack",Geral!A$3:A999,"Tigres",Geral!S$3:S999,A6)</f>
        <v>0</v>
      </c>
      <c r="I6" s="51">
        <f>COUNTIFS(Geral!A$3:A999,"Tigres",Geral!Z$3:Z999,A6,Geral!Y$3:Y999,"Sim")</f>
        <v>0</v>
      </c>
      <c r="J6" s="51">
        <f>COUNTIFS(Geral!R$3:R999,"Passe",Geral!A$3:A999,"Tigres",Geral!T$3:T999,A6)</f>
        <v>0</v>
      </c>
      <c r="K6" s="50">
        <f t="shared" si="2"/>
        <v>0</v>
      </c>
      <c r="L6" s="50">
        <f>COUNTIFS(Geral!R$3:R999,"Passe",Geral!A$3:A999,"Tigres",Geral!T$3:T999,A6,Geral!X$3:X999,"Sim")</f>
        <v>0</v>
      </c>
      <c r="M6" s="50">
        <f>SUMIFS(Geral!U$3:U999,Geral!R$3:R999,"Passe",Geral!A$3:A999,"Tigres",Geral!T$3:T999,A6)</f>
        <v>0</v>
      </c>
      <c r="N6" s="50">
        <f>COUNTIFS(Geral!R$3:R999,"Passe",Geral!A$3:A999,"Tigres",Geral!T$3:T999,A6,Geral!V$3:V999,"Sim")</f>
        <v>0</v>
      </c>
      <c r="O6" s="50">
        <f>COUNTIFS(Geral!R$3:R999,"Corrida",Geral!A$3:A999,"Tigres",Geral!T$3:T999,A6)</f>
        <v>0</v>
      </c>
      <c r="P6" s="50">
        <f>SUMIFS(Geral!U$3:U999,Geral!R$3:R999,"Corrida",Geral!A$3:A999,"Tigres",Geral!T$3:T999,A6)</f>
        <v>0</v>
      </c>
      <c r="Q6" s="50">
        <f>COUNTIFS(Geral!R$3:R999,"Corrida",Geral!A$3:A999,"Tigres",Geral!T$3:T999,A6,Geral!V$3:V999,"Sim")</f>
        <v>0</v>
      </c>
      <c r="R6" s="52"/>
      <c r="S6" s="52"/>
      <c r="T6" s="53"/>
      <c r="U6" s="53"/>
      <c r="V6" s="54">
        <f>COUNTIFS(Geral!R$3:R999,"Punt",Geral!A$3:A999,"Tigres",Geral!T$3:T999,A6)</f>
        <v>0</v>
      </c>
      <c r="W6" s="55">
        <f>SUMIFS(Geral!U$3:U999,Geral!R$3:R999,"Punt",Geral!A$3:A999,"Tigres",Geral!T$3:T999,A6)</f>
        <v>0</v>
      </c>
      <c r="X6" s="56">
        <f>COUNTIFS(Geral!AL$3:AL999,"Sim",Geral!AM$3:AM999,A6)+COUNTIFS(Geral!AL$3:AL999,"Sim",Geral!AN$3:AN999,A6)</f>
        <v>0</v>
      </c>
      <c r="Y6" s="56">
        <f>COUNTIFS(Geral!AZ$3:AZ999,"Sim",Geral!BA$3:BA999,A6)+COUNTIFS(Geral!AZ$3:AZ999,"Sim",Geral!BB$3:BB999,A6)</f>
        <v>0</v>
      </c>
      <c r="Z6" s="56">
        <f>COUNTIFS(Geral!AO$3:AO999,"Sim",Geral!AP$3:AP999,A6)+COUNTIFS(Geral!AO$3:AO999,"Sim",Geral!AQ$3:AQ999,A6)</f>
        <v>0</v>
      </c>
      <c r="AA6" s="57">
        <f>COUNTIFS(Geral!AR$3:AR999,"Sim",Geral!AS$3:AS999,A6)</f>
        <v>0</v>
      </c>
      <c r="AB6" s="57">
        <f>COUNTIFS(Geral!AX$3:AX999,"Sim",Geral!AY$3:AY999,A6)</f>
        <v>0</v>
      </c>
      <c r="AC6" s="58">
        <f>COUNTIFS(Geral!AT$3:AT999,"Sim",Geral!AU$3:AU999,A6)</f>
        <v>0</v>
      </c>
      <c r="AD6" s="58">
        <f>COUNTIFS(Geral!AV$3:AV999,"Sim",Geral!AW$3:AW999,A6)</f>
        <v>0</v>
      </c>
      <c r="AE6" s="57">
        <f>COUNTIFS(Geral!BC$3:BC999,"Sim",Geral!BD$3:BD999,A6)</f>
        <v>0</v>
      </c>
    </row>
    <row r="7" ht="15.75" customHeight="1">
      <c r="A7" s="49">
        <v>5.0</v>
      </c>
      <c r="B7" s="50">
        <f>COUNTIFS(Geral!R$3:R999,"Passe",Geral!A$3:A999,"Tigres",Geral!S$3:S999,A7)-G7</f>
        <v>0</v>
      </c>
      <c r="C7" s="50">
        <f>COUNTIFS(Geral!R$3:R999,"Passe",Geral!A$3:A999,"Tigres",Geral!S$3:S999,A7,Geral!X$3:X999,"Sim")</f>
        <v>0</v>
      </c>
      <c r="D7" s="50">
        <f t="shared" si="1"/>
        <v>0</v>
      </c>
      <c r="E7" s="50">
        <f>SUMIFS(Geral!U$1:U999,Geral!O$1:O999,"Passe",Geral!A$1:A999,"Tigres",Geral!S$1:S999,A7)</f>
        <v>0</v>
      </c>
      <c r="F7" s="50">
        <f>COUNTIFS(Geral!R$3:R999,"Passe",Geral!A$3:A999,"Tigres",Geral!S$3:S999,A7,Geral!V$3:V999,"Sim")</f>
        <v>0</v>
      </c>
      <c r="G7" s="50">
        <f>COUNTIFS(Geral!R$3:R999,"Passe",Geral!A$3:A999,"Tigres",Geral!S$3:S999,A7,Geral!W$3:W999,"Sim")</f>
        <v>0</v>
      </c>
      <c r="H7" s="51">
        <f>COUNTIFS(Geral!R$3:R999,"Sack",Geral!A$3:A999,"Tigres",Geral!S$3:S999,A7)</f>
        <v>0</v>
      </c>
      <c r="I7" s="51">
        <f>COUNTIFS(Geral!A$3:A999,"Tigres",Geral!Z$3:Z999,A7,Geral!Y$3:Y999,"Sim")</f>
        <v>0</v>
      </c>
      <c r="J7" s="51">
        <f>COUNTIFS(Geral!R$3:R999,"Passe",Geral!A$3:A999,"Tigres",Geral!T$3:T999,A7)</f>
        <v>0</v>
      </c>
      <c r="K7" s="50">
        <f t="shared" si="2"/>
        <v>0</v>
      </c>
      <c r="L7" s="50">
        <f>COUNTIFS(Geral!R$3:R999,"Passe",Geral!A$3:A999,"Tigres",Geral!T$3:T999,A7,Geral!X$3:X999,"Sim")</f>
        <v>0</v>
      </c>
      <c r="M7" s="50">
        <f>SUMIFS(Geral!U$3:U999,Geral!R$3:R999,"Passe",Geral!A$3:A999,"Tigres",Geral!T$3:T999,A7)</f>
        <v>0</v>
      </c>
      <c r="N7" s="50">
        <f>COUNTIFS(Geral!R$3:R999,"Passe",Geral!A$3:A999,"Tigres",Geral!T$3:T999,A7,Geral!V$3:V999,"Sim")</f>
        <v>0</v>
      </c>
      <c r="O7" s="50">
        <f>COUNTIFS(Geral!R$3:R999,"Corrida",Geral!A$3:A999,"Tigres",Geral!T$3:T999,A7)</f>
        <v>0</v>
      </c>
      <c r="P7" s="50">
        <f>SUMIFS(Geral!U$3:U999,Geral!R$3:R999,"Corrida",Geral!A$3:A999,"Tigres",Geral!T$3:T999,A7)</f>
        <v>0</v>
      </c>
      <c r="Q7" s="50">
        <f>COUNTIFS(Geral!R$3:R999,"Corrida",Geral!A$3:A999,"Tigres",Geral!T$3:T999,A7,Geral!V$3:V999,"Sim")</f>
        <v>0</v>
      </c>
      <c r="R7" s="52"/>
      <c r="S7" s="52"/>
      <c r="T7" s="53"/>
      <c r="U7" s="53"/>
      <c r="V7" s="54">
        <f>COUNTIFS(Geral!R$3:R999,"Punt",Geral!A$3:A999,"Tigres",Geral!T$3:T999,A7)</f>
        <v>0</v>
      </c>
      <c r="W7" s="55">
        <f>SUMIFS(Geral!U$3:U999,Geral!R$3:R999,"Punt",Geral!A$3:A999,"Tigres",Geral!T$3:T999,A7)</f>
        <v>0</v>
      </c>
      <c r="X7" s="56">
        <f>COUNTIFS(Geral!AL$3:AL999,"Sim",Geral!AM$3:AM999,A7)+COUNTIFS(Geral!AL$3:AL999,"Sim",Geral!AN$3:AN999,A7)</f>
        <v>0</v>
      </c>
      <c r="Y7" s="56">
        <f>COUNTIFS(Geral!AZ$3:AZ999,"Sim",Geral!BA$3:BA999,A7)+COUNTIFS(Geral!AZ$3:AZ999,"Sim",Geral!BB$3:BB999,A7)</f>
        <v>0</v>
      </c>
      <c r="Z7" s="56">
        <f>COUNTIFS(Geral!AO$3:AO999,"Sim",Geral!AP$3:AP999,A7)+COUNTIFS(Geral!AO$3:AO999,"Sim",Geral!AQ$3:AQ999,A7)</f>
        <v>0</v>
      </c>
      <c r="AA7" s="57">
        <f>COUNTIFS(Geral!AR$3:AR999,"Sim",Geral!AS$3:AS999,A7)</f>
        <v>0</v>
      </c>
      <c r="AB7" s="57">
        <f>COUNTIFS(Geral!AX$3:AX999,"Sim",Geral!AY$3:AY999,A7)</f>
        <v>0</v>
      </c>
      <c r="AC7" s="58">
        <f>COUNTIFS(Geral!AT$3:AT999,"Sim",Geral!AU$3:AU999,A7)</f>
        <v>0</v>
      </c>
      <c r="AD7" s="58">
        <f>COUNTIFS(Geral!AV$3:AV999,"Sim",Geral!AW$3:AW999,A7)</f>
        <v>0</v>
      </c>
      <c r="AE7" s="57">
        <f>COUNTIFS(Geral!BC$3:BC999,"Sim",Geral!BD$3:BD999,A7)</f>
        <v>0</v>
      </c>
    </row>
    <row r="8" ht="15.75" customHeight="1">
      <c r="A8" s="49">
        <v>6.0</v>
      </c>
      <c r="B8" s="50">
        <f>COUNTIFS(Geral!R$3:R999,"Passe",Geral!A$3:A999,"Tigres",Geral!S$3:S999,A8)-G8</f>
        <v>0</v>
      </c>
      <c r="C8" s="50">
        <f>COUNTIFS(Geral!R$3:R999,"Passe",Geral!A$3:A999,"Tigres",Geral!S$3:S999,A8,Geral!X$3:X999,"Sim")</f>
        <v>0</v>
      </c>
      <c r="D8" s="50">
        <f t="shared" si="1"/>
        <v>0</v>
      </c>
      <c r="E8" s="50">
        <f>SUMIFS(Geral!U$1:U999,Geral!O$1:O999,"Passe",Geral!A$1:A999,"Tigres",Geral!S$1:S999,A8)</f>
        <v>0</v>
      </c>
      <c r="F8" s="50">
        <f>COUNTIFS(Geral!R$3:R999,"Passe",Geral!A$3:A999,"Tigres",Geral!S$3:S999,A8,Geral!V$3:V999,"Sim")</f>
        <v>0</v>
      </c>
      <c r="G8" s="50">
        <f>COUNTIFS(Geral!R$3:R999,"Passe",Geral!A$3:A999,"Tigres",Geral!S$3:S999,A8,Geral!W$3:W999,"Sim")</f>
        <v>0</v>
      </c>
      <c r="H8" s="51">
        <f>COUNTIFS(Geral!R$3:R999,"Sack",Geral!A$3:A999,"Tigres",Geral!S$3:S999,A8)</f>
        <v>0</v>
      </c>
      <c r="I8" s="51">
        <f>COUNTIFS(Geral!A$3:A999,"Tigres",Geral!Z$3:Z999,A8,Geral!Y$3:Y999,"Sim")</f>
        <v>0</v>
      </c>
      <c r="J8" s="51">
        <f>COUNTIFS(Geral!R$3:R999,"Passe",Geral!A$3:A999,"Tigres",Geral!T$3:T999,A8)</f>
        <v>0</v>
      </c>
      <c r="K8" s="50">
        <f t="shared" si="2"/>
        <v>0</v>
      </c>
      <c r="L8" s="50">
        <f>COUNTIFS(Geral!R$3:R999,"Passe",Geral!A$3:A999,"Tigres",Geral!T$3:T999,A8,Geral!X$3:X999,"Sim")</f>
        <v>0</v>
      </c>
      <c r="M8" s="50">
        <f>SUMIFS(Geral!U$3:U999,Geral!R$3:R999,"Passe",Geral!A$3:A999,"Tigres",Geral!T$3:T999,A8)</f>
        <v>0</v>
      </c>
      <c r="N8" s="50">
        <f>COUNTIFS(Geral!R$3:R999,"Passe",Geral!A$3:A999,"Tigres",Geral!T$3:T999,A8,Geral!V$3:V999,"Sim")</f>
        <v>0</v>
      </c>
      <c r="O8" s="50">
        <f>COUNTIFS(Geral!R$3:R999,"Corrida",Geral!A$3:A999,"Tigres",Geral!T$3:T999,A8)</f>
        <v>0</v>
      </c>
      <c r="P8" s="50">
        <f>SUMIFS(Geral!U$3:U999,Geral!R$3:R999,"Corrida",Geral!A$3:A999,"Tigres",Geral!T$3:T999,A8)</f>
        <v>0</v>
      </c>
      <c r="Q8" s="50">
        <f>COUNTIFS(Geral!R$3:R999,"Corrida",Geral!A$3:A999,"Tigres",Geral!T$3:T999,A8,Geral!V$3:V999,"Sim")</f>
        <v>0</v>
      </c>
      <c r="R8" s="52"/>
      <c r="S8" s="52"/>
      <c r="T8" s="53"/>
      <c r="U8" s="53"/>
      <c r="V8" s="54">
        <f>COUNTIFS(Geral!R$3:R999,"Punt",Geral!A$3:A999,"Tigres",Geral!T$3:T999,A8)</f>
        <v>0</v>
      </c>
      <c r="W8" s="55">
        <f>SUMIFS(Geral!U$3:U999,Geral!R$3:R999,"Punt",Geral!A$3:A999,"Tigres",Geral!T$3:T999,A8)</f>
        <v>0</v>
      </c>
      <c r="X8" s="56">
        <f>COUNTIFS(Geral!AL$3:AL999,"Sim",Geral!AM$3:AM999,A8)+COUNTIFS(Geral!AL$3:AL999,"Sim",Geral!AN$3:AN999,A8)</f>
        <v>0</v>
      </c>
      <c r="Y8" s="56">
        <f>COUNTIFS(Geral!AZ$3:AZ999,"Sim",Geral!BA$3:BA999,A8)+COUNTIFS(Geral!AZ$3:AZ999,"Sim",Geral!BB$3:BB999,A8)</f>
        <v>0</v>
      </c>
      <c r="Z8" s="56">
        <f>COUNTIFS(Geral!AO$3:AO999,"Sim",Geral!AP$3:AP999,A8)+COUNTIFS(Geral!AO$3:AO999,"Sim",Geral!AQ$3:AQ999,A8)</f>
        <v>0</v>
      </c>
      <c r="AA8" s="57">
        <f>COUNTIFS(Geral!AR$3:AR999,"Sim",Geral!AS$3:AS999,A8)</f>
        <v>0</v>
      </c>
      <c r="AB8" s="57">
        <f>COUNTIFS(Geral!AX$3:AX999,"Sim",Geral!AY$3:AY999,A8)</f>
        <v>0</v>
      </c>
      <c r="AC8" s="58">
        <f>COUNTIFS(Geral!AT$3:AT999,"Sim",Geral!AU$3:AU999,A8)</f>
        <v>0</v>
      </c>
      <c r="AD8" s="58">
        <f>COUNTIFS(Geral!AV$3:AV999,"Sim",Geral!AW$3:AW999,A8)</f>
        <v>0</v>
      </c>
      <c r="AE8" s="57">
        <f>COUNTIFS(Geral!BC$3:BC999,"Sim",Geral!BD$3:BD999,A8)</f>
        <v>0</v>
      </c>
    </row>
    <row r="9" ht="15.75" customHeight="1">
      <c r="A9" s="49">
        <v>7.0</v>
      </c>
      <c r="B9" s="50">
        <f>COUNTIFS(Geral!R$3:R999,"Passe",Geral!A$3:A999,"Tigres",Geral!S$3:S999,A9)-G9</f>
        <v>0</v>
      </c>
      <c r="C9" s="50">
        <f>COUNTIFS(Geral!R$3:R999,"Passe",Geral!A$3:A999,"Tigres",Geral!S$3:S999,A9,Geral!X$3:X999,"Sim")</f>
        <v>0</v>
      </c>
      <c r="D9" s="50">
        <f t="shared" si="1"/>
        <v>0</v>
      </c>
      <c r="E9" s="50">
        <f>SUMIFS(Geral!U$1:U999,Geral!O$1:O999,"Passe",Geral!A$1:A999,"Tigres",Geral!S$1:S999,A9)</f>
        <v>0</v>
      </c>
      <c r="F9" s="50">
        <f>COUNTIFS(Geral!R$3:R999,"Passe",Geral!A$3:A999,"Tigres",Geral!S$3:S999,A9,Geral!V$3:V999,"Sim")</f>
        <v>0</v>
      </c>
      <c r="G9" s="50">
        <f>COUNTIFS(Geral!R$3:R999,"Passe",Geral!A$3:A999,"Tigres",Geral!S$3:S999,A9,Geral!W$3:W999,"Sim")</f>
        <v>0</v>
      </c>
      <c r="H9" s="51">
        <f>COUNTIFS(Geral!R$3:R999,"Sack",Geral!A$3:A999,"Tigres",Geral!S$3:S999,A9)</f>
        <v>0</v>
      </c>
      <c r="I9" s="51">
        <f>COUNTIFS(Geral!A$3:A999,"Tigres",Geral!Z$3:Z999,A9,Geral!Y$3:Y999,"Sim")</f>
        <v>0</v>
      </c>
      <c r="J9" s="51">
        <f>COUNTIFS(Geral!R$3:R999,"Passe",Geral!A$3:A999,"Tigres",Geral!T$3:T999,A9)</f>
        <v>0</v>
      </c>
      <c r="K9" s="50">
        <f t="shared" si="2"/>
        <v>0</v>
      </c>
      <c r="L9" s="50">
        <f>COUNTIFS(Geral!R$3:R999,"Passe",Geral!A$3:A999,"Tigres",Geral!T$3:T999,A9,Geral!X$3:X999,"Sim")</f>
        <v>0</v>
      </c>
      <c r="M9" s="50">
        <f>SUMIFS(Geral!U$3:U999,Geral!R$3:R999,"Passe",Geral!A$3:A999,"Tigres",Geral!T$3:T999,A9)</f>
        <v>0</v>
      </c>
      <c r="N9" s="50">
        <f>COUNTIFS(Geral!R$3:R999,"Passe",Geral!A$3:A999,"Tigres",Geral!T$3:T999,A9,Geral!V$3:V999,"Sim")</f>
        <v>0</v>
      </c>
      <c r="O9" s="50">
        <f>COUNTIFS(Geral!R$3:R999,"Corrida",Geral!A$3:A999,"Tigres",Geral!T$3:T999,A9)</f>
        <v>0</v>
      </c>
      <c r="P9" s="50">
        <f>SUMIFS(Geral!U$3:U999,Geral!R$3:R999,"Corrida",Geral!A$3:A999,"Tigres",Geral!T$3:T999,A9)</f>
        <v>0</v>
      </c>
      <c r="Q9" s="50">
        <f>COUNTIFS(Geral!R$3:R999,"Corrida",Geral!A$3:A999,"Tigres",Geral!T$3:T999,A9,Geral!V$3:V999,"Sim")</f>
        <v>0</v>
      </c>
      <c r="R9" s="52"/>
      <c r="S9" s="52"/>
      <c r="T9" s="53"/>
      <c r="U9" s="53"/>
      <c r="V9" s="54">
        <f>COUNTIFS(Geral!R$3:R999,"Punt",Geral!A$3:A999,"Tigres",Geral!T$3:T999,A9)</f>
        <v>0</v>
      </c>
      <c r="W9" s="55">
        <f>SUMIFS(Geral!U$3:U999,Geral!R$3:R999,"Punt",Geral!A$3:A999,"Tigres",Geral!T$3:T999,A9)</f>
        <v>0</v>
      </c>
      <c r="X9" s="56">
        <f>COUNTIFS(Geral!AL$3:AL999,"Sim",Geral!AM$3:AM999,A9)+COUNTIFS(Geral!AL$3:AL999,"Sim",Geral!AN$3:AN999,A9)</f>
        <v>0</v>
      </c>
      <c r="Y9" s="56">
        <f>COUNTIFS(Geral!AZ$3:AZ999,"Sim",Geral!BA$3:BA999,A9)+COUNTIFS(Geral!AZ$3:AZ999,"Sim",Geral!BB$3:BB999,A9)</f>
        <v>0</v>
      </c>
      <c r="Z9" s="56">
        <f>COUNTIFS(Geral!AO$3:AO999,"Sim",Geral!AP$3:AP999,A9)+COUNTIFS(Geral!AO$3:AO999,"Sim",Geral!AQ$3:AQ999,A9)</f>
        <v>0</v>
      </c>
      <c r="AA9" s="57">
        <f>COUNTIFS(Geral!AR$3:AR999,"Sim",Geral!AS$3:AS999,A9)</f>
        <v>0</v>
      </c>
      <c r="AB9" s="57">
        <f>COUNTIFS(Geral!AX$3:AX999,"Sim",Geral!AY$3:AY999,A9)</f>
        <v>0</v>
      </c>
      <c r="AC9" s="58">
        <f>COUNTIFS(Geral!AT$3:AT999,"Sim",Geral!AU$3:AU999,A9)</f>
        <v>0</v>
      </c>
      <c r="AD9" s="58">
        <f>COUNTIFS(Geral!AV$3:AV999,"Sim",Geral!AW$3:AW999,A9)</f>
        <v>0</v>
      </c>
      <c r="AE9" s="57">
        <f>COUNTIFS(Geral!BC$3:BC999,"Sim",Geral!BD$3:BD999,A9)</f>
        <v>0</v>
      </c>
    </row>
    <row r="10" ht="15.75" customHeight="1">
      <c r="A10" s="49">
        <v>8.0</v>
      </c>
      <c r="B10" s="50">
        <f>COUNTIFS(Geral!R$3:R999,"Passe",Geral!A$3:A999,"Tigres",Geral!S$3:S999,A10)-G10</f>
        <v>0</v>
      </c>
      <c r="C10" s="50">
        <f>COUNTIFS(Geral!R$3:R999,"Passe",Geral!A$3:A999,"Tigres",Geral!S$3:S999,A10,Geral!X$3:X999,"Sim")</f>
        <v>0</v>
      </c>
      <c r="D10" s="50">
        <f t="shared" si="1"/>
        <v>0</v>
      </c>
      <c r="E10" s="50">
        <f>SUMIFS(Geral!U$1:U999,Geral!O$1:O999,"Passe",Geral!A$1:A999,"Tigres",Geral!S$1:S999,A10)</f>
        <v>0</v>
      </c>
      <c r="F10" s="50">
        <f>COUNTIFS(Geral!R$3:R999,"Passe",Geral!A$3:A999,"Tigres",Geral!S$3:S999,A10,Geral!V$3:V999,"Sim")</f>
        <v>0</v>
      </c>
      <c r="G10" s="50">
        <f>COUNTIFS(Geral!R$3:R999,"Passe",Geral!A$3:A999,"Tigres",Geral!S$3:S999,A10,Geral!W$3:W999,"Sim")</f>
        <v>0</v>
      </c>
      <c r="H10" s="51">
        <f>COUNTIFS(Geral!R$3:R999,"Sack",Geral!A$3:A999,"Tigres",Geral!S$3:S999,A10)</f>
        <v>0</v>
      </c>
      <c r="I10" s="51">
        <f>COUNTIFS(Geral!A$3:A999,"Tigres",Geral!Z$3:Z999,A10,Geral!Y$3:Y999,"Sim")</f>
        <v>0</v>
      </c>
      <c r="J10" s="51">
        <f>COUNTIFS(Geral!R$3:R999,"Passe",Geral!A$3:A999,"Tigres",Geral!T$3:T999,A10)</f>
        <v>0</v>
      </c>
      <c r="K10" s="50">
        <f t="shared" si="2"/>
        <v>0</v>
      </c>
      <c r="L10" s="50">
        <f>COUNTIFS(Geral!R$3:R999,"Passe",Geral!A$3:A999,"Tigres",Geral!T$3:T999,A10,Geral!X$3:X999,"Sim")</f>
        <v>0</v>
      </c>
      <c r="M10" s="50">
        <f>SUMIFS(Geral!U$3:U999,Geral!R$3:R999,"Passe",Geral!A$3:A999,"Tigres",Geral!T$3:T999,A10)</f>
        <v>0</v>
      </c>
      <c r="N10" s="50">
        <f>COUNTIFS(Geral!R$3:R999,"Passe",Geral!A$3:A999,"Tigres",Geral!T$3:T999,A10,Geral!V$3:V999,"Sim")</f>
        <v>0</v>
      </c>
      <c r="O10" s="50">
        <f>COUNTIFS(Geral!R$3:R999,"Corrida",Geral!A$3:A999,"Tigres",Geral!T$3:T999,A10)</f>
        <v>0</v>
      </c>
      <c r="P10" s="50">
        <f>SUMIFS(Geral!U$3:U999,Geral!R$3:R999,"Corrida",Geral!A$3:A999,"Tigres",Geral!T$3:T999,A10)</f>
        <v>0</v>
      </c>
      <c r="Q10" s="50">
        <f>COUNTIFS(Geral!R$3:R999,"Corrida",Geral!A$3:A999,"Tigres",Geral!T$3:T999,A10,Geral!V$3:V999,"Sim")</f>
        <v>0</v>
      </c>
      <c r="R10" s="52"/>
      <c r="S10" s="52"/>
      <c r="T10" s="53"/>
      <c r="U10" s="53"/>
      <c r="V10" s="54">
        <f>COUNTIFS(Geral!R$3:R999,"Punt",Geral!A$3:A999,"Tigres",Geral!T$3:T999,A10)</f>
        <v>0</v>
      </c>
      <c r="W10" s="55">
        <f>SUMIFS(Geral!U$3:U999,Geral!R$3:R999,"Punt",Geral!A$3:A999,"Tigres",Geral!T$3:T999,A10)</f>
        <v>0</v>
      </c>
      <c r="X10" s="56">
        <f>COUNTIFS(Geral!AL$3:AL999,"Sim",Geral!AM$3:AM999,A10)+COUNTIFS(Geral!AL$3:AL999,"Sim",Geral!AN$3:AN999,A10)</f>
        <v>0</v>
      </c>
      <c r="Y10" s="56">
        <f>COUNTIFS(Geral!AZ$3:AZ999,"Sim",Geral!BA$3:BA999,A10)+COUNTIFS(Geral!AZ$3:AZ999,"Sim",Geral!BB$3:BB999,A10)</f>
        <v>0</v>
      </c>
      <c r="Z10" s="56">
        <f>COUNTIFS(Geral!AO$3:AO999,"Sim",Geral!AP$3:AP999,A10)+COUNTIFS(Geral!AO$3:AO999,"Sim",Geral!AQ$3:AQ999,A10)</f>
        <v>0</v>
      </c>
      <c r="AA10" s="57">
        <f>COUNTIFS(Geral!AR$3:AR999,"Sim",Geral!AS$3:AS999,A10)</f>
        <v>0</v>
      </c>
      <c r="AB10" s="57">
        <f>COUNTIFS(Geral!AX$3:AX999,"Sim",Geral!AY$3:AY999,A10)</f>
        <v>0</v>
      </c>
      <c r="AC10" s="58">
        <f>COUNTIFS(Geral!AT$3:AT999,"Sim",Geral!AU$3:AU999,A10)</f>
        <v>0</v>
      </c>
      <c r="AD10" s="58">
        <f>COUNTIFS(Geral!AV$3:AV999,"Sim",Geral!AW$3:AW999,A10)</f>
        <v>0</v>
      </c>
      <c r="AE10" s="57">
        <f>COUNTIFS(Geral!BC$3:BC999,"Sim",Geral!BD$3:BD999,A10)</f>
        <v>0</v>
      </c>
    </row>
    <row r="11" ht="15.75" customHeight="1">
      <c r="A11" s="49">
        <v>9.0</v>
      </c>
      <c r="B11" s="50">
        <f>COUNTIFS(Geral!R$3:R999,"Passe",Geral!A$3:A999,"Tigres",Geral!S$3:S999,A11)-G11</f>
        <v>0</v>
      </c>
      <c r="C11" s="50">
        <f>COUNTIFS(Geral!R$3:R999,"Passe",Geral!A$3:A999,"Tigres",Geral!S$3:S999,A11,Geral!X$3:X999,"Sim")</f>
        <v>0</v>
      </c>
      <c r="D11" s="50">
        <f t="shared" si="1"/>
        <v>0</v>
      </c>
      <c r="E11" s="50">
        <f>SUMIFS(Geral!U$1:U999,Geral!O$1:O999,"Passe",Geral!A$1:A999,"Tigres",Geral!S$1:S999,A11)</f>
        <v>0</v>
      </c>
      <c r="F11" s="50">
        <f>COUNTIFS(Geral!R$3:R999,"Passe",Geral!A$3:A999,"Tigres",Geral!S$3:S999,A11,Geral!V$3:V999,"Sim")</f>
        <v>0</v>
      </c>
      <c r="G11" s="50">
        <f>COUNTIFS(Geral!R$3:R999,"Passe",Geral!A$3:A999,"Tigres",Geral!S$3:S999,A11,Geral!W$3:W999,"Sim")</f>
        <v>0</v>
      </c>
      <c r="H11" s="51">
        <f>COUNTIFS(Geral!R$3:R999,"Sack",Geral!A$3:A999,"Tigres",Geral!S$3:S999,A11)</f>
        <v>0</v>
      </c>
      <c r="I11" s="51">
        <f>COUNTIFS(Geral!A$3:A999,"Tigres",Geral!Z$3:Z999,A11,Geral!Y$3:Y999,"Sim")</f>
        <v>0</v>
      </c>
      <c r="J11" s="51">
        <f>COUNTIFS(Geral!R$3:R999,"Passe",Geral!A$3:A999,"Tigres",Geral!T$3:T999,A11)</f>
        <v>0</v>
      </c>
      <c r="K11" s="50">
        <f t="shared" si="2"/>
        <v>0</v>
      </c>
      <c r="L11" s="50">
        <f>COUNTIFS(Geral!R$3:R999,"Passe",Geral!A$3:A999,"Tigres",Geral!T$3:T999,A11,Geral!X$3:X999,"Sim")</f>
        <v>0</v>
      </c>
      <c r="M11" s="50">
        <f>SUMIFS(Geral!U$3:U999,Geral!R$3:R999,"Passe",Geral!A$3:A999,"Tigres",Geral!T$3:T999,A11)</f>
        <v>0</v>
      </c>
      <c r="N11" s="50">
        <f>COUNTIFS(Geral!R$3:R999,"Passe",Geral!A$3:A999,"Tigres",Geral!T$3:T999,A11,Geral!V$3:V999,"Sim")</f>
        <v>0</v>
      </c>
      <c r="O11" s="50">
        <f>COUNTIFS(Geral!R$3:R999,"Corrida",Geral!A$3:A999,"Tigres",Geral!T$3:T999,A11)</f>
        <v>0</v>
      </c>
      <c r="P11" s="50">
        <f>SUMIFS(Geral!U$3:U999,Geral!R$3:R999,"Corrida",Geral!A$3:A999,"Tigres",Geral!T$3:T999,A11)</f>
        <v>0</v>
      </c>
      <c r="Q11" s="50">
        <f>COUNTIFS(Geral!R$3:R999,"Corrida",Geral!A$3:A999,"Tigres",Geral!T$3:T999,A11,Geral!V$3:V999,"Sim")</f>
        <v>0</v>
      </c>
      <c r="R11" s="52"/>
      <c r="S11" s="52"/>
      <c r="T11" s="53"/>
      <c r="U11" s="53"/>
      <c r="V11" s="54">
        <f>COUNTIFS(Geral!R$3:R999,"Punt",Geral!A$3:A999,"Tigres",Geral!T$3:T999,A11)</f>
        <v>0</v>
      </c>
      <c r="W11" s="55">
        <f>SUMIFS(Geral!U$3:U999,Geral!R$3:R999,"Punt",Geral!A$3:A999,"Tigres",Geral!T$3:T999,A11)</f>
        <v>0</v>
      </c>
      <c r="X11" s="56">
        <f>COUNTIFS(Geral!AL$3:AL999,"Sim",Geral!AM$3:AM999,A11)+COUNTIFS(Geral!AL$3:AL999,"Sim",Geral!AN$3:AN999,A11)</f>
        <v>0</v>
      </c>
      <c r="Y11" s="56">
        <f>COUNTIFS(Geral!AZ$3:AZ999,"Sim",Geral!BA$3:BA999,A11)+COUNTIFS(Geral!AZ$3:AZ999,"Sim",Geral!BB$3:BB999,A11)</f>
        <v>0</v>
      </c>
      <c r="Z11" s="56">
        <f>COUNTIFS(Geral!AO$3:AO999,"Sim",Geral!AP$3:AP999,A11)+COUNTIFS(Geral!AO$3:AO999,"Sim",Geral!AQ$3:AQ999,A11)</f>
        <v>0</v>
      </c>
      <c r="AA11" s="57">
        <f>COUNTIFS(Geral!AR$3:AR999,"Sim",Geral!AS$3:AS999,A11)</f>
        <v>0</v>
      </c>
      <c r="AB11" s="57">
        <f>COUNTIFS(Geral!AX$3:AX999,"Sim",Geral!AY$3:AY999,A11)</f>
        <v>0</v>
      </c>
      <c r="AC11" s="58">
        <f>COUNTIFS(Geral!AT$3:AT999,"Sim",Geral!AU$3:AU999,A11)</f>
        <v>0</v>
      </c>
      <c r="AD11" s="58">
        <f>COUNTIFS(Geral!AV$3:AV999,"Sim",Geral!AW$3:AW999,A11)</f>
        <v>0</v>
      </c>
      <c r="AE11" s="57">
        <f>COUNTIFS(Geral!BC$3:BC999,"Sim",Geral!BD$3:BD999,A11)</f>
        <v>0</v>
      </c>
    </row>
    <row r="12" ht="15.75" customHeight="1">
      <c r="A12" s="49">
        <v>10.0</v>
      </c>
      <c r="B12" s="50">
        <f>COUNTIFS(Geral!R$3:R999,"Passe",Geral!A$3:A999,"Tigres",Geral!S$3:S999,A12)-G12</f>
        <v>0</v>
      </c>
      <c r="C12" s="50">
        <f>COUNTIFS(Geral!R$3:R999,"Passe",Geral!A$3:A999,"Tigres",Geral!S$3:S999,A12,Geral!X$3:X999,"Sim")</f>
        <v>0</v>
      </c>
      <c r="D12" s="50">
        <f t="shared" si="1"/>
        <v>0</v>
      </c>
      <c r="E12" s="50">
        <f>SUMIFS(Geral!U$1:U999,Geral!O$1:O999,"Passe",Geral!A$1:A999,"Tigres",Geral!S$1:S999,A12)</f>
        <v>0</v>
      </c>
      <c r="F12" s="50">
        <f>COUNTIFS(Geral!R$3:R999,"Passe",Geral!A$3:A999,"Tigres",Geral!S$3:S999,A12,Geral!V$3:V999,"Sim")</f>
        <v>0</v>
      </c>
      <c r="G12" s="50">
        <f>COUNTIFS(Geral!R$3:R999,"Passe",Geral!A$3:A999,"Tigres",Geral!S$3:S999,A12,Geral!W$3:W999,"Sim")</f>
        <v>0</v>
      </c>
      <c r="H12" s="51">
        <f>COUNTIFS(Geral!R$3:R999,"Sack",Geral!A$3:A999,"Tigres",Geral!S$3:S999,A12)</f>
        <v>0</v>
      </c>
      <c r="I12" s="51">
        <f>COUNTIFS(Geral!A$3:A999,"Tigres",Geral!Z$3:Z999,A12,Geral!Y$3:Y999,"Sim")</f>
        <v>0</v>
      </c>
      <c r="J12" s="51">
        <f>COUNTIFS(Geral!R$3:R999,"Passe",Geral!A$3:A999,"Tigres",Geral!T$3:T999,A12)</f>
        <v>0</v>
      </c>
      <c r="K12" s="50">
        <f t="shared" si="2"/>
        <v>0</v>
      </c>
      <c r="L12" s="50">
        <f>COUNTIFS(Geral!R$3:R999,"Passe",Geral!A$3:A999,"Tigres",Geral!T$3:T999,A12,Geral!X$3:X999,"Sim")</f>
        <v>0</v>
      </c>
      <c r="M12" s="50">
        <f>SUMIFS(Geral!U$3:U999,Geral!R$3:R999,"Passe",Geral!A$3:A999,"Tigres",Geral!T$3:T999,A12)</f>
        <v>0</v>
      </c>
      <c r="N12" s="50">
        <f>COUNTIFS(Geral!R$3:R999,"Passe",Geral!A$3:A999,"Tigres",Geral!T$3:T999,A12,Geral!V$3:V999,"Sim")</f>
        <v>0</v>
      </c>
      <c r="O12" s="50">
        <f>COUNTIFS(Geral!R$3:R999,"Corrida",Geral!A$3:A999,"Tigres",Geral!T$3:T999,A12)</f>
        <v>0</v>
      </c>
      <c r="P12" s="50">
        <f>SUMIFS(Geral!U$3:U999,Geral!R$3:R999,"Corrida",Geral!A$3:A999,"Tigres",Geral!T$3:T999,A12)</f>
        <v>0</v>
      </c>
      <c r="Q12" s="50">
        <f>COUNTIFS(Geral!R$3:R999,"Corrida",Geral!A$3:A999,"Tigres",Geral!T$3:T999,A12,Geral!V$3:V999,"Sim")</f>
        <v>0</v>
      </c>
      <c r="R12" s="52"/>
      <c r="S12" s="52"/>
      <c r="T12" s="53"/>
      <c r="U12" s="53"/>
      <c r="V12" s="54">
        <f>COUNTIFS(Geral!R$3:R999,"Punt",Geral!A$3:A999,"Tigres",Geral!T$3:T999,A12)</f>
        <v>0</v>
      </c>
      <c r="W12" s="55">
        <f>SUMIFS(Geral!U$3:U999,Geral!R$3:R999,"Punt",Geral!A$3:A999,"Tigres",Geral!T$3:T999,A12)</f>
        <v>0</v>
      </c>
      <c r="X12" s="56">
        <f>COUNTIFS(Geral!AL$3:AL999,"Sim",Geral!AM$3:AM999,A12)+COUNTIFS(Geral!AL$3:AL999,"Sim",Geral!AN$3:AN999,A12)</f>
        <v>0</v>
      </c>
      <c r="Y12" s="56">
        <f>COUNTIFS(Geral!AZ$3:AZ999,"Sim",Geral!BA$3:BA999,A12)+COUNTIFS(Geral!AZ$3:AZ999,"Sim",Geral!BB$3:BB999,A12)</f>
        <v>1</v>
      </c>
      <c r="Z12" s="56">
        <f>COUNTIFS(Geral!AO$3:AO999,"Sim",Geral!AP$3:AP999,A12)+COUNTIFS(Geral!AO$3:AO999,"Sim",Geral!AQ$3:AQ999,A12)</f>
        <v>0</v>
      </c>
      <c r="AA12" s="57">
        <f>COUNTIFS(Geral!AR$3:AR999,"Sim",Geral!AS$3:AS999,A12)</f>
        <v>0</v>
      </c>
      <c r="AB12" s="57">
        <f>COUNTIFS(Geral!AX$3:AX999,"Sim",Geral!AY$3:AY999,A12)</f>
        <v>0</v>
      </c>
      <c r="AC12" s="58">
        <f>COUNTIFS(Geral!AT$3:AT999,"Sim",Geral!AU$3:AU999,A12)</f>
        <v>0</v>
      </c>
      <c r="AD12" s="58">
        <f>COUNTIFS(Geral!AV$3:AV999,"Sim",Geral!AW$3:AW999,A12)</f>
        <v>0</v>
      </c>
      <c r="AE12" s="57">
        <f>COUNTIFS(Geral!BC$3:BC999,"Sim",Geral!BD$3:BD999,A12)</f>
        <v>0</v>
      </c>
    </row>
    <row r="13" ht="15.75" customHeight="1">
      <c r="A13" s="49">
        <v>11.0</v>
      </c>
      <c r="B13" s="50">
        <f>COUNTIFS(Geral!R$3:R999,"Passe",Geral!A$3:A999,"Tigres",Geral!S$3:S999,A13)-G13</f>
        <v>6</v>
      </c>
      <c r="C13" s="50">
        <f>COUNTIFS(Geral!R$3:R999,"Passe",Geral!A$3:A999,"Tigres",Geral!S$3:S999,A13,Geral!X$3:X999,"Sim")</f>
        <v>3</v>
      </c>
      <c r="D13" s="50">
        <f t="shared" si="1"/>
        <v>3</v>
      </c>
      <c r="E13" s="50">
        <f>SUMIFS(Geral!U$1:U999,Geral!R$1:R999,"Passe",Geral!A$1:A999,"Tigres",Geral!S$1:S999,A13)</f>
        <v>46</v>
      </c>
      <c r="F13" s="50">
        <f>COUNTIFS(Geral!R$3:R999,"Passe",Geral!A$3:A999,"Tigres",Geral!S$3:S999,A13,Geral!V$3:V999,"Sim")</f>
        <v>0</v>
      </c>
      <c r="G13" s="50">
        <f>COUNTIFS(Geral!R$3:R999,"Passe",Geral!A$3:A999,"Tigres",Geral!S$3:S999,A13,Geral!W$3:W999,"Sim")</f>
        <v>1</v>
      </c>
      <c r="H13" s="51">
        <f>COUNTIFS(Geral!R$3:R999,"Sack",Geral!A$3:A999,"Tigres",Geral!S$3:S999,A13)</f>
        <v>0</v>
      </c>
      <c r="I13" s="51">
        <f>COUNTIFS(Geral!A$3:A999,"Tigres",Geral!Z$3:Z999,A13,Geral!Y$3:Y999,"Sim")</f>
        <v>0</v>
      </c>
      <c r="J13" s="51">
        <f>COUNTIFS(Geral!R$3:R999,"Passe",Geral!A$3:A999,"Tigres",Geral!T$3:T999,A13)</f>
        <v>0</v>
      </c>
      <c r="K13" s="50">
        <f t="shared" si="2"/>
        <v>0</v>
      </c>
      <c r="L13" s="50">
        <f>COUNTIFS(Geral!R$3:R999,"Passe",Geral!A$3:A999,"Tigres",Geral!T$3:T999,A13,Geral!X$3:X999,"Sim")</f>
        <v>0</v>
      </c>
      <c r="M13" s="50">
        <f>SUMIFS(Geral!U$3:U999,Geral!R$3:R999,"Passe",Geral!A$3:A999,"Tigres",Geral!T$3:T999,A13)</f>
        <v>0</v>
      </c>
      <c r="N13" s="50">
        <f>COUNTIFS(Geral!R$3:R999,"Passe",Geral!A$3:A999,"Tigres",Geral!T$3:T999,A13,Geral!V$3:V999,"Sim")</f>
        <v>0</v>
      </c>
      <c r="O13" s="50">
        <f>COUNTIFS(Geral!R$3:R999,"Corrida",Geral!A$3:A999,"Tigres",Geral!T$3:T999,A13)</f>
        <v>2</v>
      </c>
      <c r="P13" s="50">
        <f>SUMIFS(Geral!U$3:U999,Geral!R$3:R999,"Corrida",Geral!A$3:A999,"Tigres",Geral!T$3:T999,A13)</f>
        <v>11</v>
      </c>
      <c r="Q13" s="50">
        <f>COUNTIFS(Geral!R$3:R999,"Corrida",Geral!A$3:A999,"Tigres",Geral!T$3:T999,A13,Geral!V$3:V999,"Sim")</f>
        <v>0</v>
      </c>
      <c r="R13" s="52"/>
      <c r="S13" s="52"/>
      <c r="T13" s="53"/>
      <c r="U13" s="53"/>
      <c r="V13" s="54">
        <f>COUNTIFS(Geral!R$3:R999,"Punt",Geral!A$3:A999,"Tigres",Geral!T$3:T999,A13)</f>
        <v>3</v>
      </c>
      <c r="W13" s="55">
        <f>SUMIFS(Geral!U$3:U999,Geral!R$3:R999,"Punt",Geral!A$3:A999,"Tigres",Geral!T$3:T999,A13)</f>
        <v>26</v>
      </c>
      <c r="X13" s="56">
        <f>COUNTIFS(Geral!AL$3:AL999,"Sim",Geral!AM$3:AM999,A13)+COUNTIFS(Geral!AL$3:AL999,"Sim",Geral!AN$3:AN999,A13)</f>
        <v>0</v>
      </c>
      <c r="Y13" s="56">
        <f>COUNTIFS(Geral!AZ$3:AZ999,"Sim",Geral!BA$3:BA999,A13)+COUNTIFS(Geral!AZ$3:AZ999,"Sim",Geral!BB$3:BB999,A13)</f>
        <v>0</v>
      </c>
      <c r="Z13" s="56">
        <f>COUNTIFS(Geral!AO$3:AO999,"Sim",Geral!AP$3:AP999,A13)+COUNTIFS(Geral!AO$3:AO999,"Sim",Geral!AQ$3:AQ999,A13)</f>
        <v>0</v>
      </c>
      <c r="AA13" s="57">
        <f>COUNTIFS(Geral!AR$3:AR999,"Sim",Geral!AS$3:AS999,A13)</f>
        <v>0</v>
      </c>
      <c r="AB13" s="57">
        <f>COUNTIFS(Geral!AX$3:AX999,"Sim",Geral!AY$3:AY999,A13)</f>
        <v>0</v>
      </c>
      <c r="AC13" s="58">
        <f>COUNTIFS(Geral!AT$3:AT999,"Sim",Geral!AU$3:AU999,A13)</f>
        <v>0</v>
      </c>
      <c r="AD13" s="58">
        <f>COUNTIFS(Geral!AV$3:AV999,"Sim",Geral!AW$3:AW999,A13)</f>
        <v>0</v>
      </c>
      <c r="AE13" s="57">
        <f>COUNTIFS(Geral!BC$3:BC999,"Sim",Geral!BD$3:BD999,A13)</f>
        <v>0</v>
      </c>
    </row>
    <row r="14" ht="15.75" customHeight="1">
      <c r="A14" s="49">
        <v>12.0</v>
      </c>
      <c r="B14" s="50">
        <f>COUNTIFS(Geral!R$3:R999,"Passe",Geral!A$3:A999,"Tigres",Geral!S$3:S999,A14)-G14</f>
        <v>0</v>
      </c>
      <c r="C14" s="50">
        <f>COUNTIFS(Geral!R$3:R999,"Passe",Geral!A$3:A999,"Tigres",Geral!S$3:S999,A14,Geral!X$3:X999,"Sim")</f>
        <v>0</v>
      </c>
      <c r="D14" s="50">
        <f t="shared" si="1"/>
        <v>0</v>
      </c>
      <c r="E14" s="50">
        <f>SUMIFS(Geral!S$1:S999,Geral!O$1:O999,"Passe",Geral!A$1:A999,"Tigres",Geral!P$1:P999,A14)</f>
        <v>0</v>
      </c>
      <c r="F14" s="50">
        <f>COUNTIFS(Geral!R$3:R999,"Passe",Geral!A$3:A999,"Tigres",Geral!S$3:S999,A14,Geral!V$3:V999,"Sim")</f>
        <v>0</v>
      </c>
      <c r="G14" s="50">
        <f>COUNTIFS(Geral!R$3:R999,"Passe",Geral!A$3:A999,"Tigres",Geral!S$3:S999,A14,Geral!W$3:W999,"Sim")</f>
        <v>0</v>
      </c>
      <c r="H14" s="51">
        <f>COUNTIFS(Geral!R$3:R999,"Sack",Geral!A$3:A999,"Tigres",Geral!S$3:S999,A14)</f>
        <v>0</v>
      </c>
      <c r="I14" s="51">
        <f>COUNTIFS(Geral!A$3:A999,"Tigres",Geral!Z$3:Z999,A14,Geral!Y$3:Y999,"Sim")</f>
        <v>0</v>
      </c>
      <c r="J14" s="51">
        <f>COUNTIFS(Geral!R$3:R999,"Passe",Geral!A$3:A999,"Tigres",Geral!T$3:T999,A14)</f>
        <v>0</v>
      </c>
      <c r="K14" s="50">
        <f t="shared" si="2"/>
        <v>0</v>
      </c>
      <c r="L14" s="50">
        <f>COUNTIFS(Geral!R$3:R999,"Passe",Geral!A$3:A999,"Tigres",Geral!T$3:T999,A14,Geral!X$3:X999,"Sim")</f>
        <v>0</v>
      </c>
      <c r="M14" s="50">
        <f>SUMIFS(Geral!U$3:U999,Geral!R$3:R999,"Passe",Geral!A$3:A999,"Tigres",Geral!T$3:T999,A14)</f>
        <v>0</v>
      </c>
      <c r="N14" s="50">
        <f>COUNTIFS(Geral!R$3:R999,"Passe",Geral!A$3:A999,"Tigres",Geral!T$3:T999,A14,Geral!V$3:V999,"Sim")</f>
        <v>0</v>
      </c>
      <c r="O14" s="50">
        <f>COUNTIFS(Geral!R$3:R999,"Corrida",Geral!A$3:A999,"Tigres",Geral!T$3:T999,A14)</f>
        <v>0</v>
      </c>
      <c r="P14" s="50">
        <f>SUMIFS(Geral!U$3:U999,Geral!R$3:R999,"Corrida",Geral!A$3:A999,"Tigres",Geral!T$3:T999,A14)</f>
        <v>0</v>
      </c>
      <c r="Q14" s="50">
        <f>COUNTIFS(Geral!R$3:R999,"Corrida",Geral!A$3:A999,"Tigres",Geral!T$3:T999,A14,Geral!V$3:V999,"Sim")</f>
        <v>0</v>
      </c>
      <c r="R14" s="52"/>
      <c r="S14" s="52"/>
      <c r="T14" s="53"/>
      <c r="U14" s="53"/>
      <c r="V14" s="54">
        <f>COUNTIFS(Geral!R$3:R999,"Punt",Geral!A$3:A999,"Tigres",Geral!T$3:T999,A14)</f>
        <v>0</v>
      </c>
      <c r="W14" s="55">
        <f>SUMIFS(Geral!U$3:U999,Geral!R$3:R999,"Punt",Geral!A$3:A999,"Tigres",Geral!T$3:T999,A14)</f>
        <v>0</v>
      </c>
      <c r="X14" s="56">
        <f>COUNTIFS(Geral!AL$3:AL999,"Sim",Geral!AM$3:AM999,A14)+COUNTIFS(Geral!AL$3:AL999,"Sim",Geral!AN$3:AN999,A14)</f>
        <v>0</v>
      </c>
      <c r="Y14" s="56">
        <f>COUNTIFS(Geral!AZ$3:AZ999,"Sim",Geral!BA$3:BA999,A14)+COUNTIFS(Geral!AZ$3:AZ999,"Sim",Geral!BB$3:BB999,A14)</f>
        <v>0</v>
      </c>
      <c r="Z14" s="56">
        <f>COUNTIFS(Geral!AO$3:AO999,"Sim",Geral!AP$3:AP999,A14)+COUNTIFS(Geral!AO$3:AO999,"Sim",Geral!AQ$3:AQ999,A14)</f>
        <v>0</v>
      </c>
      <c r="AA14" s="57">
        <f>COUNTIFS(Geral!AR$3:AR999,"Sim",Geral!AS$3:AS999,A14)</f>
        <v>0</v>
      </c>
      <c r="AB14" s="57">
        <f>COUNTIFS(Geral!AX$3:AX999,"Sim",Geral!AY$3:AY999,A14)</f>
        <v>0</v>
      </c>
      <c r="AC14" s="58">
        <f>COUNTIFS(Geral!AT$3:AT999,"Sim",Geral!AU$3:AU999,A14)</f>
        <v>0</v>
      </c>
      <c r="AD14" s="58">
        <f>COUNTIFS(Geral!AV$3:AV999,"Sim",Geral!AW$3:AW999,A14)</f>
        <v>0</v>
      </c>
      <c r="AE14" s="57">
        <f>COUNTIFS(Geral!BC$3:BC999,"Sim",Geral!BD$3:BD999,A14)</f>
        <v>0</v>
      </c>
    </row>
    <row r="15" ht="15.75" customHeight="1">
      <c r="A15" s="49">
        <v>13.0</v>
      </c>
      <c r="B15" s="50">
        <f>COUNTIFS(Geral!R$3:R999,"Passe",Geral!A$3:A999,"Tigres",Geral!S$3:S999,A15)-G15</f>
        <v>0</v>
      </c>
      <c r="C15" s="50">
        <f>COUNTIFS(Geral!R$3:R999,"Passe",Geral!A$3:A999,"Tigres",Geral!S$3:S999,A15,Geral!X$3:X999,"Sim")</f>
        <v>0</v>
      </c>
      <c r="D15" s="50">
        <f t="shared" si="1"/>
        <v>0</v>
      </c>
      <c r="E15" s="50">
        <f>SUMIFS(Geral!S$1:S999,Geral!O$1:O999,"Passe",Geral!A$1:A999,"Tigres",Geral!P$1:P999,A15)</f>
        <v>0</v>
      </c>
      <c r="F15" s="50">
        <f>COUNTIFS(Geral!R$3:R999,"Passe",Geral!A$3:A999,"Tigres",Geral!S$3:S999,A15,Geral!V$3:V999,"Sim")</f>
        <v>0</v>
      </c>
      <c r="G15" s="50">
        <f>COUNTIFS(Geral!R$3:R999,"Passe",Geral!A$3:A999,"Tigres",Geral!S$3:S999,A15,Geral!W$3:W999,"Sim")</f>
        <v>0</v>
      </c>
      <c r="H15" s="51">
        <f>COUNTIFS(Geral!R$3:R999,"Sack",Geral!A$3:A999,"Tigres",Geral!S$3:S999,A15)</f>
        <v>0</v>
      </c>
      <c r="I15" s="51">
        <f>COUNTIFS(Geral!A$3:A999,"Tigres",Geral!Z$3:Z999,A15,Geral!Y$3:Y999,"Sim")</f>
        <v>0</v>
      </c>
      <c r="J15" s="51">
        <f>COUNTIFS(Geral!R$3:R999,"Passe",Geral!A$3:A999,"Tigres",Geral!T$3:T999,A15)</f>
        <v>0</v>
      </c>
      <c r="K15" s="50">
        <f t="shared" si="2"/>
        <v>0</v>
      </c>
      <c r="L15" s="50">
        <f>COUNTIFS(Geral!R$3:R999,"Passe",Geral!A$3:A999,"Tigres",Geral!T$3:T999,A15,Geral!X$3:X999,"Sim")</f>
        <v>0</v>
      </c>
      <c r="M15" s="50">
        <f>SUMIFS(Geral!U$3:U999,Geral!R$3:R999,"Passe",Geral!A$3:A999,"Tigres",Geral!T$3:T999,A15)</f>
        <v>0</v>
      </c>
      <c r="N15" s="50">
        <f>COUNTIFS(Geral!R$3:R999,"Passe",Geral!A$3:A999,"Tigres",Geral!T$3:T999,A15,Geral!V$3:V999,"Sim")</f>
        <v>0</v>
      </c>
      <c r="O15" s="50">
        <f>COUNTIFS(Geral!R$3:R999,"Corrida",Geral!A$3:A999,"Tigres",Geral!T$3:T999,A15)</f>
        <v>0</v>
      </c>
      <c r="P15" s="50">
        <f>SUMIFS(Geral!U$3:U999,Geral!R$3:R999,"Corrida",Geral!A$3:A999,"Tigres",Geral!T$3:T999,A15)</f>
        <v>0</v>
      </c>
      <c r="Q15" s="50">
        <f>COUNTIFS(Geral!R$3:R999,"Corrida",Geral!A$3:A999,"Tigres",Geral!T$3:T999,A15,Geral!V$3:V999,"Sim")</f>
        <v>0</v>
      </c>
      <c r="R15" s="52"/>
      <c r="S15" s="52"/>
      <c r="T15" s="53"/>
      <c r="U15" s="53"/>
      <c r="V15" s="54">
        <f>COUNTIFS(Geral!R$3:R999,"Punt",Geral!A$3:A999,"Tigres",Geral!T$3:T999,A15)</f>
        <v>0</v>
      </c>
      <c r="W15" s="55">
        <f>SUMIFS(Geral!U$3:U999,Geral!R$3:R999,"Punt",Geral!A$3:A999,"Tigres",Geral!T$3:T999,A15)</f>
        <v>0</v>
      </c>
      <c r="X15" s="56">
        <f>COUNTIFS(Geral!AL$3:AL999,"Sim",Geral!AM$3:AM999,A15)+COUNTIFS(Geral!AL$3:AL999,"Sim",Geral!AN$3:AN999,A15)</f>
        <v>0</v>
      </c>
      <c r="Y15" s="56">
        <f>COUNTIFS(Geral!AZ$3:AZ999,"Sim",Geral!BA$3:BA999,A15)+COUNTIFS(Geral!AZ$3:AZ999,"Sim",Geral!BB$3:BB999,A15)</f>
        <v>0</v>
      </c>
      <c r="Z15" s="56">
        <f>COUNTIFS(Geral!AO$3:AO999,"Sim",Geral!AP$3:AP999,A15)+COUNTIFS(Geral!AO$3:AO999,"Sim",Geral!AQ$3:AQ999,A15)</f>
        <v>0</v>
      </c>
      <c r="AA15" s="57">
        <f>COUNTIFS(Geral!AR$3:AR999,"Sim",Geral!AS$3:AS999,A15)</f>
        <v>0</v>
      </c>
      <c r="AB15" s="57">
        <f>COUNTIFS(Geral!AX$3:AX999,"Sim",Geral!AY$3:AY999,A15)</f>
        <v>0</v>
      </c>
      <c r="AC15" s="58">
        <f>COUNTIFS(Geral!AT$3:AT999,"Sim",Geral!AU$3:AU999,A15)</f>
        <v>0</v>
      </c>
      <c r="AD15" s="58">
        <f>COUNTIFS(Geral!AV$3:AV999,"Sim",Geral!AW$3:AW999,A15)</f>
        <v>0</v>
      </c>
      <c r="AE15" s="57">
        <f>COUNTIFS(Geral!BC$3:BC999,"Sim",Geral!BD$3:BD999,A15)</f>
        <v>0</v>
      </c>
    </row>
    <row r="16" ht="15.75" customHeight="1">
      <c r="A16" s="49">
        <v>14.0</v>
      </c>
      <c r="B16" s="50">
        <f>COUNTIFS(Geral!R$3:R999,"Passe",Geral!A$3:A999,"Tigres",Geral!S$3:S999,A16)-G16</f>
        <v>0</v>
      </c>
      <c r="C16" s="50">
        <f>COUNTIFS(Geral!R$3:R999,"Passe",Geral!A$3:A999,"Tigres",Geral!S$3:S999,A16,Geral!X$3:X999,"Sim")</f>
        <v>0</v>
      </c>
      <c r="D16" s="50">
        <f t="shared" si="1"/>
        <v>0</v>
      </c>
      <c r="E16" s="50">
        <f>SUMIFS(Geral!S$1:S999,Geral!O$1:O999,"Passe",Geral!A$1:A999,"Tigres",Geral!P$1:P999,A16)</f>
        <v>0</v>
      </c>
      <c r="F16" s="50">
        <f>COUNTIFS(Geral!R$3:R999,"Passe",Geral!A$3:A999,"Tigres",Geral!S$3:S999,A16,Geral!V$3:V999,"Sim")</f>
        <v>0</v>
      </c>
      <c r="G16" s="50">
        <f>COUNTIFS(Geral!R$3:R999,"Passe",Geral!A$3:A999,"Tigres",Geral!S$3:S999,A16,Geral!W$3:W999,"Sim")</f>
        <v>0</v>
      </c>
      <c r="H16" s="51">
        <f>COUNTIFS(Geral!R$3:R999,"Sack",Geral!A$3:A999,"Tigres",Geral!S$3:S999,A16)</f>
        <v>0</v>
      </c>
      <c r="I16" s="51">
        <f>COUNTIFS(Geral!A$3:A999,"Tigres",Geral!Z$3:Z999,A16,Geral!Y$3:Y999,"Sim")</f>
        <v>0</v>
      </c>
      <c r="J16" s="51">
        <f>COUNTIFS(Geral!R$3:R999,"Passe",Geral!A$3:A999,"Tigres",Geral!T$3:T999,A16)</f>
        <v>0</v>
      </c>
      <c r="K16" s="50">
        <f t="shared" si="2"/>
        <v>0</v>
      </c>
      <c r="L16" s="50">
        <f>COUNTIFS(Geral!R$3:R999,"Passe",Geral!A$3:A999,"Tigres",Geral!T$3:T999,A16,Geral!X$3:X999,"Sim")</f>
        <v>0</v>
      </c>
      <c r="M16" s="50">
        <f>SUMIFS(Geral!U$3:U999,Geral!R$3:R999,"Passe",Geral!A$3:A999,"Tigres",Geral!T$3:T999,A16)</f>
        <v>0</v>
      </c>
      <c r="N16" s="50">
        <f>COUNTIFS(Geral!R$3:R999,"Passe",Geral!A$3:A999,"Tigres",Geral!T$3:T999,A16,Geral!V$3:V999,"Sim")</f>
        <v>0</v>
      </c>
      <c r="O16" s="50">
        <f>COUNTIFS(Geral!R$3:R999,"Corrida",Geral!A$3:A999,"Tigres",Geral!T$3:T999,A16)</f>
        <v>0</v>
      </c>
      <c r="P16" s="50">
        <f>SUMIFS(Geral!U$3:U999,Geral!R$3:R999,"Corrida",Geral!A$3:A999,"Tigres",Geral!T$3:T999,A16)</f>
        <v>0</v>
      </c>
      <c r="Q16" s="50">
        <f>COUNTIFS(Geral!R$3:R999,"Corrida",Geral!A$3:A999,"Tigres",Geral!T$3:T999,A16,Geral!V$3:V999,"Sim")</f>
        <v>0</v>
      </c>
      <c r="R16" s="52"/>
      <c r="S16" s="52"/>
      <c r="T16" s="53"/>
      <c r="U16" s="53"/>
      <c r="V16" s="54">
        <f>COUNTIFS(Geral!R$3:R999,"Punt",Geral!A$3:A999,"Tigres",Geral!T$3:T999,A16)</f>
        <v>0</v>
      </c>
      <c r="W16" s="55">
        <f>SUMIFS(Geral!U$3:U999,Geral!R$3:R999,"Punt",Geral!A$3:A999,"Tigres",Geral!T$3:T999,A16)</f>
        <v>0</v>
      </c>
      <c r="X16" s="56">
        <f>COUNTIFS(Geral!AL$3:AL999,"Sim",Geral!AM$3:AM999,A16)+COUNTIFS(Geral!AL$3:AL999,"Sim",Geral!AN$3:AN999,A16)</f>
        <v>0</v>
      </c>
      <c r="Y16" s="56">
        <f>COUNTIFS(Geral!AZ$3:AZ999,"Sim",Geral!BA$3:BA999,A16)+COUNTIFS(Geral!AZ$3:AZ999,"Sim",Geral!BB$3:BB999,A16)</f>
        <v>0</v>
      </c>
      <c r="Z16" s="56">
        <f>COUNTIFS(Geral!AO$3:AO999,"Sim",Geral!AP$3:AP999,A16)+COUNTIFS(Geral!AO$3:AO999,"Sim",Geral!AQ$3:AQ999,A16)</f>
        <v>0</v>
      </c>
      <c r="AA16" s="57">
        <f>COUNTIFS(Geral!AR$3:AR999,"Sim",Geral!AS$3:AS999,A16)</f>
        <v>0</v>
      </c>
      <c r="AB16" s="57">
        <f>COUNTIFS(Geral!AX$3:AX999,"Sim",Geral!AY$3:AY999,A16)</f>
        <v>0</v>
      </c>
      <c r="AC16" s="58">
        <f>COUNTIFS(Geral!AT$3:AT999,"Sim",Geral!AU$3:AU999,A16)</f>
        <v>0</v>
      </c>
      <c r="AD16" s="58">
        <f>COUNTIFS(Geral!AV$3:AV999,"Sim",Geral!AW$3:AW999,A16)</f>
        <v>0</v>
      </c>
      <c r="AE16" s="57">
        <f>COUNTIFS(Geral!BC$3:BC999,"Sim",Geral!BD$3:BD999,A16)</f>
        <v>0</v>
      </c>
    </row>
    <row r="17" ht="15.75" customHeight="1">
      <c r="A17" s="49">
        <v>15.0</v>
      </c>
      <c r="B17" s="50">
        <f>COUNTIFS(Geral!R$3:R999,"Passe",Geral!A$3:A999,"Tigres",Geral!S$3:S999,A17)-G17</f>
        <v>0</v>
      </c>
      <c r="C17" s="50">
        <f>COUNTIFS(Geral!R$3:R999,"Passe",Geral!A$3:A999,"Tigres",Geral!S$3:S999,A17,Geral!X$3:X999,"Sim")</f>
        <v>0</v>
      </c>
      <c r="D17" s="50">
        <f t="shared" si="1"/>
        <v>0</v>
      </c>
      <c r="E17" s="50">
        <f>SUMIFS(Geral!S$1:S999,Geral!O$1:O999,"Passe",Geral!A$1:A999,"Tigres",Geral!P$1:P999,A17)</f>
        <v>0</v>
      </c>
      <c r="F17" s="50">
        <f>COUNTIFS(Geral!R$3:R999,"Passe",Geral!A$3:A999,"Tigres",Geral!S$3:S999,A17,Geral!V$3:V999,"Sim")</f>
        <v>0</v>
      </c>
      <c r="G17" s="50">
        <f>COUNTIFS(Geral!R$3:R999,"Passe",Geral!A$3:A999,"Tigres",Geral!S$3:S999,A17,Geral!W$3:W999,"Sim")</f>
        <v>0</v>
      </c>
      <c r="H17" s="51">
        <f>COUNTIFS(Geral!R$3:R999,"Sack",Geral!A$3:A999,"Tigres",Geral!S$3:S999,A17)</f>
        <v>0</v>
      </c>
      <c r="I17" s="51">
        <f>COUNTIFS(Geral!A$3:A999,"Tigres",Geral!Z$3:Z999,A17,Geral!Y$3:Y999,"Sim")</f>
        <v>0</v>
      </c>
      <c r="J17" s="51">
        <f>COUNTIFS(Geral!R$3:R999,"Passe",Geral!A$3:A999,"Tigres",Geral!T$3:T999,A17)</f>
        <v>0</v>
      </c>
      <c r="K17" s="50">
        <f t="shared" si="2"/>
        <v>0</v>
      </c>
      <c r="L17" s="50">
        <f>COUNTIFS(Geral!R$3:R999,"Passe",Geral!A$3:A999,"Tigres",Geral!T$3:T999,A17,Geral!X$3:X999,"Sim")</f>
        <v>0</v>
      </c>
      <c r="M17" s="50">
        <f>SUMIFS(Geral!U$3:U999,Geral!R$3:R999,"Passe",Geral!A$3:A999,"Tigres",Geral!T$3:T999,A17)</f>
        <v>0</v>
      </c>
      <c r="N17" s="50">
        <f>COUNTIFS(Geral!R$3:R999,"Passe",Geral!A$3:A999,"Tigres",Geral!T$3:T999,A17,Geral!V$3:V999,"Sim")</f>
        <v>0</v>
      </c>
      <c r="O17" s="50">
        <f>COUNTIFS(Geral!R$3:R999,"Corrida",Geral!A$3:A999,"Tigres",Geral!T$3:T999,A17)</f>
        <v>0</v>
      </c>
      <c r="P17" s="50">
        <f>SUMIFS(Geral!U$3:U999,Geral!R$3:R999,"Corrida",Geral!A$3:A999,"Tigres",Geral!T$3:T999,A17)</f>
        <v>0</v>
      </c>
      <c r="Q17" s="50">
        <f>COUNTIFS(Geral!R$3:R999,"Corrida",Geral!A$3:A999,"Tigres",Geral!T$3:T999,A17,Geral!V$3:V999,"Sim")</f>
        <v>0</v>
      </c>
      <c r="R17" s="52"/>
      <c r="S17" s="52"/>
      <c r="T17" s="53"/>
      <c r="U17" s="53"/>
      <c r="V17" s="54">
        <f>COUNTIFS(Geral!R$3:R999,"Punt",Geral!A$3:A999,"Tigres",Geral!T$3:T999,A17)</f>
        <v>0</v>
      </c>
      <c r="W17" s="55">
        <f>SUMIFS(Geral!U$3:U999,Geral!R$3:R999,"Punt",Geral!A$3:A999,"Tigres",Geral!T$3:T999,A17)</f>
        <v>0</v>
      </c>
      <c r="X17" s="56">
        <f>COUNTIFS(Geral!AL$3:AL999,"Sim",Geral!AM$3:AM999,A17)+COUNTIFS(Geral!AL$3:AL999,"Sim",Geral!AN$3:AN999,A17)</f>
        <v>0</v>
      </c>
      <c r="Y17" s="56">
        <f>COUNTIFS(Geral!AZ$3:AZ999,"Sim",Geral!BA$3:BA999,A17)+COUNTIFS(Geral!AZ$3:AZ999,"Sim",Geral!BB$3:BB999,A17)</f>
        <v>0</v>
      </c>
      <c r="Z17" s="56">
        <f>COUNTIFS(Geral!AO$3:AO999,"Sim",Geral!AP$3:AP999,A17)+COUNTIFS(Geral!AO$3:AO999,"Sim",Geral!AQ$3:AQ999,A17)</f>
        <v>0</v>
      </c>
      <c r="AA17" s="57">
        <f>COUNTIFS(Geral!AR$3:AR999,"Sim",Geral!AS$3:AS999,A17)</f>
        <v>0</v>
      </c>
      <c r="AB17" s="57">
        <f>COUNTIFS(Geral!AX$3:AX999,"Sim",Geral!AY$3:AY999,A17)</f>
        <v>0</v>
      </c>
      <c r="AC17" s="58">
        <f>COUNTIFS(Geral!AT$3:AT999,"Sim",Geral!AU$3:AU999,A17)</f>
        <v>0</v>
      </c>
      <c r="AD17" s="58">
        <f>COUNTIFS(Geral!AV$3:AV999,"Sim",Geral!AW$3:AW999,A17)</f>
        <v>0</v>
      </c>
      <c r="AE17" s="57">
        <f>COUNTIFS(Geral!BC$3:BC999,"Sim",Geral!BD$3:BD999,A17)</f>
        <v>0</v>
      </c>
    </row>
    <row r="18" ht="15.75" customHeight="1">
      <c r="A18" s="49">
        <v>16.0</v>
      </c>
      <c r="B18" s="50">
        <f>COUNTIFS(Geral!R$3:R999,"Passe",Geral!A$3:A999,"Tigres",Geral!S$3:S999,A18)-G18</f>
        <v>0</v>
      </c>
      <c r="C18" s="50">
        <f>COUNTIFS(Geral!R$3:R999,"Passe",Geral!A$3:A999,"Tigres",Geral!S$3:S999,A18,Geral!X$3:X999,"Sim")</f>
        <v>0</v>
      </c>
      <c r="D18" s="50">
        <f t="shared" si="1"/>
        <v>0</v>
      </c>
      <c r="E18" s="50">
        <f>SUMIFS(Geral!S$1:S999,Geral!O$1:O999,"Passe",Geral!A$1:A999,"Tigres",Geral!P$1:P999,A18)</f>
        <v>0</v>
      </c>
      <c r="F18" s="50">
        <f>COUNTIFS(Geral!R$3:R999,"Passe",Geral!A$3:A999,"Tigres",Geral!S$3:S999,A18,Geral!V$3:V999,"Sim")</f>
        <v>0</v>
      </c>
      <c r="G18" s="50">
        <f>COUNTIFS(Geral!R$3:R999,"Passe",Geral!A$3:A999,"Tigres",Geral!S$3:S999,A18,Geral!W$3:W999,"Sim")</f>
        <v>0</v>
      </c>
      <c r="H18" s="51">
        <f>COUNTIFS(Geral!R$3:R999,"Sack",Geral!A$3:A999,"Tigres",Geral!S$3:S999,A18)</f>
        <v>0</v>
      </c>
      <c r="I18" s="51">
        <f>COUNTIFS(Geral!A$3:A999,"Tigres",Geral!Z$3:Z999,A18,Geral!Y$3:Y999,"Sim")</f>
        <v>0</v>
      </c>
      <c r="J18" s="51">
        <f>COUNTIFS(Geral!R$3:R999,"Passe",Geral!A$3:A999,"Tigres",Geral!T$3:T999,A18)</f>
        <v>0</v>
      </c>
      <c r="K18" s="50">
        <f t="shared" si="2"/>
        <v>0</v>
      </c>
      <c r="L18" s="50">
        <f>COUNTIFS(Geral!R$3:R999,"Passe",Geral!A$3:A999,"Tigres",Geral!T$3:T999,A18,Geral!X$3:X999,"Sim")</f>
        <v>0</v>
      </c>
      <c r="M18" s="50">
        <f>SUMIFS(Geral!U$3:U999,Geral!R$3:R999,"Passe",Geral!A$3:A999,"Tigres",Geral!T$3:T999,A18)</f>
        <v>0</v>
      </c>
      <c r="N18" s="50">
        <f>COUNTIFS(Geral!R$3:R999,"Passe",Geral!A$3:A999,"Tigres",Geral!T$3:T999,A18,Geral!V$3:V999,"Sim")</f>
        <v>0</v>
      </c>
      <c r="O18" s="50">
        <f>COUNTIFS(Geral!R$3:R999,"Corrida",Geral!A$3:A999,"Tigres",Geral!T$3:T999,A18)</f>
        <v>0</v>
      </c>
      <c r="P18" s="50">
        <f>SUMIFS(Geral!U$3:U999,Geral!R$3:R999,"Corrida",Geral!A$3:A999,"Tigres",Geral!T$3:T999,A18)</f>
        <v>0</v>
      </c>
      <c r="Q18" s="50">
        <f>COUNTIFS(Geral!R$3:R999,"Corrida",Geral!A$3:A999,"Tigres",Geral!T$3:T999,A18,Geral!V$3:V999,"Sim")</f>
        <v>0</v>
      </c>
      <c r="R18" s="52"/>
      <c r="S18" s="52"/>
      <c r="T18" s="53"/>
      <c r="U18" s="53"/>
      <c r="V18" s="54">
        <f>COUNTIFS(Geral!R$3:R999,"Punt",Geral!A$3:A999,"Tigres",Geral!T$3:T999,A18)</f>
        <v>0</v>
      </c>
      <c r="W18" s="55">
        <f>SUMIFS(Geral!U$3:U999,Geral!R$3:R999,"Punt",Geral!A$3:A999,"Tigres",Geral!T$3:T999,A18)</f>
        <v>0</v>
      </c>
      <c r="X18" s="56">
        <f>COUNTIFS(Geral!AL$3:AL999,"Sim",Geral!AM$3:AM999,A18)+COUNTIFS(Geral!AL$3:AL999,"Sim",Geral!AN$3:AN999,A18)</f>
        <v>0</v>
      </c>
      <c r="Y18" s="56">
        <f>COUNTIFS(Geral!AZ$3:AZ999,"Sim",Geral!BA$3:BA999,A18)+COUNTIFS(Geral!AZ$3:AZ999,"Sim",Geral!BB$3:BB999,A18)</f>
        <v>0</v>
      </c>
      <c r="Z18" s="56">
        <f>COUNTIFS(Geral!AO$3:AO999,"Sim",Geral!AP$3:AP999,A18)+COUNTIFS(Geral!AO$3:AO999,"Sim",Geral!AQ$3:AQ999,A18)</f>
        <v>0</v>
      </c>
      <c r="AA18" s="57">
        <f>COUNTIFS(Geral!AR$3:AR999,"Sim",Geral!AS$3:AS999,A18)</f>
        <v>0</v>
      </c>
      <c r="AB18" s="57">
        <f>COUNTIFS(Geral!AX$3:AX999,"Sim",Geral!AY$3:AY999,A18)</f>
        <v>0</v>
      </c>
      <c r="AC18" s="58">
        <f>COUNTIFS(Geral!AT$3:AT999,"Sim",Geral!AU$3:AU999,A18)</f>
        <v>0</v>
      </c>
      <c r="AD18" s="58">
        <f>COUNTIFS(Geral!AV$3:AV999,"Sim",Geral!AW$3:AW999,A18)</f>
        <v>0</v>
      </c>
      <c r="AE18" s="57">
        <f>COUNTIFS(Geral!BC$3:BC999,"Sim",Geral!BD$3:BD999,A18)</f>
        <v>0</v>
      </c>
    </row>
    <row r="19" ht="15.75" customHeight="1">
      <c r="A19" s="49">
        <v>17.0</v>
      </c>
      <c r="B19" s="50">
        <f>COUNTIFS(Geral!R$3:R999,"Passe",Geral!A$3:A999,"Tigres",Geral!S$3:S999,A19)-G19</f>
        <v>0</v>
      </c>
      <c r="C19" s="50">
        <f>COUNTIFS(Geral!R$3:R999,"Passe",Geral!A$3:A999,"Tigres",Geral!S$3:S999,A19,Geral!X$3:X999,"Sim")</f>
        <v>0</v>
      </c>
      <c r="D19" s="50">
        <f t="shared" si="1"/>
        <v>0</v>
      </c>
      <c r="E19" s="50">
        <f>SUMIFS(Geral!S$1:S999,Geral!O$1:O999,"Passe",Geral!A$1:A999,"Tigres",Geral!P$1:P999,A19)</f>
        <v>0</v>
      </c>
      <c r="F19" s="50">
        <f>COUNTIFS(Geral!R$3:R999,"Passe",Geral!A$3:A999,"Tigres",Geral!S$3:S999,A19,Geral!V$3:V999,"Sim")</f>
        <v>0</v>
      </c>
      <c r="G19" s="50">
        <f>COUNTIFS(Geral!R$3:R999,"Passe",Geral!A$3:A999,"Tigres",Geral!S$3:S999,A19,Geral!W$3:W999,"Sim")</f>
        <v>0</v>
      </c>
      <c r="H19" s="51">
        <f>COUNTIFS(Geral!R$3:R999,"Sack",Geral!A$3:A999,"Tigres",Geral!S$3:S999,A19)</f>
        <v>0</v>
      </c>
      <c r="I19" s="51">
        <f>COUNTIFS(Geral!A$3:A999,"Tigres",Geral!Z$3:Z999,A19,Geral!Y$3:Y999,"Sim")</f>
        <v>0</v>
      </c>
      <c r="J19" s="51">
        <f>COUNTIFS(Geral!R$3:R999,"Passe",Geral!A$3:A999,"Tigres",Geral!T$3:T999,A19)</f>
        <v>0</v>
      </c>
      <c r="K19" s="50">
        <f t="shared" si="2"/>
        <v>0</v>
      </c>
      <c r="L19" s="50">
        <f>COUNTIFS(Geral!R$3:R999,"Passe",Geral!A$3:A999,"Tigres",Geral!T$3:T999,A19,Geral!X$3:X999,"Sim")</f>
        <v>0</v>
      </c>
      <c r="M19" s="50">
        <f>SUMIFS(Geral!U$3:U999,Geral!R$3:R999,"Passe",Geral!A$3:A999,"Tigres",Geral!T$3:T999,A19)</f>
        <v>0</v>
      </c>
      <c r="N19" s="50">
        <f>COUNTIFS(Geral!R$3:R999,"Passe",Geral!A$3:A999,"Tigres",Geral!T$3:T999,A19,Geral!V$3:V999,"Sim")</f>
        <v>0</v>
      </c>
      <c r="O19" s="50">
        <f>COUNTIFS(Geral!R$3:R999,"Corrida",Geral!A$3:A999,"Tigres",Geral!T$3:T999,A19)</f>
        <v>0</v>
      </c>
      <c r="P19" s="50">
        <f>SUMIFS(Geral!U$3:U999,Geral!R$3:R999,"Corrida",Geral!A$3:A999,"Tigres",Geral!T$3:T999,A19)</f>
        <v>0</v>
      </c>
      <c r="Q19" s="50">
        <f>COUNTIFS(Geral!R$3:R999,"Corrida",Geral!A$3:A999,"Tigres",Geral!T$3:T999,A19,Geral!V$3:V999,"Sim")</f>
        <v>0</v>
      </c>
      <c r="R19" s="52"/>
      <c r="S19" s="52"/>
      <c r="T19" s="53"/>
      <c r="U19" s="53"/>
      <c r="V19" s="54">
        <f>COUNTIFS(Geral!R$3:R999,"Punt",Geral!A$3:A999,"Tigres",Geral!T$3:T999,A19)</f>
        <v>0</v>
      </c>
      <c r="W19" s="55">
        <f>SUMIFS(Geral!U$3:U999,Geral!R$3:R999,"Punt",Geral!A$3:A999,"Tigres",Geral!T$3:T999,A19)</f>
        <v>0</v>
      </c>
      <c r="X19" s="56">
        <f>COUNTIFS(Geral!AL$3:AL999,"Sim",Geral!AM$3:AM999,A19)+COUNTIFS(Geral!AL$3:AL999,"Sim",Geral!AN$3:AN999,A19)</f>
        <v>0</v>
      </c>
      <c r="Y19" s="56">
        <f>COUNTIFS(Geral!AZ$3:AZ999,"Sim",Geral!BA$3:BA999,A19)+COUNTIFS(Geral!AZ$3:AZ999,"Sim",Geral!BB$3:BB999,A19)</f>
        <v>0</v>
      </c>
      <c r="Z19" s="56">
        <f>COUNTIFS(Geral!AO$3:AO999,"Sim",Geral!AP$3:AP999,A19)+COUNTIFS(Geral!AO$3:AO999,"Sim",Geral!AQ$3:AQ999,A19)</f>
        <v>0</v>
      </c>
      <c r="AA19" s="57">
        <f>COUNTIFS(Geral!AR$3:AR999,"Sim",Geral!AS$3:AS999,A19)</f>
        <v>0</v>
      </c>
      <c r="AB19" s="57">
        <f>COUNTIFS(Geral!AX$3:AX999,"Sim",Geral!AY$3:AY999,A19)</f>
        <v>0</v>
      </c>
      <c r="AC19" s="58">
        <f>COUNTIFS(Geral!AT$3:AT999,"Sim",Geral!AU$3:AU999,A19)</f>
        <v>0</v>
      </c>
      <c r="AD19" s="58">
        <f>COUNTIFS(Geral!AV$3:AV999,"Sim",Geral!AW$3:AW999,A19)</f>
        <v>0</v>
      </c>
      <c r="AE19" s="57">
        <f>COUNTIFS(Geral!BC$3:BC999,"Sim",Geral!BD$3:BD999,A19)</f>
        <v>0</v>
      </c>
    </row>
    <row r="20" ht="15.75" customHeight="1">
      <c r="A20" s="49">
        <v>18.0</v>
      </c>
      <c r="B20" s="50">
        <f>COUNTIFS(Geral!R$3:R999,"Passe",Geral!A$3:A999,"Tigres",Geral!S$3:S999,A20)-G20</f>
        <v>0</v>
      </c>
      <c r="C20" s="50">
        <f>COUNTIFS(Geral!R$3:R999,"Passe",Geral!A$3:A999,"Tigres",Geral!S$3:S999,A20,Geral!X$3:X999,"Sim")</f>
        <v>0</v>
      </c>
      <c r="D20" s="50">
        <f t="shared" si="1"/>
        <v>0</v>
      </c>
      <c r="E20" s="50">
        <f>SUMIFS(Geral!S$1:S999,Geral!O$1:O999,"Passe",Geral!A$1:A999,"Tigres",Geral!P$1:P999,A20)</f>
        <v>0</v>
      </c>
      <c r="F20" s="50">
        <f>COUNTIFS(Geral!R$3:R999,"Passe",Geral!A$3:A999,"Tigres",Geral!S$3:S999,A20,Geral!V$3:V999,"Sim")</f>
        <v>0</v>
      </c>
      <c r="G20" s="50">
        <f>COUNTIFS(Geral!R$3:R999,"Passe",Geral!A$3:A999,"Tigres",Geral!S$3:S999,A20,Geral!W$3:W999,"Sim")</f>
        <v>0</v>
      </c>
      <c r="H20" s="51">
        <f>COUNTIFS(Geral!R$3:R999,"Sack",Geral!A$3:A999,"Tigres",Geral!S$3:S999,A20)</f>
        <v>0</v>
      </c>
      <c r="I20" s="51">
        <f>COUNTIFS(Geral!A$3:A999,"Tigres",Geral!Z$3:Z999,A20,Geral!Y$3:Y999,"Sim")</f>
        <v>0</v>
      </c>
      <c r="J20" s="51">
        <f>COUNTIFS(Geral!R$3:R999,"Passe",Geral!A$3:A999,"Tigres",Geral!T$3:T999,A20)</f>
        <v>0</v>
      </c>
      <c r="K20" s="50">
        <f t="shared" si="2"/>
        <v>0</v>
      </c>
      <c r="L20" s="50">
        <f>COUNTIFS(Geral!R$3:R999,"Passe",Geral!A$3:A999,"Tigres",Geral!T$3:T999,A20,Geral!X$3:X999,"Sim")</f>
        <v>0</v>
      </c>
      <c r="M20" s="50">
        <f>SUMIFS(Geral!U$3:U999,Geral!R$3:R999,"Passe",Geral!A$3:A999,"Tigres",Geral!T$3:T999,A20)</f>
        <v>0</v>
      </c>
      <c r="N20" s="50">
        <f>COUNTIFS(Geral!R$3:R999,"Passe",Geral!A$3:A999,"Tigres",Geral!T$3:T999,A20,Geral!V$3:V999,"Sim")</f>
        <v>0</v>
      </c>
      <c r="O20" s="50">
        <f>COUNTIFS(Geral!R$3:R999,"Corrida",Geral!A$3:A999,"Tigres",Geral!T$3:T999,A20)</f>
        <v>0</v>
      </c>
      <c r="P20" s="50">
        <f>SUMIFS(Geral!U$3:U999,Geral!R$3:R999,"Corrida",Geral!A$3:A999,"Tigres",Geral!T$3:T999,A20)</f>
        <v>0</v>
      </c>
      <c r="Q20" s="50">
        <f>COUNTIFS(Geral!R$3:R999,"Corrida",Geral!A$3:A999,"Tigres",Geral!T$3:T999,A20,Geral!V$3:V999,"Sim")</f>
        <v>0</v>
      </c>
      <c r="R20" s="52"/>
      <c r="S20" s="52"/>
      <c r="T20" s="53"/>
      <c r="U20" s="53"/>
      <c r="V20" s="54">
        <f>COUNTIFS(Geral!R$3:R999,"Punt",Geral!A$3:A999,"Tigres",Geral!T$3:T999,A20)</f>
        <v>0</v>
      </c>
      <c r="W20" s="55">
        <f>SUMIFS(Geral!U$3:U999,Geral!R$3:R999,"Punt",Geral!A$3:A999,"Tigres",Geral!T$3:T999,A20)</f>
        <v>0</v>
      </c>
      <c r="X20" s="56">
        <f>COUNTIFS(Geral!AL$3:AL999,"Sim",Geral!AM$3:AM999,A20)+COUNTIFS(Geral!AL$3:AL999,"Sim",Geral!AN$3:AN999,A20)</f>
        <v>0</v>
      </c>
      <c r="Y20" s="56">
        <f>COUNTIFS(Geral!AZ$3:AZ999,"Sim",Geral!BA$3:BA999,A20)+COUNTIFS(Geral!AZ$3:AZ999,"Sim",Geral!BB$3:BB999,A20)</f>
        <v>0</v>
      </c>
      <c r="Z20" s="56">
        <f>COUNTIFS(Geral!AO$3:AO999,"Sim",Geral!AP$3:AP999,A20)+COUNTIFS(Geral!AO$3:AO999,"Sim",Geral!AQ$3:AQ999,A20)</f>
        <v>0</v>
      </c>
      <c r="AA20" s="57">
        <f>COUNTIFS(Geral!AR$3:AR999,"Sim",Geral!AS$3:AS999,A20)</f>
        <v>0</v>
      </c>
      <c r="AB20" s="57">
        <f>COUNTIFS(Geral!AX$3:AX999,"Sim",Geral!AY$3:AY999,A20)</f>
        <v>0</v>
      </c>
      <c r="AC20" s="58">
        <f>COUNTIFS(Geral!AT$3:AT999,"Sim",Geral!AU$3:AU999,A20)</f>
        <v>0</v>
      </c>
      <c r="AD20" s="58">
        <f>COUNTIFS(Geral!AV$3:AV999,"Sim",Geral!AW$3:AW999,A20)</f>
        <v>0</v>
      </c>
      <c r="AE20" s="57">
        <f>COUNTIFS(Geral!BC$3:BC999,"Sim",Geral!BD$3:BD999,A20)</f>
        <v>0</v>
      </c>
    </row>
    <row r="21" ht="15.75" customHeight="1">
      <c r="A21" s="49">
        <v>19.0</v>
      </c>
      <c r="B21" s="50">
        <f>COUNTIFS(Geral!R$3:R999,"Passe",Geral!A$3:A999,"Tigres",Geral!S$3:S999,A21)-G21</f>
        <v>0</v>
      </c>
      <c r="C21" s="50">
        <f>COUNTIFS(Geral!R$3:R999,"Passe",Geral!A$3:A999,"Tigres",Geral!S$3:S999,A21,Geral!X$3:X999,"Sim")</f>
        <v>0</v>
      </c>
      <c r="D21" s="50">
        <f t="shared" si="1"/>
        <v>0</v>
      </c>
      <c r="E21" s="50">
        <f>SUMIFS(Geral!S$1:S999,Geral!O$1:O999,"Passe",Geral!A$1:A999,"Tigres",Geral!P$1:P999,A21)</f>
        <v>0</v>
      </c>
      <c r="F21" s="50">
        <f>COUNTIFS(Geral!R$3:R999,"Passe",Geral!A$3:A999,"Tigres",Geral!S$3:S999,A21,Geral!V$3:V999,"Sim")</f>
        <v>0</v>
      </c>
      <c r="G21" s="50">
        <f>COUNTIFS(Geral!R$3:R999,"Passe",Geral!A$3:A999,"Tigres",Geral!S$3:S999,A21,Geral!W$3:W999,"Sim")</f>
        <v>0</v>
      </c>
      <c r="H21" s="51">
        <f>COUNTIFS(Geral!R$3:R999,"Sack",Geral!A$3:A999,"Tigres",Geral!S$3:S999,A21)</f>
        <v>0</v>
      </c>
      <c r="I21" s="51">
        <f>COUNTIFS(Geral!A$3:A999,"Tigres",Geral!Z$3:Z999,A21,Geral!Y$3:Y999,"Sim")</f>
        <v>0</v>
      </c>
      <c r="J21" s="51">
        <f>COUNTIFS(Geral!R$3:R999,"Passe",Geral!A$3:A999,"Tigres",Geral!T$3:T999,A21)</f>
        <v>0</v>
      </c>
      <c r="K21" s="50">
        <f t="shared" si="2"/>
        <v>0</v>
      </c>
      <c r="L21" s="50">
        <f>COUNTIFS(Geral!R$3:R999,"Passe",Geral!A$3:A999,"Tigres",Geral!T$3:T999,A21,Geral!X$3:X999,"Sim")</f>
        <v>0</v>
      </c>
      <c r="M21" s="50">
        <f>SUMIFS(Geral!U$3:U999,Geral!R$3:R999,"Passe",Geral!A$3:A999,"Tigres",Geral!T$3:T999,A21)</f>
        <v>0</v>
      </c>
      <c r="N21" s="50">
        <f>COUNTIFS(Geral!R$3:R999,"Passe",Geral!A$3:A999,"Tigres",Geral!T$3:T999,A21,Geral!V$3:V999,"Sim")</f>
        <v>0</v>
      </c>
      <c r="O21" s="50">
        <f>COUNTIFS(Geral!R$3:R999,"Corrida",Geral!A$3:A999,"Tigres",Geral!T$3:T999,A21)</f>
        <v>0</v>
      </c>
      <c r="P21" s="50">
        <f>SUMIFS(Geral!U$3:U999,Geral!R$3:R999,"Corrida",Geral!A$3:A999,"Tigres",Geral!T$3:T999,A21)</f>
        <v>0</v>
      </c>
      <c r="Q21" s="50">
        <f>COUNTIFS(Geral!R$3:R999,"Corrida",Geral!A$3:A999,"Tigres",Geral!T$3:T999,A21,Geral!V$3:V999,"Sim")</f>
        <v>0</v>
      </c>
      <c r="R21" s="52"/>
      <c r="S21" s="52"/>
      <c r="T21" s="53"/>
      <c r="U21" s="53"/>
      <c r="V21" s="54">
        <f>COUNTIFS(Geral!R$3:R999,"Punt",Geral!A$3:A999,"Tigres",Geral!T$3:T999,A21)</f>
        <v>0</v>
      </c>
      <c r="W21" s="55">
        <f>SUMIFS(Geral!U$3:U999,Geral!R$3:R999,"Punt",Geral!A$3:A999,"Tigres",Geral!T$3:T999,A21)</f>
        <v>0</v>
      </c>
      <c r="X21" s="56">
        <f>COUNTIFS(Geral!AL$3:AL999,"Sim",Geral!AM$3:AM999,A21)+COUNTIFS(Geral!AL$3:AL999,"Sim",Geral!AN$3:AN999,A21)</f>
        <v>0</v>
      </c>
      <c r="Y21" s="56">
        <f>COUNTIFS(Geral!AZ$3:AZ999,"Sim",Geral!BA$3:BA999,A21)+COUNTIFS(Geral!AZ$3:AZ999,"Sim",Geral!BB$3:BB999,A21)</f>
        <v>0</v>
      </c>
      <c r="Z21" s="56">
        <f>COUNTIFS(Geral!AO$3:AO999,"Sim",Geral!AP$3:AP999,A21)+COUNTIFS(Geral!AO$3:AO999,"Sim",Geral!AQ$3:AQ999,A21)</f>
        <v>0</v>
      </c>
      <c r="AA21" s="57">
        <f>COUNTIFS(Geral!AR$3:AR999,"Sim",Geral!AS$3:AS999,A21)</f>
        <v>0</v>
      </c>
      <c r="AB21" s="57">
        <f>COUNTIFS(Geral!AX$3:AX999,"Sim",Geral!AY$3:AY999,A21)</f>
        <v>0</v>
      </c>
      <c r="AC21" s="58">
        <f>COUNTIFS(Geral!AT$3:AT999,"Sim",Geral!AU$3:AU999,A21)</f>
        <v>0</v>
      </c>
      <c r="AD21" s="58">
        <f>COUNTIFS(Geral!AV$3:AV999,"Sim",Geral!AW$3:AW999,A21)</f>
        <v>0</v>
      </c>
      <c r="AE21" s="57">
        <f>COUNTIFS(Geral!BC$3:BC999,"Sim",Geral!BD$3:BD999,A21)</f>
        <v>0</v>
      </c>
    </row>
    <row r="22" ht="15.75" customHeight="1">
      <c r="A22" s="49">
        <v>20.0</v>
      </c>
      <c r="B22" s="50">
        <f>COUNTIFS(Geral!R$3:R999,"Passe",Geral!A$3:A999,"Tigres",Geral!S$3:S999,A22)-G22</f>
        <v>0</v>
      </c>
      <c r="C22" s="50">
        <f>COUNTIFS(Geral!R$3:R999,"Passe",Geral!A$3:A999,"Tigres",Geral!S$3:S999,A22,Geral!X$3:X999,"Sim")</f>
        <v>0</v>
      </c>
      <c r="D22" s="50">
        <f t="shared" si="1"/>
        <v>0</v>
      </c>
      <c r="E22" s="50">
        <f>SUMIFS(Geral!S$1:S999,Geral!O$1:O999,"Passe",Geral!A$1:A999,"Tigres",Geral!P$1:P999,A22)</f>
        <v>0</v>
      </c>
      <c r="F22" s="50">
        <f>COUNTIFS(Geral!R$3:R999,"Passe",Geral!A$3:A999,"Tigres",Geral!S$3:S999,A22,Geral!V$3:V999,"Sim")</f>
        <v>0</v>
      </c>
      <c r="G22" s="50">
        <f>COUNTIFS(Geral!R$3:R999,"Passe",Geral!A$3:A999,"Tigres",Geral!S$3:S999,A22,Geral!W$3:W999,"Sim")</f>
        <v>0</v>
      </c>
      <c r="H22" s="51">
        <f>COUNTIFS(Geral!R$3:R999,"Sack",Geral!A$3:A999,"Tigres",Geral!S$3:S999,A22)</f>
        <v>0</v>
      </c>
      <c r="I22" s="51">
        <f>COUNTIFS(Geral!A$3:A999,"Tigres",Geral!Z$3:Z999,A22,Geral!Y$3:Y999,"Sim")</f>
        <v>0</v>
      </c>
      <c r="J22" s="51">
        <f>COUNTIFS(Geral!R$3:R999,"Passe",Geral!A$3:A999,"Tigres",Geral!T$3:T999,A22)</f>
        <v>0</v>
      </c>
      <c r="K22" s="50">
        <f t="shared" si="2"/>
        <v>0</v>
      </c>
      <c r="L22" s="50">
        <f>COUNTIFS(Geral!R$3:R999,"Passe",Geral!A$3:A999,"Tigres",Geral!T$3:T999,A22,Geral!X$3:X999,"Sim")</f>
        <v>0</v>
      </c>
      <c r="M22" s="50">
        <f>SUMIFS(Geral!U$3:U999,Geral!R$3:R999,"Passe",Geral!A$3:A999,"Tigres",Geral!T$3:T999,A22)</f>
        <v>0</v>
      </c>
      <c r="N22" s="50">
        <f>COUNTIFS(Geral!R$3:R999,"Passe",Geral!A$3:A999,"Tigres",Geral!T$3:T999,A22,Geral!V$3:V999,"Sim")</f>
        <v>0</v>
      </c>
      <c r="O22" s="50">
        <f>COUNTIFS(Geral!R$3:R999,"Corrida",Geral!A$3:A999,"Tigres",Geral!T$3:T999,A22)</f>
        <v>0</v>
      </c>
      <c r="P22" s="50">
        <f>SUMIFS(Geral!U$3:U999,Geral!R$3:R999,"Corrida",Geral!A$3:A999,"Tigres",Geral!T$3:T999,A22)</f>
        <v>0</v>
      </c>
      <c r="Q22" s="50">
        <f>COUNTIFS(Geral!R$3:R999,"Corrida",Geral!A$3:A999,"Tigres",Geral!T$3:T999,A22,Geral!V$3:V999,"Sim")</f>
        <v>0</v>
      </c>
      <c r="R22" s="52"/>
      <c r="S22" s="52"/>
      <c r="T22" s="53"/>
      <c r="U22" s="53"/>
      <c r="V22" s="54">
        <f>COUNTIFS(Geral!R$3:R999,"Punt",Geral!A$3:A999,"Tigres",Geral!T$3:T999,A22)</f>
        <v>0</v>
      </c>
      <c r="W22" s="55">
        <f>SUMIFS(Geral!U$3:U999,Geral!R$3:R999,"Punt",Geral!A$3:A999,"Tigres",Geral!T$3:T999,A22)</f>
        <v>0</v>
      </c>
      <c r="X22" s="56">
        <f>COUNTIFS(Geral!AL$3:AL999,"Sim",Geral!AM$3:AM999,A22)+COUNTIFS(Geral!AL$3:AL999,"Sim",Geral!AN$3:AN999,A22)</f>
        <v>0</v>
      </c>
      <c r="Y22" s="56">
        <f>COUNTIFS(Geral!AZ$3:AZ999,"Sim",Geral!BA$3:BA999,A22)+COUNTIFS(Geral!AZ$3:AZ999,"Sim",Geral!BB$3:BB999,A22)</f>
        <v>0</v>
      </c>
      <c r="Z22" s="56">
        <f>COUNTIFS(Geral!AO$3:AO999,"Sim",Geral!AP$3:AP999,A22)+COUNTIFS(Geral!AO$3:AO999,"Sim",Geral!AQ$3:AQ999,A22)</f>
        <v>0</v>
      </c>
      <c r="AA22" s="57">
        <f>COUNTIFS(Geral!AR$3:AR999,"Sim",Geral!AS$3:AS999,A22)</f>
        <v>0</v>
      </c>
      <c r="AB22" s="57">
        <f>COUNTIFS(Geral!AX$3:AX999,"Sim",Geral!AY$3:AY999,A22)</f>
        <v>0</v>
      </c>
      <c r="AC22" s="58">
        <f>COUNTIFS(Geral!AT$3:AT999,"Sim",Geral!AU$3:AU999,A22)</f>
        <v>0</v>
      </c>
      <c r="AD22" s="58">
        <f>COUNTIFS(Geral!AV$3:AV999,"Sim",Geral!AW$3:AW999,A22)</f>
        <v>0</v>
      </c>
      <c r="AE22" s="57">
        <f>COUNTIFS(Geral!BC$3:BC999,"Sim",Geral!BD$3:BD999,A22)</f>
        <v>0</v>
      </c>
    </row>
    <row r="23" ht="15.75" customHeight="1">
      <c r="A23" s="49">
        <v>21.0</v>
      </c>
      <c r="B23" s="50">
        <f>COUNTIFS(Geral!R$3:R999,"Passe",Geral!A$3:A999,"Tigres",Geral!S$3:S999,A23)-G23</f>
        <v>0</v>
      </c>
      <c r="C23" s="50">
        <f>COUNTIFS(Geral!R$3:R999,"Passe",Geral!A$3:A999,"Tigres",Geral!S$3:S999,A23,Geral!X$3:X999,"Sim")</f>
        <v>0</v>
      </c>
      <c r="D23" s="50">
        <f t="shared" si="1"/>
        <v>0</v>
      </c>
      <c r="E23" s="50">
        <f>SUMIFS(Geral!S$1:S999,Geral!O$1:O999,"Passe",Geral!A$1:A999,"Tigres",Geral!P$1:P999,A23)</f>
        <v>0</v>
      </c>
      <c r="F23" s="50">
        <f>COUNTIFS(Geral!R$3:R999,"Passe",Geral!A$3:A999,"Tigres",Geral!S$3:S999,A23,Geral!V$3:V999,"Sim")</f>
        <v>0</v>
      </c>
      <c r="G23" s="50">
        <f>COUNTIFS(Geral!R$3:R999,"Passe",Geral!A$3:A999,"Tigres",Geral!S$3:S999,A23,Geral!W$3:W999,"Sim")</f>
        <v>0</v>
      </c>
      <c r="H23" s="51">
        <f>COUNTIFS(Geral!R$3:R999,"Sack",Geral!A$3:A999,"Tigres",Geral!S$3:S999,A23)</f>
        <v>0</v>
      </c>
      <c r="I23" s="51">
        <f>COUNTIFS(Geral!A$3:A999,"Tigres",Geral!Z$3:Z999,A23,Geral!Y$3:Y999,"Sim")</f>
        <v>0</v>
      </c>
      <c r="J23" s="51">
        <f>COUNTIFS(Geral!R$3:R999,"Passe",Geral!A$3:A999,"Tigres",Geral!T$3:T999,A23)</f>
        <v>1</v>
      </c>
      <c r="K23" s="50">
        <f t="shared" si="2"/>
        <v>1</v>
      </c>
      <c r="L23" s="50">
        <f>COUNTIFS(Geral!R$3:R999,"Passe",Geral!A$3:A999,"Tigres",Geral!T$3:T999,A23,Geral!X$3:X999,"Sim")</f>
        <v>0</v>
      </c>
      <c r="M23" s="50">
        <f>SUMIFS(Geral!U$3:U999,Geral!R$3:R999,"Passe",Geral!A$3:A999,"Tigres",Geral!T$3:T999,A23)</f>
        <v>0</v>
      </c>
      <c r="N23" s="50">
        <f>COUNTIFS(Geral!R$3:R999,"Passe",Geral!A$3:A999,"Tigres",Geral!T$3:T999,A23,Geral!V$3:V999,"Sim")</f>
        <v>0</v>
      </c>
      <c r="O23" s="50">
        <f>COUNTIFS(Geral!R$3:R999,"Corrida",Geral!A$3:A999,"Tigres",Geral!T$3:T999,A23)</f>
        <v>2</v>
      </c>
      <c r="P23" s="50">
        <f>SUMIFS(Geral!U$3:U999,Geral!R$3:R999,"Corrida",Geral!A$3:A999,"Tigres",Geral!T$3:T999,A23)</f>
        <v>0</v>
      </c>
      <c r="Q23" s="50">
        <f>COUNTIFS(Geral!R$3:R999,"Corrida",Geral!A$3:A999,"Tigres",Geral!T$3:T999,A23,Geral!V$3:V999,"Sim")</f>
        <v>0</v>
      </c>
      <c r="R23" s="52"/>
      <c r="S23" s="52"/>
      <c r="T23" s="53"/>
      <c r="U23" s="53"/>
      <c r="V23" s="54">
        <f>COUNTIFS(Geral!R$3:R999,"Punt",Geral!A$3:A999,"Tigres",Geral!T$3:T999,A23)</f>
        <v>0</v>
      </c>
      <c r="W23" s="55">
        <f>SUMIFS(Geral!U$3:U999,Geral!R$3:R999,"Punt",Geral!A$3:A999,"Tigres",Geral!T$3:T999,A23)</f>
        <v>0</v>
      </c>
      <c r="X23" s="56">
        <f>COUNTIFS(Geral!AL$3:AL999,"Sim",Geral!AM$3:AM999,A23)+COUNTIFS(Geral!AL$3:AL999,"Sim",Geral!AN$3:AN999,A23)</f>
        <v>0</v>
      </c>
      <c r="Y23" s="56">
        <f>COUNTIFS(Geral!AZ$3:AZ999,"Sim",Geral!BA$3:BA999,A23)+COUNTIFS(Geral!AZ$3:AZ999,"Sim",Geral!BB$3:BB999,A23)</f>
        <v>0</v>
      </c>
      <c r="Z23" s="56">
        <f>COUNTIFS(Geral!AO$3:AO999,"Sim",Geral!AP$3:AP999,A23)+COUNTIFS(Geral!AO$3:AO999,"Sim",Geral!AQ$3:AQ999,A23)</f>
        <v>0</v>
      </c>
      <c r="AA23" s="57">
        <f>COUNTIFS(Geral!AR$3:AR999,"Sim",Geral!AS$3:AS999,A23)</f>
        <v>0</v>
      </c>
      <c r="AB23" s="57">
        <f>COUNTIFS(Geral!AX$3:AX999,"Sim",Geral!AY$3:AY999,A23)</f>
        <v>0</v>
      </c>
      <c r="AC23" s="58">
        <f>COUNTIFS(Geral!AT$3:AT999,"Sim",Geral!AU$3:AU999,A23)</f>
        <v>0</v>
      </c>
      <c r="AD23" s="58">
        <f>COUNTIFS(Geral!AV$3:AV999,"Sim",Geral!AW$3:AW999,A23)</f>
        <v>0</v>
      </c>
      <c r="AE23" s="57">
        <f>COUNTIFS(Geral!BC$3:BC999,"Sim",Geral!BD$3:BD999,A23)</f>
        <v>0</v>
      </c>
    </row>
    <row r="24" ht="15.75" customHeight="1">
      <c r="A24" s="49">
        <v>22.0</v>
      </c>
      <c r="B24" s="50">
        <f>COUNTIFS(Geral!R$3:R999,"Passe",Geral!A$3:A999,"Tigres",Geral!S$3:S999,A24)-G24</f>
        <v>0</v>
      </c>
      <c r="C24" s="50">
        <f>COUNTIFS(Geral!R$3:R999,"Passe",Geral!A$3:A999,"Tigres",Geral!S$3:S999,A24,Geral!X$3:X999,"Sim")</f>
        <v>0</v>
      </c>
      <c r="D24" s="50">
        <f t="shared" si="1"/>
        <v>0</v>
      </c>
      <c r="E24" s="50">
        <f>SUMIFS(Geral!S$1:S999,Geral!O$1:O999,"Passe",Geral!A$1:A999,"Tigres",Geral!P$1:P999,A24)</f>
        <v>0</v>
      </c>
      <c r="F24" s="50">
        <f>COUNTIFS(Geral!R$3:R999,"Passe",Geral!A$3:A999,"Tigres",Geral!S$3:S999,A24,Geral!V$3:V999,"Sim")</f>
        <v>0</v>
      </c>
      <c r="G24" s="50">
        <f>COUNTIFS(Geral!R$3:R999,"Passe",Geral!A$3:A999,"Tigres",Geral!S$3:S999,A24,Geral!W$3:W999,"Sim")</f>
        <v>0</v>
      </c>
      <c r="H24" s="51">
        <f>COUNTIFS(Geral!R$3:R999,"Sack",Geral!A$3:A999,"Tigres",Geral!S$3:S999,A24)</f>
        <v>0</v>
      </c>
      <c r="I24" s="51">
        <f>COUNTIFS(Geral!A$3:A999,"Tigres",Geral!Z$3:Z999,A24,Geral!Y$3:Y999,"Sim")</f>
        <v>0</v>
      </c>
      <c r="J24" s="51">
        <f>COUNTIFS(Geral!R$3:R999,"Passe",Geral!A$3:A999,"Tigres",Geral!T$3:T999,A24)</f>
        <v>0</v>
      </c>
      <c r="K24" s="50">
        <f t="shared" si="2"/>
        <v>0</v>
      </c>
      <c r="L24" s="50">
        <f>COUNTIFS(Geral!R$3:R999,"Passe",Geral!A$3:A999,"Tigres",Geral!T$3:T999,A24,Geral!X$3:X999,"Sim")</f>
        <v>0</v>
      </c>
      <c r="M24" s="50">
        <f>SUMIFS(Geral!U$3:U999,Geral!R$3:R999,"Passe",Geral!A$3:A999,"Tigres",Geral!T$3:T999,A24)</f>
        <v>0</v>
      </c>
      <c r="N24" s="50">
        <f>COUNTIFS(Geral!R$3:R999,"Passe",Geral!A$3:A999,"Tigres",Geral!T$3:T999,A24,Geral!V$3:V999,"Sim")</f>
        <v>0</v>
      </c>
      <c r="O24" s="50">
        <f>COUNTIFS(Geral!R$3:R999,"Corrida",Geral!A$3:A999,"Tigres",Geral!T$3:T999,A24)</f>
        <v>0</v>
      </c>
      <c r="P24" s="50">
        <f>SUMIFS(Geral!U$3:U999,Geral!R$3:R999,"Corrida",Geral!A$3:A999,"Tigres",Geral!T$3:T999,A24)</f>
        <v>0</v>
      </c>
      <c r="Q24" s="50">
        <f>COUNTIFS(Geral!R$3:R999,"Corrida",Geral!A$3:A999,"Tigres",Geral!T$3:T999,A24,Geral!V$3:V999,"Sim")</f>
        <v>0</v>
      </c>
      <c r="R24" s="52"/>
      <c r="S24" s="52"/>
      <c r="T24" s="53"/>
      <c r="U24" s="53"/>
      <c r="V24" s="54">
        <f>COUNTIFS(Geral!R$3:R999,"Punt",Geral!A$3:A999,"Tigres",Geral!T$3:T999,A24)</f>
        <v>0</v>
      </c>
      <c r="W24" s="55">
        <f>SUMIFS(Geral!U$3:U999,Geral!R$3:R999,"Punt",Geral!A$3:A999,"Tigres",Geral!T$3:T999,A24)</f>
        <v>0</v>
      </c>
      <c r="X24" s="56">
        <f>COUNTIFS(Geral!AL$3:AL999,"Sim",Geral!AM$3:AM999,A24)+COUNTIFS(Geral!AL$3:AL999,"Sim",Geral!AN$3:AN999,A24)</f>
        <v>0</v>
      </c>
      <c r="Y24" s="56">
        <f>COUNTIFS(Geral!AZ$3:AZ999,"Sim",Geral!BA$3:BA999,A24)+COUNTIFS(Geral!AZ$3:AZ999,"Sim",Geral!BB$3:BB999,A24)</f>
        <v>0</v>
      </c>
      <c r="Z24" s="56">
        <f>COUNTIFS(Geral!AO$3:AO999,"Sim",Geral!AP$3:AP999,A24)+COUNTIFS(Geral!AO$3:AO999,"Sim",Geral!AQ$3:AQ999,A24)</f>
        <v>0</v>
      </c>
      <c r="AA24" s="57">
        <f>COUNTIFS(Geral!AR$3:AR999,"Sim",Geral!AS$3:AS999,A24)</f>
        <v>0</v>
      </c>
      <c r="AB24" s="57">
        <f>COUNTIFS(Geral!AX$3:AX999,"Sim",Geral!AY$3:AY999,A24)</f>
        <v>0</v>
      </c>
      <c r="AC24" s="58">
        <f>COUNTIFS(Geral!AT$3:AT999,"Sim",Geral!AU$3:AU999,A24)</f>
        <v>0</v>
      </c>
      <c r="AD24" s="58">
        <f>COUNTIFS(Geral!AV$3:AV999,"Sim",Geral!AW$3:AW999,A24)</f>
        <v>0</v>
      </c>
      <c r="AE24" s="57">
        <f>COUNTIFS(Geral!BC$3:BC999,"Sim",Geral!BD$3:BD999,A24)</f>
        <v>0</v>
      </c>
    </row>
    <row r="25" ht="15.75" customHeight="1">
      <c r="A25" s="49">
        <v>23.0</v>
      </c>
      <c r="B25" s="50">
        <f>COUNTIFS(Geral!R$3:R999,"Passe",Geral!A$3:A999,"Tigres",Geral!S$3:S999,A25)-G25</f>
        <v>0</v>
      </c>
      <c r="C25" s="50">
        <f>COUNTIFS(Geral!R$3:R999,"Passe",Geral!A$3:A999,"Tigres",Geral!S$3:S999,A25,Geral!X$3:X999,"Sim")</f>
        <v>0</v>
      </c>
      <c r="D25" s="50">
        <f t="shared" si="1"/>
        <v>0</v>
      </c>
      <c r="E25" s="50">
        <f>SUMIFS(Geral!S$1:S999,Geral!O$1:O999,"Passe",Geral!A$1:A999,"Tigres",Geral!P$1:P999,A25)</f>
        <v>0</v>
      </c>
      <c r="F25" s="50">
        <f>COUNTIFS(Geral!R$3:R999,"Passe",Geral!A$3:A999,"Tigres",Geral!S$3:S999,A25,Geral!V$3:V999,"Sim")</f>
        <v>0</v>
      </c>
      <c r="G25" s="50">
        <f>COUNTIFS(Geral!R$3:R999,"Passe",Geral!A$3:A999,"Tigres",Geral!S$3:S999,A25,Geral!W$3:W999,"Sim")</f>
        <v>0</v>
      </c>
      <c r="H25" s="51">
        <f>COUNTIFS(Geral!R$3:R999,"Sack",Geral!A$3:A999,"Tigres",Geral!S$3:S999,A25)</f>
        <v>0</v>
      </c>
      <c r="I25" s="51">
        <f>COUNTIFS(Geral!A$3:A999,"Tigres",Geral!Z$3:Z999,A25,Geral!Y$3:Y999,"Sim")</f>
        <v>0</v>
      </c>
      <c r="J25" s="51">
        <f>COUNTIFS(Geral!R$3:R999,"Passe",Geral!A$3:A999,"Tigres",Geral!T$3:T999,A25)</f>
        <v>0</v>
      </c>
      <c r="K25" s="50">
        <f t="shared" si="2"/>
        <v>0</v>
      </c>
      <c r="L25" s="50">
        <f>COUNTIFS(Geral!R$3:R999,"Passe",Geral!A$3:A999,"Tigres",Geral!T$3:T999,A25,Geral!X$3:X999,"Sim")</f>
        <v>0</v>
      </c>
      <c r="M25" s="50">
        <f>SUMIFS(Geral!U$3:U999,Geral!R$3:R999,"Passe",Geral!A$3:A999,"Tigres",Geral!T$3:T999,A25)</f>
        <v>0</v>
      </c>
      <c r="N25" s="50">
        <f>COUNTIFS(Geral!R$3:R999,"Passe",Geral!A$3:A999,"Tigres",Geral!T$3:T999,A25,Geral!V$3:V999,"Sim")</f>
        <v>0</v>
      </c>
      <c r="O25" s="50">
        <f>COUNTIFS(Geral!R$3:R999,"Corrida",Geral!A$3:A999,"Tigres",Geral!T$3:T999,A25)</f>
        <v>0</v>
      </c>
      <c r="P25" s="50">
        <f>SUMIFS(Geral!U$3:U999,Geral!R$3:R999,"Corrida",Geral!A$3:A999,"Tigres",Geral!T$3:T999,A25)</f>
        <v>0</v>
      </c>
      <c r="Q25" s="50">
        <f>COUNTIFS(Geral!R$3:R999,"Corrida",Geral!A$3:A999,"Tigres",Geral!T$3:T999,A25,Geral!V$3:V999,"Sim")</f>
        <v>0</v>
      </c>
      <c r="R25" s="52"/>
      <c r="S25" s="52"/>
      <c r="T25" s="53"/>
      <c r="U25" s="53"/>
      <c r="V25" s="54">
        <f>COUNTIFS(Geral!R$3:R999,"Punt",Geral!A$3:A999,"Tigres",Geral!T$3:T999,A25)</f>
        <v>0</v>
      </c>
      <c r="W25" s="55">
        <f>SUMIFS(Geral!U$3:U999,Geral!R$3:R999,"Punt",Geral!A$3:A999,"Tigres",Geral!T$3:T999,A25)</f>
        <v>0</v>
      </c>
      <c r="X25" s="56">
        <f>COUNTIFS(Geral!AL$3:AL999,"Sim",Geral!AM$3:AM999,A25)+COUNTIFS(Geral!AL$3:AL999,"Sim",Geral!AN$3:AN999,A25)</f>
        <v>0</v>
      </c>
      <c r="Y25" s="56">
        <f>COUNTIFS(Geral!AZ$3:AZ999,"Sim",Geral!BA$3:BA999,A25)+COUNTIFS(Geral!AZ$3:AZ999,"Sim",Geral!BB$3:BB999,A25)</f>
        <v>0</v>
      </c>
      <c r="Z25" s="56">
        <f>COUNTIFS(Geral!AO$3:AO999,"Sim",Geral!AP$3:AP999,A25)+COUNTIFS(Geral!AO$3:AO999,"Sim",Geral!AQ$3:AQ999,A25)</f>
        <v>0</v>
      </c>
      <c r="AA25" s="57">
        <f>COUNTIFS(Geral!AR$3:AR999,"Sim",Geral!AS$3:AS999,A25)</f>
        <v>0</v>
      </c>
      <c r="AB25" s="57">
        <f>COUNTIFS(Geral!AX$3:AX999,"Sim",Geral!AY$3:AY999,A25)</f>
        <v>0</v>
      </c>
      <c r="AC25" s="58">
        <f>COUNTIFS(Geral!AT$3:AT999,"Sim",Geral!AU$3:AU999,A25)</f>
        <v>0</v>
      </c>
      <c r="AD25" s="58">
        <f>COUNTIFS(Geral!AV$3:AV999,"Sim",Geral!AW$3:AW999,A25)</f>
        <v>0</v>
      </c>
      <c r="AE25" s="57">
        <f>COUNTIFS(Geral!BC$3:BC999,"Sim",Geral!BD$3:BD999,A25)</f>
        <v>0</v>
      </c>
    </row>
    <row r="26" ht="15.75" customHeight="1">
      <c r="A26" s="49">
        <v>24.0</v>
      </c>
      <c r="B26" s="50">
        <f>COUNTIFS(Geral!R$3:R999,"Passe",Geral!A$3:A999,"Tigres",Geral!S$3:S999,A26)-G26</f>
        <v>0</v>
      </c>
      <c r="C26" s="50">
        <f>COUNTIFS(Geral!R$3:R999,"Passe",Geral!A$3:A999,"Tigres",Geral!S$3:S999,A26,Geral!X$3:X999,"Sim")</f>
        <v>0</v>
      </c>
      <c r="D26" s="50">
        <f t="shared" si="1"/>
        <v>0</v>
      </c>
      <c r="E26" s="50">
        <f>SUMIFS(Geral!S$1:S999,Geral!O$1:O999,"Passe",Geral!A$1:A999,"Tigres",Geral!P$1:P999,A26)</f>
        <v>0</v>
      </c>
      <c r="F26" s="50">
        <f>COUNTIFS(Geral!R$3:R999,"Passe",Geral!A$3:A999,"Tigres",Geral!S$3:S999,A26,Geral!V$3:V999,"Sim")</f>
        <v>0</v>
      </c>
      <c r="G26" s="50">
        <f>COUNTIFS(Geral!R$3:R999,"Passe",Geral!A$3:A999,"Tigres",Geral!S$3:S999,A26,Geral!W$3:W999,"Sim")</f>
        <v>0</v>
      </c>
      <c r="H26" s="51">
        <f>COUNTIFS(Geral!R$3:R999,"Sack",Geral!A$3:A999,"Tigres",Geral!S$3:S999,A26)</f>
        <v>0</v>
      </c>
      <c r="I26" s="51">
        <f>COUNTIFS(Geral!A$3:A999,"Tigres",Geral!Z$3:Z999,A26,Geral!Y$3:Y999,"Sim")</f>
        <v>0</v>
      </c>
      <c r="J26" s="51">
        <f>COUNTIFS(Geral!R$3:R999,"Passe",Geral!A$3:A999,"Tigres",Geral!T$3:T999,A26)</f>
        <v>0</v>
      </c>
      <c r="K26" s="50">
        <f t="shared" si="2"/>
        <v>0</v>
      </c>
      <c r="L26" s="50">
        <f>COUNTIFS(Geral!R$3:R999,"Passe",Geral!A$3:A999,"Tigres",Geral!T$3:T999,A26,Geral!X$3:X999,"Sim")</f>
        <v>0</v>
      </c>
      <c r="M26" s="50">
        <f>SUMIFS(Geral!U$3:U999,Geral!R$3:R999,"Passe",Geral!A$3:A999,"Tigres",Geral!T$3:T999,A26)</f>
        <v>0</v>
      </c>
      <c r="N26" s="50">
        <f>COUNTIFS(Geral!R$3:R999,"Passe",Geral!A$3:A999,"Tigres",Geral!T$3:T999,A26,Geral!V$3:V999,"Sim")</f>
        <v>0</v>
      </c>
      <c r="O26" s="50">
        <f>COUNTIFS(Geral!R$3:R999,"Corrida",Geral!A$3:A999,"Tigres",Geral!T$3:T999,A26)</f>
        <v>0</v>
      </c>
      <c r="P26" s="50">
        <f>SUMIFS(Geral!U$3:U999,Geral!R$3:R999,"Corrida",Geral!A$3:A999,"Tigres",Geral!T$3:T999,A26)</f>
        <v>0</v>
      </c>
      <c r="Q26" s="50">
        <f>COUNTIFS(Geral!R$3:R999,"Corrida",Geral!A$3:A999,"Tigres",Geral!T$3:T999,A26,Geral!V$3:V999,"Sim")</f>
        <v>0</v>
      </c>
      <c r="R26" s="52"/>
      <c r="S26" s="52"/>
      <c r="T26" s="53"/>
      <c r="U26" s="53"/>
      <c r="V26" s="54">
        <f>COUNTIFS(Geral!R$3:R999,"Punt",Geral!A$3:A999,"Tigres",Geral!T$3:T999,A26)</f>
        <v>0</v>
      </c>
      <c r="W26" s="55">
        <f>SUMIFS(Geral!U$3:U999,Geral!R$3:R999,"Punt",Geral!A$3:A999,"Tigres",Geral!T$3:T999,A26)</f>
        <v>0</v>
      </c>
      <c r="X26" s="56">
        <f>COUNTIFS(Geral!AL$3:AL999,"Sim",Geral!AM$3:AM999,A26)+COUNTIFS(Geral!AL$3:AL999,"Sim",Geral!AN$3:AN999,A26)</f>
        <v>0</v>
      </c>
      <c r="Y26" s="56">
        <f>COUNTIFS(Geral!AZ$3:AZ999,"Sim",Geral!BA$3:BA999,A26)+COUNTIFS(Geral!AZ$3:AZ999,"Sim",Geral!BB$3:BB999,A26)</f>
        <v>0</v>
      </c>
      <c r="Z26" s="56">
        <f>COUNTIFS(Geral!AO$3:AO999,"Sim",Geral!AP$3:AP999,A26)+COUNTIFS(Geral!AO$3:AO999,"Sim",Geral!AQ$3:AQ999,A26)</f>
        <v>0</v>
      </c>
      <c r="AA26" s="57">
        <f>COUNTIFS(Geral!AR$3:AR999,"Sim",Geral!AS$3:AS999,A26)</f>
        <v>0</v>
      </c>
      <c r="AB26" s="57">
        <f>COUNTIFS(Geral!AX$3:AX999,"Sim",Geral!AY$3:AY999,A26)</f>
        <v>0</v>
      </c>
      <c r="AC26" s="58">
        <f>COUNTIFS(Geral!AT$3:AT999,"Sim",Geral!AU$3:AU999,A26)</f>
        <v>0</v>
      </c>
      <c r="AD26" s="58">
        <f>COUNTIFS(Geral!AV$3:AV999,"Sim",Geral!AW$3:AW999,A26)</f>
        <v>0</v>
      </c>
      <c r="AE26" s="57">
        <f>COUNTIFS(Geral!BC$3:BC999,"Sim",Geral!BD$3:BD999,A26)</f>
        <v>0</v>
      </c>
    </row>
    <row r="27" ht="15.75" customHeight="1">
      <c r="A27" s="49">
        <v>25.0</v>
      </c>
      <c r="B27" s="50">
        <f>COUNTIFS(Geral!R$3:R999,"Passe",Geral!A$3:A999,"Tigres",Geral!S$3:S999,A27)-G27</f>
        <v>0</v>
      </c>
      <c r="C27" s="50">
        <f>COUNTIFS(Geral!R$3:R999,"Passe",Geral!A$3:A999,"Tigres",Geral!S$3:S999,A27,Geral!X$3:X999,"Sim")</f>
        <v>0</v>
      </c>
      <c r="D27" s="50">
        <f t="shared" si="1"/>
        <v>0</v>
      </c>
      <c r="E27" s="50">
        <f>SUMIFS(Geral!S$1:S999,Geral!O$1:O999,"Passe",Geral!A$1:A999,"Tigres",Geral!P$1:P999,A27)</f>
        <v>0</v>
      </c>
      <c r="F27" s="50">
        <f>COUNTIFS(Geral!R$3:R999,"Passe",Geral!A$3:A999,"Tigres",Geral!S$3:S999,A27,Geral!V$3:V999,"Sim")</f>
        <v>0</v>
      </c>
      <c r="G27" s="50">
        <f>COUNTIFS(Geral!R$3:R999,"Passe",Geral!A$3:A999,"Tigres",Geral!S$3:S999,A27,Geral!W$3:W999,"Sim")</f>
        <v>0</v>
      </c>
      <c r="H27" s="51">
        <f>COUNTIFS(Geral!R$3:R999,"Sack",Geral!A$3:A999,"Tigres",Geral!S$3:S999,A27)</f>
        <v>0</v>
      </c>
      <c r="I27" s="51">
        <f>COUNTIFS(Geral!A$3:A999,"Tigres",Geral!Z$3:Z999,A27,Geral!Y$3:Y999,"Sim")</f>
        <v>0</v>
      </c>
      <c r="J27" s="51">
        <f>COUNTIFS(Geral!R$3:R999,"Passe",Geral!A$3:A999,"Tigres",Geral!T$3:T999,A27)</f>
        <v>0</v>
      </c>
      <c r="K27" s="50">
        <f t="shared" si="2"/>
        <v>0</v>
      </c>
      <c r="L27" s="50">
        <f>COUNTIFS(Geral!R$3:R999,"Passe",Geral!A$3:A999,"Tigres",Geral!T$3:T999,A27,Geral!X$3:X999,"Sim")</f>
        <v>0</v>
      </c>
      <c r="M27" s="50">
        <f>SUMIFS(Geral!U$3:U999,Geral!R$3:R999,"Passe",Geral!A$3:A999,"Tigres",Geral!T$3:T999,A27)</f>
        <v>0</v>
      </c>
      <c r="N27" s="50">
        <f>COUNTIFS(Geral!R$3:R999,"Passe",Geral!A$3:A999,"Tigres",Geral!T$3:T999,A27,Geral!V$3:V999,"Sim")</f>
        <v>0</v>
      </c>
      <c r="O27" s="50">
        <f>COUNTIFS(Geral!R$3:R999,"Corrida",Geral!A$3:A999,"Tigres",Geral!T$3:T999,A27)</f>
        <v>0</v>
      </c>
      <c r="P27" s="50">
        <f>SUMIFS(Geral!U$3:U999,Geral!R$3:R999,"Corrida",Geral!A$3:A999,"Tigres",Geral!T$3:T999,A27)</f>
        <v>0</v>
      </c>
      <c r="Q27" s="50">
        <f>COUNTIFS(Geral!R$3:R999,"Corrida",Geral!A$3:A999,"Tigres",Geral!T$3:T999,A27,Geral!V$3:V999,"Sim")</f>
        <v>0</v>
      </c>
      <c r="R27" s="52"/>
      <c r="S27" s="52"/>
      <c r="T27" s="53"/>
      <c r="U27" s="53"/>
      <c r="V27" s="54">
        <f>COUNTIFS(Geral!R$3:R999,"Punt",Geral!A$3:A999,"Tigres",Geral!T$3:T999,A27)</f>
        <v>0</v>
      </c>
      <c r="W27" s="55">
        <f>SUMIFS(Geral!U$3:U999,Geral!R$3:R999,"Punt",Geral!A$3:A999,"Tigres",Geral!T$3:T999,A27)</f>
        <v>0</v>
      </c>
      <c r="X27" s="56">
        <f>COUNTIFS(Geral!AL$3:AL999,"Sim",Geral!AM$3:AM999,A27)+COUNTIFS(Geral!AL$3:AL999,"Sim",Geral!AN$3:AN999,A27)</f>
        <v>0</v>
      </c>
      <c r="Y27" s="56">
        <f>COUNTIFS(Geral!AZ$3:AZ999,"Sim",Geral!BA$3:BA999,A27)+COUNTIFS(Geral!AZ$3:AZ999,"Sim",Geral!BB$3:BB999,A27)</f>
        <v>0</v>
      </c>
      <c r="Z27" s="56">
        <f>COUNTIFS(Geral!AO$3:AO999,"Sim",Geral!AP$3:AP999,A27)+COUNTIFS(Geral!AO$3:AO999,"Sim",Geral!AQ$3:AQ999,A27)</f>
        <v>0</v>
      </c>
      <c r="AA27" s="57">
        <f>COUNTIFS(Geral!AR$3:AR999,"Sim",Geral!AS$3:AS999,A27)</f>
        <v>0</v>
      </c>
      <c r="AB27" s="57">
        <f>COUNTIFS(Geral!AX$3:AX999,"Sim",Geral!AY$3:AY999,A27)</f>
        <v>0</v>
      </c>
      <c r="AC27" s="58">
        <f>COUNTIFS(Geral!AT$3:AT999,"Sim",Geral!AU$3:AU999,A27)</f>
        <v>0</v>
      </c>
      <c r="AD27" s="58">
        <f>COUNTIFS(Geral!AV$3:AV999,"Sim",Geral!AW$3:AW999,A27)</f>
        <v>0</v>
      </c>
      <c r="AE27" s="57">
        <f>COUNTIFS(Geral!BC$3:BC999,"Sim",Geral!BD$3:BD999,A27)</f>
        <v>0</v>
      </c>
    </row>
    <row r="28" ht="15.75" customHeight="1">
      <c r="A28" s="49">
        <v>26.0</v>
      </c>
      <c r="B28" s="50">
        <f>COUNTIFS(Geral!R$3:R999,"Passe",Geral!A$3:A999,"Tigres",Geral!S$3:S999,A28)-G28</f>
        <v>0</v>
      </c>
      <c r="C28" s="50">
        <f>COUNTIFS(Geral!R$3:R999,"Passe",Geral!A$3:A999,"Tigres",Geral!S$3:S999,A28,Geral!X$3:X999,"Sim")</f>
        <v>0</v>
      </c>
      <c r="D28" s="50">
        <f t="shared" si="1"/>
        <v>0</v>
      </c>
      <c r="E28" s="50">
        <f>SUMIFS(Geral!S$1:S999,Geral!O$1:O999,"Passe",Geral!A$1:A999,"Tigres",Geral!P$1:P999,A28)</f>
        <v>0</v>
      </c>
      <c r="F28" s="50">
        <f>COUNTIFS(Geral!R$3:R999,"Passe",Geral!A$3:A999,"Tigres",Geral!S$3:S999,A28,Geral!V$3:V999,"Sim")</f>
        <v>0</v>
      </c>
      <c r="G28" s="50">
        <f>COUNTIFS(Geral!R$3:R999,"Passe",Geral!A$3:A999,"Tigres",Geral!S$3:S999,A28,Geral!W$3:W999,"Sim")</f>
        <v>0</v>
      </c>
      <c r="H28" s="51">
        <f>COUNTIFS(Geral!R$3:R999,"Sack",Geral!A$3:A999,"Tigres",Geral!S$3:S999,A28)</f>
        <v>0</v>
      </c>
      <c r="I28" s="51">
        <f>COUNTIFS(Geral!A$3:A999,"Tigres",Geral!Z$3:Z999,A28,Geral!Y$3:Y999,"Sim")</f>
        <v>0</v>
      </c>
      <c r="J28" s="51">
        <f>COUNTIFS(Geral!R$3:R999,"Passe",Geral!A$3:A999,"Tigres",Geral!T$3:T999,A28)</f>
        <v>0</v>
      </c>
      <c r="K28" s="50">
        <f t="shared" si="2"/>
        <v>0</v>
      </c>
      <c r="L28" s="50">
        <f>COUNTIFS(Geral!R$3:R999,"Passe",Geral!A$3:A999,"Tigres",Geral!T$3:T999,A28,Geral!X$3:X999,"Sim")</f>
        <v>0</v>
      </c>
      <c r="M28" s="50">
        <f>SUMIFS(Geral!U$3:U999,Geral!R$3:R999,"Passe",Geral!A$3:A999,"Tigres",Geral!T$3:T999,A28)</f>
        <v>0</v>
      </c>
      <c r="N28" s="50">
        <f>COUNTIFS(Geral!R$3:R999,"Passe",Geral!A$3:A999,"Tigres",Geral!T$3:T999,A28,Geral!V$3:V999,"Sim")</f>
        <v>0</v>
      </c>
      <c r="O28" s="50">
        <f>COUNTIFS(Geral!R$3:R999,"Corrida",Geral!A$3:A999,"Tigres",Geral!T$3:T999,A28)</f>
        <v>0</v>
      </c>
      <c r="P28" s="50">
        <f>SUMIFS(Geral!U$3:U999,Geral!R$3:R999,"Corrida",Geral!A$3:A999,"Tigres",Geral!T$3:T999,A28)</f>
        <v>0</v>
      </c>
      <c r="Q28" s="50">
        <f>COUNTIFS(Geral!R$3:R999,"Corrida",Geral!A$3:A999,"Tigres",Geral!T$3:T999,A28,Geral!V$3:V999,"Sim")</f>
        <v>0</v>
      </c>
      <c r="R28" s="52"/>
      <c r="S28" s="52"/>
      <c r="T28" s="53"/>
      <c r="U28" s="53"/>
      <c r="V28" s="54">
        <f>COUNTIFS(Geral!R$3:R999,"Punt",Geral!A$3:A999,"Tigres",Geral!T$3:T999,A28)</f>
        <v>0</v>
      </c>
      <c r="W28" s="55">
        <f>SUMIFS(Geral!U$3:U999,Geral!R$3:R999,"Punt",Geral!A$3:A999,"Tigres",Geral!T$3:T999,A28)</f>
        <v>0</v>
      </c>
      <c r="X28" s="56">
        <f>COUNTIFS(Geral!AL$3:AL999,"Sim",Geral!AM$3:AM999,A28)+COUNTIFS(Geral!AL$3:AL999,"Sim",Geral!AN$3:AN999,A28)</f>
        <v>0</v>
      </c>
      <c r="Y28" s="56">
        <f>COUNTIFS(Geral!AZ$3:AZ999,"Sim",Geral!BA$3:BA999,A28)+COUNTIFS(Geral!AZ$3:AZ999,"Sim",Geral!BB$3:BB999,A28)</f>
        <v>0</v>
      </c>
      <c r="Z28" s="56">
        <f>COUNTIFS(Geral!AO$3:AO999,"Sim",Geral!AP$3:AP999,A28)+COUNTIFS(Geral!AO$3:AO999,"Sim",Geral!AQ$3:AQ999,A28)</f>
        <v>0</v>
      </c>
      <c r="AA28" s="57">
        <f>COUNTIFS(Geral!AR$3:AR999,"Sim",Geral!AS$3:AS999,A28)</f>
        <v>0</v>
      </c>
      <c r="AB28" s="57">
        <f>COUNTIFS(Geral!AX$3:AX999,"Sim",Geral!AY$3:AY999,A28)</f>
        <v>0</v>
      </c>
      <c r="AC28" s="58">
        <f>COUNTIFS(Geral!AT$3:AT999,"Sim",Geral!AU$3:AU999,A28)</f>
        <v>0</v>
      </c>
      <c r="AD28" s="58">
        <f>COUNTIFS(Geral!AV$3:AV999,"Sim",Geral!AW$3:AW999,A28)</f>
        <v>0</v>
      </c>
      <c r="AE28" s="57">
        <f>COUNTIFS(Geral!BC$3:BC999,"Sim",Geral!BD$3:BD999,A28)</f>
        <v>0</v>
      </c>
    </row>
    <row r="29" ht="15.75" customHeight="1">
      <c r="A29" s="49">
        <v>27.0</v>
      </c>
      <c r="B29" s="50">
        <f>COUNTIFS(Geral!R$3:R999,"Passe",Geral!A$3:A999,"Tigres",Geral!S$3:S999,A29)-G29</f>
        <v>0</v>
      </c>
      <c r="C29" s="50">
        <f>COUNTIFS(Geral!R$3:R999,"Passe",Geral!A$3:A999,"Tigres",Geral!S$3:S999,A29,Geral!X$3:X999,"Sim")</f>
        <v>0</v>
      </c>
      <c r="D29" s="50">
        <f t="shared" si="1"/>
        <v>0</v>
      </c>
      <c r="E29" s="50">
        <f>SUMIFS(Geral!S$1:S999,Geral!O$1:O999,"Passe",Geral!A$1:A999,"Tigres",Geral!P$1:P999,A29)</f>
        <v>0</v>
      </c>
      <c r="F29" s="50">
        <f>COUNTIFS(Geral!R$3:R999,"Passe",Geral!A$3:A999,"Tigres",Geral!S$3:S999,A29,Geral!V$3:V999,"Sim")</f>
        <v>0</v>
      </c>
      <c r="G29" s="50">
        <f>COUNTIFS(Geral!R$3:R999,"Passe",Geral!A$3:A999,"Tigres",Geral!S$3:S999,A29,Geral!W$3:W999,"Sim")</f>
        <v>0</v>
      </c>
      <c r="H29" s="51">
        <f>COUNTIFS(Geral!R$3:R999,"Sack",Geral!A$3:A999,"Tigres",Geral!S$3:S999,A29)</f>
        <v>0</v>
      </c>
      <c r="I29" s="51">
        <f>COUNTIFS(Geral!A$3:A999,"Tigres",Geral!Z$3:Z999,A29,Geral!Y$3:Y999,"Sim")</f>
        <v>0</v>
      </c>
      <c r="J29" s="51">
        <f>COUNTIFS(Geral!R$3:R999,"Passe",Geral!A$3:A999,"Tigres",Geral!T$3:T999,A29)</f>
        <v>0</v>
      </c>
      <c r="K29" s="50">
        <f t="shared" si="2"/>
        <v>0</v>
      </c>
      <c r="L29" s="50">
        <f>COUNTIFS(Geral!R$3:R999,"Passe",Geral!A$3:A999,"Tigres",Geral!T$3:T999,A29,Geral!X$3:X999,"Sim")</f>
        <v>0</v>
      </c>
      <c r="M29" s="50">
        <f>SUMIFS(Geral!U$3:U999,Geral!R$3:R999,"Passe",Geral!A$3:A999,"Tigres",Geral!T$3:T999,A29)</f>
        <v>0</v>
      </c>
      <c r="N29" s="50">
        <f>COUNTIFS(Geral!R$3:R999,"Passe",Geral!A$3:A999,"Tigres",Geral!T$3:T999,A29,Geral!V$3:V999,"Sim")</f>
        <v>0</v>
      </c>
      <c r="O29" s="50">
        <f>COUNTIFS(Geral!R$3:R999,"Corrida",Geral!A$3:A999,"Tigres",Geral!T$3:T999,A29)</f>
        <v>0</v>
      </c>
      <c r="P29" s="50">
        <f>SUMIFS(Geral!U$3:U999,Geral!R$3:R999,"Corrida",Geral!A$3:A999,"Tigres",Geral!T$3:T999,A29)</f>
        <v>0</v>
      </c>
      <c r="Q29" s="50">
        <f>COUNTIFS(Geral!R$3:R999,"Corrida",Geral!A$3:A999,"Tigres",Geral!T$3:T999,A29,Geral!V$3:V999,"Sim")</f>
        <v>0</v>
      </c>
      <c r="R29" s="52"/>
      <c r="S29" s="52"/>
      <c r="T29" s="53"/>
      <c r="U29" s="53"/>
      <c r="V29" s="54">
        <f>COUNTIFS(Geral!R$3:R999,"Punt",Geral!A$3:A999,"Tigres",Geral!T$3:T999,A29)</f>
        <v>0</v>
      </c>
      <c r="W29" s="55">
        <f>SUMIFS(Geral!U$3:U999,Geral!R$3:R999,"Punt",Geral!A$3:A999,"Tigres",Geral!T$3:T999,A29)</f>
        <v>0</v>
      </c>
      <c r="X29" s="56">
        <f>COUNTIFS(Geral!AL$3:AL999,"Sim",Geral!AM$3:AM999,A29)+COUNTIFS(Geral!AL$3:AL999,"Sim",Geral!AN$3:AN999,A29)</f>
        <v>0</v>
      </c>
      <c r="Y29" s="56">
        <f>COUNTIFS(Geral!AZ$3:AZ999,"Sim",Geral!BA$3:BA999,A29)+COUNTIFS(Geral!AZ$3:AZ999,"Sim",Geral!BB$3:BB999,A29)</f>
        <v>0</v>
      </c>
      <c r="Z29" s="56">
        <f>COUNTIFS(Geral!AO$3:AO999,"Sim",Geral!AP$3:AP999,A29)+COUNTIFS(Geral!AO$3:AO999,"Sim",Geral!AQ$3:AQ999,A29)</f>
        <v>0</v>
      </c>
      <c r="AA29" s="57">
        <f>COUNTIFS(Geral!AR$3:AR999,"Sim",Geral!AS$3:AS999,A29)</f>
        <v>0</v>
      </c>
      <c r="AB29" s="57">
        <f>COUNTIFS(Geral!AX$3:AX999,"Sim",Geral!AY$3:AY999,A29)</f>
        <v>0</v>
      </c>
      <c r="AC29" s="58">
        <f>COUNTIFS(Geral!AT$3:AT999,"Sim",Geral!AU$3:AU999,A29)</f>
        <v>0</v>
      </c>
      <c r="AD29" s="58">
        <f>COUNTIFS(Geral!AV$3:AV999,"Sim",Geral!AW$3:AW999,A29)</f>
        <v>0</v>
      </c>
      <c r="AE29" s="57">
        <f>COUNTIFS(Geral!BC$3:BC999,"Sim",Geral!BD$3:BD999,A29)</f>
        <v>0</v>
      </c>
    </row>
    <row r="30" ht="15.75" customHeight="1">
      <c r="A30" s="49">
        <v>28.0</v>
      </c>
      <c r="B30" s="50">
        <f>COUNTIFS(Geral!R$3:R999,"Passe",Geral!A$3:A999,"Tigres",Geral!S$3:S999,A30)-G30</f>
        <v>0</v>
      </c>
      <c r="C30" s="50">
        <f>COUNTIFS(Geral!R$3:R999,"Passe",Geral!A$3:A999,"Tigres",Geral!S$3:S999,A30,Geral!X$3:X999,"Sim")</f>
        <v>0</v>
      </c>
      <c r="D30" s="50">
        <f t="shared" si="1"/>
        <v>0</v>
      </c>
      <c r="E30" s="50">
        <f>SUMIFS(Geral!S$1:S999,Geral!O$1:O999,"Passe",Geral!A$1:A999,"Tigres",Geral!P$1:P999,A30)</f>
        <v>0</v>
      </c>
      <c r="F30" s="50">
        <f>COUNTIFS(Geral!R$3:R999,"Passe",Geral!A$3:A999,"Tigres",Geral!S$3:S999,A30,Geral!V$3:V999,"Sim")</f>
        <v>0</v>
      </c>
      <c r="G30" s="50">
        <f>COUNTIFS(Geral!R$3:R999,"Passe",Geral!A$3:A999,"Tigres",Geral!S$3:S999,A30,Geral!W$3:W999,"Sim")</f>
        <v>0</v>
      </c>
      <c r="H30" s="51">
        <f>COUNTIFS(Geral!R$3:R999,"Sack",Geral!A$3:A999,"Tigres",Geral!S$3:S999,A30)</f>
        <v>0</v>
      </c>
      <c r="I30" s="51">
        <f>COUNTIFS(Geral!A$3:A999,"Tigres",Geral!Z$3:Z999,A30,Geral!Y$3:Y999,"Sim")</f>
        <v>0</v>
      </c>
      <c r="J30" s="51">
        <f>COUNTIFS(Geral!R$3:R999,"Passe",Geral!A$3:A999,"Tigres",Geral!T$3:T999,A30)</f>
        <v>0</v>
      </c>
      <c r="K30" s="50">
        <f t="shared" si="2"/>
        <v>0</v>
      </c>
      <c r="L30" s="50">
        <f>COUNTIFS(Geral!R$3:R999,"Passe",Geral!A$3:A999,"Tigres",Geral!T$3:T999,A30,Geral!X$3:X999,"Sim")</f>
        <v>0</v>
      </c>
      <c r="M30" s="50">
        <f>SUMIFS(Geral!U$3:U999,Geral!R$3:R999,"Passe",Geral!A$3:A999,"Tigres",Geral!T$3:T999,A30)</f>
        <v>0</v>
      </c>
      <c r="N30" s="50">
        <f>COUNTIFS(Geral!R$3:R999,"Passe",Geral!A$3:A999,"Tigres",Geral!T$3:T999,A30,Geral!V$3:V999,"Sim")</f>
        <v>0</v>
      </c>
      <c r="O30" s="50">
        <f>COUNTIFS(Geral!R$3:R999,"Corrida",Geral!A$3:A999,"Tigres",Geral!T$3:T999,A30)</f>
        <v>0</v>
      </c>
      <c r="P30" s="50">
        <f>SUMIFS(Geral!U$3:U999,Geral!R$3:R999,"Corrida",Geral!A$3:A999,"Tigres",Geral!T$3:T999,A30)</f>
        <v>0</v>
      </c>
      <c r="Q30" s="50">
        <f>COUNTIFS(Geral!R$3:R999,"Corrida",Geral!A$3:A999,"Tigres",Geral!T$3:T999,A30,Geral!V$3:V999,"Sim")</f>
        <v>0</v>
      </c>
      <c r="R30" s="52"/>
      <c r="S30" s="52"/>
      <c r="T30" s="53"/>
      <c r="U30" s="53"/>
      <c r="V30" s="54">
        <f>COUNTIFS(Geral!R$3:R999,"Punt",Geral!A$3:A999,"Tigres",Geral!T$3:T999,A30)</f>
        <v>0</v>
      </c>
      <c r="W30" s="55">
        <f>SUMIFS(Geral!U$3:U999,Geral!R$3:R999,"Punt",Geral!A$3:A999,"Tigres",Geral!T$3:T999,A30)</f>
        <v>0</v>
      </c>
      <c r="X30" s="56">
        <f>COUNTIFS(Geral!AL$3:AL999,"Sim",Geral!AM$3:AM999,A30)+COUNTIFS(Geral!AL$3:AL999,"Sim",Geral!AN$3:AN999,A30)</f>
        <v>0</v>
      </c>
      <c r="Y30" s="56">
        <f>COUNTIFS(Geral!AZ$3:AZ999,"Sim",Geral!BA$3:BA999,A30)+COUNTIFS(Geral!AZ$3:AZ999,"Sim",Geral!BB$3:BB999,A30)</f>
        <v>0</v>
      </c>
      <c r="Z30" s="56">
        <f>COUNTIFS(Geral!AO$3:AO999,"Sim",Geral!AP$3:AP999,A30)+COUNTIFS(Geral!AO$3:AO999,"Sim",Geral!AQ$3:AQ999,A30)</f>
        <v>0</v>
      </c>
      <c r="AA30" s="57">
        <f>COUNTIFS(Geral!AR$3:AR999,"Sim",Geral!AS$3:AS999,A30)</f>
        <v>0</v>
      </c>
      <c r="AB30" s="57">
        <f>COUNTIFS(Geral!AX$3:AX999,"Sim",Geral!AY$3:AY999,A30)</f>
        <v>0</v>
      </c>
      <c r="AC30" s="58">
        <f>COUNTIFS(Geral!AT$3:AT999,"Sim",Geral!AU$3:AU999,A30)</f>
        <v>0</v>
      </c>
      <c r="AD30" s="58">
        <f>COUNTIFS(Geral!AV$3:AV999,"Sim",Geral!AW$3:AW999,A30)</f>
        <v>0</v>
      </c>
      <c r="AE30" s="57">
        <f>COUNTIFS(Geral!BC$3:BC999,"Sim",Geral!BD$3:BD999,A30)</f>
        <v>0</v>
      </c>
    </row>
    <row r="31" ht="15.75" customHeight="1">
      <c r="A31" s="49">
        <v>29.0</v>
      </c>
      <c r="B31" s="50">
        <f>COUNTIFS(Geral!R$3:R999,"Passe",Geral!A$3:A999,"Tigres",Geral!S$3:S999,A31)-G31</f>
        <v>0</v>
      </c>
      <c r="C31" s="50">
        <f>COUNTIFS(Geral!R$3:R999,"Passe",Geral!A$3:A999,"Tigres",Geral!S$3:S999,A31,Geral!X$3:X999,"Sim")</f>
        <v>0</v>
      </c>
      <c r="D31" s="50">
        <f t="shared" si="1"/>
        <v>0</v>
      </c>
      <c r="E31" s="50">
        <f>SUMIFS(Geral!S$1:S999,Geral!O$1:O999,"Passe",Geral!A$1:A999,"Tigres",Geral!P$1:P999,A31)</f>
        <v>0</v>
      </c>
      <c r="F31" s="50">
        <f>COUNTIFS(Geral!R$3:R999,"Passe",Geral!A$3:A999,"Tigres",Geral!S$3:S999,A31,Geral!V$3:V999,"Sim")</f>
        <v>0</v>
      </c>
      <c r="G31" s="50">
        <f>COUNTIFS(Geral!R$3:R999,"Passe",Geral!A$3:A999,"Tigres",Geral!S$3:S999,A31,Geral!W$3:W999,"Sim")</f>
        <v>0</v>
      </c>
      <c r="H31" s="51">
        <f>COUNTIFS(Geral!R$3:R999,"Sack",Geral!A$3:A999,"Tigres",Geral!S$3:S999,A31)</f>
        <v>0</v>
      </c>
      <c r="I31" s="51">
        <f>COUNTIFS(Geral!A$3:A999,"Tigres",Geral!Z$3:Z999,A31,Geral!Y$3:Y999,"Sim")</f>
        <v>0</v>
      </c>
      <c r="J31" s="51">
        <f>COUNTIFS(Geral!R$3:R999,"Passe",Geral!A$3:A999,"Tigres",Geral!T$3:T999,A31)</f>
        <v>0</v>
      </c>
      <c r="K31" s="50">
        <f t="shared" si="2"/>
        <v>0</v>
      </c>
      <c r="L31" s="50">
        <f>COUNTIFS(Geral!R$3:R999,"Passe",Geral!A$3:A999,"Tigres",Geral!T$3:T999,A31,Geral!X$3:X999,"Sim")</f>
        <v>0</v>
      </c>
      <c r="M31" s="50">
        <f>SUMIFS(Geral!U$3:U999,Geral!R$3:R999,"Passe",Geral!A$3:A999,"Tigres",Geral!T$3:T999,A31)</f>
        <v>0</v>
      </c>
      <c r="N31" s="50">
        <f>COUNTIFS(Geral!R$3:R999,"Passe",Geral!A$3:A999,"Tigres",Geral!T$3:T999,A31,Geral!V$3:V999,"Sim")</f>
        <v>0</v>
      </c>
      <c r="O31" s="50">
        <f>COUNTIFS(Geral!R$3:R999,"Corrida",Geral!A$3:A999,"Tigres",Geral!T$3:T999,A31)</f>
        <v>0</v>
      </c>
      <c r="P31" s="50">
        <f>SUMIFS(Geral!U$3:U999,Geral!R$3:R999,"Corrida",Geral!A$3:A999,"Tigres",Geral!T$3:T999,A31)</f>
        <v>0</v>
      </c>
      <c r="Q31" s="50">
        <f>COUNTIFS(Geral!R$3:R999,"Corrida",Geral!A$3:A999,"Tigres",Geral!T$3:T999,A31,Geral!V$3:V999,"Sim")</f>
        <v>0</v>
      </c>
      <c r="R31" s="52"/>
      <c r="S31" s="52"/>
      <c r="T31" s="53"/>
      <c r="U31" s="53"/>
      <c r="V31" s="54">
        <f>COUNTIFS(Geral!R$3:R999,"Punt",Geral!A$3:A999,"Tigres",Geral!T$3:T999,A31)</f>
        <v>0</v>
      </c>
      <c r="W31" s="55">
        <f>SUMIFS(Geral!U$3:U999,Geral!R$3:R999,"Punt",Geral!A$3:A999,"Tigres",Geral!T$3:T999,A31)</f>
        <v>0</v>
      </c>
      <c r="X31" s="56">
        <f>COUNTIFS(Geral!AL$3:AL999,"Sim",Geral!AM$3:AM999,A31)+COUNTIFS(Geral!AL$3:AL999,"Sim",Geral!AN$3:AN999,A31)</f>
        <v>0</v>
      </c>
      <c r="Y31" s="56">
        <f>COUNTIFS(Geral!AZ$3:AZ999,"Sim",Geral!BA$3:BA999,A31)+COUNTIFS(Geral!AZ$3:AZ999,"Sim",Geral!BB$3:BB999,A31)</f>
        <v>0</v>
      </c>
      <c r="Z31" s="56">
        <f>COUNTIFS(Geral!AO$3:AO999,"Sim",Geral!AP$3:AP999,A31)+COUNTIFS(Geral!AO$3:AO999,"Sim",Geral!AQ$3:AQ999,A31)</f>
        <v>0</v>
      </c>
      <c r="AA31" s="57">
        <f>COUNTIFS(Geral!AR$3:AR999,"Sim",Geral!AS$3:AS999,A31)</f>
        <v>0</v>
      </c>
      <c r="AB31" s="57">
        <f>COUNTIFS(Geral!AX$3:AX999,"Sim",Geral!AY$3:AY999,A31)</f>
        <v>0</v>
      </c>
      <c r="AC31" s="58">
        <f>COUNTIFS(Geral!AT$3:AT999,"Sim",Geral!AU$3:AU999,A31)</f>
        <v>0</v>
      </c>
      <c r="AD31" s="58">
        <f>COUNTIFS(Geral!AV$3:AV999,"Sim",Geral!AW$3:AW999,A31)</f>
        <v>0</v>
      </c>
      <c r="AE31" s="57">
        <f>COUNTIFS(Geral!BC$3:BC999,"Sim",Geral!BD$3:BD999,A31)</f>
        <v>0</v>
      </c>
    </row>
    <row r="32" ht="15.75" customHeight="1">
      <c r="A32" s="49">
        <v>30.0</v>
      </c>
      <c r="B32" s="50">
        <f>COUNTIFS(Geral!R$3:R999,"Passe",Geral!A$3:A999,"Tigres",Geral!S$3:S999,A32)-G32</f>
        <v>0</v>
      </c>
      <c r="C32" s="50">
        <f>COUNTIFS(Geral!R$3:R999,"Passe",Geral!A$3:A999,"Tigres",Geral!S$3:S999,A32,Geral!X$3:X999,"Sim")</f>
        <v>0</v>
      </c>
      <c r="D32" s="50">
        <f t="shared" si="1"/>
        <v>0</v>
      </c>
      <c r="E32" s="50">
        <f>SUMIFS(Geral!S$1:S999,Geral!O$1:O999,"Passe",Geral!A$1:A999,"Tigres",Geral!P$1:P999,A32)</f>
        <v>0</v>
      </c>
      <c r="F32" s="50">
        <f>COUNTIFS(Geral!R$3:R999,"Passe",Geral!A$3:A999,"Tigres",Geral!S$3:S999,A32,Geral!V$3:V999,"Sim")</f>
        <v>0</v>
      </c>
      <c r="G32" s="50">
        <f>COUNTIFS(Geral!R$3:R999,"Passe",Geral!A$3:A999,"Tigres",Geral!S$3:S999,A32,Geral!W$3:W999,"Sim")</f>
        <v>0</v>
      </c>
      <c r="H32" s="51">
        <f>COUNTIFS(Geral!R$3:R999,"Sack",Geral!A$3:A999,"Tigres",Geral!S$3:S999,A32)</f>
        <v>0</v>
      </c>
      <c r="I32" s="51">
        <f>COUNTIFS(Geral!A$3:A999,"Tigres",Geral!Z$3:Z999,A32,Geral!Y$3:Y999,"Sim")</f>
        <v>0</v>
      </c>
      <c r="J32" s="51">
        <f>COUNTIFS(Geral!R$3:R999,"Passe",Geral!A$3:A999,"Tigres",Geral!T$3:T999,A32)</f>
        <v>0</v>
      </c>
      <c r="K32" s="50">
        <f t="shared" si="2"/>
        <v>0</v>
      </c>
      <c r="L32" s="50">
        <f>COUNTIFS(Geral!R$3:R999,"Passe",Geral!A$3:A999,"Tigres",Geral!T$3:T999,A32,Geral!X$3:X999,"Sim")</f>
        <v>0</v>
      </c>
      <c r="M32" s="50">
        <f>SUMIFS(Geral!U$3:U999,Geral!R$3:R999,"Passe",Geral!A$3:A999,"Tigres",Geral!T$3:T999,A32)</f>
        <v>0</v>
      </c>
      <c r="N32" s="50">
        <f>COUNTIFS(Geral!R$3:R999,"Passe",Geral!A$3:A999,"Tigres",Geral!T$3:T999,A32,Geral!V$3:V999,"Sim")</f>
        <v>0</v>
      </c>
      <c r="O32" s="50">
        <f>COUNTIFS(Geral!R$3:R999,"Corrida",Geral!A$3:A999,"Tigres",Geral!T$3:T999,A32)</f>
        <v>0</v>
      </c>
      <c r="P32" s="50">
        <f>SUMIFS(Geral!U$3:U999,Geral!R$3:R999,"Corrida",Geral!A$3:A999,"Tigres",Geral!T$3:T999,A32)</f>
        <v>0</v>
      </c>
      <c r="Q32" s="50">
        <f>COUNTIFS(Geral!R$3:R999,"Corrida",Geral!A$3:A999,"Tigres",Geral!T$3:T999,A32,Geral!V$3:V999,"Sim")</f>
        <v>0</v>
      </c>
      <c r="R32" s="52"/>
      <c r="S32" s="52"/>
      <c r="T32" s="53"/>
      <c r="U32" s="53"/>
      <c r="V32" s="54">
        <f>COUNTIFS(Geral!R$3:R999,"Punt",Geral!A$3:A999,"Tigres",Geral!T$3:T999,A32)</f>
        <v>0</v>
      </c>
      <c r="W32" s="55">
        <f>SUMIFS(Geral!U$3:U999,Geral!R$3:R999,"Punt",Geral!A$3:A999,"Tigres",Geral!T$3:T999,A32)</f>
        <v>0</v>
      </c>
      <c r="X32" s="56">
        <f>COUNTIFS(Geral!AL$3:AL999,"Sim",Geral!AM$3:AM999,A32)+COUNTIFS(Geral!AL$3:AL999,"Sim",Geral!AN$3:AN999,A32)</f>
        <v>0</v>
      </c>
      <c r="Y32" s="56">
        <f>COUNTIFS(Geral!AZ$3:AZ999,"Sim",Geral!BA$3:BA999,A32)+COUNTIFS(Geral!AZ$3:AZ999,"Sim",Geral!BB$3:BB999,A32)</f>
        <v>1</v>
      </c>
      <c r="Z32" s="56">
        <f>COUNTIFS(Geral!AO$3:AO999,"Sim",Geral!AP$3:AP999,A32)+COUNTIFS(Geral!AO$3:AO999,"Sim",Geral!AQ$3:AQ999,A32)</f>
        <v>0</v>
      </c>
      <c r="AA32" s="57">
        <f>COUNTIFS(Geral!AR$3:AR999,"Sim",Geral!AS$3:AS999,A32)</f>
        <v>1</v>
      </c>
      <c r="AB32" s="57">
        <f>COUNTIFS(Geral!AX$3:AX999,"Sim",Geral!AY$3:AY999,A32)</f>
        <v>0</v>
      </c>
      <c r="AC32" s="58">
        <f>COUNTIFS(Geral!AT$3:AT999,"Sim",Geral!AU$3:AU999,A32)</f>
        <v>0</v>
      </c>
      <c r="AD32" s="58">
        <f>COUNTIFS(Geral!AV$3:AV999,"Sim",Geral!AW$3:AW999,A32)</f>
        <v>0</v>
      </c>
      <c r="AE32" s="57">
        <f>COUNTIFS(Geral!BC$3:BC999,"Sim",Geral!BD$3:BD999,A32)</f>
        <v>0</v>
      </c>
    </row>
    <row r="33" ht="15.75" customHeight="1">
      <c r="A33" s="49">
        <v>31.0</v>
      </c>
      <c r="B33" s="50">
        <f>COUNTIFS(Geral!R$3:R999,"Passe",Geral!A$3:A999,"Tigres",Geral!S$3:S999,A33)-G33</f>
        <v>0</v>
      </c>
      <c r="C33" s="50">
        <f>COUNTIFS(Geral!R$3:R999,"Passe",Geral!A$3:A999,"Tigres",Geral!S$3:S999,A33,Geral!X$3:X999,"Sim")</f>
        <v>0</v>
      </c>
      <c r="D33" s="50">
        <f t="shared" si="1"/>
        <v>0</v>
      </c>
      <c r="E33" s="50">
        <f>SUMIFS(Geral!S$1:S999,Geral!O$1:O999,"Passe",Geral!A$1:A999,"Tigres",Geral!P$1:P999,A33)</f>
        <v>0</v>
      </c>
      <c r="F33" s="50">
        <f>COUNTIFS(Geral!R$3:R999,"Passe",Geral!A$3:A999,"Tigres",Geral!S$3:S999,A33,Geral!V$3:V999,"Sim")</f>
        <v>0</v>
      </c>
      <c r="G33" s="50">
        <f>COUNTIFS(Geral!R$3:R999,"Passe",Geral!A$3:A999,"Tigres",Geral!S$3:S999,A33,Geral!W$3:W999,"Sim")</f>
        <v>0</v>
      </c>
      <c r="H33" s="51">
        <f>COUNTIFS(Geral!R$3:R999,"Sack",Geral!A$3:A999,"Tigres",Geral!S$3:S999,A33)</f>
        <v>0</v>
      </c>
      <c r="I33" s="51">
        <f>COUNTIFS(Geral!A$3:A999,"Tigres",Geral!Z$3:Z999,A33,Geral!Y$3:Y999,"Sim")</f>
        <v>0</v>
      </c>
      <c r="J33" s="51">
        <f>COUNTIFS(Geral!R$3:R999,"Passe",Geral!A$3:A999,"Tigres",Geral!T$3:T999,A33)</f>
        <v>1</v>
      </c>
      <c r="K33" s="50">
        <f t="shared" si="2"/>
        <v>0</v>
      </c>
      <c r="L33" s="50">
        <f>COUNTIFS(Geral!R$3:R999,"Passe",Geral!A$3:A999,"Tigres",Geral!T$3:T999,A33,Geral!X$3:X999,"Sim")</f>
        <v>1</v>
      </c>
      <c r="M33" s="50">
        <f>SUMIFS(Geral!U$3:U999,Geral!R$3:R999,"Passe",Geral!A$3:A999,"Tigres",Geral!T$3:T999,A33)</f>
        <v>0</v>
      </c>
      <c r="N33" s="50">
        <f>COUNTIFS(Geral!R$3:R999,"Passe",Geral!A$3:A999,"Tigres",Geral!T$3:T999,A33,Geral!V$3:V999,"Sim")</f>
        <v>0</v>
      </c>
      <c r="O33" s="50">
        <f>COUNTIFS(Geral!R$3:R999,"Corrida",Geral!A$3:A999,"Tigres",Geral!T$3:T999,A33)</f>
        <v>2</v>
      </c>
      <c r="P33" s="50">
        <f>SUMIFS(Geral!U$3:U999,Geral!R$3:R999,"Corrida",Geral!A$3:A999,"Tigres",Geral!T$3:T999,A33)</f>
        <v>4</v>
      </c>
      <c r="Q33" s="50">
        <f>COUNTIFS(Geral!R$3:R999,"Corrida",Geral!A$3:A999,"Tigres",Geral!T$3:T999,A33,Geral!V$3:V999,"Sim")</f>
        <v>0</v>
      </c>
      <c r="R33" s="52"/>
      <c r="S33" s="52"/>
      <c r="T33" s="53"/>
      <c r="U33" s="53"/>
      <c r="V33" s="54">
        <f>COUNTIFS(Geral!R$3:R999,"Punt",Geral!A$3:A999,"Tigres",Geral!T$3:T999,A33)</f>
        <v>0</v>
      </c>
      <c r="W33" s="55">
        <f>SUMIFS(Geral!U$3:U999,Geral!R$3:R999,"Punt",Geral!A$3:A999,"Tigres",Geral!T$3:T999,A33)</f>
        <v>0</v>
      </c>
      <c r="X33" s="56">
        <f>COUNTIFS(Geral!AL$3:AL999,"Sim",Geral!AM$3:AM999,A33)+COUNTIFS(Geral!AL$3:AL999,"Sim",Geral!AN$3:AN999,A33)</f>
        <v>0</v>
      </c>
      <c r="Y33" s="56">
        <f>COUNTIFS(Geral!AZ$3:AZ999,"Sim",Geral!BA$3:BA999,A33)+COUNTIFS(Geral!AZ$3:AZ999,"Sim",Geral!BB$3:BB999,A33)</f>
        <v>0</v>
      </c>
      <c r="Z33" s="56">
        <f>COUNTIFS(Geral!AO$3:AO999,"Sim",Geral!AP$3:AP999,A33)+COUNTIFS(Geral!AO$3:AO999,"Sim",Geral!AQ$3:AQ999,A33)</f>
        <v>0</v>
      </c>
      <c r="AA33" s="57">
        <f>COUNTIFS(Geral!AR$3:AR999,"Sim",Geral!AS$3:AS999,A33)</f>
        <v>0</v>
      </c>
      <c r="AB33" s="57">
        <f>COUNTIFS(Geral!AX$3:AX999,"Sim",Geral!AY$3:AY999,A33)</f>
        <v>0</v>
      </c>
      <c r="AC33" s="58">
        <f>COUNTIFS(Geral!AT$3:AT999,"Sim",Geral!AU$3:AU999,A33)</f>
        <v>0</v>
      </c>
      <c r="AD33" s="58">
        <f>COUNTIFS(Geral!AV$3:AV999,"Sim",Geral!AW$3:AW999,A33)</f>
        <v>0</v>
      </c>
      <c r="AE33" s="57">
        <f>COUNTIFS(Geral!BC$3:BC999,"Sim",Geral!BD$3:BD999,A33)</f>
        <v>0</v>
      </c>
    </row>
    <row r="34" ht="15.75" customHeight="1">
      <c r="A34" s="49">
        <v>32.0</v>
      </c>
      <c r="B34" s="50">
        <f>COUNTIFS(Geral!R$3:R999,"Passe",Geral!A$3:A999,"Tigres",Geral!S$3:S999,A34)-G34</f>
        <v>0</v>
      </c>
      <c r="C34" s="50">
        <f>COUNTIFS(Geral!R$3:R999,"Passe",Geral!A$3:A999,"Tigres",Geral!S$3:S999,A34,Geral!X$3:X999,"Sim")</f>
        <v>0</v>
      </c>
      <c r="D34" s="50">
        <f t="shared" si="1"/>
        <v>0</v>
      </c>
      <c r="E34" s="50">
        <f>SUMIFS(Geral!S$1:S999,Geral!O$1:O999,"Passe",Geral!A$1:A999,"Tigres",Geral!P$1:P999,A34)</f>
        <v>0</v>
      </c>
      <c r="F34" s="50">
        <f>COUNTIFS(Geral!R$3:R999,"Passe",Geral!A$3:A999,"Tigres",Geral!S$3:S999,A34,Geral!V$3:V999,"Sim")</f>
        <v>0</v>
      </c>
      <c r="G34" s="50">
        <f>COUNTIFS(Geral!R$3:R999,"Passe",Geral!A$3:A999,"Tigres",Geral!S$3:S999,A34,Geral!W$3:W999,"Sim")</f>
        <v>0</v>
      </c>
      <c r="H34" s="51">
        <f>COUNTIFS(Geral!R$3:R999,"Sack",Geral!A$3:A999,"Tigres",Geral!S$3:S999,A34)</f>
        <v>0</v>
      </c>
      <c r="I34" s="51">
        <f>COUNTIFS(Geral!A$3:A999,"Tigres",Geral!Z$3:Z999,A34,Geral!Y$3:Y999,"Sim")</f>
        <v>0</v>
      </c>
      <c r="J34" s="51">
        <f>COUNTIFS(Geral!R$3:R999,"Passe",Geral!A$3:A999,"Tigres",Geral!T$3:T999,A34)</f>
        <v>0</v>
      </c>
      <c r="K34" s="50">
        <f t="shared" si="2"/>
        <v>0</v>
      </c>
      <c r="L34" s="50">
        <f>COUNTIFS(Geral!R$3:R999,"Passe",Geral!A$3:A999,"Tigres",Geral!T$3:T999,A34,Geral!X$3:X999,"Sim")</f>
        <v>0</v>
      </c>
      <c r="M34" s="50">
        <f>SUMIFS(Geral!U$3:U999,Geral!R$3:R999,"Passe",Geral!A$3:A999,"Tigres",Geral!T$3:T999,A34)</f>
        <v>0</v>
      </c>
      <c r="N34" s="50">
        <f>COUNTIFS(Geral!R$3:R999,"Passe",Geral!A$3:A999,"Tigres",Geral!T$3:T999,A34,Geral!V$3:V999,"Sim")</f>
        <v>0</v>
      </c>
      <c r="O34" s="50">
        <f>COUNTIFS(Geral!R$3:R999,"Corrida",Geral!A$3:A999,"Tigres",Geral!T$3:T999,A34)</f>
        <v>1</v>
      </c>
      <c r="P34" s="50">
        <f>SUMIFS(Geral!U$3:U999,Geral!R$3:R999,"Corrida",Geral!A$3:A999,"Tigres",Geral!T$3:T999,A34)</f>
        <v>0</v>
      </c>
      <c r="Q34" s="50">
        <f>COUNTIFS(Geral!R$3:R999,"Corrida",Geral!A$3:A999,"Tigres",Geral!T$3:T999,A34,Geral!V$3:V999,"Sim")</f>
        <v>0</v>
      </c>
      <c r="R34" s="52"/>
      <c r="S34" s="52"/>
      <c r="T34" s="53"/>
      <c r="U34" s="53"/>
      <c r="V34" s="54">
        <f>COUNTIFS(Geral!R$3:R999,"Punt",Geral!A$3:A999,"Tigres",Geral!T$3:T999,A34)</f>
        <v>0</v>
      </c>
      <c r="W34" s="55">
        <f>SUMIFS(Geral!U$3:U999,Geral!R$3:R999,"Punt",Geral!A$3:A999,"Tigres",Geral!T$3:T999,A34)</f>
        <v>0</v>
      </c>
      <c r="X34" s="56">
        <f>COUNTIFS(Geral!AL$3:AL999,"Sim",Geral!AM$3:AM999,A34)+COUNTIFS(Geral!AL$3:AL999,"Sim",Geral!AN$3:AN999,A34)</f>
        <v>0</v>
      </c>
      <c r="Y34" s="56">
        <f>COUNTIFS(Geral!AZ$3:AZ999,"Sim",Geral!BA$3:BA999,A34)+COUNTIFS(Geral!AZ$3:AZ999,"Sim",Geral!BB$3:BB999,A34)</f>
        <v>0</v>
      </c>
      <c r="Z34" s="56">
        <f>COUNTIFS(Geral!AO$3:AO999,"Sim",Geral!AP$3:AP999,A34)+COUNTIFS(Geral!AO$3:AO999,"Sim",Geral!AQ$3:AQ999,A34)</f>
        <v>0</v>
      </c>
      <c r="AA34" s="57">
        <f>COUNTIFS(Geral!AR$3:AR999,"Sim",Geral!AS$3:AS999,A34)</f>
        <v>0</v>
      </c>
      <c r="AB34" s="57">
        <f>COUNTIFS(Geral!AX$3:AX999,"Sim",Geral!AY$3:AY999,A34)</f>
        <v>0</v>
      </c>
      <c r="AC34" s="58">
        <f>COUNTIFS(Geral!AT$3:AT999,"Sim",Geral!AU$3:AU999,A34)</f>
        <v>0</v>
      </c>
      <c r="AD34" s="58">
        <f>COUNTIFS(Geral!AV$3:AV999,"Sim",Geral!AW$3:AW999,A34)</f>
        <v>0</v>
      </c>
      <c r="AE34" s="57">
        <f>COUNTIFS(Geral!BC$3:BC999,"Sim",Geral!BD$3:BD999,A34)</f>
        <v>0</v>
      </c>
    </row>
    <row r="35" ht="15.75" customHeight="1">
      <c r="A35" s="49">
        <v>33.0</v>
      </c>
      <c r="B35" s="50">
        <f>COUNTIFS(Geral!R$3:R999,"Passe",Geral!A$3:A999,"Tigres",Geral!S$3:S999,A35)-G35</f>
        <v>0</v>
      </c>
      <c r="C35" s="50">
        <f>COUNTIFS(Geral!R$3:R999,"Passe",Geral!A$3:A999,"Tigres",Geral!S$3:S999,A35,Geral!X$3:X999,"Sim")</f>
        <v>0</v>
      </c>
      <c r="D35" s="50">
        <f t="shared" si="1"/>
        <v>0</v>
      </c>
      <c r="E35" s="50">
        <f>SUMIFS(Geral!S$1:S999,Geral!O$1:O999,"Passe",Geral!A$1:A999,"Tigres",Geral!P$1:P999,A35)</f>
        <v>0</v>
      </c>
      <c r="F35" s="50">
        <f>COUNTIFS(Geral!R$3:R999,"Passe",Geral!A$3:A999,"Tigres",Geral!S$3:S999,A35,Geral!V$3:V999,"Sim")</f>
        <v>0</v>
      </c>
      <c r="G35" s="50">
        <f>COUNTIFS(Geral!R$3:R999,"Passe",Geral!A$3:A999,"Tigres",Geral!S$3:S999,A35,Geral!W$3:W999,"Sim")</f>
        <v>0</v>
      </c>
      <c r="H35" s="51">
        <f>COUNTIFS(Geral!R$3:R999,"Sack",Geral!A$3:A999,"Tigres",Geral!S$3:S999,A35)</f>
        <v>0</v>
      </c>
      <c r="I35" s="51">
        <f>COUNTIFS(Geral!A$3:A999,"Tigres",Geral!Z$3:Z999,A35,Geral!Y$3:Y999,"Sim")</f>
        <v>0</v>
      </c>
      <c r="J35" s="51">
        <f>COUNTIFS(Geral!R$3:R999,"Passe",Geral!A$3:A999,"Tigres",Geral!T$3:T999,A35)</f>
        <v>0</v>
      </c>
      <c r="K35" s="50">
        <f t="shared" si="2"/>
        <v>0</v>
      </c>
      <c r="L35" s="50">
        <f>COUNTIFS(Geral!R$3:R999,"Passe",Geral!A$3:A999,"Tigres",Geral!T$3:T999,A35,Geral!X$3:X999,"Sim")</f>
        <v>0</v>
      </c>
      <c r="M35" s="50">
        <f>SUMIFS(Geral!U$3:U999,Geral!R$3:R999,"Passe",Geral!A$3:A999,"Tigres",Geral!T$3:T999,A35)</f>
        <v>0</v>
      </c>
      <c r="N35" s="50">
        <f>COUNTIFS(Geral!R$3:R999,"Passe",Geral!A$3:A999,"Tigres",Geral!T$3:T999,A35,Geral!V$3:V999,"Sim")</f>
        <v>0</v>
      </c>
      <c r="O35" s="50">
        <f>COUNTIFS(Geral!R$3:R999,"Corrida",Geral!A$3:A999,"Tigres",Geral!T$3:T999,A35)</f>
        <v>0</v>
      </c>
      <c r="P35" s="50">
        <f>SUMIFS(Geral!U$3:U999,Geral!R$3:R999,"Corrida",Geral!A$3:A999,"Tigres",Geral!T$3:T999,A35)</f>
        <v>0</v>
      </c>
      <c r="Q35" s="50">
        <f>COUNTIFS(Geral!R$3:R999,"Corrida",Geral!A$3:A999,"Tigres",Geral!T$3:T999,A35,Geral!V$3:V999,"Sim")</f>
        <v>0</v>
      </c>
      <c r="R35" s="52"/>
      <c r="S35" s="52"/>
      <c r="T35" s="53"/>
      <c r="U35" s="53"/>
      <c r="V35" s="54">
        <f>COUNTIFS(Geral!R$3:R999,"Punt",Geral!A$3:A999,"Tigres",Geral!T$3:T999,A35)</f>
        <v>0</v>
      </c>
      <c r="W35" s="55">
        <f>SUMIFS(Geral!U$3:U999,Geral!R$3:R999,"Punt",Geral!A$3:A999,"Tigres",Geral!T$3:T999,A35)</f>
        <v>0</v>
      </c>
      <c r="X35" s="56">
        <f>COUNTIFS(Geral!AL$3:AL999,"Sim",Geral!AM$3:AM999,A35)+COUNTIFS(Geral!AL$3:AL999,"Sim",Geral!AN$3:AN999,A35)</f>
        <v>0</v>
      </c>
      <c r="Y35" s="56">
        <f>COUNTIFS(Geral!AZ$3:AZ999,"Sim",Geral!BA$3:BA999,A35)+COUNTIFS(Geral!AZ$3:AZ999,"Sim",Geral!BB$3:BB999,A35)</f>
        <v>0</v>
      </c>
      <c r="Z35" s="56">
        <f>COUNTIFS(Geral!AO$3:AO999,"Sim",Geral!AP$3:AP999,A35)+COUNTIFS(Geral!AO$3:AO999,"Sim",Geral!AQ$3:AQ999,A35)</f>
        <v>0</v>
      </c>
      <c r="AA35" s="57">
        <f>COUNTIFS(Geral!AR$3:AR999,"Sim",Geral!AS$3:AS999,A35)</f>
        <v>0</v>
      </c>
      <c r="AB35" s="57">
        <f>COUNTIFS(Geral!AX$3:AX999,"Sim",Geral!AY$3:AY999,A35)</f>
        <v>0</v>
      </c>
      <c r="AC35" s="58">
        <f>COUNTIFS(Geral!AT$3:AT999,"Sim",Geral!AU$3:AU999,A35)</f>
        <v>0</v>
      </c>
      <c r="AD35" s="58">
        <f>COUNTIFS(Geral!AV$3:AV999,"Sim",Geral!AW$3:AW999,A35)</f>
        <v>0</v>
      </c>
      <c r="AE35" s="57">
        <f>COUNTIFS(Geral!BC$3:BC999,"Sim",Geral!BD$3:BD999,A35)</f>
        <v>0</v>
      </c>
    </row>
    <row r="36" ht="15.75" customHeight="1">
      <c r="A36" s="49">
        <v>34.0</v>
      </c>
      <c r="B36" s="50">
        <f>COUNTIFS(Geral!R$3:R999,"Passe",Geral!A$3:A999,"Tigres",Geral!S$3:S999,A36)-G36</f>
        <v>0</v>
      </c>
      <c r="C36" s="50">
        <f>COUNTIFS(Geral!R$3:R999,"Passe",Geral!A$3:A999,"Tigres",Geral!S$3:S999,A36,Geral!X$3:X999,"Sim")</f>
        <v>0</v>
      </c>
      <c r="D36" s="50">
        <f t="shared" si="1"/>
        <v>0</v>
      </c>
      <c r="E36" s="50">
        <f>SUMIFS(Geral!S$1:S999,Geral!O$1:O999,"Passe",Geral!A$1:A999,"Tigres",Geral!P$1:P999,A36)</f>
        <v>0</v>
      </c>
      <c r="F36" s="50">
        <f>COUNTIFS(Geral!R$3:R999,"Passe",Geral!A$3:A999,"Tigres",Geral!S$3:S999,A36,Geral!V$3:V999,"Sim")</f>
        <v>0</v>
      </c>
      <c r="G36" s="50">
        <f>COUNTIFS(Geral!R$3:R999,"Passe",Geral!A$3:A999,"Tigres",Geral!S$3:S999,A36,Geral!W$3:W999,"Sim")</f>
        <v>0</v>
      </c>
      <c r="H36" s="51">
        <f>COUNTIFS(Geral!R$3:R999,"Sack",Geral!A$3:A999,"Tigres",Geral!S$3:S999,A36)</f>
        <v>0</v>
      </c>
      <c r="I36" s="51">
        <f>COUNTIFS(Geral!A$3:A999,"Tigres",Geral!Z$3:Z999,A36,Geral!Y$3:Y999,"Sim")</f>
        <v>0</v>
      </c>
      <c r="J36" s="51">
        <f>COUNTIFS(Geral!R$3:R999,"Passe",Geral!A$3:A999,"Tigres",Geral!T$3:T999,A36)</f>
        <v>0</v>
      </c>
      <c r="K36" s="50">
        <f t="shared" si="2"/>
        <v>0</v>
      </c>
      <c r="L36" s="50">
        <f>COUNTIFS(Geral!R$3:R999,"Passe",Geral!A$3:A999,"Tigres",Geral!T$3:T999,A36,Geral!X$3:X999,"Sim")</f>
        <v>0</v>
      </c>
      <c r="M36" s="50">
        <f>SUMIFS(Geral!U$3:U999,Geral!R$3:R999,"Passe",Geral!A$3:A999,"Tigres",Geral!T$3:T999,A36)</f>
        <v>0</v>
      </c>
      <c r="N36" s="50">
        <f>COUNTIFS(Geral!R$3:R999,"Passe",Geral!A$3:A999,"Tigres",Geral!T$3:T999,A36,Geral!V$3:V999,"Sim")</f>
        <v>0</v>
      </c>
      <c r="O36" s="50">
        <f>COUNTIFS(Geral!R$3:R999,"Corrida",Geral!A$3:A999,"Tigres",Geral!T$3:T999,A36)</f>
        <v>0</v>
      </c>
      <c r="P36" s="50">
        <f>SUMIFS(Geral!U$3:U999,Geral!R$3:R999,"Corrida",Geral!A$3:A999,"Tigres",Geral!T$3:T999,A36)</f>
        <v>0</v>
      </c>
      <c r="Q36" s="50">
        <f>COUNTIFS(Geral!R$3:R999,"Corrida",Geral!A$3:A999,"Tigres",Geral!T$3:T999,A36,Geral!V$3:V999,"Sim")</f>
        <v>0</v>
      </c>
      <c r="R36" s="52"/>
      <c r="S36" s="52"/>
      <c r="T36" s="53"/>
      <c r="U36" s="53"/>
      <c r="V36" s="54">
        <f>COUNTIFS(Geral!R$3:R999,"Punt",Geral!A$3:A999,"Tigres",Geral!T$3:T999,A36)</f>
        <v>0</v>
      </c>
      <c r="W36" s="55">
        <f>SUMIFS(Geral!U$3:U999,Geral!R$3:R999,"Punt",Geral!A$3:A999,"Tigres",Geral!T$3:T999,A36)</f>
        <v>0</v>
      </c>
      <c r="X36" s="56">
        <f>COUNTIFS(Geral!AL$3:AL999,"Sim",Geral!AM$3:AM999,A36)+COUNTIFS(Geral!AL$3:AL999,"Sim",Geral!AN$3:AN999,A36)</f>
        <v>0</v>
      </c>
      <c r="Y36" s="56">
        <f>COUNTIFS(Geral!AZ$3:AZ999,"Sim",Geral!BA$3:BA999,A36)+COUNTIFS(Geral!AZ$3:AZ999,"Sim",Geral!BB$3:BB999,A36)</f>
        <v>0</v>
      </c>
      <c r="Z36" s="56">
        <f>COUNTIFS(Geral!AO$3:AO999,"Sim",Geral!AP$3:AP999,A36)+COUNTIFS(Geral!AO$3:AO999,"Sim",Geral!AQ$3:AQ999,A36)</f>
        <v>0</v>
      </c>
      <c r="AA36" s="57">
        <f>COUNTIFS(Geral!AR$3:AR999,"Sim",Geral!AS$3:AS999,A36)</f>
        <v>0</v>
      </c>
      <c r="AB36" s="57">
        <f>COUNTIFS(Geral!AX$3:AX999,"Sim",Geral!AY$3:AY999,A36)</f>
        <v>0</v>
      </c>
      <c r="AC36" s="58">
        <f>COUNTIFS(Geral!AT$3:AT999,"Sim",Geral!AU$3:AU999,A36)</f>
        <v>0</v>
      </c>
      <c r="AD36" s="58">
        <f>COUNTIFS(Geral!AV$3:AV999,"Sim",Geral!AW$3:AW999,A36)</f>
        <v>0</v>
      </c>
      <c r="AE36" s="57">
        <f>COUNTIFS(Geral!BC$3:BC999,"Sim",Geral!BD$3:BD999,A36)</f>
        <v>0</v>
      </c>
    </row>
    <row r="37" ht="15.75" customHeight="1">
      <c r="A37" s="49">
        <v>35.0</v>
      </c>
      <c r="B37" s="50">
        <f>COUNTIFS(Geral!R$3:R999,"Passe",Geral!A$3:A999,"Tigres",Geral!S$3:S999,A37)-G37</f>
        <v>0</v>
      </c>
      <c r="C37" s="50">
        <f>COUNTIFS(Geral!R$3:R999,"Passe",Geral!A$3:A999,"Tigres",Geral!S$3:S999,A37,Geral!X$3:X999,"Sim")</f>
        <v>0</v>
      </c>
      <c r="D37" s="50">
        <f t="shared" si="1"/>
        <v>0</v>
      </c>
      <c r="E37" s="50">
        <f>SUMIFS(Geral!S$1:S999,Geral!O$1:O999,"Passe",Geral!A$1:A999,"Tigres",Geral!P$1:P999,A37)</f>
        <v>0</v>
      </c>
      <c r="F37" s="50">
        <f>COUNTIFS(Geral!R$3:R999,"Passe",Geral!A$3:A999,"Tigres",Geral!S$3:S999,A37,Geral!V$3:V999,"Sim")</f>
        <v>0</v>
      </c>
      <c r="G37" s="50">
        <f>COUNTIFS(Geral!R$3:R999,"Passe",Geral!A$3:A999,"Tigres",Geral!S$3:S999,A37,Geral!W$3:W999,"Sim")</f>
        <v>0</v>
      </c>
      <c r="H37" s="51">
        <f>COUNTIFS(Geral!R$3:R999,"Sack",Geral!A$3:A999,"Tigres",Geral!S$3:S999,A37)</f>
        <v>0</v>
      </c>
      <c r="I37" s="51">
        <f>COUNTIFS(Geral!A$3:A999,"Tigres",Geral!Z$3:Z999,A37,Geral!Y$3:Y999,"Sim")</f>
        <v>0</v>
      </c>
      <c r="J37" s="51">
        <f>COUNTIFS(Geral!R$3:R999,"Passe",Geral!A$3:A999,"Tigres",Geral!T$3:T999,A37)</f>
        <v>0</v>
      </c>
      <c r="K37" s="50">
        <f t="shared" si="2"/>
        <v>0</v>
      </c>
      <c r="L37" s="50">
        <f>COUNTIFS(Geral!R$3:R999,"Passe",Geral!A$3:A999,"Tigres",Geral!T$3:T999,A37,Geral!X$3:X999,"Sim")</f>
        <v>0</v>
      </c>
      <c r="M37" s="50">
        <f>SUMIFS(Geral!U$3:U999,Geral!R$3:R999,"Passe",Geral!A$3:A999,"Tigres",Geral!T$3:T999,A37)</f>
        <v>0</v>
      </c>
      <c r="N37" s="50">
        <f>COUNTIFS(Geral!R$3:R999,"Passe",Geral!A$3:A999,"Tigres",Geral!T$3:T999,A37,Geral!V$3:V999,"Sim")</f>
        <v>0</v>
      </c>
      <c r="O37" s="50">
        <f>COUNTIFS(Geral!R$3:R999,"Corrida",Geral!A$3:A999,"Tigres",Geral!T$3:T999,A37)</f>
        <v>0</v>
      </c>
      <c r="P37" s="50">
        <f>SUMIFS(Geral!U$3:U999,Geral!R$3:R999,"Corrida",Geral!A$3:A999,"Tigres",Geral!T$3:T999,A37)</f>
        <v>0</v>
      </c>
      <c r="Q37" s="50">
        <f>COUNTIFS(Geral!R$3:R999,"Corrida",Geral!A$3:A999,"Tigres",Geral!T$3:T999,A37,Geral!V$3:V999,"Sim")</f>
        <v>0</v>
      </c>
      <c r="R37" s="52"/>
      <c r="S37" s="52"/>
      <c r="T37" s="53"/>
      <c r="U37" s="53"/>
      <c r="V37" s="54">
        <f>COUNTIFS(Geral!R$3:R999,"Punt",Geral!A$3:A999,"Tigres",Geral!T$3:T999,A37)</f>
        <v>0</v>
      </c>
      <c r="W37" s="55">
        <f>SUMIFS(Geral!U$3:U999,Geral!R$3:R999,"Punt",Geral!A$3:A999,"Tigres",Geral!T$3:T999,A37)</f>
        <v>0</v>
      </c>
      <c r="X37" s="56">
        <f>COUNTIFS(Geral!AL$3:AL999,"Sim",Geral!AM$3:AM999,A37)+COUNTIFS(Geral!AL$3:AL999,"Sim",Geral!AN$3:AN999,A37)</f>
        <v>0</v>
      </c>
      <c r="Y37" s="56">
        <f>COUNTIFS(Geral!AZ$3:AZ999,"Sim",Geral!BA$3:BA999,A37)+COUNTIFS(Geral!AZ$3:AZ999,"Sim",Geral!BB$3:BB999,A37)</f>
        <v>0</v>
      </c>
      <c r="Z37" s="56">
        <f>COUNTIFS(Geral!AO$3:AO999,"Sim",Geral!AP$3:AP999,A37)+COUNTIFS(Geral!AO$3:AO999,"Sim",Geral!AQ$3:AQ999,A37)</f>
        <v>0</v>
      </c>
      <c r="AA37" s="57">
        <f>COUNTIFS(Geral!AR$3:AR999,"Sim",Geral!AS$3:AS999,A37)</f>
        <v>0</v>
      </c>
      <c r="AB37" s="57">
        <f>COUNTIFS(Geral!AX$3:AX999,"Sim",Geral!AY$3:AY999,A37)</f>
        <v>0</v>
      </c>
      <c r="AC37" s="58">
        <f>COUNTIFS(Geral!AT$3:AT999,"Sim",Geral!AU$3:AU999,A37)</f>
        <v>0</v>
      </c>
      <c r="AD37" s="58">
        <f>COUNTIFS(Geral!AV$3:AV999,"Sim",Geral!AW$3:AW999,A37)</f>
        <v>0</v>
      </c>
      <c r="AE37" s="57">
        <f>COUNTIFS(Geral!BC$3:BC999,"Sim",Geral!BD$3:BD999,A37)</f>
        <v>0</v>
      </c>
    </row>
    <row r="38" ht="15.75" customHeight="1">
      <c r="A38" s="49">
        <v>36.0</v>
      </c>
      <c r="B38" s="50">
        <f>COUNTIFS(Geral!R$3:R999,"Passe",Geral!A$3:A999,"Tigres",Geral!S$3:S999,A38)-G38</f>
        <v>0</v>
      </c>
      <c r="C38" s="50">
        <f>COUNTIFS(Geral!R$3:R999,"Passe",Geral!A$3:A999,"Tigres",Geral!S$3:S999,A38,Geral!X$3:X999,"Sim")</f>
        <v>0</v>
      </c>
      <c r="D38" s="50">
        <f t="shared" si="1"/>
        <v>0</v>
      </c>
      <c r="E38" s="50">
        <f>SUMIFS(Geral!S$1:S999,Geral!O$1:O999,"Passe",Geral!A$1:A999,"Tigres",Geral!P$1:P999,A38)</f>
        <v>0</v>
      </c>
      <c r="F38" s="50">
        <f>COUNTIFS(Geral!R$3:R999,"Passe",Geral!A$3:A999,"Tigres",Geral!S$3:S999,A38,Geral!V$3:V999,"Sim")</f>
        <v>0</v>
      </c>
      <c r="G38" s="50">
        <f>COUNTIFS(Geral!R$3:R999,"Passe",Geral!A$3:A999,"Tigres",Geral!S$3:S999,A38,Geral!W$3:W999,"Sim")</f>
        <v>0</v>
      </c>
      <c r="H38" s="51">
        <f>COUNTIFS(Geral!R$3:R999,"Sack",Geral!A$3:A999,"Tigres",Geral!S$3:S999,A38)</f>
        <v>0</v>
      </c>
      <c r="I38" s="51">
        <f>COUNTIFS(Geral!A$3:A999,"Tigres",Geral!Z$3:Z999,A38,Geral!Y$3:Y999,"Sim")</f>
        <v>0</v>
      </c>
      <c r="J38" s="51">
        <f>COUNTIFS(Geral!R$3:R999,"Passe",Geral!A$3:A999,"Tigres",Geral!T$3:T999,A38)</f>
        <v>0</v>
      </c>
      <c r="K38" s="50">
        <f t="shared" si="2"/>
        <v>0</v>
      </c>
      <c r="L38" s="50">
        <f>COUNTIFS(Geral!R$3:R999,"Passe",Geral!A$3:A999,"Tigres",Geral!T$3:T999,A38,Geral!X$3:X999,"Sim")</f>
        <v>0</v>
      </c>
      <c r="M38" s="50">
        <f>SUMIFS(Geral!U$3:U999,Geral!R$3:R999,"Passe",Geral!A$3:A999,"Tigres",Geral!T$3:T999,A38)</f>
        <v>0</v>
      </c>
      <c r="N38" s="50">
        <f>COUNTIFS(Geral!R$3:R999,"Passe",Geral!A$3:A999,"Tigres",Geral!T$3:T999,A38,Geral!V$3:V999,"Sim")</f>
        <v>0</v>
      </c>
      <c r="O38" s="50">
        <f>COUNTIFS(Geral!R$3:R999,"Corrida",Geral!A$3:A999,"Tigres",Geral!T$3:T999,A38)</f>
        <v>0</v>
      </c>
      <c r="P38" s="50">
        <f>SUMIFS(Geral!U$3:U999,Geral!R$3:R999,"Corrida",Geral!A$3:A999,"Tigres",Geral!T$3:T999,A38)</f>
        <v>0</v>
      </c>
      <c r="Q38" s="50">
        <f>COUNTIFS(Geral!R$3:R999,"Corrida",Geral!A$3:A999,"Tigres",Geral!T$3:T999,A38,Geral!V$3:V999,"Sim")</f>
        <v>0</v>
      </c>
      <c r="R38" s="52"/>
      <c r="S38" s="52"/>
      <c r="T38" s="53"/>
      <c r="U38" s="53"/>
      <c r="V38" s="54">
        <f>COUNTIFS(Geral!R$3:R999,"Punt",Geral!A$3:A999,"Tigres",Geral!T$3:T999,A38)</f>
        <v>0</v>
      </c>
      <c r="W38" s="55">
        <f>SUMIFS(Geral!U$3:U999,Geral!R$3:R999,"Punt",Geral!A$3:A999,"Tigres",Geral!T$3:T999,A38)</f>
        <v>0</v>
      </c>
      <c r="X38" s="56">
        <f>COUNTIFS(Geral!AL$3:AL999,"Sim",Geral!AM$3:AM999,A38)+COUNTIFS(Geral!AL$3:AL999,"Sim",Geral!AN$3:AN999,A38)</f>
        <v>0</v>
      </c>
      <c r="Y38" s="56">
        <f>COUNTIFS(Geral!AZ$3:AZ999,"Sim",Geral!BA$3:BA999,A38)+COUNTIFS(Geral!AZ$3:AZ999,"Sim",Geral!BB$3:BB999,A38)</f>
        <v>0</v>
      </c>
      <c r="Z38" s="56">
        <f>COUNTIFS(Geral!AO$3:AO999,"Sim",Geral!AP$3:AP999,A38)+COUNTIFS(Geral!AO$3:AO999,"Sim",Geral!AQ$3:AQ999,A38)</f>
        <v>0</v>
      </c>
      <c r="AA38" s="57">
        <f>COUNTIFS(Geral!AR$3:AR999,"Sim",Geral!AS$3:AS999,A38)</f>
        <v>0</v>
      </c>
      <c r="AB38" s="57">
        <f>COUNTIFS(Geral!AX$3:AX999,"Sim",Geral!AY$3:AY999,A38)</f>
        <v>0</v>
      </c>
      <c r="AC38" s="58">
        <f>COUNTIFS(Geral!AT$3:AT999,"Sim",Geral!AU$3:AU999,A38)</f>
        <v>0</v>
      </c>
      <c r="AD38" s="58">
        <f>COUNTIFS(Geral!AV$3:AV999,"Sim",Geral!AW$3:AW999,A38)</f>
        <v>0</v>
      </c>
      <c r="AE38" s="57">
        <f>COUNTIFS(Geral!BC$3:BC999,"Sim",Geral!BD$3:BD999,A38)</f>
        <v>0</v>
      </c>
    </row>
    <row r="39" ht="15.75" customHeight="1">
      <c r="A39" s="49">
        <v>37.0</v>
      </c>
      <c r="B39" s="50">
        <f>COUNTIFS(Geral!R$3:R999,"Passe",Geral!A$3:A999,"Tigres",Geral!S$3:S999,A39)-G39</f>
        <v>0</v>
      </c>
      <c r="C39" s="50">
        <f>COUNTIFS(Geral!R$3:R999,"Passe",Geral!A$3:A999,"Tigres",Geral!S$3:S999,A39,Geral!X$3:X999,"Sim")</f>
        <v>0</v>
      </c>
      <c r="D39" s="50">
        <f t="shared" si="1"/>
        <v>0</v>
      </c>
      <c r="E39" s="50">
        <f>SUMIFS(Geral!S$1:S999,Geral!O$1:O999,"Passe",Geral!A$1:A999,"Tigres",Geral!P$1:P999,A39)</f>
        <v>0</v>
      </c>
      <c r="F39" s="50">
        <f>COUNTIFS(Geral!R$3:R999,"Passe",Geral!A$3:A999,"Tigres",Geral!S$3:S999,A39,Geral!V$3:V999,"Sim")</f>
        <v>0</v>
      </c>
      <c r="G39" s="50">
        <f>COUNTIFS(Geral!R$3:R999,"Passe",Geral!A$3:A999,"Tigres",Geral!S$3:S999,A39,Geral!W$3:W999,"Sim")</f>
        <v>0</v>
      </c>
      <c r="H39" s="51">
        <f>COUNTIFS(Geral!R$3:R999,"Sack",Geral!A$3:A999,"Tigres",Geral!S$3:S999,A39)</f>
        <v>0</v>
      </c>
      <c r="I39" s="51">
        <f>COUNTIFS(Geral!A$3:A999,"Tigres",Geral!Z$3:Z999,A39,Geral!Y$3:Y999,"Sim")</f>
        <v>0</v>
      </c>
      <c r="J39" s="51">
        <f>COUNTIFS(Geral!R$3:R999,"Passe",Geral!A$3:A999,"Tigres",Geral!T$3:T999,A39)</f>
        <v>0</v>
      </c>
      <c r="K39" s="50">
        <f t="shared" si="2"/>
        <v>0</v>
      </c>
      <c r="L39" s="50">
        <f>COUNTIFS(Geral!R$3:R999,"Passe",Geral!A$3:A999,"Tigres",Geral!T$3:T999,A39,Geral!X$3:X999,"Sim")</f>
        <v>0</v>
      </c>
      <c r="M39" s="50">
        <f>SUMIFS(Geral!U$3:U999,Geral!R$3:R999,"Passe",Geral!A$3:A999,"Tigres",Geral!T$3:T999,A39)</f>
        <v>0</v>
      </c>
      <c r="N39" s="50">
        <f>COUNTIFS(Geral!R$3:R999,"Passe",Geral!A$3:A999,"Tigres",Geral!T$3:T999,A39,Geral!V$3:V999,"Sim")</f>
        <v>0</v>
      </c>
      <c r="O39" s="50">
        <f>COUNTIFS(Geral!R$3:R999,"Corrida",Geral!A$3:A999,"Tigres",Geral!T$3:T999,A39)</f>
        <v>0</v>
      </c>
      <c r="P39" s="50">
        <f>SUMIFS(Geral!U$3:U999,Geral!R$3:R999,"Corrida",Geral!A$3:A999,"Tigres",Geral!T$3:T999,A39)</f>
        <v>0</v>
      </c>
      <c r="Q39" s="50">
        <f>COUNTIFS(Geral!R$3:R999,"Corrida",Geral!A$3:A999,"Tigres",Geral!T$3:T999,A39,Geral!V$3:V999,"Sim")</f>
        <v>0</v>
      </c>
      <c r="R39" s="52"/>
      <c r="S39" s="52"/>
      <c r="T39" s="53"/>
      <c r="U39" s="53"/>
      <c r="V39" s="54">
        <f>COUNTIFS(Geral!R$3:R999,"Punt",Geral!A$3:A999,"Tigres",Geral!T$3:T999,A39)</f>
        <v>0</v>
      </c>
      <c r="W39" s="55">
        <f>SUMIFS(Geral!U$3:U999,Geral!R$3:R999,"Punt",Geral!A$3:A999,"Tigres",Geral!T$3:T999,A39)</f>
        <v>0</v>
      </c>
      <c r="X39" s="56">
        <f>COUNTIFS(Geral!AL$3:AL999,"Sim",Geral!AM$3:AM999,A39)+COUNTIFS(Geral!AL$3:AL999,"Sim",Geral!AN$3:AN999,A39)</f>
        <v>0</v>
      </c>
      <c r="Y39" s="56">
        <f>COUNTIFS(Geral!AZ$3:AZ999,"Sim",Geral!BA$3:BA999,A39)+COUNTIFS(Geral!AZ$3:AZ999,"Sim",Geral!BB$3:BB999,A39)</f>
        <v>0</v>
      </c>
      <c r="Z39" s="56">
        <f>COUNTIFS(Geral!AO$3:AO999,"Sim",Geral!AP$3:AP999,A39)+COUNTIFS(Geral!AO$3:AO999,"Sim",Geral!AQ$3:AQ999,A39)</f>
        <v>0</v>
      </c>
      <c r="AA39" s="57">
        <f>COUNTIFS(Geral!AR$3:AR999,"Sim",Geral!AS$3:AS999,A39)</f>
        <v>0</v>
      </c>
      <c r="AB39" s="57">
        <f>COUNTIFS(Geral!AX$3:AX999,"Sim",Geral!AY$3:AY999,A39)</f>
        <v>0</v>
      </c>
      <c r="AC39" s="58">
        <f>COUNTIFS(Geral!AT$3:AT999,"Sim",Geral!AU$3:AU999,A39)</f>
        <v>0</v>
      </c>
      <c r="AD39" s="58">
        <f>COUNTIFS(Geral!AV$3:AV999,"Sim",Geral!AW$3:AW999,A39)</f>
        <v>0</v>
      </c>
      <c r="AE39" s="57">
        <f>COUNTIFS(Geral!BC$3:BC999,"Sim",Geral!BD$3:BD999,A39)</f>
        <v>0</v>
      </c>
    </row>
    <row r="40" ht="15.75" customHeight="1">
      <c r="A40" s="49">
        <v>38.0</v>
      </c>
      <c r="B40" s="50">
        <f>COUNTIFS(Geral!R$3:R999,"Passe",Geral!A$3:A999,"Tigres",Geral!S$3:S999,A40)-G40</f>
        <v>0</v>
      </c>
      <c r="C40" s="50">
        <f>COUNTIFS(Geral!R$3:R999,"Passe",Geral!A$3:A999,"Tigres",Geral!S$3:S999,A40,Geral!X$3:X999,"Sim")</f>
        <v>0</v>
      </c>
      <c r="D40" s="50">
        <f t="shared" si="1"/>
        <v>0</v>
      </c>
      <c r="E40" s="50">
        <f>SUMIFS(Geral!S$1:S999,Geral!O$1:O999,"Passe",Geral!A$1:A999,"Tigres",Geral!P$1:P999,A40)</f>
        <v>0</v>
      </c>
      <c r="F40" s="50">
        <f>COUNTIFS(Geral!R$3:R999,"Passe",Geral!A$3:A999,"Tigres",Geral!S$3:S999,A40,Geral!V$3:V999,"Sim")</f>
        <v>0</v>
      </c>
      <c r="G40" s="50">
        <f>COUNTIFS(Geral!R$3:R999,"Passe",Geral!A$3:A999,"Tigres",Geral!S$3:S999,A40,Geral!W$3:W999,"Sim")</f>
        <v>0</v>
      </c>
      <c r="H40" s="51">
        <f>COUNTIFS(Geral!R$3:R999,"Sack",Geral!A$3:A999,"Tigres",Geral!S$3:S999,A40)</f>
        <v>0</v>
      </c>
      <c r="I40" s="51">
        <f>COUNTIFS(Geral!A$3:A999,"Tigres",Geral!Z$3:Z999,A40,Geral!Y$3:Y999,"Sim")</f>
        <v>0</v>
      </c>
      <c r="J40" s="51">
        <f>COUNTIFS(Geral!R$3:R999,"Passe",Geral!A$3:A999,"Tigres",Geral!T$3:T999,A40)</f>
        <v>0</v>
      </c>
      <c r="K40" s="50">
        <f t="shared" si="2"/>
        <v>0</v>
      </c>
      <c r="L40" s="50">
        <f>COUNTIFS(Geral!R$3:R999,"Passe",Geral!A$3:A999,"Tigres",Geral!T$3:T999,A40,Geral!X$3:X999,"Sim")</f>
        <v>0</v>
      </c>
      <c r="M40" s="50">
        <f>SUMIFS(Geral!U$3:U999,Geral!R$3:R999,"Passe",Geral!A$3:A999,"Tigres",Geral!T$3:T999,A40)</f>
        <v>0</v>
      </c>
      <c r="N40" s="50">
        <f>COUNTIFS(Geral!R$3:R999,"Passe",Geral!A$3:A999,"Tigres",Geral!T$3:T999,A40,Geral!V$3:V999,"Sim")</f>
        <v>0</v>
      </c>
      <c r="O40" s="50">
        <f>COUNTIFS(Geral!R$3:R999,"Corrida",Geral!A$3:A999,"Tigres",Geral!T$3:T999,A40)</f>
        <v>0</v>
      </c>
      <c r="P40" s="50">
        <f>SUMIFS(Geral!U$3:U999,Geral!R$3:R999,"Corrida",Geral!A$3:A999,"Tigres",Geral!T$3:T999,A40)</f>
        <v>0</v>
      </c>
      <c r="Q40" s="50">
        <f>COUNTIFS(Geral!R$3:R999,"Corrida",Geral!A$3:A999,"Tigres",Geral!T$3:T999,A40,Geral!V$3:V999,"Sim")</f>
        <v>0</v>
      </c>
      <c r="R40" s="52"/>
      <c r="S40" s="52"/>
      <c r="T40" s="53"/>
      <c r="U40" s="53"/>
      <c r="V40" s="54">
        <f>COUNTIFS(Geral!R$3:R999,"Punt",Geral!A$3:A999,"Tigres",Geral!T$3:T999,A40)</f>
        <v>0</v>
      </c>
      <c r="W40" s="55">
        <f>SUMIFS(Geral!U$3:U999,Geral!R$3:R999,"Punt",Geral!A$3:A999,"Tigres",Geral!T$3:T999,A40)</f>
        <v>0</v>
      </c>
      <c r="X40" s="56">
        <f>COUNTIFS(Geral!AL$3:AL999,"Sim",Geral!AM$3:AM999,A40)+COUNTIFS(Geral!AL$3:AL999,"Sim",Geral!AN$3:AN999,A40)</f>
        <v>0</v>
      </c>
      <c r="Y40" s="56">
        <f>COUNTIFS(Geral!AZ$3:AZ999,"Sim",Geral!BA$3:BA999,A40)+COUNTIFS(Geral!AZ$3:AZ999,"Sim",Geral!BB$3:BB999,A40)</f>
        <v>0</v>
      </c>
      <c r="Z40" s="56">
        <f>COUNTIFS(Geral!AO$3:AO999,"Sim",Geral!AP$3:AP999,A40)+COUNTIFS(Geral!AO$3:AO999,"Sim",Geral!AQ$3:AQ999,A40)</f>
        <v>0</v>
      </c>
      <c r="AA40" s="57">
        <f>COUNTIFS(Geral!AR$3:AR999,"Sim",Geral!AS$3:AS999,A40)</f>
        <v>0</v>
      </c>
      <c r="AB40" s="57">
        <f>COUNTIFS(Geral!AX$3:AX999,"Sim",Geral!AY$3:AY999,A40)</f>
        <v>0</v>
      </c>
      <c r="AC40" s="58">
        <f>COUNTIFS(Geral!AT$3:AT999,"Sim",Geral!AU$3:AU999,A40)</f>
        <v>0</v>
      </c>
      <c r="AD40" s="58">
        <f>COUNTIFS(Geral!AV$3:AV999,"Sim",Geral!AW$3:AW999,A40)</f>
        <v>0</v>
      </c>
      <c r="AE40" s="57">
        <f>COUNTIFS(Geral!BC$3:BC999,"Sim",Geral!BD$3:BD999,A40)</f>
        <v>0</v>
      </c>
    </row>
    <row r="41" ht="15.75" customHeight="1">
      <c r="A41" s="49">
        <v>39.0</v>
      </c>
      <c r="B41" s="50">
        <f>COUNTIFS(Geral!R$3:R999,"Passe",Geral!A$3:A999,"Tigres",Geral!S$3:S999,A41)-G41</f>
        <v>0</v>
      </c>
      <c r="C41" s="50">
        <f>COUNTIFS(Geral!R$3:R999,"Passe",Geral!A$3:A999,"Tigres",Geral!S$3:S999,A41,Geral!X$3:X999,"Sim")</f>
        <v>0</v>
      </c>
      <c r="D41" s="50">
        <f t="shared" si="1"/>
        <v>0</v>
      </c>
      <c r="E41" s="50">
        <f>SUMIFS(Geral!S$1:S999,Geral!O$1:O999,"Passe",Geral!A$1:A999,"Tigres",Geral!P$1:P999,A41)</f>
        <v>0</v>
      </c>
      <c r="F41" s="50">
        <f>COUNTIFS(Geral!R$3:R999,"Passe",Geral!A$3:A999,"Tigres",Geral!S$3:S999,A41,Geral!V$3:V999,"Sim")</f>
        <v>0</v>
      </c>
      <c r="G41" s="50">
        <f>COUNTIFS(Geral!R$3:R999,"Passe",Geral!A$3:A999,"Tigres",Geral!S$3:S999,A41,Geral!W$3:W999,"Sim")</f>
        <v>0</v>
      </c>
      <c r="H41" s="51">
        <f>COUNTIFS(Geral!R$3:R999,"Sack",Geral!A$3:A999,"Tigres",Geral!S$3:S999,A41)</f>
        <v>0</v>
      </c>
      <c r="I41" s="51">
        <f>COUNTIFS(Geral!A$3:A999,"Tigres",Geral!Z$3:Z999,A41,Geral!Y$3:Y999,"Sim")</f>
        <v>0</v>
      </c>
      <c r="J41" s="51">
        <f>COUNTIFS(Geral!R$3:R999,"Passe",Geral!A$3:A999,"Tigres",Geral!T$3:T999,A41)</f>
        <v>0</v>
      </c>
      <c r="K41" s="50">
        <f t="shared" si="2"/>
        <v>0</v>
      </c>
      <c r="L41" s="50">
        <f>COUNTIFS(Geral!R$3:R999,"Passe",Geral!A$3:A999,"Tigres",Geral!T$3:T999,A41,Geral!X$3:X999,"Sim")</f>
        <v>0</v>
      </c>
      <c r="M41" s="50">
        <f>SUMIFS(Geral!U$3:U999,Geral!R$3:R999,"Passe",Geral!A$3:A999,"Tigres",Geral!T$3:T999,A41)</f>
        <v>0</v>
      </c>
      <c r="N41" s="50">
        <f>COUNTIFS(Geral!R$3:R999,"Passe",Geral!A$3:A999,"Tigres",Geral!T$3:T999,A41,Geral!V$3:V999,"Sim")</f>
        <v>0</v>
      </c>
      <c r="O41" s="50">
        <f>COUNTIFS(Geral!R$3:R999,"Corrida",Geral!A$3:A999,"Tigres",Geral!T$3:T999,A41)</f>
        <v>0</v>
      </c>
      <c r="P41" s="50">
        <f>SUMIFS(Geral!U$3:U999,Geral!R$3:R999,"Corrida",Geral!A$3:A999,"Tigres",Geral!T$3:T999,A41)</f>
        <v>0</v>
      </c>
      <c r="Q41" s="50">
        <f>COUNTIFS(Geral!R$3:R999,"Corrida",Geral!A$3:A999,"Tigres",Geral!T$3:T999,A41,Geral!V$3:V999,"Sim")</f>
        <v>0</v>
      </c>
      <c r="R41" s="52"/>
      <c r="S41" s="52"/>
      <c r="T41" s="53"/>
      <c r="U41" s="53"/>
      <c r="V41" s="54">
        <f>COUNTIFS(Geral!R$3:R999,"Punt",Geral!A$3:A999,"Tigres",Geral!T$3:T999,A41)</f>
        <v>0</v>
      </c>
      <c r="W41" s="55">
        <f>SUMIFS(Geral!U$3:U999,Geral!R$3:R999,"Punt",Geral!A$3:A999,"Tigres",Geral!T$3:T999,A41)</f>
        <v>0</v>
      </c>
      <c r="X41" s="56">
        <f>COUNTIFS(Geral!AL$3:AL999,"Sim",Geral!AM$3:AM999,A41)+COUNTIFS(Geral!AL$3:AL999,"Sim",Geral!AN$3:AN999,A41)</f>
        <v>0</v>
      </c>
      <c r="Y41" s="56">
        <f>COUNTIFS(Geral!AZ$3:AZ999,"Sim",Geral!BA$3:BA999,A41)+COUNTIFS(Geral!AZ$3:AZ999,"Sim",Geral!BB$3:BB999,A41)</f>
        <v>0</v>
      </c>
      <c r="Z41" s="56">
        <f>COUNTIFS(Geral!AO$3:AO999,"Sim",Geral!AP$3:AP999,A41)+COUNTIFS(Geral!AO$3:AO999,"Sim",Geral!AQ$3:AQ999,A41)</f>
        <v>0</v>
      </c>
      <c r="AA41" s="57">
        <f>COUNTIFS(Geral!AR$3:AR999,"Sim",Geral!AS$3:AS999,A41)</f>
        <v>0</v>
      </c>
      <c r="AB41" s="57">
        <f>COUNTIFS(Geral!AX$3:AX999,"Sim",Geral!AY$3:AY999,A41)</f>
        <v>0</v>
      </c>
      <c r="AC41" s="58">
        <f>COUNTIFS(Geral!AT$3:AT999,"Sim",Geral!AU$3:AU999,A41)</f>
        <v>0</v>
      </c>
      <c r="AD41" s="58">
        <f>COUNTIFS(Geral!AV$3:AV999,"Sim",Geral!AW$3:AW999,A41)</f>
        <v>0</v>
      </c>
      <c r="AE41" s="57">
        <f>COUNTIFS(Geral!BC$3:BC999,"Sim",Geral!BD$3:BD999,A41)</f>
        <v>0</v>
      </c>
    </row>
    <row r="42" ht="15.75" customHeight="1">
      <c r="A42" s="49">
        <v>40.0</v>
      </c>
      <c r="B42" s="50">
        <f>COUNTIFS(Geral!R$3:R999,"Passe",Geral!A$3:A999,"Tigres",Geral!S$3:S999,A42)-G42</f>
        <v>0</v>
      </c>
      <c r="C42" s="50">
        <f>COUNTIFS(Geral!R$3:R999,"Passe",Geral!A$3:A999,"Tigres",Geral!S$3:S999,A42,Geral!X$3:X999,"Sim")</f>
        <v>0</v>
      </c>
      <c r="D42" s="50">
        <f t="shared" si="1"/>
        <v>0</v>
      </c>
      <c r="E42" s="50">
        <f>SUMIFS(Geral!S$1:S999,Geral!O$1:O999,"Passe",Geral!A$1:A999,"Tigres",Geral!P$1:P999,A42)</f>
        <v>0</v>
      </c>
      <c r="F42" s="50">
        <f>COUNTIFS(Geral!R$3:R999,"Passe",Geral!A$3:A999,"Tigres",Geral!S$3:S999,A42,Geral!V$3:V999,"Sim")</f>
        <v>0</v>
      </c>
      <c r="G42" s="50">
        <f>COUNTIFS(Geral!R$3:R999,"Passe",Geral!A$3:A999,"Tigres",Geral!S$3:S999,A42,Geral!W$3:W999,"Sim")</f>
        <v>0</v>
      </c>
      <c r="H42" s="51">
        <f>COUNTIFS(Geral!R$3:R999,"Sack",Geral!A$3:A999,"Tigres",Geral!S$3:S999,A42)</f>
        <v>0</v>
      </c>
      <c r="I42" s="51">
        <f>COUNTIFS(Geral!A$3:A999,"Tigres",Geral!Z$3:Z999,A42,Geral!Y$3:Y999,"Sim")</f>
        <v>0</v>
      </c>
      <c r="J42" s="51">
        <f>COUNTIFS(Geral!R$3:R999,"Passe",Geral!A$3:A999,"Tigres",Geral!T$3:T999,A42)</f>
        <v>0</v>
      </c>
      <c r="K42" s="50">
        <f t="shared" si="2"/>
        <v>0</v>
      </c>
      <c r="L42" s="50">
        <f>COUNTIFS(Geral!R$3:R999,"Passe",Geral!A$3:A999,"Tigres",Geral!T$3:T999,A42,Geral!X$3:X999,"Sim")</f>
        <v>0</v>
      </c>
      <c r="M42" s="50">
        <f>SUMIFS(Geral!U$3:U999,Geral!R$3:R999,"Passe",Geral!A$3:A999,"Tigres",Geral!T$3:T999,A42)</f>
        <v>0</v>
      </c>
      <c r="N42" s="50">
        <f>COUNTIFS(Geral!R$3:R999,"Passe",Geral!A$3:A999,"Tigres",Geral!T$3:T999,A42,Geral!V$3:V999,"Sim")</f>
        <v>0</v>
      </c>
      <c r="O42" s="50">
        <f>COUNTIFS(Geral!R$3:R999,"Corrida",Geral!A$3:A999,"Tigres",Geral!T$3:T999,A42)</f>
        <v>0</v>
      </c>
      <c r="P42" s="50">
        <f>SUMIFS(Geral!U$3:U999,Geral!R$3:R999,"Corrida",Geral!A$3:A999,"Tigres",Geral!T$3:T999,A42)</f>
        <v>0</v>
      </c>
      <c r="Q42" s="50">
        <f>COUNTIFS(Geral!R$3:R999,"Corrida",Geral!A$3:A999,"Tigres",Geral!T$3:T999,A42,Geral!V$3:V999,"Sim")</f>
        <v>0</v>
      </c>
      <c r="R42" s="52"/>
      <c r="S42" s="52"/>
      <c r="T42" s="53"/>
      <c r="U42" s="53"/>
      <c r="V42" s="54">
        <f>COUNTIFS(Geral!R$3:R999,"Punt",Geral!A$3:A999,"Tigres",Geral!T$3:T999,A42)</f>
        <v>0</v>
      </c>
      <c r="W42" s="55">
        <f>SUMIFS(Geral!U$3:U999,Geral!R$3:R999,"Punt",Geral!A$3:A999,"Tigres",Geral!T$3:T999,A42)</f>
        <v>0</v>
      </c>
      <c r="X42" s="56">
        <f>COUNTIFS(Geral!AL$3:AL999,"Sim",Geral!AM$3:AM999,A42)+COUNTIFS(Geral!AL$3:AL999,"Sim",Geral!AN$3:AN999,A42)</f>
        <v>0</v>
      </c>
      <c r="Y42" s="56">
        <f>COUNTIFS(Geral!AZ$3:AZ999,"Sim",Geral!BA$3:BA999,A42)+COUNTIFS(Geral!AZ$3:AZ999,"Sim",Geral!BB$3:BB999,A42)</f>
        <v>0</v>
      </c>
      <c r="Z42" s="56">
        <f>COUNTIFS(Geral!AO$3:AO999,"Sim",Geral!AP$3:AP999,A42)+COUNTIFS(Geral!AO$3:AO999,"Sim",Geral!AQ$3:AQ999,A42)</f>
        <v>0</v>
      </c>
      <c r="AA42" s="57">
        <f>COUNTIFS(Geral!AR$3:AR999,"Sim",Geral!AS$3:AS999,A42)</f>
        <v>0</v>
      </c>
      <c r="AB42" s="57">
        <f>COUNTIFS(Geral!AX$3:AX999,"Sim",Geral!AY$3:AY999,A42)</f>
        <v>0</v>
      </c>
      <c r="AC42" s="58">
        <f>COUNTIFS(Geral!AT$3:AT999,"Sim",Geral!AU$3:AU999,A42)</f>
        <v>0</v>
      </c>
      <c r="AD42" s="58">
        <f>COUNTIFS(Geral!AV$3:AV999,"Sim",Geral!AW$3:AW999,A42)</f>
        <v>0</v>
      </c>
      <c r="AE42" s="57">
        <f>COUNTIFS(Geral!BC$3:BC999,"Sim",Geral!BD$3:BD999,A42)</f>
        <v>0</v>
      </c>
    </row>
    <row r="43" ht="15.75" customHeight="1">
      <c r="A43" s="49">
        <v>41.0</v>
      </c>
      <c r="B43" s="50">
        <f>COUNTIFS(Geral!R$3:R999,"Passe",Geral!A$3:A999,"Tigres",Geral!S$3:S999,A43)-G43</f>
        <v>0</v>
      </c>
      <c r="C43" s="50">
        <f>COUNTIFS(Geral!R$3:R999,"Passe",Geral!A$3:A999,"Tigres",Geral!S$3:S999,A43,Geral!X$3:X999,"Sim")</f>
        <v>0</v>
      </c>
      <c r="D43" s="50">
        <f t="shared" si="1"/>
        <v>0</v>
      </c>
      <c r="E43" s="50">
        <f>SUMIFS(Geral!S$1:S999,Geral!O$1:O999,"Passe",Geral!A$1:A999,"Tigres",Geral!P$1:P999,A43)</f>
        <v>0</v>
      </c>
      <c r="F43" s="50">
        <f>COUNTIFS(Geral!R$3:R999,"Passe",Geral!A$3:A999,"Tigres",Geral!S$3:S999,A43,Geral!V$3:V999,"Sim")</f>
        <v>0</v>
      </c>
      <c r="G43" s="50">
        <f>COUNTIFS(Geral!R$3:R999,"Passe",Geral!A$3:A999,"Tigres",Geral!S$3:S999,A43,Geral!W$3:W999,"Sim")</f>
        <v>0</v>
      </c>
      <c r="H43" s="51">
        <f>COUNTIFS(Geral!R$3:R999,"Sack",Geral!A$3:A999,"Tigres",Geral!S$3:S999,A43)</f>
        <v>0</v>
      </c>
      <c r="I43" s="51">
        <f>COUNTIFS(Geral!A$3:A999,"Tigres",Geral!Z$3:Z999,A43,Geral!Y$3:Y999,"Sim")</f>
        <v>0</v>
      </c>
      <c r="J43" s="51">
        <f>COUNTIFS(Geral!R$3:R999,"Passe",Geral!A$3:A999,"Tigres",Geral!T$3:T999,A43)</f>
        <v>0</v>
      </c>
      <c r="K43" s="50">
        <f t="shared" si="2"/>
        <v>0</v>
      </c>
      <c r="L43" s="50">
        <f>COUNTIFS(Geral!R$3:R999,"Passe",Geral!A$3:A999,"Tigres",Geral!T$3:T999,A43,Geral!X$3:X999,"Sim")</f>
        <v>0</v>
      </c>
      <c r="M43" s="50">
        <f>SUMIFS(Geral!U$3:U999,Geral!R$3:R999,"Passe",Geral!A$3:A999,"Tigres",Geral!T$3:T999,A43)</f>
        <v>0</v>
      </c>
      <c r="N43" s="50">
        <f>COUNTIFS(Geral!R$3:R999,"Passe",Geral!A$3:A999,"Tigres",Geral!T$3:T999,A43,Geral!V$3:V999,"Sim")</f>
        <v>0</v>
      </c>
      <c r="O43" s="50">
        <f>COUNTIFS(Geral!R$3:R999,"Corrida",Geral!A$3:A999,"Tigres",Geral!T$3:T999,A43)</f>
        <v>0</v>
      </c>
      <c r="P43" s="50">
        <f>SUMIFS(Geral!U$3:U999,Geral!R$3:R999,"Corrida",Geral!A$3:A999,"Tigres",Geral!T$3:T999,A43)</f>
        <v>0</v>
      </c>
      <c r="Q43" s="50">
        <f>COUNTIFS(Geral!R$3:R999,"Corrida",Geral!A$3:A999,"Tigres",Geral!T$3:T999,A43,Geral!V$3:V999,"Sim")</f>
        <v>0</v>
      </c>
      <c r="R43" s="52"/>
      <c r="S43" s="52"/>
      <c r="T43" s="53"/>
      <c r="U43" s="53"/>
      <c r="V43" s="54">
        <f>COUNTIFS(Geral!R$3:R999,"Punt",Geral!A$3:A999,"Tigres",Geral!T$3:T999,A43)</f>
        <v>0</v>
      </c>
      <c r="W43" s="55">
        <f>SUMIFS(Geral!U$3:U999,Geral!R$3:R999,"Punt",Geral!A$3:A999,"Tigres",Geral!T$3:T999,A43)</f>
        <v>0</v>
      </c>
      <c r="X43" s="56">
        <f>COUNTIFS(Geral!AL$3:AL999,"Sim",Geral!AM$3:AM999,A43)+COUNTIFS(Geral!AL$3:AL999,"Sim",Geral!AN$3:AN999,A43)</f>
        <v>0</v>
      </c>
      <c r="Y43" s="56">
        <f>COUNTIFS(Geral!AZ$3:AZ999,"Sim",Geral!BA$3:BA999,A43)+COUNTIFS(Geral!AZ$3:AZ999,"Sim",Geral!BB$3:BB999,A43)</f>
        <v>0</v>
      </c>
      <c r="Z43" s="56">
        <f>COUNTIFS(Geral!AO$3:AO999,"Sim",Geral!AP$3:AP999,A43)+COUNTIFS(Geral!AO$3:AO999,"Sim",Geral!AQ$3:AQ999,A43)</f>
        <v>0</v>
      </c>
      <c r="AA43" s="57">
        <f>COUNTIFS(Geral!AR$3:AR999,"Sim",Geral!AS$3:AS999,A43)</f>
        <v>0</v>
      </c>
      <c r="AB43" s="57">
        <f>COUNTIFS(Geral!AX$3:AX999,"Sim",Geral!AY$3:AY999,A43)</f>
        <v>0</v>
      </c>
      <c r="AC43" s="58">
        <f>COUNTIFS(Geral!AT$3:AT999,"Sim",Geral!AU$3:AU999,A43)</f>
        <v>0</v>
      </c>
      <c r="AD43" s="58">
        <f>COUNTIFS(Geral!AV$3:AV999,"Sim",Geral!AW$3:AW999,A43)</f>
        <v>0</v>
      </c>
      <c r="AE43" s="57">
        <f>COUNTIFS(Geral!BC$3:BC999,"Sim",Geral!BD$3:BD999,A43)</f>
        <v>0</v>
      </c>
    </row>
    <row r="44" ht="15.75" customHeight="1">
      <c r="A44" s="49">
        <v>42.0</v>
      </c>
      <c r="B44" s="50">
        <f>COUNTIFS(Geral!R$3:R999,"Passe",Geral!A$3:A999,"Tigres",Geral!S$3:S999,A44)-G44</f>
        <v>0</v>
      </c>
      <c r="C44" s="50">
        <f>COUNTIFS(Geral!R$3:R999,"Passe",Geral!A$3:A999,"Tigres",Geral!S$3:S999,A44,Geral!X$3:X999,"Sim")</f>
        <v>0</v>
      </c>
      <c r="D44" s="50">
        <f t="shared" si="1"/>
        <v>0</v>
      </c>
      <c r="E44" s="50">
        <f>SUMIFS(Geral!S$1:S999,Geral!O$1:O999,"Passe",Geral!A$1:A999,"Tigres",Geral!P$1:P999,A44)</f>
        <v>0</v>
      </c>
      <c r="F44" s="50">
        <f>COUNTIFS(Geral!R$3:R999,"Passe",Geral!A$3:A999,"Tigres",Geral!S$3:S999,A44,Geral!V$3:V999,"Sim")</f>
        <v>0</v>
      </c>
      <c r="G44" s="50">
        <f>COUNTIFS(Geral!R$3:R999,"Passe",Geral!A$3:A999,"Tigres",Geral!S$3:S999,A44,Geral!W$3:W999,"Sim")</f>
        <v>0</v>
      </c>
      <c r="H44" s="51">
        <f>COUNTIFS(Geral!R$3:R999,"Sack",Geral!A$3:A999,"Tigres",Geral!S$3:S999,A44)</f>
        <v>0</v>
      </c>
      <c r="I44" s="51">
        <f>COUNTIFS(Geral!A$3:A999,"Tigres",Geral!Z$3:Z999,A44,Geral!Y$3:Y999,"Sim")</f>
        <v>0</v>
      </c>
      <c r="J44" s="51">
        <f>COUNTIFS(Geral!R$3:R999,"Passe",Geral!A$3:A999,"Tigres",Geral!T$3:T999,A44)</f>
        <v>0</v>
      </c>
      <c r="K44" s="50">
        <f t="shared" si="2"/>
        <v>0</v>
      </c>
      <c r="L44" s="50">
        <f>COUNTIFS(Geral!R$3:R999,"Passe",Geral!A$3:A999,"Tigres",Geral!T$3:T999,A44,Geral!X$3:X999,"Sim")</f>
        <v>0</v>
      </c>
      <c r="M44" s="50">
        <f>SUMIFS(Geral!U$3:U999,Geral!R$3:R999,"Passe",Geral!A$3:A999,"Tigres",Geral!T$3:T999,A44)</f>
        <v>0</v>
      </c>
      <c r="N44" s="50">
        <f>COUNTIFS(Geral!R$3:R999,"Passe",Geral!A$3:A999,"Tigres",Geral!T$3:T999,A44,Geral!V$3:V999,"Sim")</f>
        <v>0</v>
      </c>
      <c r="O44" s="50">
        <f>COUNTIFS(Geral!R$3:R999,"Corrida",Geral!A$3:A999,"Tigres",Geral!T$3:T999,A44)</f>
        <v>0</v>
      </c>
      <c r="P44" s="50">
        <f>SUMIFS(Geral!U$3:U999,Geral!R$3:R999,"Corrida",Geral!A$3:A999,"Tigres",Geral!T$3:T999,A44)</f>
        <v>0</v>
      </c>
      <c r="Q44" s="50">
        <f>COUNTIFS(Geral!R$3:R999,"Corrida",Geral!A$3:A999,"Tigres",Geral!T$3:T999,A44,Geral!V$3:V999,"Sim")</f>
        <v>0</v>
      </c>
      <c r="R44" s="52"/>
      <c r="S44" s="52"/>
      <c r="T44" s="53"/>
      <c r="U44" s="53"/>
      <c r="V44" s="54">
        <f>COUNTIFS(Geral!R$3:R999,"Punt",Geral!A$3:A999,"Tigres",Geral!T$3:T999,A44)</f>
        <v>0</v>
      </c>
      <c r="W44" s="55">
        <f>SUMIFS(Geral!U$3:U999,Geral!R$3:R999,"Punt",Geral!A$3:A999,"Tigres",Geral!T$3:T999,A44)</f>
        <v>0</v>
      </c>
      <c r="X44" s="56">
        <f>COUNTIFS(Geral!AL$3:AL999,"Sim",Geral!AM$3:AM999,A44)+COUNTIFS(Geral!AL$3:AL999,"Sim",Geral!AN$3:AN999,A44)</f>
        <v>0</v>
      </c>
      <c r="Y44" s="56">
        <f>COUNTIFS(Geral!AZ$3:AZ999,"Sim",Geral!BA$3:BA999,A44)+COUNTIFS(Geral!AZ$3:AZ999,"Sim",Geral!BB$3:BB999,A44)</f>
        <v>0</v>
      </c>
      <c r="Z44" s="56">
        <f>COUNTIFS(Geral!AO$3:AO999,"Sim",Geral!AP$3:AP999,A44)+COUNTIFS(Geral!AO$3:AO999,"Sim",Geral!AQ$3:AQ999,A44)</f>
        <v>0</v>
      </c>
      <c r="AA44" s="57">
        <f>COUNTIFS(Geral!AR$3:AR999,"Sim",Geral!AS$3:AS999,A44)</f>
        <v>0</v>
      </c>
      <c r="AB44" s="57">
        <f>COUNTIFS(Geral!AX$3:AX999,"Sim",Geral!AY$3:AY999,A44)</f>
        <v>0</v>
      </c>
      <c r="AC44" s="58">
        <f>COUNTIFS(Geral!AT$3:AT999,"Sim",Geral!AU$3:AU999,A44)</f>
        <v>0</v>
      </c>
      <c r="AD44" s="58">
        <f>COUNTIFS(Geral!AV$3:AV999,"Sim",Geral!AW$3:AW999,A44)</f>
        <v>0</v>
      </c>
      <c r="AE44" s="57">
        <f>COUNTIFS(Geral!BC$3:BC999,"Sim",Geral!BD$3:BD999,A44)</f>
        <v>0</v>
      </c>
    </row>
    <row r="45" ht="15.75" customHeight="1">
      <c r="A45" s="49">
        <v>43.0</v>
      </c>
      <c r="B45" s="50">
        <f>COUNTIFS(Geral!R$3:R999,"Passe",Geral!A$3:A999,"Tigres",Geral!S$3:S999,A45)-G45</f>
        <v>0</v>
      </c>
      <c r="C45" s="50">
        <f>COUNTIFS(Geral!R$3:R999,"Passe",Geral!A$3:A999,"Tigres",Geral!S$3:S999,A45,Geral!X$3:X999,"Sim")</f>
        <v>0</v>
      </c>
      <c r="D45" s="50">
        <f t="shared" si="1"/>
        <v>0</v>
      </c>
      <c r="E45" s="50">
        <f>SUMIFS(Geral!S$1:S999,Geral!O$1:O999,"Passe",Geral!A$1:A999,"Tigres",Geral!P$1:P999,A45)</f>
        <v>0</v>
      </c>
      <c r="F45" s="50">
        <f>COUNTIFS(Geral!R$3:R999,"Passe",Geral!A$3:A999,"Tigres",Geral!S$3:S999,A45,Geral!V$3:V999,"Sim")</f>
        <v>0</v>
      </c>
      <c r="G45" s="50">
        <f>COUNTIFS(Geral!R$3:R999,"Passe",Geral!A$3:A999,"Tigres",Geral!S$3:S999,A45,Geral!W$3:W999,"Sim")</f>
        <v>0</v>
      </c>
      <c r="H45" s="51">
        <f>COUNTIFS(Geral!R$3:R999,"Sack",Geral!A$3:A999,"Tigres",Geral!S$3:S999,A45)</f>
        <v>0</v>
      </c>
      <c r="I45" s="51">
        <f>COUNTIFS(Geral!A$3:A999,"Tigres",Geral!Z$3:Z999,A45,Geral!Y$3:Y999,"Sim")</f>
        <v>0</v>
      </c>
      <c r="J45" s="51">
        <f>COUNTIFS(Geral!R$3:R999,"Passe",Geral!A$3:A999,"Tigres",Geral!T$3:T999,A45)</f>
        <v>0</v>
      </c>
      <c r="K45" s="50">
        <f t="shared" si="2"/>
        <v>0</v>
      </c>
      <c r="L45" s="50">
        <f>COUNTIFS(Geral!R$3:R999,"Passe",Geral!A$3:A999,"Tigres",Geral!T$3:T999,A45,Geral!X$3:X999,"Sim")</f>
        <v>0</v>
      </c>
      <c r="M45" s="50">
        <f>SUMIFS(Geral!U$3:U999,Geral!R$3:R999,"Passe",Geral!A$3:A999,"Tigres",Geral!T$3:T999,A45)</f>
        <v>0</v>
      </c>
      <c r="N45" s="50">
        <f>COUNTIFS(Geral!R$3:R999,"Passe",Geral!A$3:A999,"Tigres",Geral!T$3:T999,A45,Geral!V$3:V999,"Sim")</f>
        <v>0</v>
      </c>
      <c r="O45" s="50">
        <f>COUNTIFS(Geral!R$3:R999,"Corrida",Geral!A$3:A999,"Tigres",Geral!T$3:T999,A45)</f>
        <v>0</v>
      </c>
      <c r="P45" s="50">
        <f>SUMIFS(Geral!U$3:U999,Geral!R$3:R999,"Corrida",Geral!A$3:A999,"Tigres",Geral!T$3:T999,A45)</f>
        <v>0</v>
      </c>
      <c r="Q45" s="50">
        <f>COUNTIFS(Geral!R$3:R999,"Corrida",Geral!A$3:A999,"Tigres",Geral!T$3:T999,A45,Geral!V$3:V999,"Sim")</f>
        <v>0</v>
      </c>
      <c r="R45" s="52"/>
      <c r="S45" s="52"/>
      <c r="T45" s="53"/>
      <c r="U45" s="53"/>
      <c r="V45" s="54">
        <f>COUNTIFS(Geral!R$3:R999,"Punt",Geral!A$3:A999,"Tigres",Geral!T$3:T999,A45)</f>
        <v>0</v>
      </c>
      <c r="W45" s="55">
        <f>SUMIFS(Geral!U$3:U999,Geral!R$3:R999,"Punt",Geral!A$3:A999,"Tigres",Geral!T$3:T999,A45)</f>
        <v>0</v>
      </c>
      <c r="X45" s="56">
        <f>COUNTIFS(Geral!AL$3:AL999,"Sim",Geral!AM$3:AM999,A45)+COUNTIFS(Geral!AL$3:AL999,"Sim",Geral!AN$3:AN999,A45)</f>
        <v>0</v>
      </c>
      <c r="Y45" s="56">
        <f>COUNTIFS(Geral!AZ$3:AZ999,"Sim",Geral!BA$3:BA999,A45)+COUNTIFS(Geral!AZ$3:AZ999,"Sim",Geral!BB$3:BB999,A45)</f>
        <v>0</v>
      </c>
      <c r="Z45" s="56">
        <f>COUNTIFS(Geral!AO$3:AO999,"Sim",Geral!AP$3:AP999,A45)+COUNTIFS(Geral!AO$3:AO999,"Sim",Geral!AQ$3:AQ999,A45)</f>
        <v>0</v>
      </c>
      <c r="AA45" s="57">
        <f>COUNTIFS(Geral!AR$3:AR999,"Sim",Geral!AS$3:AS999,A45)</f>
        <v>0</v>
      </c>
      <c r="AB45" s="57">
        <f>COUNTIFS(Geral!AX$3:AX999,"Sim",Geral!AY$3:AY999,A45)</f>
        <v>0</v>
      </c>
      <c r="AC45" s="58">
        <f>COUNTIFS(Geral!AT$3:AT999,"Sim",Geral!AU$3:AU999,A45)</f>
        <v>0</v>
      </c>
      <c r="AD45" s="58">
        <f>COUNTIFS(Geral!AV$3:AV999,"Sim",Geral!AW$3:AW999,A45)</f>
        <v>0</v>
      </c>
      <c r="AE45" s="57">
        <f>COUNTIFS(Geral!BC$3:BC999,"Sim",Geral!BD$3:BD999,A45)</f>
        <v>0</v>
      </c>
    </row>
    <row r="46" ht="15.75" customHeight="1">
      <c r="A46" s="49">
        <v>44.0</v>
      </c>
      <c r="B46" s="50">
        <f>COUNTIFS(Geral!R$3:R999,"Passe",Geral!A$3:A999,"Tigres",Geral!S$3:S999,A46)-G46</f>
        <v>0</v>
      </c>
      <c r="C46" s="50">
        <f>COUNTIFS(Geral!R$3:R999,"Passe",Geral!A$3:A999,"Tigres",Geral!S$3:S999,A46,Geral!X$3:X999,"Sim")</f>
        <v>0</v>
      </c>
      <c r="D46" s="50">
        <f t="shared" si="1"/>
        <v>0</v>
      </c>
      <c r="E46" s="50">
        <f>SUMIFS(Geral!S$1:S999,Geral!O$1:O999,"Passe",Geral!A$1:A999,"Tigres",Geral!P$1:P999,A46)</f>
        <v>0</v>
      </c>
      <c r="F46" s="50">
        <f>COUNTIFS(Geral!R$3:R999,"Passe",Geral!A$3:A999,"Tigres",Geral!S$3:S999,A46,Geral!V$3:V999,"Sim")</f>
        <v>0</v>
      </c>
      <c r="G46" s="50">
        <f>COUNTIFS(Geral!R$3:R999,"Passe",Geral!A$3:A999,"Tigres",Geral!S$3:S999,A46,Geral!W$3:W999,"Sim")</f>
        <v>0</v>
      </c>
      <c r="H46" s="51">
        <f>COUNTIFS(Geral!R$3:R999,"Sack",Geral!A$3:A999,"Tigres",Geral!S$3:S999,A46)</f>
        <v>0</v>
      </c>
      <c r="I46" s="51">
        <f>COUNTIFS(Geral!A$3:A999,"Tigres",Geral!Z$3:Z999,A46,Geral!Y$3:Y999,"Sim")</f>
        <v>0</v>
      </c>
      <c r="J46" s="51">
        <f>COUNTIFS(Geral!R$3:R999,"Passe",Geral!A$3:A999,"Tigres",Geral!T$3:T999,A46)</f>
        <v>0</v>
      </c>
      <c r="K46" s="50">
        <f t="shared" si="2"/>
        <v>0</v>
      </c>
      <c r="L46" s="50">
        <f>COUNTIFS(Geral!R$3:R999,"Passe",Geral!A$3:A999,"Tigres",Geral!T$3:T999,A46,Geral!X$3:X999,"Sim")</f>
        <v>0</v>
      </c>
      <c r="M46" s="50">
        <f>SUMIFS(Geral!U$3:U999,Geral!R$3:R999,"Passe",Geral!A$3:A999,"Tigres",Geral!T$3:T999,A46)</f>
        <v>0</v>
      </c>
      <c r="N46" s="50">
        <f>COUNTIFS(Geral!R$3:R999,"Passe",Geral!A$3:A999,"Tigres",Geral!T$3:T999,A46,Geral!V$3:V999,"Sim")</f>
        <v>0</v>
      </c>
      <c r="O46" s="50">
        <f>COUNTIFS(Geral!R$3:R999,"Corrida",Geral!A$3:A999,"Tigres",Geral!T$3:T999,A46)</f>
        <v>0</v>
      </c>
      <c r="P46" s="50">
        <f>SUMIFS(Geral!U$3:U999,Geral!R$3:R999,"Corrida",Geral!A$3:A999,"Tigres",Geral!T$3:T999,A46)</f>
        <v>0</v>
      </c>
      <c r="Q46" s="50">
        <f>COUNTIFS(Geral!R$3:R999,"Corrida",Geral!A$3:A999,"Tigres",Geral!T$3:T999,A46,Geral!V$3:V999,"Sim")</f>
        <v>0</v>
      </c>
      <c r="R46" s="52"/>
      <c r="S46" s="52"/>
      <c r="T46" s="53"/>
      <c r="U46" s="53"/>
      <c r="V46" s="54">
        <f>COUNTIFS(Geral!R$3:R999,"Punt",Geral!A$3:A999,"Tigres",Geral!T$3:T999,A46)</f>
        <v>0</v>
      </c>
      <c r="W46" s="55">
        <f>SUMIFS(Geral!U$3:U999,Geral!R$3:R999,"Punt",Geral!A$3:A999,"Tigres",Geral!T$3:T999,A46)</f>
        <v>0</v>
      </c>
      <c r="X46" s="56">
        <f>COUNTIFS(Geral!AL$3:AL999,"Sim",Geral!AM$3:AM999,A46)+COUNTIFS(Geral!AL$3:AL999,"Sim",Geral!AN$3:AN999,A46)</f>
        <v>0</v>
      </c>
      <c r="Y46" s="56">
        <f>COUNTIFS(Geral!AZ$3:AZ999,"Sim",Geral!BA$3:BA999,A46)+COUNTIFS(Geral!AZ$3:AZ999,"Sim",Geral!BB$3:BB999,A46)</f>
        <v>0</v>
      </c>
      <c r="Z46" s="56">
        <f>COUNTIFS(Geral!AO$3:AO999,"Sim",Geral!AP$3:AP999,A46)+COUNTIFS(Geral!AO$3:AO999,"Sim",Geral!AQ$3:AQ999,A46)</f>
        <v>0</v>
      </c>
      <c r="AA46" s="57">
        <f>COUNTIFS(Geral!AR$3:AR999,"Sim",Geral!AS$3:AS999,A46)</f>
        <v>0</v>
      </c>
      <c r="AB46" s="57">
        <f>COUNTIFS(Geral!AX$3:AX999,"Sim",Geral!AY$3:AY999,A46)</f>
        <v>0</v>
      </c>
      <c r="AC46" s="58">
        <f>COUNTIFS(Geral!AT$3:AT999,"Sim",Geral!AU$3:AU999,A46)</f>
        <v>0</v>
      </c>
      <c r="AD46" s="58">
        <f>COUNTIFS(Geral!AV$3:AV999,"Sim",Geral!AW$3:AW999,A46)</f>
        <v>0</v>
      </c>
      <c r="AE46" s="57">
        <f>COUNTIFS(Geral!BC$3:BC999,"Sim",Geral!BD$3:BD999,A46)</f>
        <v>0</v>
      </c>
    </row>
    <row r="47" ht="15.75" customHeight="1">
      <c r="A47" s="49">
        <v>45.0</v>
      </c>
      <c r="B47" s="50">
        <f>COUNTIFS(Geral!R$3:R999,"Passe",Geral!A$3:A999,"Tigres",Geral!S$3:S999,A47)-G47</f>
        <v>0</v>
      </c>
      <c r="C47" s="50">
        <f>COUNTIFS(Geral!R$3:R999,"Passe",Geral!A$3:A999,"Tigres",Geral!S$3:S999,A47,Geral!X$3:X999,"Sim")</f>
        <v>0</v>
      </c>
      <c r="D47" s="50">
        <f t="shared" si="1"/>
        <v>0</v>
      </c>
      <c r="E47" s="50">
        <f>SUMIFS(Geral!S$1:S999,Geral!O$1:O999,"Passe",Geral!A$1:A999,"Tigres",Geral!P$1:P999,A47)</f>
        <v>0</v>
      </c>
      <c r="F47" s="50">
        <f>COUNTIFS(Geral!R$3:R999,"Passe",Geral!A$3:A999,"Tigres",Geral!S$3:S999,A47,Geral!V$3:V999,"Sim")</f>
        <v>0</v>
      </c>
      <c r="G47" s="50">
        <f>COUNTIFS(Geral!R$3:R999,"Passe",Geral!A$3:A999,"Tigres",Geral!S$3:S999,A47,Geral!W$3:W999,"Sim")</f>
        <v>0</v>
      </c>
      <c r="H47" s="51">
        <f>COUNTIFS(Geral!R$3:R999,"Sack",Geral!A$3:A999,"Tigres",Geral!S$3:S999,A47)</f>
        <v>0</v>
      </c>
      <c r="I47" s="51">
        <f>COUNTIFS(Geral!A$3:A999,"Tigres",Geral!Z$3:Z999,A47,Geral!Y$3:Y999,"Sim")</f>
        <v>0</v>
      </c>
      <c r="J47" s="51">
        <f>COUNTIFS(Geral!R$3:R999,"Passe",Geral!A$3:A999,"Tigres",Geral!T$3:T999,A47)</f>
        <v>0</v>
      </c>
      <c r="K47" s="50">
        <f t="shared" si="2"/>
        <v>0</v>
      </c>
      <c r="L47" s="50">
        <f>COUNTIFS(Geral!R$3:R999,"Passe",Geral!A$3:A999,"Tigres",Geral!T$3:T999,A47,Geral!X$3:X999,"Sim")</f>
        <v>0</v>
      </c>
      <c r="M47" s="50">
        <f>SUMIFS(Geral!U$3:U999,Geral!R$3:R999,"Passe",Geral!A$3:A999,"Tigres",Geral!T$3:T999,A47)</f>
        <v>0</v>
      </c>
      <c r="N47" s="50">
        <f>COUNTIFS(Geral!R$3:R999,"Passe",Geral!A$3:A999,"Tigres",Geral!T$3:T999,A47,Geral!V$3:V999,"Sim")</f>
        <v>0</v>
      </c>
      <c r="O47" s="50">
        <f>COUNTIFS(Geral!R$3:R999,"Corrida",Geral!A$3:A999,"Tigres",Geral!T$3:T999,A47)</f>
        <v>0</v>
      </c>
      <c r="P47" s="50">
        <f>SUMIFS(Geral!U$3:U999,Geral!R$3:R999,"Corrida",Geral!A$3:A999,"Tigres",Geral!T$3:T999,A47)</f>
        <v>0</v>
      </c>
      <c r="Q47" s="50">
        <f>COUNTIFS(Geral!R$3:R999,"Corrida",Geral!A$3:A999,"Tigres",Geral!T$3:T999,A47,Geral!V$3:V999,"Sim")</f>
        <v>0</v>
      </c>
      <c r="R47" s="52"/>
      <c r="S47" s="52"/>
      <c r="T47" s="53"/>
      <c r="U47" s="53"/>
      <c r="V47" s="54">
        <f>COUNTIFS(Geral!R$3:R999,"Punt",Geral!A$3:A999,"Tigres",Geral!T$3:T999,A47)</f>
        <v>0</v>
      </c>
      <c r="W47" s="55">
        <f>SUMIFS(Geral!U$3:U999,Geral!R$3:R999,"Punt",Geral!A$3:A999,"Tigres",Geral!T$3:T999,A47)</f>
        <v>0</v>
      </c>
      <c r="X47" s="56">
        <f>COUNTIFS(Geral!AL$3:AL999,"Sim",Geral!AM$3:AM999,A47)+COUNTIFS(Geral!AL$3:AL999,"Sim",Geral!AN$3:AN999,A47)</f>
        <v>0</v>
      </c>
      <c r="Y47" s="56">
        <f>COUNTIFS(Geral!AZ$3:AZ999,"Sim",Geral!BA$3:BA999,A47)+COUNTIFS(Geral!AZ$3:AZ999,"Sim",Geral!BB$3:BB999,A47)</f>
        <v>0</v>
      </c>
      <c r="Z47" s="56">
        <f>COUNTIFS(Geral!AO$3:AO999,"Sim",Geral!AP$3:AP999,A47)+COUNTIFS(Geral!AO$3:AO999,"Sim",Geral!AQ$3:AQ999,A47)</f>
        <v>0</v>
      </c>
      <c r="AA47" s="57">
        <f>COUNTIFS(Geral!AR$3:AR999,"Sim",Geral!AS$3:AS999,A47)</f>
        <v>0</v>
      </c>
      <c r="AB47" s="57">
        <f>COUNTIFS(Geral!AX$3:AX999,"Sim",Geral!AY$3:AY999,A47)</f>
        <v>0</v>
      </c>
      <c r="AC47" s="58">
        <f>COUNTIFS(Geral!AT$3:AT999,"Sim",Geral!AU$3:AU999,A47)</f>
        <v>0</v>
      </c>
      <c r="AD47" s="58">
        <f>COUNTIFS(Geral!AV$3:AV999,"Sim",Geral!AW$3:AW999,A47)</f>
        <v>0</v>
      </c>
      <c r="AE47" s="57">
        <f>COUNTIFS(Geral!BC$3:BC999,"Sim",Geral!BD$3:BD999,A47)</f>
        <v>0</v>
      </c>
    </row>
    <row r="48" ht="15.75" customHeight="1">
      <c r="A48" s="49">
        <v>46.0</v>
      </c>
      <c r="B48" s="50">
        <f>COUNTIFS(Geral!R$3:R999,"Passe",Geral!A$3:A999,"Tigres",Geral!S$3:S999,A48)-G48</f>
        <v>0</v>
      </c>
      <c r="C48" s="50">
        <f>COUNTIFS(Geral!R$3:R999,"Passe",Geral!A$3:A999,"Tigres",Geral!S$3:S999,A48,Geral!X$3:X999,"Sim")</f>
        <v>0</v>
      </c>
      <c r="D48" s="50">
        <f t="shared" si="1"/>
        <v>0</v>
      </c>
      <c r="E48" s="50">
        <f>SUMIFS(Geral!S$1:S999,Geral!O$1:O999,"Passe",Geral!A$1:A999,"Tigres",Geral!P$1:P999,A48)</f>
        <v>0</v>
      </c>
      <c r="F48" s="50">
        <f>COUNTIFS(Geral!R$3:R999,"Passe",Geral!A$3:A999,"Tigres",Geral!S$3:S999,A48,Geral!V$3:V999,"Sim")</f>
        <v>0</v>
      </c>
      <c r="G48" s="50">
        <f>COUNTIFS(Geral!R$3:R999,"Passe",Geral!A$3:A999,"Tigres",Geral!S$3:S999,A48,Geral!W$3:W999,"Sim")</f>
        <v>0</v>
      </c>
      <c r="H48" s="51">
        <f>COUNTIFS(Geral!R$3:R999,"Sack",Geral!A$3:A999,"Tigres",Geral!S$3:S999,A48)</f>
        <v>0</v>
      </c>
      <c r="I48" s="51">
        <f>COUNTIFS(Geral!A$3:A999,"Tigres",Geral!Z$3:Z999,A48,Geral!Y$3:Y999,"Sim")</f>
        <v>0</v>
      </c>
      <c r="J48" s="51">
        <f>COUNTIFS(Geral!R$3:R999,"Passe",Geral!A$3:A999,"Tigres",Geral!T$3:T999,A48)</f>
        <v>0</v>
      </c>
      <c r="K48" s="50">
        <f t="shared" si="2"/>
        <v>0</v>
      </c>
      <c r="L48" s="50">
        <f>COUNTIFS(Geral!R$3:R999,"Passe",Geral!A$3:A999,"Tigres",Geral!T$3:T999,A48,Geral!X$3:X999,"Sim")</f>
        <v>0</v>
      </c>
      <c r="M48" s="50">
        <f>SUMIFS(Geral!U$3:U999,Geral!R$3:R999,"Passe",Geral!A$3:A999,"Tigres",Geral!T$3:T999,A48)</f>
        <v>0</v>
      </c>
      <c r="N48" s="50">
        <f>COUNTIFS(Geral!R$3:R999,"Passe",Geral!A$3:A999,"Tigres",Geral!T$3:T999,A48,Geral!V$3:V999,"Sim")</f>
        <v>0</v>
      </c>
      <c r="O48" s="50">
        <f>COUNTIFS(Geral!R$3:R999,"Corrida",Geral!A$3:A999,"Tigres",Geral!T$3:T999,A48)</f>
        <v>0</v>
      </c>
      <c r="P48" s="50">
        <f>SUMIFS(Geral!U$3:U999,Geral!R$3:R999,"Corrida",Geral!A$3:A999,"Tigres",Geral!T$3:T999,A48)</f>
        <v>0</v>
      </c>
      <c r="Q48" s="50">
        <f>COUNTIFS(Geral!R$3:R999,"Corrida",Geral!A$3:A999,"Tigres",Geral!T$3:T999,A48,Geral!V$3:V999,"Sim")</f>
        <v>0</v>
      </c>
      <c r="R48" s="52"/>
      <c r="S48" s="52"/>
      <c r="T48" s="53"/>
      <c r="U48" s="53"/>
      <c r="V48" s="54">
        <f>COUNTIFS(Geral!R$3:R999,"Punt",Geral!A$3:A999,"Tigres",Geral!T$3:T999,A48)</f>
        <v>0</v>
      </c>
      <c r="W48" s="55">
        <f>SUMIFS(Geral!U$3:U999,Geral!R$3:R999,"Punt",Geral!A$3:A999,"Tigres",Geral!T$3:T999,A48)</f>
        <v>0</v>
      </c>
      <c r="X48" s="56">
        <f>COUNTIFS(Geral!AL$3:AL999,"Sim",Geral!AM$3:AM999,A48)+COUNTIFS(Geral!AL$3:AL999,"Sim",Geral!AN$3:AN999,A48)</f>
        <v>0</v>
      </c>
      <c r="Y48" s="56">
        <f>COUNTIFS(Geral!AZ$3:AZ999,"Sim",Geral!BA$3:BA999,A48)+COUNTIFS(Geral!AZ$3:AZ999,"Sim",Geral!BB$3:BB999,A48)</f>
        <v>0</v>
      </c>
      <c r="Z48" s="56">
        <f>COUNTIFS(Geral!AO$3:AO999,"Sim",Geral!AP$3:AP999,A48)+COUNTIFS(Geral!AO$3:AO999,"Sim",Geral!AQ$3:AQ999,A48)</f>
        <v>0</v>
      </c>
      <c r="AA48" s="57">
        <f>COUNTIFS(Geral!AR$3:AR999,"Sim",Geral!AS$3:AS999,A48)</f>
        <v>0</v>
      </c>
      <c r="AB48" s="57">
        <f>COUNTIFS(Geral!AX$3:AX999,"Sim",Geral!AY$3:AY999,A48)</f>
        <v>0</v>
      </c>
      <c r="AC48" s="58">
        <f>COUNTIFS(Geral!AT$3:AT999,"Sim",Geral!AU$3:AU999,A48)</f>
        <v>0</v>
      </c>
      <c r="AD48" s="58">
        <f>COUNTIFS(Geral!AV$3:AV999,"Sim",Geral!AW$3:AW999,A48)</f>
        <v>0</v>
      </c>
      <c r="AE48" s="57">
        <f>COUNTIFS(Geral!BC$3:BC999,"Sim",Geral!BD$3:BD999,A48)</f>
        <v>0</v>
      </c>
    </row>
    <row r="49" ht="15.75" customHeight="1">
      <c r="A49" s="49">
        <v>47.0</v>
      </c>
      <c r="B49" s="50">
        <f>COUNTIFS(Geral!R$3:R999,"Passe",Geral!A$3:A999,"Tigres",Geral!S$3:S999,A49)-G49</f>
        <v>0</v>
      </c>
      <c r="C49" s="50">
        <f>COUNTIFS(Geral!R$3:R999,"Passe",Geral!A$3:A999,"Tigres",Geral!S$3:S999,A49,Geral!X$3:X999,"Sim")</f>
        <v>0</v>
      </c>
      <c r="D49" s="50">
        <f t="shared" si="1"/>
        <v>0</v>
      </c>
      <c r="E49" s="50">
        <f>SUMIFS(Geral!S$1:S999,Geral!O$1:O999,"Passe",Geral!A$1:A999,"Tigres",Geral!P$1:P999,A49)</f>
        <v>0</v>
      </c>
      <c r="F49" s="50">
        <f>COUNTIFS(Geral!R$3:R999,"Passe",Geral!A$3:A999,"Tigres",Geral!S$3:S999,A49,Geral!V$3:V999,"Sim")</f>
        <v>0</v>
      </c>
      <c r="G49" s="50">
        <f>COUNTIFS(Geral!R$3:R999,"Passe",Geral!A$3:A999,"Tigres",Geral!S$3:S999,A49,Geral!W$3:W999,"Sim")</f>
        <v>0</v>
      </c>
      <c r="H49" s="51">
        <f>COUNTIFS(Geral!R$3:R999,"Sack",Geral!A$3:A999,"Tigres",Geral!S$3:S999,A49)</f>
        <v>0</v>
      </c>
      <c r="I49" s="51">
        <f>COUNTIFS(Geral!A$3:A999,"Tigres",Geral!Z$3:Z999,A49,Geral!Y$3:Y999,"Sim")</f>
        <v>0</v>
      </c>
      <c r="J49" s="51">
        <f>COUNTIFS(Geral!R$3:R999,"Passe",Geral!A$3:A999,"Tigres",Geral!T$3:T999,A49)</f>
        <v>0</v>
      </c>
      <c r="K49" s="50">
        <f t="shared" si="2"/>
        <v>0</v>
      </c>
      <c r="L49" s="50">
        <f>COUNTIFS(Geral!R$3:R999,"Passe",Geral!A$3:A999,"Tigres",Geral!T$3:T999,A49,Geral!X$3:X999,"Sim")</f>
        <v>0</v>
      </c>
      <c r="M49" s="50">
        <f>SUMIFS(Geral!U$3:U999,Geral!R$3:R999,"Passe",Geral!A$3:A999,"Tigres",Geral!T$3:T999,A49)</f>
        <v>0</v>
      </c>
      <c r="N49" s="50">
        <f>COUNTIFS(Geral!R$3:R999,"Passe",Geral!A$3:A999,"Tigres",Geral!T$3:T999,A49,Geral!V$3:V999,"Sim")</f>
        <v>0</v>
      </c>
      <c r="O49" s="50">
        <f>COUNTIFS(Geral!R$3:R999,"Corrida",Geral!A$3:A999,"Tigres",Geral!T$3:T999,A49)</f>
        <v>0</v>
      </c>
      <c r="P49" s="50">
        <f>SUMIFS(Geral!U$3:U999,Geral!R$3:R999,"Corrida",Geral!A$3:A999,"Tigres",Geral!T$3:T999,A49)</f>
        <v>0</v>
      </c>
      <c r="Q49" s="50">
        <f>COUNTIFS(Geral!R$3:R999,"Corrida",Geral!A$3:A999,"Tigres",Geral!T$3:T999,A49,Geral!V$3:V999,"Sim")</f>
        <v>0</v>
      </c>
      <c r="R49" s="52"/>
      <c r="S49" s="52"/>
      <c r="T49" s="53"/>
      <c r="U49" s="53"/>
      <c r="V49" s="54">
        <f>COUNTIFS(Geral!R$3:R999,"Punt",Geral!A$3:A999,"Tigres",Geral!T$3:T999,A49)</f>
        <v>0</v>
      </c>
      <c r="W49" s="55">
        <f>SUMIFS(Geral!U$3:U999,Geral!R$3:R999,"Punt",Geral!A$3:A999,"Tigres",Geral!T$3:T999,A49)</f>
        <v>0</v>
      </c>
      <c r="X49" s="56">
        <f>COUNTIFS(Geral!AL$3:AL999,"Sim",Geral!AM$3:AM999,A49)+COUNTIFS(Geral!AL$3:AL999,"Sim",Geral!AN$3:AN999,A49)</f>
        <v>0</v>
      </c>
      <c r="Y49" s="56">
        <f>COUNTIFS(Geral!AZ$3:AZ999,"Sim",Geral!BA$3:BA999,A49)+COUNTIFS(Geral!AZ$3:AZ999,"Sim",Geral!BB$3:BB999,A49)</f>
        <v>0</v>
      </c>
      <c r="Z49" s="56">
        <f>COUNTIFS(Geral!AO$3:AO999,"Sim",Geral!AP$3:AP999,A49)+COUNTIFS(Geral!AO$3:AO999,"Sim",Geral!AQ$3:AQ999,A49)</f>
        <v>0</v>
      </c>
      <c r="AA49" s="57">
        <f>COUNTIFS(Geral!AR$3:AR999,"Sim",Geral!AS$3:AS999,A49)</f>
        <v>0</v>
      </c>
      <c r="AB49" s="57">
        <f>COUNTIFS(Geral!AX$3:AX999,"Sim",Geral!AY$3:AY999,A49)</f>
        <v>0</v>
      </c>
      <c r="AC49" s="58">
        <f>COUNTIFS(Geral!AT$3:AT999,"Sim",Geral!AU$3:AU999,A49)</f>
        <v>0</v>
      </c>
      <c r="AD49" s="58">
        <f>COUNTIFS(Geral!AV$3:AV999,"Sim",Geral!AW$3:AW999,A49)</f>
        <v>0</v>
      </c>
      <c r="AE49" s="57">
        <f>COUNTIFS(Geral!BC$3:BC999,"Sim",Geral!BD$3:BD999,A49)</f>
        <v>0</v>
      </c>
    </row>
    <row r="50" ht="15.75" customHeight="1">
      <c r="A50" s="49">
        <v>48.0</v>
      </c>
      <c r="B50" s="50">
        <f>COUNTIFS(Geral!R$3:R999,"Passe",Geral!A$3:A999,"Tigres",Geral!S$3:S999,A50)-G50</f>
        <v>0</v>
      </c>
      <c r="C50" s="50">
        <f>COUNTIFS(Geral!R$3:R999,"Passe",Geral!A$3:A999,"Tigres",Geral!S$3:S999,A50,Geral!X$3:X999,"Sim")</f>
        <v>0</v>
      </c>
      <c r="D50" s="50">
        <f t="shared" si="1"/>
        <v>0</v>
      </c>
      <c r="E50" s="50">
        <f>SUMIFS(Geral!S$1:S999,Geral!O$1:O999,"Passe",Geral!A$1:A999,"Tigres",Geral!P$1:P999,A50)</f>
        <v>0</v>
      </c>
      <c r="F50" s="50">
        <f>COUNTIFS(Geral!R$3:R999,"Passe",Geral!A$3:A999,"Tigres",Geral!S$3:S999,A50,Geral!V$3:V999,"Sim")</f>
        <v>0</v>
      </c>
      <c r="G50" s="50">
        <f>COUNTIFS(Geral!R$3:R999,"Passe",Geral!A$3:A999,"Tigres",Geral!S$3:S999,A50,Geral!W$3:W999,"Sim")</f>
        <v>0</v>
      </c>
      <c r="H50" s="51">
        <f>COUNTIFS(Geral!R$3:R999,"Sack",Geral!A$3:A999,"Tigres",Geral!S$3:S999,A50)</f>
        <v>0</v>
      </c>
      <c r="I50" s="51">
        <f>COUNTIFS(Geral!A$3:A999,"Tigres",Geral!Z$3:Z999,A50,Geral!Y$3:Y999,"Sim")</f>
        <v>0</v>
      </c>
      <c r="J50" s="51">
        <f>COUNTIFS(Geral!R$3:R999,"Passe",Geral!A$3:A999,"Tigres",Geral!T$3:T999,A50)</f>
        <v>0</v>
      </c>
      <c r="K50" s="50">
        <f t="shared" si="2"/>
        <v>0</v>
      </c>
      <c r="L50" s="50">
        <f>COUNTIFS(Geral!R$3:R999,"Passe",Geral!A$3:A999,"Tigres",Geral!T$3:T999,A50,Geral!X$3:X999,"Sim")</f>
        <v>0</v>
      </c>
      <c r="M50" s="50">
        <f>SUMIFS(Geral!U$3:U999,Geral!R$3:R999,"Passe",Geral!A$3:A999,"Tigres",Geral!T$3:T999,A50)</f>
        <v>0</v>
      </c>
      <c r="N50" s="50">
        <f>COUNTIFS(Geral!R$3:R999,"Passe",Geral!A$3:A999,"Tigres",Geral!T$3:T999,A50,Geral!V$3:V999,"Sim")</f>
        <v>0</v>
      </c>
      <c r="O50" s="50">
        <f>COUNTIFS(Geral!R$3:R999,"Corrida",Geral!A$3:A999,"Tigres",Geral!T$3:T999,A50)</f>
        <v>0</v>
      </c>
      <c r="P50" s="50">
        <f>SUMIFS(Geral!U$3:U999,Geral!R$3:R999,"Corrida",Geral!A$3:A999,"Tigres",Geral!T$3:T999,A50)</f>
        <v>0</v>
      </c>
      <c r="Q50" s="50">
        <f>COUNTIFS(Geral!R$3:R999,"Corrida",Geral!A$3:A999,"Tigres",Geral!T$3:T999,A50,Geral!V$3:V999,"Sim")</f>
        <v>0</v>
      </c>
      <c r="R50" s="52"/>
      <c r="S50" s="52"/>
      <c r="T50" s="53"/>
      <c r="U50" s="53"/>
      <c r="V50" s="54">
        <f>COUNTIFS(Geral!R$3:R999,"Punt",Geral!A$3:A999,"Tigres",Geral!T$3:T999,A50)</f>
        <v>0</v>
      </c>
      <c r="W50" s="55">
        <f>SUMIFS(Geral!U$3:U999,Geral!R$3:R999,"Punt",Geral!A$3:A999,"Tigres",Geral!T$3:T999,A50)</f>
        <v>0</v>
      </c>
      <c r="X50" s="56">
        <f>COUNTIFS(Geral!AL$3:AL999,"Sim",Geral!AM$3:AM999,A50)+COUNTIFS(Geral!AL$3:AL999,"Sim",Geral!AN$3:AN999,A50)</f>
        <v>0</v>
      </c>
      <c r="Y50" s="56">
        <f>COUNTIFS(Geral!AZ$3:AZ999,"Sim",Geral!BA$3:BA999,A50)+COUNTIFS(Geral!AZ$3:AZ999,"Sim",Geral!BB$3:BB999,A50)</f>
        <v>0</v>
      </c>
      <c r="Z50" s="56">
        <f>COUNTIFS(Geral!AO$3:AO999,"Sim",Geral!AP$3:AP999,A50)+COUNTIFS(Geral!AO$3:AO999,"Sim",Geral!AQ$3:AQ999,A50)</f>
        <v>0</v>
      </c>
      <c r="AA50" s="57">
        <f>COUNTIFS(Geral!AR$3:AR999,"Sim",Geral!AS$3:AS999,A50)</f>
        <v>0</v>
      </c>
      <c r="AB50" s="57">
        <f>COUNTIFS(Geral!AX$3:AX999,"Sim",Geral!AY$3:AY999,A50)</f>
        <v>0</v>
      </c>
      <c r="AC50" s="58">
        <f>COUNTIFS(Geral!AT$3:AT999,"Sim",Geral!AU$3:AU999,A50)</f>
        <v>0</v>
      </c>
      <c r="AD50" s="58">
        <f>COUNTIFS(Geral!AV$3:AV999,"Sim",Geral!AW$3:AW999,A50)</f>
        <v>0</v>
      </c>
      <c r="AE50" s="57">
        <f>COUNTIFS(Geral!BC$3:BC999,"Sim",Geral!BD$3:BD999,A50)</f>
        <v>0</v>
      </c>
    </row>
    <row r="51" ht="15.75" customHeight="1">
      <c r="A51" s="49">
        <v>49.0</v>
      </c>
      <c r="B51" s="50">
        <f>COUNTIFS(Geral!R$3:R999,"Passe",Geral!A$3:A999,"Tigres",Geral!S$3:S999,A51)-G51</f>
        <v>0</v>
      </c>
      <c r="C51" s="50">
        <f>COUNTIFS(Geral!R$3:R999,"Passe",Geral!A$3:A999,"Tigres",Geral!S$3:S999,A51,Geral!X$3:X999,"Sim")</f>
        <v>0</v>
      </c>
      <c r="D51" s="50">
        <f t="shared" si="1"/>
        <v>0</v>
      </c>
      <c r="E51" s="50">
        <f>SUMIFS(Geral!S$1:S999,Geral!O$1:O999,"Passe",Geral!A$1:A999,"Tigres",Geral!P$1:P999,A51)</f>
        <v>0</v>
      </c>
      <c r="F51" s="50">
        <f>COUNTIFS(Geral!R$3:R999,"Passe",Geral!A$3:A999,"Tigres",Geral!S$3:S999,A51,Geral!V$3:V999,"Sim")</f>
        <v>0</v>
      </c>
      <c r="G51" s="50">
        <f>COUNTIFS(Geral!R$3:R999,"Passe",Geral!A$3:A999,"Tigres",Geral!S$3:S999,A51,Geral!W$3:W999,"Sim")</f>
        <v>0</v>
      </c>
      <c r="H51" s="51">
        <f>COUNTIFS(Geral!R$3:R999,"Sack",Geral!A$3:A999,"Tigres",Geral!S$3:S999,A51)</f>
        <v>0</v>
      </c>
      <c r="I51" s="51">
        <f>COUNTIFS(Geral!A$3:A999,"Tigres",Geral!Z$3:Z999,A51,Geral!Y$3:Y999,"Sim")</f>
        <v>0</v>
      </c>
      <c r="J51" s="51">
        <f>COUNTIFS(Geral!R$3:R999,"Passe",Geral!A$3:A999,"Tigres",Geral!T$3:T999,A51)</f>
        <v>0</v>
      </c>
      <c r="K51" s="50">
        <f t="shared" si="2"/>
        <v>0</v>
      </c>
      <c r="L51" s="50">
        <f>COUNTIFS(Geral!R$3:R999,"Passe",Geral!A$3:A999,"Tigres",Geral!T$3:T999,A51,Geral!X$3:X999,"Sim")</f>
        <v>0</v>
      </c>
      <c r="M51" s="50">
        <f>SUMIFS(Geral!U$3:U999,Geral!R$3:R999,"Passe",Geral!A$3:A999,"Tigres",Geral!T$3:T999,A51)</f>
        <v>0</v>
      </c>
      <c r="N51" s="50">
        <f>COUNTIFS(Geral!R$3:R999,"Passe",Geral!A$3:A999,"Tigres",Geral!T$3:T999,A51,Geral!V$3:V999,"Sim")</f>
        <v>0</v>
      </c>
      <c r="O51" s="50">
        <f>COUNTIFS(Geral!R$3:R999,"Corrida",Geral!A$3:A999,"Tigres",Geral!T$3:T999,A51)</f>
        <v>0</v>
      </c>
      <c r="P51" s="50">
        <f>SUMIFS(Geral!U$3:U999,Geral!R$3:R999,"Corrida",Geral!A$3:A999,"Tigres",Geral!T$3:T999,A51)</f>
        <v>0</v>
      </c>
      <c r="Q51" s="50">
        <f>COUNTIFS(Geral!R$3:R999,"Corrida",Geral!A$3:A999,"Tigres",Geral!T$3:T999,A51,Geral!V$3:V999,"Sim")</f>
        <v>0</v>
      </c>
      <c r="R51" s="52"/>
      <c r="S51" s="52"/>
      <c r="T51" s="53"/>
      <c r="U51" s="53"/>
      <c r="V51" s="54">
        <f>COUNTIFS(Geral!R$3:R999,"Punt",Geral!A$3:A999,"Tigres",Geral!T$3:T999,A51)</f>
        <v>0</v>
      </c>
      <c r="W51" s="55">
        <f>SUMIFS(Geral!U$3:U999,Geral!R$3:R999,"Punt",Geral!A$3:A999,"Tigres",Geral!T$3:T999,A51)</f>
        <v>0</v>
      </c>
      <c r="X51" s="56">
        <f>COUNTIFS(Geral!AL$3:AL999,"Sim",Geral!AM$3:AM999,A51)+COUNTIFS(Geral!AL$3:AL999,"Sim",Geral!AN$3:AN999,A51)</f>
        <v>0</v>
      </c>
      <c r="Y51" s="56">
        <f>COUNTIFS(Geral!AZ$3:AZ999,"Sim",Geral!BA$3:BA999,A51)+COUNTIFS(Geral!AZ$3:AZ999,"Sim",Geral!BB$3:BB999,A51)</f>
        <v>0</v>
      </c>
      <c r="Z51" s="56">
        <f>COUNTIFS(Geral!AO$3:AO999,"Sim",Geral!AP$3:AP999,A51)+COUNTIFS(Geral!AO$3:AO999,"Sim",Geral!AQ$3:AQ999,A51)</f>
        <v>0</v>
      </c>
      <c r="AA51" s="57">
        <f>COUNTIFS(Geral!AR$3:AR999,"Sim",Geral!AS$3:AS999,A51)</f>
        <v>0</v>
      </c>
      <c r="AB51" s="57">
        <f>COUNTIFS(Geral!AX$3:AX999,"Sim",Geral!AY$3:AY999,A51)</f>
        <v>0</v>
      </c>
      <c r="AC51" s="58">
        <f>COUNTIFS(Geral!AT$3:AT999,"Sim",Geral!AU$3:AU999,A51)</f>
        <v>0</v>
      </c>
      <c r="AD51" s="58">
        <f>COUNTIFS(Geral!AV$3:AV999,"Sim",Geral!AW$3:AW999,A51)</f>
        <v>0</v>
      </c>
      <c r="AE51" s="57">
        <f>COUNTIFS(Geral!BC$3:BC999,"Sim",Geral!BD$3:BD999,A51)</f>
        <v>0</v>
      </c>
    </row>
    <row r="52" ht="15.75" customHeight="1">
      <c r="A52" s="49">
        <v>50.0</v>
      </c>
      <c r="B52" s="50">
        <f>COUNTIFS(Geral!R$3:R999,"Passe",Geral!A$3:A999,"Tigres",Geral!S$3:S999,A52)-G52</f>
        <v>0</v>
      </c>
      <c r="C52" s="50">
        <f>COUNTIFS(Geral!R$3:R999,"Passe",Geral!A$3:A999,"Tigres",Geral!S$3:S999,A52,Geral!X$3:X999,"Sim")</f>
        <v>0</v>
      </c>
      <c r="D52" s="50">
        <f t="shared" si="1"/>
        <v>0</v>
      </c>
      <c r="E52" s="50">
        <f>SUMIFS(Geral!S$1:S999,Geral!O$1:O999,"Passe",Geral!A$1:A999,"Tigres",Geral!P$1:P999,A52)</f>
        <v>0</v>
      </c>
      <c r="F52" s="50">
        <f>COUNTIFS(Geral!R$3:R999,"Passe",Geral!A$3:A999,"Tigres",Geral!S$3:S999,A52,Geral!V$3:V999,"Sim")</f>
        <v>0</v>
      </c>
      <c r="G52" s="50">
        <f>COUNTIFS(Geral!R$3:R999,"Passe",Geral!A$3:A999,"Tigres",Geral!S$3:S999,A52,Geral!W$3:W999,"Sim")</f>
        <v>0</v>
      </c>
      <c r="H52" s="51">
        <f>COUNTIFS(Geral!R$3:R999,"Sack",Geral!A$3:A999,"Tigres",Geral!S$3:S999,A52)</f>
        <v>0</v>
      </c>
      <c r="I52" s="51">
        <f>COUNTIFS(Geral!A$3:A999,"Tigres",Geral!Z$3:Z999,A52,Geral!Y$3:Y999,"Sim")</f>
        <v>0</v>
      </c>
      <c r="J52" s="51">
        <f>COUNTIFS(Geral!R$3:R999,"Passe",Geral!A$3:A999,"Tigres",Geral!T$3:T999,A52)</f>
        <v>0</v>
      </c>
      <c r="K52" s="50">
        <f t="shared" si="2"/>
        <v>0</v>
      </c>
      <c r="L52" s="50">
        <f>COUNTIFS(Geral!R$3:R999,"Passe",Geral!A$3:A999,"Tigres",Geral!T$3:T999,A52,Geral!X$3:X999,"Sim")</f>
        <v>0</v>
      </c>
      <c r="M52" s="50">
        <f>SUMIFS(Geral!U$3:U999,Geral!R$3:R999,"Passe",Geral!A$3:A999,"Tigres",Geral!T$3:T999,A52)</f>
        <v>0</v>
      </c>
      <c r="N52" s="50">
        <f>COUNTIFS(Geral!R$3:R999,"Passe",Geral!A$3:A999,"Tigres",Geral!T$3:T999,A52,Geral!V$3:V999,"Sim")</f>
        <v>0</v>
      </c>
      <c r="O52" s="50">
        <f>COUNTIFS(Geral!R$3:R999,"Corrida",Geral!A$3:A999,"Tigres",Geral!T$3:T999,A52)</f>
        <v>0</v>
      </c>
      <c r="P52" s="50">
        <f>SUMIFS(Geral!U$3:U999,Geral!R$3:R999,"Corrida",Geral!A$3:A999,"Tigres",Geral!T$3:T999,A52)</f>
        <v>0</v>
      </c>
      <c r="Q52" s="50">
        <f>COUNTIFS(Geral!R$3:R999,"Corrida",Geral!A$3:A999,"Tigres",Geral!T$3:T999,A52,Geral!V$3:V999,"Sim")</f>
        <v>0</v>
      </c>
      <c r="R52" s="52"/>
      <c r="S52" s="52"/>
      <c r="T52" s="53"/>
      <c r="U52" s="53"/>
      <c r="V52" s="54">
        <f>COUNTIFS(Geral!R$3:R999,"Punt",Geral!A$3:A999,"Tigres",Geral!T$3:T999,A52)</f>
        <v>0</v>
      </c>
      <c r="W52" s="55">
        <f>SUMIFS(Geral!U$3:U999,Geral!R$3:R999,"Punt",Geral!A$3:A999,"Tigres",Geral!T$3:T999,A52)</f>
        <v>0</v>
      </c>
      <c r="X52" s="56">
        <f>COUNTIFS(Geral!AL$3:AL999,"Sim",Geral!AM$3:AM999,A52)+COUNTIFS(Geral!AL$3:AL999,"Sim",Geral!AN$3:AN999,A52)</f>
        <v>0</v>
      </c>
      <c r="Y52" s="56">
        <f>COUNTIFS(Geral!AZ$3:AZ999,"Sim",Geral!BA$3:BA999,A52)+COUNTIFS(Geral!AZ$3:AZ999,"Sim",Geral!BB$3:BB999,A52)</f>
        <v>0</v>
      </c>
      <c r="Z52" s="56">
        <f>COUNTIFS(Geral!AO$3:AO999,"Sim",Geral!AP$3:AP999,A52)+COUNTIFS(Geral!AO$3:AO999,"Sim",Geral!AQ$3:AQ999,A52)</f>
        <v>0</v>
      </c>
      <c r="AA52" s="57">
        <f>COUNTIFS(Geral!AR$3:AR999,"Sim",Geral!AS$3:AS999,A52)</f>
        <v>0</v>
      </c>
      <c r="AB52" s="57">
        <f>COUNTIFS(Geral!AX$3:AX999,"Sim",Geral!AY$3:AY999,A52)</f>
        <v>0</v>
      </c>
      <c r="AC52" s="58">
        <f>COUNTIFS(Geral!AT$3:AT999,"Sim",Geral!AU$3:AU999,A52)</f>
        <v>0</v>
      </c>
      <c r="AD52" s="58">
        <f>COUNTIFS(Geral!AV$3:AV999,"Sim",Geral!AW$3:AW999,A52)</f>
        <v>0</v>
      </c>
      <c r="AE52" s="57">
        <f>COUNTIFS(Geral!BC$3:BC999,"Sim",Geral!BD$3:BD999,A52)</f>
        <v>0</v>
      </c>
    </row>
    <row r="53" ht="15.75" customHeight="1">
      <c r="A53" s="49">
        <v>51.0</v>
      </c>
      <c r="B53" s="50">
        <f>COUNTIFS(Geral!R$3:R999,"Passe",Geral!A$3:A999,"Tigres",Geral!S$3:S999,A53)-G53</f>
        <v>0</v>
      </c>
      <c r="C53" s="50">
        <f>COUNTIFS(Geral!R$3:R999,"Passe",Geral!A$3:A999,"Tigres",Geral!S$3:S999,A53,Geral!X$3:X999,"Sim")</f>
        <v>0</v>
      </c>
      <c r="D53" s="50">
        <f t="shared" si="1"/>
        <v>0</v>
      </c>
      <c r="E53" s="50">
        <f>SUMIFS(Geral!S$1:S999,Geral!O$1:O999,"Passe",Geral!A$1:A999,"Tigres",Geral!P$1:P999,A53)</f>
        <v>0</v>
      </c>
      <c r="F53" s="50">
        <f>COUNTIFS(Geral!R$3:R999,"Passe",Geral!A$3:A999,"Tigres",Geral!S$3:S999,A53,Geral!V$3:V999,"Sim")</f>
        <v>0</v>
      </c>
      <c r="G53" s="50">
        <f>COUNTIFS(Geral!R$3:R999,"Passe",Geral!A$3:A999,"Tigres",Geral!S$3:S999,A53,Geral!W$3:W999,"Sim")</f>
        <v>0</v>
      </c>
      <c r="H53" s="51">
        <f>COUNTIFS(Geral!R$3:R999,"Sack",Geral!A$3:A999,"Tigres",Geral!S$3:S999,A53)</f>
        <v>0</v>
      </c>
      <c r="I53" s="51">
        <f>COUNTIFS(Geral!A$3:A999,"Tigres",Geral!Z$3:Z999,A53,Geral!Y$3:Y999,"Sim")</f>
        <v>0</v>
      </c>
      <c r="J53" s="51">
        <f>COUNTIFS(Geral!R$3:R999,"Passe",Geral!A$3:A999,"Tigres",Geral!T$3:T999,A53)</f>
        <v>0</v>
      </c>
      <c r="K53" s="50">
        <f t="shared" si="2"/>
        <v>0</v>
      </c>
      <c r="L53" s="50">
        <f>COUNTIFS(Geral!R$3:R999,"Passe",Geral!A$3:A999,"Tigres",Geral!T$3:T999,A53,Geral!X$3:X999,"Sim")</f>
        <v>0</v>
      </c>
      <c r="M53" s="50">
        <f>SUMIFS(Geral!U$3:U999,Geral!R$3:R999,"Passe",Geral!A$3:A999,"Tigres",Geral!T$3:T999,A53)</f>
        <v>0</v>
      </c>
      <c r="N53" s="50">
        <f>COUNTIFS(Geral!R$3:R999,"Passe",Geral!A$3:A999,"Tigres",Geral!T$3:T999,A53,Geral!V$3:V999,"Sim")</f>
        <v>0</v>
      </c>
      <c r="O53" s="50">
        <f>COUNTIFS(Geral!R$3:R999,"Corrida",Geral!A$3:A999,"Tigres",Geral!T$3:T999,A53)</f>
        <v>0</v>
      </c>
      <c r="P53" s="50">
        <f>SUMIFS(Geral!U$3:U999,Geral!R$3:R999,"Corrida",Geral!A$3:A999,"Tigres",Geral!T$3:T999,A53)</f>
        <v>0</v>
      </c>
      <c r="Q53" s="50">
        <f>COUNTIFS(Geral!R$3:R999,"Corrida",Geral!A$3:A999,"Tigres",Geral!T$3:T999,A53,Geral!V$3:V999,"Sim")</f>
        <v>0</v>
      </c>
      <c r="R53" s="52"/>
      <c r="S53" s="52"/>
      <c r="T53" s="53"/>
      <c r="U53" s="53"/>
      <c r="V53" s="54">
        <f>COUNTIFS(Geral!R$3:R999,"Punt",Geral!A$3:A999,"Tigres",Geral!T$3:T999,A53)</f>
        <v>0</v>
      </c>
      <c r="W53" s="55">
        <f>SUMIFS(Geral!U$3:U999,Geral!R$3:R999,"Punt",Geral!A$3:A999,"Tigres",Geral!T$3:T999,A53)</f>
        <v>0</v>
      </c>
      <c r="X53" s="56">
        <f>COUNTIFS(Geral!AL$3:AL999,"Sim",Geral!AM$3:AM999,A53)+COUNTIFS(Geral!AL$3:AL999,"Sim",Geral!AN$3:AN999,A53)</f>
        <v>0</v>
      </c>
      <c r="Y53" s="56">
        <f>COUNTIFS(Geral!AZ$3:AZ999,"Sim",Geral!BA$3:BA999,A53)+COUNTIFS(Geral!AZ$3:AZ999,"Sim",Geral!BB$3:BB999,A53)</f>
        <v>2</v>
      </c>
      <c r="Z53" s="56">
        <f>COUNTIFS(Geral!AO$3:AO999,"Sim",Geral!AP$3:AP999,A53)+COUNTIFS(Geral!AO$3:AO999,"Sim",Geral!AQ$3:AQ999,A53)</f>
        <v>0</v>
      </c>
      <c r="AA53" s="57">
        <f>COUNTIFS(Geral!AR$3:AR999,"Sim",Geral!AS$3:AS999,A53)</f>
        <v>0</v>
      </c>
      <c r="AB53" s="57">
        <f>COUNTIFS(Geral!AX$3:AX999,"Sim",Geral!AY$3:AY999,A53)</f>
        <v>0</v>
      </c>
      <c r="AC53" s="58">
        <f>COUNTIFS(Geral!AT$3:AT999,"Sim",Geral!AU$3:AU999,A53)</f>
        <v>0</v>
      </c>
      <c r="AD53" s="58">
        <f>COUNTIFS(Geral!AV$3:AV999,"Sim",Geral!AW$3:AW999,A53)</f>
        <v>0</v>
      </c>
      <c r="AE53" s="57">
        <f>COUNTIFS(Geral!BC$3:BC999,"Sim",Geral!BD$3:BD999,A53)</f>
        <v>0</v>
      </c>
    </row>
    <row r="54" ht="15.75" customHeight="1">
      <c r="A54" s="49">
        <v>52.0</v>
      </c>
      <c r="B54" s="50">
        <f>COUNTIFS(Geral!R$3:R999,"Passe",Geral!A$3:A999,"Tigres",Geral!S$3:S999,A54)-G54</f>
        <v>0</v>
      </c>
      <c r="C54" s="50">
        <f>COUNTIFS(Geral!R$3:R999,"Passe",Geral!A$3:A999,"Tigres",Geral!S$3:S999,A54,Geral!X$3:X999,"Sim")</f>
        <v>0</v>
      </c>
      <c r="D54" s="50">
        <f t="shared" si="1"/>
        <v>0</v>
      </c>
      <c r="E54" s="50">
        <f>SUMIFS(Geral!S$1:S999,Geral!O$1:O999,"Passe",Geral!A$1:A999,"Tigres",Geral!P$1:P999,A54)</f>
        <v>0</v>
      </c>
      <c r="F54" s="50">
        <f>COUNTIFS(Geral!R$3:R999,"Passe",Geral!A$3:A999,"Tigres",Geral!S$3:S999,A54,Geral!V$3:V999,"Sim")</f>
        <v>0</v>
      </c>
      <c r="G54" s="50">
        <f>COUNTIFS(Geral!R$3:R999,"Passe",Geral!A$3:A999,"Tigres",Geral!S$3:S999,A54,Geral!W$3:W999,"Sim")</f>
        <v>0</v>
      </c>
      <c r="H54" s="51">
        <f>COUNTIFS(Geral!R$3:R999,"Sack",Geral!A$3:A999,"Tigres",Geral!S$3:S999,A54)</f>
        <v>0</v>
      </c>
      <c r="I54" s="51">
        <f>COUNTIFS(Geral!A$3:A999,"Tigres",Geral!Z$3:Z999,A54,Geral!Y$3:Y999,"Sim")</f>
        <v>0</v>
      </c>
      <c r="J54" s="51">
        <f>COUNTIFS(Geral!R$3:R999,"Passe",Geral!A$3:A999,"Tigres",Geral!T$3:T999,A54)</f>
        <v>0</v>
      </c>
      <c r="K54" s="50">
        <f t="shared" si="2"/>
        <v>0</v>
      </c>
      <c r="L54" s="50">
        <f>COUNTIFS(Geral!R$3:R999,"Passe",Geral!A$3:A999,"Tigres",Geral!T$3:T999,A54,Geral!X$3:X999,"Sim")</f>
        <v>0</v>
      </c>
      <c r="M54" s="50">
        <f>SUMIFS(Geral!U$3:U999,Geral!R$3:R999,"Passe",Geral!A$3:A999,"Tigres",Geral!T$3:T999,A54)</f>
        <v>0</v>
      </c>
      <c r="N54" s="50">
        <f>COUNTIFS(Geral!R$3:R999,"Passe",Geral!A$3:A999,"Tigres",Geral!T$3:T999,A54,Geral!V$3:V999,"Sim")</f>
        <v>0</v>
      </c>
      <c r="O54" s="50">
        <f>COUNTIFS(Geral!R$3:R999,"Corrida",Geral!A$3:A999,"Tigres",Geral!T$3:T999,A54)</f>
        <v>0</v>
      </c>
      <c r="P54" s="50">
        <f>SUMIFS(Geral!U$3:U999,Geral!R$3:R999,"Corrida",Geral!A$3:A999,"Tigres",Geral!T$3:T999,A54)</f>
        <v>0</v>
      </c>
      <c r="Q54" s="50">
        <f>COUNTIFS(Geral!R$3:R999,"Corrida",Geral!A$3:A999,"Tigres",Geral!T$3:T999,A54,Geral!V$3:V999,"Sim")</f>
        <v>0</v>
      </c>
      <c r="R54" s="52"/>
      <c r="S54" s="52"/>
      <c r="T54" s="53"/>
      <c r="U54" s="53"/>
      <c r="V54" s="54">
        <f>COUNTIFS(Geral!R$3:R999,"Punt",Geral!A$3:A999,"Tigres",Geral!T$3:T999,A54)</f>
        <v>0</v>
      </c>
      <c r="W54" s="55">
        <f>SUMIFS(Geral!U$3:U999,Geral!R$3:R999,"Punt",Geral!A$3:A999,"Tigres",Geral!T$3:T999,A54)</f>
        <v>0</v>
      </c>
      <c r="X54" s="56">
        <f>COUNTIFS(Geral!AL$3:AL999,"Sim",Geral!AM$3:AM999,A54)+COUNTIFS(Geral!AL$3:AL999,"Sim",Geral!AN$3:AN999,A54)</f>
        <v>0</v>
      </c>
      <c r="Y54" s="56">
        <f>COUNTIFS(Geral!AZ$3:AZ999,"Sim",Geral!BA$3:BA999,A54)+COUNTIFS(Geral!AZ$3:AZ999,"Sim",Geral!BB$3:BB999,A54)</f>
        <v>0</v>
      </c>
      <c r="Z54" s="56">
        <f>COUNTIFS(Geral!AO$3:AO999,"Sim",Geral!AP$3:AP999,A54)+COUNTIFS(Geral!AO$3:AO999,"Sim",Geral!AQ$3:AQ999,A54)</f>
        <v>0</v>
      </c>
      <c r="AA54" s="57">
        <f>COUNTIFS(Geral!AR$3:AR999,"Sim",Geral!AS$3:AS999,A54)</f>
        <v>0</v>
      </c>
      <c r="AB54" s="57">
        <f>COUNTIFS(Geral!AX$3:AX999,"Sim",Geral!AY$3:AY999,A54)</f>
        <v>0</v>
      </c>
      <c r="AC54" s="58">
        <f>COUNTIFS(Geral!AT$3:AT999,"Sim",Geral!AU$3:AU999,A54)</f>
        <v>0</v>
      </c>
      <c r="AD54" s="58">
        <f>COUNTIFS(Geral!AV$3:AV999,"Sim",Geral!AW$3:AW999,A54)</f>
        <v>0</v>
      </c>
      <c r="AE54" s="57">
        <f>COUNTIFS(Geral!BC$3:BC999,"Sim",Geral!BD$3:BD999,A54)</f>
        <v>0</v>
      </c>
    </row>
    <row r="55" ht="15.75" customHeight="1">
      <c r="A55" s="49">
        <v>53.0</v>
      </c>
      <c r="B55" s="50">
        <f>COUNTIFS(Geral!R$3:R999,"Passe",Geral!A$3:A999,"Tigres",Geral!S$3:S999,A55)-G55</f>
        <v>0</v>
      </c>
      <c r="C55" s="50">
        <f>COUNTIFS(Geral!R$3:R999,"Passe",Geral!A$3:A999,"Tigres",Geral!S$3:S999,A55,Geral!X$3:X999,"Sim")</f>
        <v>0</v>
      </c>
      <c r="D55" s="50">
        <f t="shared" si="1"/>
        <v>0</v>
      </c>
      <c r="E55" s="50">
        <f>SUMIFS(Geral!S$1:S999,Geral!O$1:O999,"Passe",Geral!A$1:A999,"Tigres",Geral!P$1:P999,A55)</f>
        <v>0</v>
      </c>
      <c r="F55" s="50">
        <f>COUNTIFS(Geral!R$3:R999,"Passe",Geral!A$3:A999,"Tigres",Geral!S$3:S999,A55,Geral!V$3:V999,"Sim")</f>
        <v>0</v>
      </c>
      <c r="G55" s="50">
        <f>COUNTIFS(Geral!R$3:R999,"Passe",Geral!A$3:A999,"Tigres",Geral!S$3:S999,A55,Geral!W$3:W999,"Sim")</f>
        <v>0</v>
      </c>
      <c r="H55" s="51">
        <f>COUNTIFS(Geral!R$3:R999,"Sack",Geral!A$3:A999,"Tigres",Geral!S$3:S999,A55)</f>
        <v>0</v>
      </c>
      <c r="I55" s="51">
        <f>COUNTIFS(Geral!A$3:A999,"Tigres",Geral!Z$3:Z999,A55,Geral!Y$3:Y999,"Sim")</f>
        <v>0</v>
      </c>
      <c r="J55" s="51">
        <f>COUNTIFS(Geral!R$3:R999,"Passe",Geral!A$3:A999,"Tigres",Geral!T$3:T999,A55)</f>
        <v>0</v>
      </c>
      <c r="K55" s="50">
        <f t="shared" si="2"/>
        <v>0</v>
      </c>
      <c r="L55" s="50">
        <f>COUNTIFS(Geral!R$3:R999,"Passe",Geral!A$3:A999,"Tigres",Geral!T$3:T999,A55,Geral!X$3:X999,"Sim")</f>
        <v>0</v>
      </c>
      <c r="M55" s="50">
        <f>SUMIFS(Geral!U$3:U999,Geral!R$3:R999,"Passe",Geral!A$3:A999,"Tigres",Geral!T$3:T999,A55)</f>
        <v>0</v>
      </c>
      <c r="N55" s="50">
        <f>COUNTIFS(Geral!R$3:R999,"Passe",Geral!A$3:A999,"Tigres",Geral!T$3:T999,A55,Geral!V$3:V999,"Sim")</f>
        <v>0</v>
      </c>
      <c r="O55" s="50">
        <f>COUNTIFS(Geral!R$3:R999,"Corrida",Geral!A$3:A999,"Tigres",Geral!T$3:T999,A55)</f>
        <v>0</v>
      </c>
      <c r="P55" s="50">
        <f>SUMIFS(Geral!U$3:U999,Geral!R$3:R999,"Corrida",Geral!A$3:A999,"Tigres",Geral!T$3:T999,A55)</f>
        <v>0</v>
      </c>
      <c r="Q55" s="50">
        <f>COUNTIFS(Geral!R$3:R999,"Corrida",Geral!A$3:A999,"Tigres",Geral!T$3:T999,A55,Geral!V$3:V999,"Sim")</f>
        <v>0</v>
      </c>
      <c r="R55" s="52"/>
      <c r="S55" s="52"/>
      <c r="T55" s="53"/>
      <c r="U55" s="53"/>
      <c r="V55" s="54">
        <f>COUNTIFS(Geral!R$3:R999,"Punt",Geral!A$3:A999,"Tigres",Geral!T$3:T999,A55)</f>
        <v>0</v>
      </c>
      <c r="W55" s="55">
        <f>SUMIFS(Geral!U$3:U999,Geral!R$3:R999,"Punt",Geral!A$3:A999,"Tigres",Geral!T$3:T999,A55)</f>
        <v>0</v>
      </c>
      <c r="X55" s="56">
        <f>COUNTIFS(Geral!AL$3:AL999,"Sim",Geral!AM$3:AM999,A55)+COUNTIFS(Geral!AL$3:AL999,"Sim",Geral!AN$3:AN999,A55)</f>
        <v>0</v>
      </c>
      <c r="Y55" s="56">
        <f>COUNTIFS(Geral!AZ$3:AZ999,"Sim",Geral!BA$3:BA999,A55)+COUNTIFS(Geral!AZ$3:AZ999,"Sim",Geral!BB$3:BB999,A55)</f>
        <v>0</v>
      </c>
      <c r="Z55" s="56">
        <f>COUNTIFS(Geral!AO$3:AO999,"Sim",Geral!AP$3:AP999,A55)+COUNTIFS(Geral!AO$3:AO999,"Sim",Geral!AQ$3:AQ999,A55)</f>
        <v>0</v>
      </c>
      <c r="AA55" s="57">
        <f>COUNTIFS(Geral!AR$3:AR999,"Sim",Geral!AS$3:AS999,A55)</f>
        <v>0</v>
      </c>
      <c r="AB55" s="57">
        <f>COUNTIFS(Geral!AX$3:AX999,"Sim",Geral!AY$3:AY999,A55)</f>
        <v>0</v>
      </c>
      <c r="AC55" s="58">
        <f>COUNTIFS(Geral!AT$3:AT999,"Sim",Geral!AU$3:AU999,A55)</f>
        <v>0</v>
      </c>
      <c r="AD55" s="58">
        <f>COUNTIFS(Geral!AV$3:AV999,"Sim",Geral!AW$3:AW999,A55)</f>
        <v>0</v>
      </c>
      <c r="AE55" s="57">
        <f>COUNTIFS(Geral!BC$3:BC999,"Sim",Geral!BD$3:BD999,A55)</f>
        <v>0</v>
      </c>
    </row>
    <row r="56" ht="15.75" customHeight="1">
      <c r="A56" s="49">
        <v>54.0</v>
      </c>
      <c r="B56" s="50">
        <f>COUNTIFS(Geral!R$3:R999,"Passe",Geral!A$3:A999,"Tigres",Geral!S$3:S999,A56)-G56</f>
        <v>0</v>
      </c>
      <c r="C56" s="50">
        <f>COUNTIFS(Geral!R$3:R999,"Passe",Geral!A$3:A999,"Tigres",Geral!S$3:S999,A56,Geral!X$3:X999,"Sim")</f>
        <v>0</v>
      </c>
      <c r="D56" s="50">
        <f t="shared" si="1"/>
        <v>0</v>
      </c>
      <c r="E56" s="50">
        <f>SUMIFS(Geral!S$1:S999,Geral!O$1:O999,"Passe",Geral!A$1:A999,"Tigres",Geral!P$1:P999,A56)</f>
        <v>0</v>
      </c>
      <c r="F56" s="50">
        <f>COUNTIFS(Geral!R$3:R999,"Passe",Geral!A$3:A999,"Tigres",Geral!S$3:S999,A56,Geral!V$3:V999,"Sim")</f>
        <v>0</v>
      </c>
      <c r="G56" s="50">
        <f>COUNTIFS(Geral!R$3:R999,"Passe",Geral!A$3:A999,"Tigres",Geral!S$3:S999,A56,Geral!W$3:W999,"Sim")</f>
        <v>0</v>
      </c>
      <c r="H56" s="51">
        <f>COUNTIFS(Geral!R$3:R999,"Sack",Geral!A$3:A999,"Tigres",Geral!S$3:S999,A56)</f>
        <v>0</v>
      </c>
      <c r="I56" s="51">
        <f>COUNTIFS(Geral!A$3:A999,"Tigres",Geral!Z$3:Z999,A56,Geral!Y$3:Y999,"Sim")</f>
        <v>0</v>
      </c>
      <c r="J56" s="51">
        <f>COUNTIFS(Geral!R$3:R999,"Passe",Geral!A$3:A999,"Tigres",Geral!T$3:T999,A56)</f>
        <v>0</v>
      </c>
      <c r="K56" s="50">
        <f t="shared" si="2"/>
        <v>0</v>
      </c>
      <c r="L56" s="50">
        <f>COUNTIFS(Geral!R$3:R999,"Passe",Geral!A$3:A999,"Tigres",Geral!T$3:T999,A56,Geral!X$3:X999,"Sim")</f>
        <v>0</v>
      </c>
      <c r="M56" s="50">
        <f>SUMIFS(Geral!U$3:U999,Geral!R$3:R999,"Passe",Geral!A$3:A999,"Tigres",Geral!T$3:T999,A56)</f>
        <v>0</v>
      </c>
      <c r="N56" s="50">
        <f>COUNTIFS(Geral!R$3:R999,"Passe",Geral!A$3:A999,"Tigres",Geral!T$3:T999,A56,Geral!V$3:V999,"Sim")</f>
        <v>0</v>
      </c>
      <c r="O56" s="50">
        <f>COUNTIFS(Geral!R$3:R999,"Corrida",Geral!A$3:A999,"Tigres",Geral!T$3:T999,A56)</f>
        <v>0</v>
      </c>
      <c r="P56" s="50">
        <f>SUMIFS(Geral!U$3:U999,Geral!R$3:R999,"Corrida",Geral!A$3:A999,"Tigres",Geral!T$3:T999,A56)</f>
        <v>0</v>
      </c>
      <c r="Q56" s="50">
        <f>COUNTIFS(Geral!R$3:R999,"Corrida",Geral!A$3:A999,"Tigres",Geral!T$3:T999,A56,Geral!V$3:V999,"Sim")</f>
        <v>0</v>
      </c>
      <c r="R56" s="52"/>
      <c r="S56" s="52"/>
      <c r="T56" s="53"/>
      <c r="U56" s="53"/>
      <c r="V56" s="54">
        <f>COUNTIFS(Geral!R$3:R999,"Punt",Geral!A$3:A999,"Tigres",Geral!T$3:T999,A56)</f>
        <v>0</v>
      </c>
      <c r="W56" s="55">
        <f>SUMIFS(Geral!U$3:U999,Geral!R$3:R999,"Punt",Geral!A$3:A999,"Tigres",Geral!T$3:T999,A56)</f>
        <v>0</v>
      </c>
      <c r="X56" s="56">
        <f>COUNTIFS(Geral!AL$3:AL999,"Sim",Geral!AM$3:AM999,A56)+COUNTIFS(Geral!AL$3:AL999,"Sim",Geral!AN$3:AN999,A56)</f>
        <v>0</v>
      </c>
      <c r="Y56" s="56">
        <f>COUNTIFS(Geral!AZ$3:AZ999,"Sim",Geral!BA$3:BA999,A56)+COUNTIFS(Geral!AZ$3:AZ999,"Sim",Geral!BB$3:BB999,A56)</f>
        <v>0</v>
      </c>
      <c r="Z56" s="56">
        <f>COUNTIFS(Geral!AO$3:AO999,"Sim",Geral!AP$3:AP999,A56)+COUNTIFS(Geral!AO$3:AO999,"Sim",Geral!AQ$3:AQ999,A56)</f>
        <v>0</v>
      </c>
      <c r="AA56" s="57">
        <f>COUNTIFS(Geral!AR$3:AR999,"Sim",Geral!AS$3:AS999,A56)</f>
        <v>0</v>
      </c>
      <c r="AB56" s="57">
        <f>COUNTIFS(Geral!AX$3:AX999,"Sim",Geral!AY$3:AY999,A56)</f>
        <v>0</v>
      </c>
      <c r="AC56" s="58">
        <f>COUNTIFS(Geral!AT$3:AT999,"Sim",Geral!AU$3:AU999,A56)</f>
        <v>0</v>
      </c>
      <c r="AD56" s="58">
        <f>COUNTIFS(Geral!AV$3:AV999,"Sim",Geral!AW$3:AW999,A56)</f>
        <v>0</v>
      </c>
      <c r="AE56" s="57">
        <f>COUNTIFS(Geral!BC$3:BC999,"Sim",Geral!BD$3:BD999,A56)</f>
        <v>0</v>
      </c>
    </row>
    <row r="57" ht="15.75" customHeight="1">
      <c r="A57" s="49">
        <v>55.0</v>
      </c>
      <c r="B57" s="50">
        <f>COUNTIFS(Geral!R$3:R999,"Passe",Geral!A$3:A999,"Tigres",Geral!S$3:S999,A57)-G57</f>
        <v>0</v>
      </c>
      <c r="C57" s="50">
        <f>COUNTIFS(Geral!R$3:R999,"Passe",Geral!A$3:A999,"Tigres",Geral!S$3:S999,A57,Geral!X$3:X999,"Sim")</f>
        <v>0</v>
      </c>
      <c r="D57" s="50">
        <f t="shared" si="1"/>
        <v>0</v>
      </c>
      <c r="E57" s="50">
        <f>SUMIFS(Geral!S$1:S999,Geral!O$1:O999,"Passe",Geral!A$1:A999,"Tigres",Geral!P$1:P999,A57)</f>
        <v>0</v>
      </c>
      <c r="F57" s="50">
        <f>COUNTIFS(Geral!R$3:R999,"Passe",Geral!A$3:A999,"Tigres",Geral!S$3:S999,A57,Geral!V$3:V999,"Sim")</f>
        <v>0</v>
      </c>
      <c r="G57" s="50">
        <f>COUNTIFS(Geral!R$3:R999,"Passe",Geral!A$3:A999,"Tigres",Geral!S$3:S999,A57,Geral!W$3:W999,"Sim")</f>
        <v>0</v>
      </c>
      <c r="H57" s="51">
        <f>COUNTIFS(Geral!R$3:R999,"Sack",Geral!A$3:A999,"Tigres",Geral!S$3:S999,A57)</f>
        <v>0</v>
      </c>
      <c r="I57" s="51">
        <f>COUNTIFS(Geral!A$3:A999,"Tigres",Geral!Z$3:Z999,A57,Geral!Y$3:Y999,"Sim")</f>
        <v>0</v>
      </c>
      <c r="J57" s="51">
        <f>COUNTIFS(Geral!R$3:R999,"Passe",Geral!A$3:A999,"Tigres",Geral!T$3:T999,A57)</f>
        <v>0</v>
      </c>
      <c r="K57" s="50">
        <f t="shared" si="2"/>
        <v>0</v>
      </c>
      <c r="L57" s="50">
        <f>COUNTIFS(Geral!R$3:R999,"Passe",Geral!A$3:A999,"Tigres",Geral!T$3:T999,A57,Geral!X$3:X999,"Sim")</f>
        <v>0</v>
      </c>
      <c r="M57" s="50">
        <f>SUMIFS(Geral!U$3:U999,Geral!R$3:R999,"Passe",Geral!A$3:A999,"Tigres",Geral!T$3:T999,A57)</f>
        <v>0</v>
      </c>
      <c r="N57" s="50">
        <f>COUNTIFS(Geral!R$3:R999,"Passe",Geral!A$3:A999,"Tigres",Geral!T$3:T999,A57,Geral!V$3:V999,"Sim")</f>
        <v>0</v>
      </c>
      <c r="O57" s="50">
        <f>COUNTIFS(Geral!R$3:R999,"Corrida",Geral!A$3:A999,"Tigres",Geral!T$3:T999,A57)</f>
        <v>0</v>
      </c>
      <c r="P57" s="50">
        <f>SUMIFS(Geral!U$3:U999,Geral!R$3:R999,"Corrida",Geral!A$3:A999,"Tigres",Geral!T$3:T999,A57)</f>
        <v>0</v>
      </c>
      <c r="Q57" s="50">
        <f>COUNTIFS(Geral!R$3:R999,"Corrida",Geral!A$3:A999,"Tigres",Geral!T$3:T999,A57,Geral!V$3:V999,"Sim")</f>
        <v>0</v>
      </c>
      <c r="R57" s="52"/>
      <c r="S57" s="52"/>
      <c r="T57" s="53"/>
      <c r="U57" s="53"/>
      <c r="V57" s="54">
        <f>COUNTIFS(Geral!R$3:R999,"Punt",Geral!A$3:A999,"Tigres",Geral!T$3:T999,A57)</f>
        <v>0</v>
      </c>
      <c r="W57" s="55">
        <f>SUMIFS(Geral!U$3:U999,Geral!R$3:R999,"Punt",Geral!A$3:A999,"Tigres",Geral!T$3:T999,A57)</f>
        <v>0</v>
      </c>
      <c r="X57" s="56">
        <f>COUNTIFS(Geral!AL$3:AL999,"Sim",Geral!AM$3:AM999,A57)+COUNTIFS(Geral!AL$3:AL999,"Sim",Geral!AN$3:AN999,A57)</f>
        <v>0</v>
      </c>
      <c r="Y57" s="56">
        <f>COUNTIFS(Geral!AZ$3:AZ999,"Sim",Geral!BA$3:BA999,A57)+COUNTIFS(Geral!AZ$3:AZ999,"Sim",Geral!BB$3:BB999,A57)</f>
        <v>0</v>
      </c>
      <c r="Z57" s="56">
        <f>COUNTIFS(Geral!AO$3:AO999,"Sim",Geral!AP$3:AP999,A57)+COUNTIFS(Geral!AO$3:AO999,"Sim",Geral!AQ$3:AQ999,A57)</f>
        <v>0</v>
      </c>
      <c r="AA57" s="57">
        <f>COUNTIFS(Geral!AR$3:AR999,"Sim",Geral!AS$3:AS999,A57)</f>
        <v>0</v>
      </c>
      <c r="AB57" s="57">
        <f>COUNTIFS(Geral!AX$3:AX999,"Sim",Geral!AY$3:AY999,A57)</f>
        <v>0</v>
      </c>
      <c r="AC57" s="58">
        <f>COUNTIFS(Geral!AT$3:AT999,"Sim",Geral!AU$3:AU999,A57)</f>
        <v>0</v>
      </c>
      <c r="AD57" s="58">
        <f>COUNTIFS(Geral!AV$3:AV999,"Sim",Geral!AW$3:AW999,A57)</f>
        <v>0</v>
      </c>
      <c r="AE57" s="57">
        <f>COUNTIFS(Geral!BC$3:BC999,"Sim",Geral!BD$3:BD999,A57)</f>
        <v>0</v>
      </c>
    </row>
    <row r="58" ht="15.75" customHeight="1">
      <c r="A58" s="49">
        <v>56.0</v>
      </c>
      <c r="B58" s="50">
        <f>COUNTIFS(Geral!R$3:R999,"Passe",Geral!A$3:A999,"Tigres",Geral!S$3:S999,A58)-G58</f>
        <v>0</v>
      </c>
      <c r="C58" s="50">
        <f>COUNTIFS(Geral!R$3:R999,"Passe",Geral!A$3:A999,"Tigres",Geral!S$3:S999,A58,Geral!X$3:X999,"Sim")</f>
        <v>0</v>
      </c>
      <c r="D58" s="50">
        <f t="shared" si="1"/>
        <v>0</v>
      </c>
      <c r="E58" s="50">
        <f>SUMIFS(Geral!S$1:S999,Geral!O$1:O999,"Passe",Geral!A$1:A999,"Tigres",Geral!P$1:P999,A58)</f>
        <v>0</v>
      </c>
      <c r="F58" s="50">
        <f>COUNTIFS(Geral!R$3:R999,"Passe",Geral!A$3:A999,"Tigres",Geral!S$3:S999,A58,Geral!V$3:V999,"Sim")</f>
        <v>0</v>
      </c>
      <c r="G58" s="50">
        <f>COUNTIFS(Geral!R$3:R999,"Passe",Geral!A$3:A999,"Tigres",Geral!S$3:S999,A58,Geral!W$3:W999,"Sim")</f>
        <v>0</v>
      </c>
      <c r="H58" s="51">
        <f>COUNTIFS(Geral!R$3:R999,"Sack",Geral!A$3:A999,"Tigres",Geral!S$3:S999,A58)</f>
        <v>0</v>
      </c>
      <c r="I58" s="51">
        <f>COUNTIFS(Geral!A$3:A999,"Tigres",Geral!Z$3:Z999,A58,Geral!Y$3:Y999,"Sim")</f>
        <v>0</v>
      </c>
      <c r="J58" s="51">
        <f>COUNTIFS(Geral!R$3:R999,"Passe",Geral!A$3:A999,"Tigres",Geral!T$3:T999,A58)</f>
        <v>0</v>
      </c>
      <c r="K58" s="50">
        <f t="shared" si="2"/>
        <v>0</v>
      </c>
      <c r="L58" s="50">
        <f>COUNTIFS(Geral!R$3:R999,"Passe",Geral!A$3:A999,"Tigres",Geral!T$3:T999,A58,Geral!X$3:X999,"Sim")</f>
        <v>0</v>
      </c>
      <c r="M58" s="50">
        <f>SUMIFS(Geral!U$3:U999,Geral!R$3:R999,"Passe",Geral!A$3:A999,"Tigres",Geral!T$3:T999,A58)</f>
        <v>0</v>
      </c>
      <c r="N58" s="50">
        <f>COUNTIFS(Geral!R$3:R999,"Passe",Geral!A$3:A999,"Tigres",Geral!T$3:T999,A58,Geral!V$3:V999,"Sim")</f>
        <v>0</v>
      </c>
      <c r="O58" s="50">
        <f>COUNTIFS(Geral!R$3:R999,"Corrida",Geral!A$3:A999,"Tigres",Geral!T$3:T999,A58)</f>
        <v>0</v>
      </c>
      <c r="P58" s="50">
        <f>SUMIFS(Geral!U$3:U999,Geral!R$3:R999,"Corrida",Geral!A$3:A999,"Tigres",Geral!T$3:T999,A58)</f>
        <v>0</v>
      </c>
      <c r="Q58" s="50">
        <f>COUNTIFS(Geral!R$3:R999,"Corrida",Geral!A$3:A999,"Tigres",Geral!T$3:T999,A58,Geral!V$3:V999,"Sim")</f>
        <v>0</v>
      </c>
      <c r="R58" s="52"/>
      <c r="S58" s="52"/>
      <c r="T58" s="53"/>
      <c r="U58" s="53"/>
      <c r="V58" s="54">
        <f>COUNTIFS(Geral!R$3:R999,"Punt",Geral!A$3:A999,"Tigres",Geral!T$3:T999,A58)</f>
        <v>0</v>
      </c>
      <c r="W58" s="55">
        <f>SUMIFS(Geral!U$3:U999,Geral!R$3:R999,"Punt",Geral!A$3:A999,"Tigres",Geral!T$3:T999,A58)</f>
        <v>0</v>
      </c>
      <c r="X58" s="56">
        <f>COUNTIFS(Geral!AL$3:AL999,"Sim",Geral!AM$3:AM999,A58)+COUNTIFS(Geral!AL$3:AL999,"Sim",Geral!AN$3:AN999,A58)</f>
        <v>0</v>
      </c>
      <c r="Y58" s="56">
        <f>COUNTIFS(Geral!AZ$3:AZ999,"Sim",Geral!BA$3:BA999,A58)+COUNTIFS(Geral!AZ$3:AZ999,"Sim",Geral!BB$3:BB999,A58)</f>
        <v>0</v>
      </c>
      <c r="Z58" s="56">
        <f>COUNTIFS(Geral!AO$3:AO999,"Sim",Geral!AP$3:AP999,A58)+COUNTIFS(Geral!AO$3:AO999,"Sim",Geral!AQ$3:AQ999,A58)</f>
        <v>0</v>
      </c>
      <c r="AA58" s="57">
        <f>COUNTIFS(Geral!AR$3:AR999,"Sim",Geral!AS$3:AS999,A58)</f>
        <v>0</v>
      </c>
      <c r="AB58" s="57">
        <f>COUNTIFS(Geral!AX$3:AX999,"Sim",Geral!AY$3:AY999,A58)</f>
        <v>0</v>
      </c>
      <c r="AC58" s="58">
        <f>COUNTIFS(Geral!AT$3:AT999,"Sim",Geral!AU$3:AU999,A58)</f>
        <v>0</v>
      </c>
      <c r="AD58" s="58">
        <f>COUNTIFS(Geral!AV$3:AV999,"Sim",Geral!AW$3:AW999,A58)</f>
        <v>0</v>
      </c>
      <c r="AE58" s="57">
        <f>COUNTIFS(Geral!BC$3:BC999,"Sim",Geral!BD$3:BD999,A58)</f>
        <v>0</v>
      </c>
    </row>
    <row r="59" ht="15.75" customHeight="1">
      <c r="A59" s="49">
        <v>57.0</v>
      </c>
      <c r="B59" s="50">
        <f>COUNTIFS(Geral!R$3:R999,"Passe",Geral!A$3:A999,"Tigres",Geral!S$3:S999,A59)-G59</f>
        <v>0</v>
      </c>
      <c r="C59" s="50">
        <f>COUNTIFS(Geral!R$3:R999,"Passe",Geral!A$3:A999,"Tigres",Geral!S$3:S999,A59,Geral!X$3:X999,"Sim")</f>
        <v>0</v>
      </c>
      <c r="D59" s="50">
        <f t="shared" si="1"/>
        <v>0</v>
      </c>
      <c r="E59" s="50">
        <f>SUMIFS(Geral!S$1:S999,Geral!O$1:O999,"Passe",Geral!A$1:A999,"Tigres",Geral!P$1:P999,A59)</f>
        <v>0</v>
      </c>
      <c r="F59" s="50">
        <f>COUNTIFS(Geral!R$3:R999,"Passe",Geral!A$3:A999,"Tigres",Geral!S$3:S999,A59,Geral!V$3:V999,"Sim")</f>
        <v>0</v>
      </c>
      <c r="G59" s="50">
        <f>COUNTIFS(Geral!R$3:R999,"Passe",Geral!A$3:A999,"Tigres",Geral!S$3:S999,A59,Geral!W$3:W999,"Sim")</f>
        <v>0</v>
      </c>
      <c r="H59" s="51">
        <f>COUNTIFS(Geral!R$3:R999,"Sack",Geral!A$3:A999,"Tigres",Geral!S$3:S999,A59)</f>
        <v>0</v>
      </c>
      <c r="I59" s="51">
        <f>COUNTIFS(Geral!A$3:A999,"Tigres",Geral!Z$3:Z999,A59,Geral!Y$3:Y999,"Sim")</f>
        <v>0</v>
      </c>
      <c r="J59" s="51">
        <f>COUNTIFS(Geral!R$3:R999,"Passe",Geral!A$3:A999,"Tigres",Geral!T$3:T999,A59)</f>
        <v>0</v>
      </c>
      <c r="K59" s="50">
        <f t="shared" si="2"/>
        <v>0</v>
      </c>
      <c r="L59" s="50">
        <f>COUNTIFS(Geral!R$3:R999,"Passe",Geral!A$3:A999,"Tigres",Geral!T$3:T999,A59,Geral!X$3:X999,"Sim")</f>
        <v>0</v>
      </c>
      <c r="M59" s="50">
        <f>SUMIFS(Geral!U$3:U999,Geral!R$3:R999,"Passe",Geral!A$3:A999,"Tigres",Geral!T$3:T999,A59)</f>
        <v>0</v>
      </c>
      <c r="N59" s="50">
        <f>COUNTIFS(Geral!R$3:R999,"Passe",Geral!A$3:A999,"Tigres",Geral!T$3:T999,A59,Geral!V$3:V999,"Sim")</f>
        <v>0</v>
      </c>
      <c r="O59" s="50">
        <f>COUNTIFS(Geral!R$3:R999,"Corrida",Geral!A$3:A999,"Tigres",Geral!T$3:T999,A59)</f>
        <v>0</v>
      </c>
      <c r="P59" s="50">
        <f>SUMIFS(Geral!U$3:U999,Geral!R$3:R999,"Corrida",Geral!A$3:A999,"Tigres",Geral!T$3:T999,A59)</f>
        <v>0</v>
      </c>
      <c r="Q59" s="50">
        <f>COUNTIFS(Geral!R$3:R999,"Corrida",Geral!A$3:A999,"Tigres",Geral!T$3:T999,A59,Geral!V$3:V999,"Sim")</f>
        <v>0</v>
      </c>
      <c r="R59" s="52"/>
      <c r="S59" s="52"/>
      <c r="T59" s="53"/>
      <c r="U59" s="53"/>
      <c r="V59" s="54">
        <f>COUNTIFS(Geral!R$3:R999,"Punt",Geral!A$3:A999,"Tigres",Geral!T$3:T999,A59)</f>
        <v>0</v>
      </c>
      <c r="W59" s="55">
        <f>SUMIFS(Geral!U$3:U999,Geral!R$3:R999,"Punt",Geral!A$3:A999,"Tigres",Geral!T$3:T999,A59)</f>
        <v>0</v>
      </c>
      <c r="X59" s="56">
        <f>COUNTIFS(Geral!AL$3:AL999,"Sim",Geral!AM$3:AM999,A59)+COUNTIFS(Geral!AL$3:AL999,"Sim",Geral!AN$3:AN999,A59)</f>
        <v>0</v>
      </c>
      <c r="Y59" s="56">
        <f>COUNTIFS(Geral!AZ$3:AZ999,"Sim",Geral!BA$3:BA999,A59)+COUNTIFS(Geral!AZ$3:AZ999,"Sim",Geral!BB$3:BB999,A59)</f>
        <v>0</v>
      </c>
      <c r="Z59" s="56">
        <f>COUNTIFS(Geral!AO$3:AO999,"Sim",Geral!AP$3:AP999,A59)+COUNTIFS(Geral!AO$3:AO999,"Sim",Geral!AQ$3:AQ999,A59)</f>
        <v>0</v>
      </c>
      <c r="AA59" s="57">
        <f>COUNTIFS(Geral!AR$3:AR999,"Sim",Geral!AS$3:AS999,A59)</f>
        <v>0</v>
      </c>
      <c r="AB59" s="57">
        <f>COUNTIFS(Geral!AX$3:AX999,"Sim",Geral!AY$3:AY999,A59)</f>
        <v>0</v>
      </c>
      <c r="AC59" s="58">
        <f>COUNTIFS(Geral!AT$3:AT999,"Sim",Geral!AU$3:AU999,A59)</f>
        <v>0</v>
      </c>
      <c r="AD59" s="58">
        <f>COUNTIFS(Geral!AV$3:AV999,"Sim",Geral!AW$3:AW999,A59)</f>
        <v>0</v>
      </c>
      <c r="AE59" s="57">
        <f>COUNTIFS(Geral!BC$3:BC999,"Sim",Geral!BD$3:BD999,A59)</f>
        <v>0</v>
      </c>
    </row>
    <row r="60" ht="15.75" customHeight="1">
      <c r="A60" s="49">
        <v>58.0</v>
      </c>
      <c r="B60" s="50">
        <f>COUNTIFS(Geral!R$3:R999,"Passe",Geral!A$3:A999,"Tigres",Geral!S$3:S999,A60)-G60</f>
        <v>0</v>
      </c>
      <c r="C60" s="50">
        <f>COUNTIFS(Geral!R$3:R999,"Passe",Geral!A$3:A999,"Tigres",Geral!S$3:S999,A60,Geral!X$3:X999,"Sim")</f>
        <v>0</v>
      </c>
      <c r="D60" s="50">
        <f t="shared" si="1"/>
        <v>0</v>
      </c>
      <c r="E60" s="50">
        <f>SUMIFS(Geral!S$1:S999,Geral!O$1:O999,"Passe",Geral!A$1:A999,"Tigres",Geral!P$1:P999,A60)</f>
        <v>0</v>
      </c>
      <c r="F60" s="50">
        <f>COUNTIFS(Geral!R$3:R999,"Passe",Geral!A$3:A999,"Tigres",Geral!S$3:S999,A60,Geral!V$3:V999,"Sim")</f>
        <v>0</v>
      </c>
      <c r="G60" s="50">
        <f>COUNTIFS(Geral!R$3:R999,"Passe",Geral!A$3:A999,"Tigres",Geral!S$3:S999,A60,Geral!W$3:W999,"Sim")</f>
        <v>0</v>
      </c>
      <c r="H60" s="51">
        <f>COUNTIFS(Geral!R$3:R999,"Sack",Geral!A$3:A999,"Tigres",Geral!S$3:S999,A60)</f>
        <v>0</v>
      </c>
      <c r="I60" s="51">
        <f>COUNTIFS(Geral!A$3:A999,"Tigres",Geral!Z$3:Z999,A60,Geral!Y$3:Y999,"Sim")</f>
        <v>0</v>
      </c>
      <c r="J60" s="51">
        <f>COUNTIFS(Geral!R$3:R999,"Passe",Geral!A$3:A999,"Tigres",Geral!T$3:T999,A60)</f>
        <v>0</v>
      </c>
      <c r="K60" s="50">
        <f t="shared" si="2"/>
        <v>0</v>
      </c>
      <c r="L60" s="50">
        <f>COUNTIFS(Geral!R$3:R999,"Passe",Geral!A$3:A999,"Tigres",Geral!T$3:T999,A60,Geral!X$3:X999,"Sim")</f>
        <v>0</v>
      </c>
      <c r="M60" s="50">
        <f>SUMIFS(Geral!U$3:U999,Geral!R$3:R999,"Passe",Geral!A$3:A999,"Tigres",Geral!T$3:T999,A60)</f>
        <v>0</v>
      </c>
      <c r="N60" s="50">
        <f>COUNTIFS(Geral!R$3:R999,"Passe",Geral!A$3:A999,"Tigres",Geral!T$3:T999,A60,Geral!V$3:V999,"Sim")</f>
        <v>0</v>
      </c>
      <c r="O60" s="50">
        <f>COUNTIFS(Geral!R$3:R999,"Corrida",Geral!A$3:A999,"Tigres",Geral!T$3:T999,A60)</f>
        <v>0</v>
      </c>
      <c r="P60" s="50">
        <f>SUMIFS(Geral!U$3:U999,Geral!R$3:R999,"Corrida",Geral!A$3:A999,"Tigres",Geral!T$3:T999,A60)</f>
        <v>0</v>
      </c>
      <c r="Q60" s="50">
        <f>COUNTIFS(Geral!R$3:R999,"Corrida",Geral!A$3:A999,"Tigres",Geral!T$3:T999,A60,Geral!V$3:V999,"Sim")</f>
        <v>0</v>
      </c>
      <c r="R60" s="52"/>
      <c r="S60" s="52"/>
      <c r="T60" s="53"/>
      <c r="U60" s="53"/>
      <c r="V60" s="54">
        <f>COUNTIFS(Geral!R$3:R999,"Punt",Geral!A$3:A999,"Tigres",Geral!T$3:T999,A60)</f>
        <v>0</v>
      </c>
      <c r="W60" s="55">
        <f>SUMIFS(Geral!U$3:U999,Geral!R$3:R999,"Punt",Geral!A$3:A999,"Tigres",Geral!T$3:T999,A60)</f>
        <v>0</v>
      </c>
      <c r="X60" s="56">
        <f>COUNTIFS(Geral!AL$3:AL999,"Sim",Geral!AM$3:AM999,A60)+COUNTIFS(Geral!AL$3:AL999,"Sim",Geral!AN$3:AN999,A60)</f>
        <v>0</v>
      </c>
      <c r="Y60" s="56">
        <f>COUNTIFS(Geral!AZ$3:AZ999,"Sim",Geral!BA$3:BA999,A60)+COUNTIFS(Geral!AZ$3:AZ999,"Sim",Geral!BB$3:BB999,A60)</f>
        <v>0</v>
      </c>
      <c r="Z60" s="56">
        <f>COUNTIFS(Geral!AO$3:AO999,"Sim",Geral!AP$3:AP999,A60)+COUNTIFS(Geral!AO$3:AO999,"Sim",Geral!AQ$3:AQ999,A60)</f>
        <v>0</v>
      </c>
      <c r="AA60" s="57">
        <f>COUNTIFS(Geral!AR$3:AR999,"Sim",Geral!AS$3:AS999,A60)</f>
        <v>0</v>
      </c>
      <c r="AB60" s="57">
        <f>COUNTIFS(Geral!AX$3:AX999,"Sim",Geral!AY$3:AY999,A60)</f>
        <v>0</v>
      </c>
      <c r="AC60" s="58">
        <f>COUNTIFS(Geral!AT$3:AT999,"Sim",Geral!AU$3:AU999,A60)</f>
        <v>0</v>
      </c>
      <c r="AD60" s="58">
        <f>COUNTIFS(Geral!AV$3:AV999,"Sim",Geral!AW$3:AW999,A60)</f>
        <v>0</v>
      </c>
      <c r="AE60" s="57">
        <f>COUNTIFS(Geral!BC$3:BC999,"Sim",Geral!BD$3:BD999,A60)</f>
        <v>0</v>
      </c>
    </row>
    <row r="61" ht="15.75" customHeight="1">
      <c r="A61" s="49">
        <v>59.0</v>
      </c>
      <c r="B61" s="50">
        <f>COUNTIFS(Geral!R$3:R999,"Passe",Geral!A$3:A999,"Tigres",Geral!S$3:S999,A61)-G61</f>
        <v>0</v>
      </c>
      <c r="C61" s="50">
        <f>COUNTIFS(Geral!R$3:R999,"Passe",Geral!A$3:A999,"Tigres",Geral!S$3:S999,A61,Geral!X$3:X999,"Sim")</f>
        <v>0</v>
      </c>
      <c r="D61" s="50">
        <f t="shared" si="1"/>
        <v>0</v>
      </c>
      <c r="E61" s="50">
        <f>SUMIFS(Geral!S$1:S999,Geral!O$1:O999,"Passe",Geral!A$1:A999,"Tigres",Geral!P$1:P999,A61)</f>
        <v>0</v>
      </c>
      <c r="F61" s="50">
        <f>COUNTIFS(Geral!R$3:R999,"Passe",Geral!A$3:A999,"Tigres",Geral!S$3:S999,A61,Geral!V$3:V999,"Sim")</f>
        <v>0</v>
      </c>
      <c r="G61" s="50">
        <f>COUNTIFS(Geral!R$3:R999,"Passe",Geral!A$3:A999,"Tigres",Geral!S$3:S999,A61,Geral!W$3:W999,"Sim")</f>
        <v>0</v>
      </c>
      <c r="H61" s="51">
        <f>COUNTIFS(Geral!R$3:R999,"Sack",Geral!A$3:A999,"Tigres",Geral!S$3:S999,A61)</f>
        <v>0</v>
      </c>
      <c r="I61" s="51">
        <f>COUNTIFS(Geral!A$3:A999,"Tigres",Geral!Z$3:Z999,A61,Geral!Y$3:Y999,"Sim")</f>
        <v>0</v>
      </c>
      <c r="J61" s="51">
        <f>COUNTIFS(Geral!R$3:R999,"Passe",Geral!A$3:A999,"Tigres",Geral!T$3:T999,A61)</f>
        <v>0</v>
      </c>
      <c r="K61" s="50">
        <f t="shared" si="2"/>
        <v>0</v>
      </c>
      <c r="L61" s="50">
        <f>COUNTIFS(Geral!R$3:R999,"Passe",Geral!A$3:A999,"Tigres",Geral!T$3:T999,A61,Geral!X$3:X999,"Sim")</f>
        <v>0</v>
      </c>
      <c r="M61" s="50">
        <f>SUMIFS(Geral!U$3:U999,Geral!R$3:R999,"Passe",Geral!A$3:A999,"Tigres",Geral!T$3:T999,A61)</f>
        <v>0</v>
      </c>
      <c r="N61" s="50">
        <f>COUNTIFS(Geral!R$3:R999,"Passe",Geral!A$3:A999,"Tigres",Geral!T$3:T999,A61,Geral!V$3:V999,"Sim")</f>
        <v>0</v>
      </c>
      <c r="O61" s="50">
        <f>COUNTIFS(Geral!R$3:R999,"Corrida",Geral!A$3:A999,"Tigres",Geral!T$3:T999,A61)</f>
        <v>0</v>
      </c>
      <c r="P61" s="50">
        <f>SUMIFS(Geral!U$3:U999,Geral!R$3:R999,"Corrida",Geral!A$3:A999,"Tigres",Geral!T$3:T999,A61)</f>
        <v>0</v>
      </c>
      <c r="Q61" s="50">
        <f>COUNTIFS(Geral!R$3:R999,"Corrida",Geral!A$3:A999,"Tigres",Geral!T$3:T999,A61,Geral!V$3:V999,"Sim")</f>
        <v>0</v>
      </c>
      <c r="R61" s="52"/>
      <c r="S61" s="52"/>
      <c r="T61" s="53"/>
      <c r="U61" s="53"/>
      <c r="V61" s="54">
        <f>COUNTIFS(Geral!R$3:R999,"Punt",Geral!A$3:A999,"Tigres",Geral!T$3:T999,A61)</f>
        <v>0</v>
      </c>
      <c r="W61" s="55">
        <f>SUMIFS(Geral!U$3:U999,Geral!R$3:R999,"Punt",Geral!A$3:A999,"Tigres",Geral!T$3:T999,A61)</f>
        <v>0</v>
      </c>
      <c r="X61" s="56">
        <f>COUNTIFS(Geral!AL$3:AL999,"Sim",Geral!AM$3:AM999,A61)+COUNTIFS(Geral!AL$3:AL999,"Sim",Geral!AN$3:AN999,A61)</f>
        <v>0</v>
      </c>
      <c r="Y61" s="56">
        <f>COUNTIFS(Geral!AZ$3:AZ999,"Sim",Geral!BA$3:BA999,A61)+COUNTIFS(Geral!AZ$3:AZ999,"Sim",Geral!BB$3:BB999,A61)</f>
        <v>0</v>
      </c>
      <c r="Z61" s="56">
        <f>COUNTIFS(Geral!AO$3:AO999,"Sim",Geral!AP$3:AP999,A61)+COUNTIFS(Geral!AO$3:AO999,"Sim",Geral!AQ$3:AQ999,A61)</f>
        <v>0</v>
      </c>
      <c r="AA61" s="57">
        <f>COUNTIFS(Geral!AR$3:AR999,"Sim",Geral!AS$3:AS999,A61)</f>
        <v>0</v>
      </c>
      <c r="AB61" s="57">
        <f>COUNTIFS(Geral!AX$3:AX999,"Sim",Geral!AY$3:AY999,A61)</f>
        <v>0</v>
      </c>
      <c r="AC61" s="58">
        <f>COUNTIFS(Geral!AT$3:AT999,"Sim",Geral!AU$3:AU999,A61)</f>
        <v>0</v>
      </c>
      <c r="AD61" s="58">
        <f>COUNTIFS(Geral!AV$3:AV999,"Sim",Geral!AW$3:AW999,A61)</f>
        <v>0</v>
      </c>
      <c r="AE61" s="57">
        <f>COUNTIFS(Geral!BC$3:BC999,"Sim",Geral!BD$3:BD999,A61)</f>
        <v>0</v>
      </c>
    </row>
    <row r="62" ht="15.75" customHeight="1">
      <c r="A62" s="49">
        <v>60.0</v>
      </c>
      <c r="B62" s="50">
        <f>COUNTIFS(Geral!R$3:R999,"Passe",Geral!A$3:A999,"Tigres",Geral!S$3:S999,A62)-G62</f>
        <v>0</v>
      </c>
      <c r="C62" s="50">
        <f>COUNTIFS(Geral!R$3:R999,"Passe",Geral!A$3:A999,"Tigres",Geral!S$3:S999,A62,Geral!X$3:X999,"Sim")</f>
        <v>0</v>
      </c>
      <c r="D62" s="50">
        <f t="shared" si="1"/>
        <v>0</v>
      </c>
      <c r="E62" s="50">
        <f>SUMIFS(Geral!S$1:S999,Geral!O$1:O999,"Passe",Geral!A$1:A999,"Tigres",Geral!P$1:P999,A62)</f>
        <v>0</v>
      </c>
      <c r="F62" s="50">
        <f>COUNTIFS(Geral!R$3:R999,"Passe",Geral!A$3:A999,"Tigres",Geral!S$3:S999,A62,Geral!V$3:V999,"Sim")</f>
        <v>0</v>
      </c>
      <c r="G62" s="50">
        <f>COUNTIFS(Geral!R$3:R999,"Passe",Geral!A$3:A999,"Tigres",Geral!S$3:S999,A62,Geral!W$3:W999,"Sim")</f>
        <v>0</v>
      </c>
      <c r="H62" s="51">
        <f>COUNTIFS(Geral!R$3:R999,"Sack",Geral!A$3:A999,"Tigres",Geral!S$3:S999,A62)</f>
        <v>0</v>
      </c>
      <c r="I62" s="51">
        <f>COUNTIFS(Geral!A$3:A999,"Tigres",Geral!Z$3:Z999,A62,Geral!Y$3:Y999,"Sim")</f>
        <v>0</v>
      </c>
      <c r="J62" s="51">
        <f>COUNTIFS(Geral!R$3:R999,"Passe",Geral!A$3:A999,"Tigres",Geral!T$3:T999,A62)</f>
        <v>0</v>
      </c>
      <c r="K62" s="50">
        <f t="shared" si="2"/>
        <v>0</v>
      </c>
      <c r="L62" s="50">
        <f>COUNTIFS(Geral!R$3:R999,"Passe",Geral!A$3:A999,"Tigres",Geral!T$3:T999,A62,Geral!X$3:X999,"Sim")</f>
        <v>0</v>
      </c>
      <c r="M62" s="50">
        <f>SUMIFS(Geral!U$3:U999,Geral!R$3:R999,"Passe",Geral!A$3:A999,"Tigres",Geral!T$3:T999,A62)</f>
        <v>0</v>
      </c>
      <c r="N62" s="50">
        <f>COUNTIFS(Geral!R$3:R999,"Passe",Geral!A$3:A999,"Tigres",Geral!T$3:T999,A62,Geral!V$3:V999,"Sim")</f>
        <v>0</v>
      </c>
      <c r="O62" s="50">
        <f>COUNTIFS(Geral!R$3:R999,"Corrida",Geral!A$3:A999,"Tigres",Geral!T$3:T999,A62)</f>
        <v>0</v>
      </c>
      <c r="P62" s="50">
        <f>SUMIFS(Geral!U$3:U999,Geral!R$3:R999,"Corrida",Geral!A$3:A999,"Tigres",Geral!T$3:T999,A62)</f>
        <v>0</v>
      </c>
      <c r="Q62" s="50">
        <f>COUNTIFS(Geral!R$3:R999,"Corrida",Geral!A$3:A999,"Tigres",Geral!T$3:T999,A62,Geral!V$3:V999,"Sim")</f>
        <v>0</v>
      </c>
      <c r="R62" s="52"/>
      <c r="S62" s="52"/>
      <c r="T62" s="53"/>
      <c r="U62" s="53"/>
      <c r="V62" s="54">
        <f>COUNTIFS(Geral!R$3:R999,"Punt",Geral!A$3:A999,"Tigres",Geral!T$3:T999,A62)</f>
        <v>0</v>
      </c>
      <c r="W62" s="55">
        <f>SUMIFS(Geral!U$3:U999,Geral!R$3:R999,"Punt",Geral!A$3:A999,"Tigres",Geral!T$3:T999,A62)</f>
        <v>0</v>
      </c>
      <c r="X62" s="56">
        <f>COUNTIFS(Geral!AL$3:AL999,"Sim",Geral!AM$3:AM999,A62)+COUNTIFS(Geral!AL$3:AL999,"Sim",Geral!AN$3:AN999,A62)</f>
        <v>0</v>
      </c>
      <c r="Y62" s="56">
        <f>COUNTIFS(Geral!AZ$3:AZ999,"Sim",Geral!BA$3:BA999,A62)+COUNTIFS(Geral!AZ$3:AZ999,"Sim",Geral!BB$3:BB999,A62)</f>
        <v>0</v>
      </c>
      <c r="Z62" s="56">
        <f>COUNTIFS(Geral!AO$3:AO999,"Sim",Geral!AP$3:AP999,A62)+COUNTIFS(Geral!AO$3:AO999,"Sim",Geral!AQ$3:AQ999,A62)</f>
        <v>0</v>
      </c>
      <c r="AA62" s="57">
        <f>COUNTIFS(Geral!AR$3:AR999,"Sim",Geral!AS$3:AS999,A62)</f>
        <v>0</v>
      </c>
      <c r="AB62" s="57">
        <f>COUNTIFS(Geral!AX$3:AX999,"Sim",Geral!AY$3:AY999,A62)</f>
        <v>0</v>
      </c>
      <c r="AC62" s="58">
        <f>COUNTIFS(Geral!AT$3:AT999,"Sim",Geral!AU$3:AU999,A62)</f>
        <v>0</v>
      </c>
      <c r="AD62" s="58">
        <f>COUNTIFS(Geral!AV$3:AV999,"Sim",Geral!AW$3:AW999,A62)</f>
        <v>0</v>
      </c>
      <c r="AE62" s="57">
        <f>COUNTIFS(Geral!BC$3:BC999,"Sim",Geral!BD$3:BD999,A62)</f>
        <v>0</v>
      </c>
    </row>
    <row r="63" ht="15.75" customHeight="1">
      <c r="A63" s="49">
        <v>61.0</v>
      </c>
      <c r="B63" s="50">
        <f>COUNTIFS(Geral!R$3:R999,"Passe",Geral!A$3:A999,"Tigres",Geral!S$3:S999,A63)-G63</f>
        <v>0</v>
      </c>
      <c r="C63" s="50">
        <f>COUNTIFS(Geral!R$3:R999,"Passe",Geral!A$3:A999,"Tigres",Geral!S$3:S999,A63,Geral!X$3:X999,"Sim")</f>
        <v>0</v>
      </c>
      <c r="D63" s="50">
        <f t="shared" si="1"/>
        <v>0</v>
      </c>
      <c r="E63" s="50">
        <f>SUMIFS(Geral!S$1:S999,Geral!O$1:O999,"Passe",Geral!A$1:A999,"Tigres",Geral!P$1:P999,A63)</f>
        <v>0</v>
      </c>
      <c r="F63" s="50">
        <f>COUNTIFS(Geral!R$3:R999,"Passe",Geral!A$3:A999,"Tigres",Geral!S$3:S999,A63,Geral!V$3:V999,"Sim")</f>
        <v>0</v>
      </c>
      <c r="G63" s="50">
        <f>COUNTIFS(Geral!R$3:R999,"Passe",Geral!A$3:A999,"Tigres",Geral!S$3:S999,A63,Geral!W$3:W999,"Sim")</f>
        <v>0</v>
      </c>
      <c r="H63" s="51">
        <f>COUNTIFS(Geral!R$3:R999,"Sack",Geral!A$3:A999,"Tigres",Geral!S$3:S999,A63)</f>
        <v>0</v>
      </c>
      <c r="I63" s="51">
        <f>COUNTIFS(Geral!A$3:A999,"Tigres",Geral!Z$3:Z999,A63,Geral!Y$3:Y999,"Sim")</f>
        <v>0</v>
      </c>
      <c r="J63" s="51">
        <f>COUNTIFS(Geral!R$3:R999,"Passe",Geral!A$3:A999,"Tigres",Geral!T$3:T999,A63)</f>
        <v>0</v>
      </c>
      <c r="K63" s="50">
        <f t="shared" si="2"/>
        <v>0</v>
      </c>
      <c r="L63" s="50">
        <f>COUNTIFS(Geral!R$3:R999,"Passe",Geral!A$3:A999,"Tigres",Geral!T$3:T999,A63,Geral!X$3:X999,"Sim")</f>
        <v>0</v>
      </c>
      <c r="M63" s="50">
        <f>SUMIFS(Geral!U$3:U999,Geral!R$3:R999,"Passe",Geral!A$3:A999,"Tigres",Geral!T$3:T999,A63)</f>
        <v>0</v>
      </c>
      <c r="N63" s="50">
        <f>COUNTIFS(Geral!R$3:R999,"Passe",Geral!A$3:A999,"Tigres",Geral!T$3:T999,A63,Geral!V$3:V999,"Sim")</f>
        <v>0</v>
      </c>
      <c r="O63" s="50">
        <f>COUNTIFS(Geral!R$3:R999,"Corrida",Geral!A$3:A999,"Tigres",Geral!T$3:T999,A63)</f>
        <v>0</v>
      </c>
      <c r="P63" s="50">
        <f>SUMIFS(Geral!U$3:U999,Geral!R$3:R999,"Corrida",Geral!A$3:A999,"Tigres",Geral!T$3:T999,A63)</f>
        <v>0</v>
      </c>
      <c r="Q63" s="50">
        <f>COUNTIFS(Geral!R$3:R999,"Corrida",Geral!A$3:A999,"Tigres",Geral!T$3:T999,A63,Geral!V$3:V999,"Sim")</f>
        <v>0</v>
      </c>
      <c r="R63" s="52"/>
      <c r="S63" s="52"/>
      <c r="T63" s="53"/>
      <c r="U63" s="53"/>
      <c r="V63" s="54">
        <f>COUNTIFS(Geral!R$3:R999,"Punt",Geral!A$3:A999,"Tigres",Geral!T$3:T999,A63)</f>
        <v>0</v>
      </c>
      <c r="W63" s="55">
        <f>SUMIFS(Geral!U$3:U999,Geral!R$3:R999,"Punt",Geral!A$3:A999,"Tigres",Geral!T$3:T999,A63)</f>
        <v>0</v>
      </c>
      <c r="X63" s="56">
        <f>COUNTIFS(Geral!AL$3:AL999,"Sim",Geral!AM$3:AM999,A63)+COUNTIFS(Geral!AL$3:AL999,"Sim",Geral!AN$3:AN999,A63)</f>
        <v>0</v>
      </c>
      <c r="Y63" s="56">
        <f>COUNTIFS(Geral!AZ$3:AZ999,"Sim",Geral!BA$3:BA999,A63)+COUNTIFS(Geral!AZ$3:AZ999,"Sim",Geral!BB$3:BB999,A63)</f>
        <v>0</v>
      </c>
      <c r="Z63" s="56">
        <f>COUNTIFS(Geral!AO$3:AO999,"Sim",Geral!AP$3:AP999,A63)+COUNTIFS(Geral!AO$3:AO999,"Sim",Geral!AQ$3:AQ999,A63)</f>
        <v>0</v>
      </c>
      <c r="AA63" s="57">
        <f>COUNTIFS(Geral!AR$3:AR999,"Sim",Geral!AS$3:AS999,A63)</f>
        <v>0</v>
      </c>
      <c r="AB63" s="57">
        <f>COUNTIFS(Geral!AX$3:AX999,"Sim",Geral!AY$3:AY999,A63)</f>
        <v>0</v>
      </c>
      <c r="AC63" s="58">
        <f>COUNTIFS(Geral!AT$3:AT999,"Sim",Geral!AU$3:AU999,A63)</f>
        <v>0</v>
      </c>
      <c r="AD63" s="58">
        <f>COUNTIFS(Geral!AV$3:AV999,"Sim",Geral!AW$3:AW999,A63)</f>
        <v>0</v>
      </c>
      <c r="AE63" s="57">
        <f>COUNTIFS(Geral!BC$3:BC999,"Sim",Geral!BD$3:BD999,A63)</f>
        <v>0</v>
      </c>
    </row>
    <row r="64" ht="15.75" customHeight="1">
      <c r="A64" s="49">
        <v>62.0</v>
      </c>
      <c r="B64" s="50">
        <f>COUNTIFS(Geral!R$3:R999,"Passe",Geral!A$3:A999,"Tigres",Geral!S$3:S999,A64)-G64</f>
        <v>0</v>
      </c>
      <c r="C64" s="50">
        <f>COUNTIFS(Geral!R$3:R999,"Passe",Geral!A$3:A999,"Tigres",Geral!S$3:S999,A64,Geral!X$3:X999,"Sim")</f>
        <v>0</v>
      </c>
      <c r="D64" s="50">
        <f t="shared" si="1"/>
        <v>0</v>
      </c>
      <c r="E64" s="50">
        <f>SUMIFS(Geral!S$1:S999,Geral!O$1:O999,"Passe",Geral!A$1:A999,"Tigres",Geral!P$1:P999,A64)</f>
        <v>0</v>
      </c>
      <c r="F64" s="50">
        <f>COUNTIFS(Geral!R$3:R999,"Passe",Geral!A$3:A999,"Tigres",Geral!S$3:S999,A64,Geral!V$3:V999,"Sim")</f>
        <v>0</v>
      </c>
      <c r="G64" s="50">
        <f>COUNTIFS(Geral!R$3:R999,"Passe",Geral!A$3:A999,"Tigres",Geral!S$3:S999,A64,Geral!W$3:W999,"Sim")</f>
        <v>0</v>
      </c>
      <c r="H64" s="51">
        <f>COUNTIFS(Geral!R$3:R999,"Sack",Geral!A$3:A999,"Tigres",Geral!S$3:S999,A64)</f>
        <v>0</v>
      </c>
      <c r="I64" s="51">
        <f>COUNTIFS(Geral!A$3:A999,"Tigres",Geral!Z$3:Z999,A64,Geral!Y$3:Y999,"Sim")</f>
        <v>0</v>
      </c>
      <c r="J64" s="51">
        <f>COUNTIFS(Geral!R$3:R999,"Passe",Geral!A$3:A999,"Tigres",Geral!T$3:T999,A64)</f>
        <v>0</v>
      </c>
      <c r="K64" s="50">
        <f t="shared" si="2"/>
        <v>0</v>
      </c>
      <c r="L64" s="50">
        <f>COUNTIFS(Geral!R$3:R999,"Passe",Geral!A$3:A999,"Tigres",Geral!T$3:T999,A64,Geral!X$3:X999,"Sim")</f>
        <v>0</v>
      </c>
      <c r="M64" s="50">
        <f>SUMIFS(Geral!U$3:U999,Geral!R$3:R999,"Passe",Geral!A$3:A999,"Tigres",Geral!T$3:T999,A64)</f>
        <v>0</v>
      </c>
      <c r="N64" s="50">
        <f>COUNTIFS(Geral!R$3:R999,"Passe",Geral!A$3:A999,"Tigres",Geral!T$3:T999,A64,Geral!V$3:V999,"Sim")</f>
        <v>0</v>
      </c>
      <c r="O64" s="50">
        <f>COUNTIFS(Geral!R$3:R999,"Corrida",Geral!A$3:A999,"Tigres",Geral!T$3:T999,A64)</f>
        <v>0</v>
      </c>
      <c r="P64" s="50">
        <f>SUMIFS(Geral!U$3:U999,Geral!R$3:R999,"Corrida",Geral!A$3:A999,"Tigres",Geral!T$3:T999,A64)</f>
        <v>0</v>
      </c>
      <c r="Q64" s="50">
        <f>COUNTIFS(Geral!R$3:R999,"Corrida",Geral!A$3:A999,"Tigres",Geral!T$3:T999,A64,Geral!V$3:V999,"Sim")</f>
        <v>0</v>
      </c>
      <c r="R64" s="52"/>
      <c r="S64" s="52"/>
      <c r="T64" s="53"/>
      <c r="U64" s="53"/>
      <c r="V64" s="54">
        <f>COUNTIFS(Geral!R$3:R999,"Punt",Geral!A$3:A999,"Tigres",Geral!T$3:T999,A64)</f>
        <v>0</v>
      </c>
      <c r="W64" s="55">
        <f>SUMIFS(Geral!U$3:U999,Geral!R$3:R999,"Punt",Geral!A$3:A999,"Tigres",Geral!T$3:T999,A64)</f>
        <v>0</v>
      </c>
      <c r="X64" s="56">
        <f>COUNTIFS(Geral!AL$3:AL999,"Sim",Geral!AM$3:AM999,A64)+COUNTIFS(Geral!AL$3:AL999,"Sim",Geral!AN$3:AN999,A64)</f>
        <v>0</v>
      </c>
      <c r="Y64" s="56">
        <f>COUNTIFS(Geral!AZ$3:AZ999,"Sim",Geral!BA$3:BA999,A64)+COUNTIFS(Geral!AZ$3:AZ999,"Sim",Geral!BB$3:BB999,A64)</f>
        <v>0</v>
      </c>
      <c r="Z64" s="56">
        <f>COUNTIFS(Geral!AO$3:AO999,"Sim",Geral!AP$3:AP999,A64)+COUNTIFS(Geral!AO$3:AO999,"Sim",Geral!AQ$3:AQ999,A64)</f>
        <v>0</v>
      </c>
      <c r="AA64" s="57">
        <f>COUNTIFS(Geral!AR$3:AR999,"Sim",Geral!AS$3:AS999,A64)</f>
        <v>0</v>
      </c>
      <c r="AB64" s="57">
        <f>COUNTIFS(Geral!AX$3:AX999,"Sim",Geral!AY$3:AY999,A64)</f>
        <v>0</v>
      </c>
      <c r="AC64" s="58">
        <f>COUNTIFS(Geral!AT$3:AT999,"Sim",Geral!AU$3:AU999,A64)</f>
        <v>0</v>
      </c>
      <c r="AD64" s="58">
        <f>COUNTIFS(Geral!AV$3:AV999,"Sim",Geral!AW$3:AW999,A64)</f>
        <v>0</v>
      </c>
      <c r="AE64" s="57">
        <f>COUNTIFS(Geral!BC$3:BC999,"Sim",Geral!BD$3:BD999,A64)</f>
        <v>0</v>
      </c>
    </row>
    <row r="65" ht="15.75" customHeight="1">
      <c r="A65" s="49">
        <v>63.0</v>
      </c>
      <c r="B65" s="50">
        <f>COUNTIFS(Geral!R$3:R999,"Passe",Geral!A$3:A999,"Tigres",Geral!S$3:S999,A65)-G65</f>
        <v>0</v>
      </c>
      <c r="C65" s="50">
        <f>COUNTIFS(Geral!R$3:R999,"Passe",Geral!A$3:A999,"Tigres",Geral!S$3:S999,A65,Geral!X$3:X999,"Sim")</f>
        <v>0</v>
      </c>
      <c r="D65" s="50">
        <f t="shared" si="1"/>
        <v>0</v>
      </c>
      <c r="E65" s="50">
        <f>SUMIFS(Geral!S$1:S999,Geral!O$1:O999,"Passe",Geral!A$1:A999,"Tigres",Geral!P$1:P999,A65)</f>
        <v>0</v>
      </c>
      <c r="F65" s="50">
        <f>COUNTIFS(Geral!R$3:R999,"Passe",Geral!A$3:A999,"Tigres",Geral!S$3:S999,A65,Geral!V$3:V999,"Sim")</f>
        <v>0</v>
      </c>
      <c r="G65" s="50">
        <f>COUNTIFS(Geral!R$3:R999,"Passe",Geral!A$3:A999,"Tigres",Geral!S$3:S999,A65,Geral!W$3:W999,"Sim")</f>
        <v>0</v>
      </c>
      <c r="H65" s="51">
        <f>COUNTIFS(Geral!R$3:R999,"Sack",Geral!A$3:A999,"Tigres",Geral!S$3:S999,A65)</f>
        <v>0</v>
      </c>
      <c r="I65" s="51">
        <f>COUNTIFS(Geral!A$3:A999,"Tigres",Geral!Z$3:Z999,A65,Geral!Y$3:Y999,"Sim")</f>
        <v>0</v>
      </c>
      <c r="J65" s="51">
        <f>COUNTIFS(Geral!R$3:R999,"Passe",Geral!A$3:A999,"Tigres",Geral!T$3:T999,A65)</f>
        <v>0</v>
      </c>
      <c r="K65" s="50">
        <f t="shared" si="2"/>
        <v>0</v>
      </c>
      <c r="L65" s="50">
        <f>COUNTIFS(Geral!R$3:R999,"Passe",Geral!A$3:A999,"Tigres",Geral!T$3:T999,A65,Geral!X$3:X999,"Sim")</f>
        <v>0</v>
      </c>
      <c r="M65" s="50">
        <f>SUMIFS(Geral!U$3:U999,Geral!R$3:R999,"Passe",Geral!A$3:A999,"Tigres",Geral!T$3:T999,A65)</f>
        <v>0</v>
      </c>
      <c r="N65" s="50">
        <f>COUNTIFS(Geral!R$3:R999,"Passe",Geral!A$3:A999,"Tigres",Geral!T$3:T999,A65,Geral!V$3:V999,"Sim")</f>
        <v>0</v>
      </c>
      <c r="O65" s="50">
        <f>COUNTIFS(Geral!R$3:R999,"Corrida",Geral!A$3:A999,"Tigres",Geral!T$3:T999,A65)</f>
        <v>0</v>
      </c>
      <c r="P65" s="50">
        <f>SUMIFS(Geral!U$3:U999,Geral!R$3:R999,"Corrida",Geral!A$3:A999,"Tigres",Geral!T$3:T999,A65)</f>
        <v>0</v>
      </c>
      <c r="Q65" s="50">
        <f>COUNTIFS(Geral!R$3:R999,"Corrida",Geral!A$3:A999,"Tigres",Geral!T$3:T999,A65,Geral!V$3:V999,"Sim")</f>
        <v>0</v>
      </c>
      <c r="R65" s="52"/>
      <c r="S65" s="52"/>
      <c r="T65" s="53"/>
      <c r="U65" s="53"/>
      <c r="V65" s="54">
        <f>COUNTIFS(Geral!R$3:R999,"Punt",Geral!A$3:A999,"Tigres",Geral!T$3:T999,A65)</f>
        <v>0</v>
      </c>
      <c r="W65" s="55">
        <f>SUMIFS(Geral!U$3:U999,Geral!R$3:R999,"Punt",Geral!A$3:A999,"Tigres",Geral!T$3:T999,A65)</f>
        <v>0</v>
      </c>
      <c r="X65" s="56">
        <f>COUNTIFS(Geral!AL$3:AL999,"Sim",Geral!AM$3:AM999,A65)+COUNTIFS(Geral!AL$3:AL999,"Sim",Geral!AN$3:AN999,A65)</f>
        <v>0</v>
      </c>
      <c r="Y65" s="56">
        <f>COUNTIFS(Geral!AZ$3:AZ999,"Sim",Geral!BA$3:BA999,A65)+COUNTIFS(Geral!AZ$3:AZ999,"Sim",Geral!BB$3:BB999,A65)</f>
        <v>0</v>
      </c>
      <c r="Z65" s="56">
        <f>COUNTIFS(Geral!AO$3:AO999,"Sim",Geral!AP$3:AP999,A65)+COUNTIFS(Geral!AO$3:AO999,"Sim",Geral!AQ$3:AQ999,A65)</f>
        <v>0</v>
      </c>
      <c r="AA65" s="57">
        <f>COUNTIFS(Geral!AR$3:AR999,"Sim",Geral!AS$3:AS999,A65)</f>
        <v>0</v>
      </c>
      <c r="AB65" s="57">
        <f>COUNTIFS(Geral!AX$3:AX999,"Sim",Geral!AY$3:AY999,A65)</f>
        <v>0</v>
      </c>
      <c r="AC65" s="58">
        <f>COUNTIFS(Geral!AT$3:AT999,"Sim",Geral!AU$3:AU999,A65)</f>
        <v>0</v>
      </c>
      <c r="AD65" s="58">
        <f>COUNTIFS(Geral!AV$3:AV999,"Sim",Geral!AW$3:AW999,A65)</f>
        <v>0</v>
      </c>
      <c r="AE65" s="57">
        <f>COUNTIFS(Geral!BC$3:BC999,"Sim",Geral!BD$3:BD999,A65)</f>
        <v>0</v>
      </c>
    </row>
    <row r="66" ht="15.75" customHeight="1">
      <c r="A66" s="49">
        <v>64.0</v>
      </c>
      <c r="B66" s="50">
        <f>COUNTIFS(Geral!R$3:R999,"Passe",Geral!A$3:A999,"Tigres",Geral!S$3:S999,A66)-G66</f>
        <v>0</v>
      </c>
      <c r="C66" s="50">
        <f>COUNTIFS(Geral!R$3:R999,"Passe",Geral!A$3:A999,"Tigres",Geral!S$3:S999,A66,Geral!X$3:X999,"Sim")</f>
        <v>0</v>
      </c>
      <c r="D66" s="50">
        <f t="shared" si="1"/>
        <v>0</v>
      </c>
      <c r="E66" s="50">
        <f>SUMIFS(Geral!S$1:S999,Geral!O$1:O999,"Passe",Geral!A$1:A999,"Tigres",Geral!P$1:P999,A66)</f>
        <v>0</v>
      </c>
      <c r="F66" s="50">
        <f>COUNTIFS(Geral!R$3:R999,"Passe",Geral!A$3:A999,"Tigres",Geral!S$3:S999,A66,Geral!V$3:V999,"Sim")</f>
        <v>0</v>
      </c>
      <c r="G66" s="50">
        <f>COUNTIFS(Geral!R$3:R999,"Passe",Geral!A$3:A999,"Tigres",Geral!S$3:S999,A66,Geral!W$3:W999,"Sim")</f>
        <v>0</v>
      </c>
      <c r="H66" s="51">
        <f>COUNTIFS(Geral!R$3:R999,"Sack",Geral!A$3:A999,"Tigres",Geral!S$3:S999,A66)</f>
        <v>0</v>
      </c>
      <c r="I66" s="51">
        <f>COUNTIFS(Geral!A$3:A999,"Tigres",Geral!Z$3:Z999,A66,Geral!Y$3:Y999,"Sim")</f>
        <v>0</v>
      </c>
      <c r="J66" s="51">
        <f>COUNTIFS(Geral!R$3:R999,"Passe",Geral!A$3:A999,"Tigres",Geral!T$3:T999,A66)</f>
        <v>0</v>
      </c>
      <c r="K66" s="50">
        <f t="shared" si="2"/>
        <v>0</v>
      </c>
      <c r="L66" s="50">
        <f>COUNTIFS(Geral!R$3:R999,"Passe",Geral!A$3:A999,"Tigres",Geral!T$3:T999,A66,Geral!X$3:X999,"Sim")</f>
        <v>0</v>
      </c>
      <c r="M66" s="50">
        <f>SUMIFS(Geral!U$3:U999,Geral!R$3:R999,"Passe",Geral!A$3:A999,"Tigres",Geral!T$3:T999,A66)</f>
        <v>0</v>
      </c>
      <c r="N66" s="50">
        <f>COUNTIFS(Geral!R$3:R999,"Passe",Geral!A$3:A999,"Tigres",Geral!T$3:T999,A66,Geral!V$3:V999,"Sim")</f>
        <v>0</v>
      </c>
      <c r="O66" s="50">
        <f>COUNTIFS(Geral!R$3:R999,"Corrida",Geral!A$3:A999,"Tigres",Geral!T$3:T999,A66)</f>
        <v>0</v>
      </c>
      <c r="P66" s="50">
        <f>SUMIFS(Geral!U$3:U999,Geral!R$3:R999,"Corrida",Geral!A$3:A999,"Tigres",Geral!T$3:T999,A66)</f>
        <v>0</v>
      </c>
      <c r="Q66" s="50">
        <f>COUNTIFS(Geral!R$3:R999,"Corrida",Geral!A$3:A999,"Tigres",Geral!T$3:T999,A66,Geral!V$3:V999,"Sim")</f>
        <v>0</v>
      </c>
      <c r="R66" s="52"/>
      <c r="S66" s="52"/>
      <c r="T66" s="53"/>
      <c r="U66" s="53"/>
      <c r="V66" s="54">
        <f>COUNTIFS(Geral!R$3:R999,"Punt",Geral!A$3:A999,"Tigres",Geral!T$3:T999,A66)</f>
        <v>0</v>
      </c>
      <c r="W66" s="55">
        <f>SUMIFS(Geral!U$3:U999,Geral!R$3:R999,"Punt",Geral!A$3:A999,"Tigres",Geral!T$3:T999,A66)</f>
        <v>0</v>
      </c>
      <c r="X66" s="56">
        <f>COUNTIFS(Geral!AL$3:AL999,"Sim",Geral!AM$3:AM999,A66)+COUNTIFS(Geral!AL$3:AL999,"Sim",Geral!AN$3:AN999,A66)</f>
        <v>0</v>
      </c>
      <c r="Y66" s="56">
        <f>COUNTIFS(Geral!AZ$3:AZ999,"Sim",Geral!BA$3:BA999,A66)+COUNTIFS(Geral!AZ$3:AZ999,"Sim",Geral!BB$3:BB999,A66)</f>
        <v>1</v>
      </c>
      <c r="Z66" s="56">
        <f>COUNTIFS(Geral!AO$3:AO999,"Sim",Geral!AP$3:AP999,A66)+COUNTIFS(Geral!AO$3:AO999,"Sim",Geral!AQ$3:AQ999,A66)</f>
        <v>0</v>
      </c>
      <c r="AA66" s="57">
        <f>COUNTIFS(Geral!AR$3:AR999,"Sim",Geral!AS$3:AS999,A66)</f>
        <v>0</v>
      </c>
      <c r="AB66" s="57">
        <f>COUNTIFS(Geral!AX$3:AX999,"Sim",Geral!AY$3:AY999,A66)</f>
        <v>0</v>
      </c>
      <c r="AC66" s="58">
        <f>COUNTIFS(Geral!AT$3:AT999,"Sim",Geral!AU$3:AU999,A66)</f>
        <v>0</v>
      </c>
      <c r="AD66" s="58">
        <f>COUNTIFS(Geral!AV$3:AV999,"Sim",Geral!AW$3:AW999,A66)</f>
        <v>0</v>
      </c>
      <c r="AE66" s="57">
        <f>COUNTIFS(Geral!BC$3:BC999,"Sim",Geral!BD$3:BD999,A66)</f>
        <v>0</v>
      </c>
    </row>
    <row r="67" ht="15.75" customHeight="1">
      <c r="A67" s="49">
        <v>65.0</v>
      </c>
      <c r="B67" s="50">
        <f>COUNTIFS(Geral!R$3:R999,"Passe",Geral!A$3:A999,"Tigres",Geral!S$3:S999,A67)-G67</f>
        <v>0</v>
      </c>
      <c r="C67" s="50">
        <f>COUNTIFS(Geral!R$3:R999,"Passe",Geral!A$3:A999,"Tigres",Geral!S$3:S999,A67,Geral!X$3:X999,"Sim")</f>
        <v>0</v>
      </c>
      <c r="D67" s="50">
        <f t="shared" si="1"/>
        <v>0</v>
      </c>
      <c r="E67" s="50">
        <f>SUMIFS(Geral!S$1:S999,Geral!O$1:O999,"Passe",Geral!A$1:A999,"Tigres",Geral!P$1:P999,A67)</f>
        <v>0</v>
      </c>
      <c r="F67" s="50">
        <f>COUNTIFS(Geral!R$3:R999,"Passe",Geral!A$3:A999,"Tigres",Geral!S$3:S999,A67,Geral!V$3:V999,"Sim")</f>
        <v>0</v>
      </c>
      <c r="G67" s="50">
        <f>COUNTIFS(Geral!R$3:R999,"Passe",Geral!A$3:A999,"Tigres",Geral!S$3:S999,A67,Geral!W$3:W999,"Sim")</f>
        <v>0</v>
      </c>
      <c r="H67" s="51">
        <f>COUNTIFS(Geral!R$3:R999,"Sack",Geral!A$3:A999,"Tigres",Geral!S$3:S999,A67)</f>
        <v>0</v>
      </c>
      <c r="I67" s="51">
        <f>COUNTIFS(Geral!A$3:A999,"Tigres",Geral!Z$3:Z999,A67,Geral!Y$3:Y999,"Sim")</f>
        <v>0</v>
      </c>
      <c r="J67" s="51">
        <f>COUNTIFS(Geral!R$3:R999,"Passe",Geral!A$3:A999,"Tigres",Geral!T$3:T999,A67)</f>
        <v>0</v>
      </c>
      <c r="K67" s="50">
        <f t="shared" si="2"/>
        <v>0</v>
      </c>
      <c r="L67" s="50">
        <f>COUNTIFS(Geral!R$3:R999,"Passe",Geral!A$3:A999,"Tigres",Geral!T$3:T999,A67,Geral!X$3:X999,"Sim")</f>
        <v>0</v>
      </c>
      <c r="M67" s="50">
        <f>SUMIFS(Geral!U$3:U999,Geral!R$3:R999,"Passe",Geral!A$3:A999,"Tigres",Geral!T$3:T999,A67)</f>
        <v>0</v>
      </c>
      <c r="N67" s="50">
        <f>COUNTIFS(Geral!R$3:R999,"Passe",Geral!A$3:A999,"Tigres",Geral!T$3:T999,A67,Geral!V$3:V999,"Sim")</f>
        <v>0</v>
      </c>
      <c r="O67" s="50">
        <f>COUNTIFS(Geral!R$3:R999,"Corrida",Geral!A$3:A999,"Tigres",Geral!T$3:T999,A67)</f>
        <v>0</v>
      </c>
      <c r="P67" s="50">
        <f>SUMIFS(Geral!U$3:U999,Geral!R$3:R999,"Corrida",Geral!A$3:A999,"Tigres",Geral!T$3:T999,A67)</f>
        <v>0</v>
      </c>
      <c r="Q67" s="50">
        <f>COUNTIFS(Geral!R$3:R999,"Corrida",Geral!A$3:A999,"Tigres",Geral!T$3:T999,A67,Geral!V$3:V999,"Sim")</f>
        <v>0</v>
      </c>
      <c r="R67" s="52"/>
      <c r="S67" s="52"/>
      <c r="T67" s="53"/>
      <c r="U67" s="53"/>
      <c r="V67" s="54">
        <f>COUNTIFS(Geral!R$3:R999,"Punt",Geral!A$3:A999,"Tigres",Geral!T$3:T999,A67)</f>
        <v>0</v>
      </c>
      <c r="W67" s="55">
        <f>SUMIFS(Geral!U$3:U999,Geral!R$3:R999,"Punt",Geral!A$3:A999,"Tigres",Geral!T$3:T999,A67)</f>
        <v>0</v>
      </c>
      <c r="X67" s="56">
        <f>COUNTIFS(Geral!AL$3:AL999,"Sim",Geral!AM$3:AM999,A67)+COUNTIFS(Geral!AL$3:AL999,"Sim",Geral!AN$3:AN999,A67)</f>
        <v>0</v>
      </c>
      <c r="Y67" s="56">
        <f>COUNTIFS(Geral!AZ$3:AZ999,"Sim",Geral!BA$3:BA999,A67)+COUNTIFS(Geral!AZ$3:AZ999,"Sim",Geral!BB$3:BB999,A67)</f>
        <v>0</v>
      </c>
      <c r="Z67" s="56">
        <f>COUNTIFS(Geral!AO$3:AO999,"Sim",Geral!AP$3:AP999,A67)+COUNTIFS(Geral!AO$3:AO999,"Sim",Geral!AQ$3:AQ999,A67)</f>
        <v>0</v>
      </c>
      <c r="AA67" s="57">
        <f>COUNTIFS(Geral!AR$3:AR999,"Sim",Geral!AS$3:AS999,A67)</f>
        <v>0</v>
      </c>
      <c r="AB67" s="57">
        <f>COUNTIFS(Geral!AX$3:AX999,"Sim",Geral!AY$3:AY999,A67)</f>
        <v>0</v>
      </c>
      <c r="AC67" s="58">
        <f>COUNTIFS(Geral!AT$3:AT999,"Sim",Geral!AU$3:AU999,A67)</f>
        <v>0</v>
      </c>
      <c r="AD67" s="58">
        <f>COUNTIFS(Geral!AV$3:AV999,"Sim",Geral!AW$3:AW999,A67)</f>
        <v>0</v>
      </c>
      <c r="AE67" s="57">
        <f>COUNTIFS(Geral!BC$3:BC999,"Sim",Geral!BD$3:BD999,A67)</f>
        <v>0</v>
      </c>
    </row>
    <row r="68" ht="15.75" customHeight="1">
      <c r="A68" s="49">
        <v>66.0</v>
      </c>
      <c r="B68" s="50">
        <f>COUNTIFS(Geral!R$3:R999,"Passe",Geral!A$3:A999,"Tigres",Geral!S$3:S999,A68)-G68</f>
        <v>0</v>
      </c>
      <c r="C68" s="50">
        <f>COUNTIFS(Geral!R$3:R999,"Passe",Geral!A$3:A999,"Tigres",Geral!S$3:S999,A68,Geral!X$3:X999,"Sim")</f>
        <v>0</v>
      </c>
      <c r="D68" s="50">
        <f t="shared" si="1"/>
        <v>0</v>
      </c>
      <c r="E68" s="50">
        <f>SUMIFS(Geral!S$1:S999,Geral!O$1:O999,"Passe",Geral!A$1:A999,"Tigres",Geral!P$1:P999,A68)</f>
        <v>0</v>
      </c>
      <c r="F68" s="50">
        <f>COUNTIFS(Geral!R$3:R999,"Passe",Geral!A$3:A999,"Tigres",Geral!S$3:S999,A68,Geral!V$3:V999,"Sim")</f>
        <v>0</v>
      </c>
      <c r="G68" s="50">
        <f>COUNTIFS(Geral!R$3:R999,"Passe",Geral!A$3:A999,"Tigres",Geral!S$3:S999,A68,Geral!W$3:W999,"Sim")</f>
        <v>0</v>
      </c>
      <c r="H68" s="51">
        <f>COUNTIFS(Geral!R$3:R999,"Sack",Geral!A$3:A999,"Tigres",Geral!S$3:S999,A68)</f>
        <v>0</v>
      </c>
      <c r="I68" s="51">
        <f>COUNTIFS(Geral!A$3:A999,"Tigres",Geral!Z$3:Z999,A68,Geral!Y$3:Y999,"Sim")</f>
        <v>0</v>
      </c>
      <c r="J68" s="51">
        <f>COUNTIFS(Geral!R$3:R999,"Passe",Geral!A$3:A999,"Tigres",Geral!T$3:T999,A68)</f>
        <v>0</v>
      </c>
      <c r="K68" s="50">
        <f t="shared" si="2"/>
        <v>0</v>
      </c>
      <c r="L68" s="50">
        <f>COUNTIFS(Geral!R$3:R999,"Passe",Geral!A$3:A999,"Tigres",Geral!T$3:T999,A68,Geral!X$3:X999,"Sim")</f>
        <v>0</v>
      </c>
      <c r="M68" s="50">
        <f>SUMIFS(Geral!U$3:U999,Geral!R$3:R999,"Passe",Geral!A$3:A999,"Tigres",Geral!T$3:T999,A68)</f>
        <v>0</v>
      </c>
      <c r="N68" s="50">
        <f>COUNTIFS(Geral!R$3:R999,"Passe",Geral!A$3:A999,"Tigres",Geral!T$3:T999,A68,Geral!V$3:V999,"Sim")</f>
        <v>0</v>
      </c>
      <c r="O68" s="50">
        <f>COUNTIFS(Geral!R$3:R999,"Corrida",Geral!A$3:A999,"Tigres",Geral!T$3:T999,A68)</f>
        <v>0</v>
      </c>
      <c r="P68" s="50">
        <f>SUMIFS(Geral!U$3:U999,Geral!R$3:R999,"Corrida",Geral!A$3:A999,"Tigres",Geral!T$3:T999,A68)</f>
        <v>0</v>
      </c>
      <c r="Q68" s="50">
        <f>COUNTIFS(Geral!R$3:R999,"Corrida",Geral!A$3:A999,"Tigres",Geral!T$3:T999,A68,Geral!V$3:V999,"Sim")</f>
        <v>0</v>
      </c>
      <c r="R68" s="52"/>
      <c r="S68" s="52"/>
      <c r="T68" s="53"/>
      <c r="U68" s="53"/>
      <c r="V68" s="54">
        <f>COUNTIFS(Geral!R$3:R999,"Punt",Geral!A$3:A999,"Tigres",Geral!T$3:T999,A68)</f>
        <v>0</v>
      </c>
      <c r="W68" s="55">
        <f>SUMIFS(Geral!U$3:U999,Geral!R$3:R999,"Punt",Geral!A$3:A999,"Tigres",Geral!T$3:T999,A68)</f>
        <v>0</v>
      </c>
      <c r="X68" s="56">
        <f>COUNTIFS(Geral!AL$3:AL999,"Sim",Geral!AM$3:AM999,A68)+COUNTIFS(Geral!AL$3:AL999,"Sim",Geral!AN$3:AN999,A68)</f>
        <v>0</v>
      </c>
      <c r="Y68" s="56">
        <f>COUNTIFS(Geral!AZ$3:AZ999,"Sim",Geral!BA$3:BA999,A68)+COUNTIFS(Geral!AZ$3:AZ999,"Sim",Geral!BB$3:BB999,A68)</f>
        <v>0</v>
      </c>
      <c r="Z68" s="56">
        <f>COUNTIFS(Geral!AO$3:AO999,"Sim",Geral!AP$3:AP999,A68)+COUNTIFS(Geral!AO$3:AO999,"Sim",Geral!AQ$3:AQ999,A68)</f>
        <v>0</v>
      </c>
      <c r="AA68" s="57">
        <f>COUNTIFS(Geral!AR$3:AR999,"Sim",Geral!AS$3:AS999,A68)</f>
        <v>0</v>
      </c>
      <c r="AB68" s="57">
        <f>COUNTIFS(Geral!AX$3:AX999,"Sim",Geral!AY$3:AY999,A68)</f>
        <v>0</v>
      </c>
      <c r="AC68" s="58">
        <f>COUNTIFS(Geral!AT$3:AT999,"Sim",Geral!AU$3:AU999,A68)</f>
        <v>0</v>
      </c>
      <c r="AD68" s="58">
        <f>COUNTIFS(Geral!AV$3:AV999,"Sim",Geral!AW$3:AW999,A68)</f>
        <v>0</v>
      </c>
      <c r="AE68" s="57">
        <f>COUNTIFS(Geral!BC$3:BC999,"Sim",Geral!BD$3:BD999,A68)</f>
        <v>0</v>
      </c>
    </row>
    <row r="69" ht="15.75" customHeight="1">
      <c r="A69" s="49">
        <v>67.0</v>
      </c>
      <c r="B69" s="50">
        <f>COUNTIFS(Geral!R$3:R999,"Passe",Geral!A$3:A999,"Tigres",Geral!S$3:S999,A69)-G69</f>
        <v>0</v>
      </c>
      <c r="C69" s="50">
        <f>COUNTIFS(Geral!R$3:R999,"Passe",Geral!A$3:A999,"Tigres",Geral!S$3:S999,A69,Geral!X$3:X999,"Sim")</f>
        <v>0</v>
      </c>
      <c r="D69" s="50">
        <f t="shared" si="1"/>
        <v>0</v>
      </c>
      <c r="E69" s="50">
        <f>SUMIFS(Geral!S$1:S999,Geral!O$1:O999,"Passe",Geral!A$1:A999,"Tigres",Geral!P$1:P999,A69)</f>
        <v>0</v>
      </c>
      <c r="F69" s="50">
        <f>COUNTIFS(Geral!R$3:R999,"Passe",Geral!A$3:A999,"Tigres",Geral!S$3:S999,A69,Geral!V$3:V999,"Sim")</f>
        <v>0</v>
      </c>
      <c r="G69" s="50">
        <f>COUNTIFS(Geral!R$3:R999,"Passe",Geral!A$3:A999,"Tigres",Geral!S$3:S999,A69,Geral!W$3:W999,"Sim")</f>
        <v>0</v>
      </c>
      <c r="H69" s="51">
        <f>COUNTIFS(Geral!R$3:R999,"Sack",Geral!A$3:A999,"Tigres",Geral!S$3:S999,A69)</f>
        <v>0</v>
      </c>
      <c r="I69" s="51">
        <f>COUNTIFS(Geral!A$3:A999,"Tigres",Geral!Z$3:Z999,A69,Geral!Y$3:Y999,"Sim")</f>
        <v>0</v>
      </c>
      <c r="J69" s="51">
        <f>COUNTIFS(Geral!R$3:R999,"Passe",Geral!A$3:A999,"Tigres",Geral!T$3:T999,A69)</f>
        <v>0</v>
      </c>
      <c r="K69" s="50">
        <f t="shared" si="2"/>
        <v>0</v>
      </c>
      <c r="L69" s="50">
        <f>COUNTIFS(Geral!R$3:R999,"Passe",Geral!A$3:A999,"Tigres",Geral!T$3:T999,A69,Geral!X$3:X999,"Sim")</f>
        <v>0</v>
      </c>
      <c r="M69" s="50">
        <f>SUMIFS(Geral!U$3:U999,Geral!R$3:R999,"Passe",Geral!A$3:A999,"Tigres",Geral!T$3:T999,A69)</f>
        <v>0</v>
      </c>
      <c r="N69" s="50">
        <f>COUNTIFS(Geral!R$3:R999,"Passe",Geral!A$3:A999,"Tigres",Geral!T$3:T999,A69,Geral!V$3:V999,"Sim")</f>
        <v>0</v>
      </c>
      <c r="O69" s="50">
        <f>COUNTIFS(Geral!R$3:R999,"Corrida",Geral!A$3:A999,"Tigres",Geral!T$3:T999,A69)</f>
        <v>0</v>
      </c>
      <c r="P69" s="50">
        <f>SUMIFS(Geral!U$3:U999,Geral!R$3:R999,"Corrida",Geral!A$3:A999,"Tigres",Geral!T$3:T999,A69)</f>
        <v>0</v>
      </c>
      <c r="Q69" s="50">
        <f>COUNTIFS(Geral!R$3:R999,"Corrida",Geral!A$3:A999,"Tigres",Geral!T$3:T999,A69,Geral!V$3:V999,"Sim")</f>
        <v>0</v>
      </c>
      <c r="R69" s="52"/>
      <c r="S69" s="52"/>
      <c r="T69" s="53"/>
      <c r="U69" s="53"/>
      <c r="V69" s="54">
        <f>COUNTIFS(Geral!R$3:R999,"Punt",Geral!A$3:A999,"Tigres",Geral!T$3:T999,A69)</f>
        <v>0</v>
      </c>
      <c r="W69" s="55">
        <f>SUMIFS(Geral!U$3:U999,Geral!R$3:R999,"Punt",Geral!A$3:A999,"Tigres",Geral!T$3:T999,A69)</f>
        <v>0</v>
      </c>
      <c r="X69" s="56">
        <f>COUNTIFS(Geral!AL$3:AL999,"Sim",Geral!AM$3:AM999,A69)+COUNTIFS(Geral!AL$3:AL999,"Sim",Geral!AN$3:AN999,A69)</f>
        <v>0</v>
      </c>
      <c r="Y69" s="56">
        <f>COUNTIFS(Geral!AZ$3:AZ999,"Sim",Geral!BA$3:BA999,A69)+COUNTIFS(Geral!AZ$3:AZ999,"Sim",Geral!BB$3:BB999,A69)</f>
        <v>0</v>
      </c>
      <c r="Z69" s="56">
        <f>COUNTIFS(Geral!AO$3:AO999,"Sim",Geral!AP$3:AP999,A69)+COUNTIFS(Geral!AO$3:AO999,"Sim",Geral!AQ$3:AQ999,A69)</f>
        <v>0</v>
      </c>
      <c r="AA69" s="57">
        <f>COUNTIFS(Geral!AR$3:AR999,"Sim",Geral!AS$3:AS999,A69)</f>
        <v>0</v>
      </c>
      <c r="AB69" s="57">
        <f>COUNTIFS(Geral!AX$3:AX999,"Sim",Geral!AY$3:AY999,A69)</f>
        <v>0</v>
      </c>
      <c r="AC69" s="58">
        <f>COUNTIFS(Geral!AT$3:AT999,"Sim",Geral!AU$3:AU999,A69)</f>
        <v>0</v>
      </c>
      <c r="AD69" s="58">
        <f>COUNTIFS(Geral!AV$3:AV999,"Sim",Geral!AW$3:AW999,A69)</f>
        <v>0</v>
      </c>
      <c r="AE69" s="57">
        <f>COUNTIFS(Geral!BC$3:BC999,"Sim",Geral!BD$3:BD999,A69)</f>
        <v>0</v>
      </c>
    </row>
    <row r="70" ht="15.75" customHeight="1">
      <c r="A70" s="49">
        <v>68.0</v>
      </c>
      <c r="B70" s="50">
        <f>COUNTIFS(Geral!R$3:R999,"Passe",Geral!A$3:A999,"Tigres",Geral!S$3:S999,A70)-G70</f>
        <v>0</v>
      </c>
      <c r="C70" s="50">
        <f>COUNTIFS(Geral!R$3:R999,"Passe",Geral!A$3:A999,"Tigres",Geral!S$3:S999,A70,Geral!X$3:X999,"Sim")</f>
        <v>0</v>
      </c>
      <c r="D70" s="50">
        <f t="shared" si="1"/>
        <v>0</v>
      </c>
      <c r="E70" s="50">
        <f>SUMIFS(Geral!S$1:S999,Geral!O$1:O999,"Passe",Geral!A$1:A999,"Tigres",Geral!P$1:P999,A70)</f>
        <v>0</v>
      </c>
      <c r="F70" s="50">
        <f>COUNTIFS(Geral!R$3:R999,"Passe",Geral!A$3:A999,"Tigres",Geral!S$3:S999,A70,Geral!V$3:V999,"Sim")</f>
        <v>0</v>
      </c>
      <c r="G70" s="50">
        <f>COUNTIFS(Geral!R$3:R999,"Passe",Geral!A$3:A999,"Tigres",Geral!S$3:S999,A70,Geral!W$3:W999,"Sim")</f>
        <v>0</v>
      </c>
      <c r="H70" s="51">
        <f>COUNTIFS(Geral!R$3:R999,"Sack",Geral!A$3:A999,"Tigres",Geral!S$3:S999,A70)</f>
        <v>0</v>
      </c>
      <c r="I70" s="51">
        <f>COUNTIFS(Geral!A$3:A999,"Tigres",Geral!Z$3:Z999,A70,Geral!Y$3:Y999,"Sim")</f>
        <v>0</v>
      </c>
      <c r="J70" s="51">
        <f>COUNTIFS(Geral!R$3:R999,"Passe",Geral!A$3:A999,"Tigres",Geral!T$3:T999,A70)</f>
        <v>0</v>
      </c>
      <c r="K70" s="50">
        <f t="shared" si="2"/>
        <v>0</v>
      </c>
      <c r="L70" s="50">
        <f>COUNTIFS(Geral!R$3:R999,"Passe",Geral!A$3:A999,"Tigres",Geral!T$3:T999,A70,Geral!X$3:X999,"Sim")</f>
        <v>0</v>
      </c>
      <c r="M70" s="50">
        <f>SUMIFS(Geral!U$3:U999,Geral!R$3:R999,"Passe",Geral!A$3:A999,"Tigres",Geral!T$3:T999,A70)</f>
        <v>0</v>
      </c>
      <c r="N70" s="50">
        <f>COUNTIFS(Geral!R$3:R999,"Passe",Geral!A$3:A999,"Tigres",Geral!T$3:T999,A70,Geral!V$3:V999,"Sim")</f>
        <v>0</v>
      </c>
      <c r="O70" s="50">
        <f>COUNTIFS(Geral!R$3:R999,"Corrida",Geral!A$3:A999,"Tigres",Geral!T$3:T999,A70)</f>
        <v>0</v>
      </c>
      <c r="P70" s="50">
        <f>SUMIFS(Geral!U$3:U999,Geral!R$3:R999,"Corrida",Geral!A$3:A999,"Tigres",Geral!T$3:T999,A70)</f>
        <v>0</v>
      </c>
      <c r="Q70" s="50">
        <f>COUNTIFS(Geral!R$3:R999,"Corrida",Geral!A$3:A999,"Tigres",Geral!T$3:T999,A70,Geral!V$3:V999,"Sim")</f>
        <v>0</v>
      </c>
      <c r="R70" s="52"/>
      <c r="S70" s="52"/>
      <c r="T70" s="53"/>
      <c r="U70" s="53"/>
      <c r="V70" s="54">
        <f>COUNTIFS(Geral!R$3:R999,"Punt",Geral!A$3:A999,"Tigres",Geral!T$3:T999,A70)</f>
        <v>0</v>
      </c>
      <c r="W70" s="55">
        <f>SUMIFS(Geral!U$3:U999,Geral!R$3:R999,"Punt",Geral!A$3:A999,"Tigres",Geral!T$3:T999,A70)</f>
        <v>0</v>
      </c>
      <c r="X70" s="56">
        <f>COUNTIFS(Geral!AL$3:AL999,"Sim",Geral!AM$3:AM999,A70)+COUNTIFS(Geral!AL$3:AL999,"Sim",Geral!AN$3:AN999,A70)</f>
        <v>0</v>
      </c>
      <c r="Y70" s="56">
        <f>COUNTIFS(Geral!AZ$3:AZ999,"Sim",Geral!BA$3:BA999,A70)+COUNTIFS(Geral!AZ$3:AZ999,"Sim",Geral!BB$3:BB999,A70)</f>
        <v>0</v>
      </c>
      <c r="Z70" s="56">
        <f>COUNTIFS(Geral!AO$3:AO999,"Sim",Geral!AP$3:AP999,A70)+COUNTIFS(Geral!AO$3:AO999,"Sim",Geral!AQ$3:AQ999,A70)</f>
        <v>0</v>
      </c>
      <c r="AA70" s="57">
        <f>COUNTIFS(Geral!AR$3:AR999,"Sim",Geral!AS$3:AS999,A70)</f>
        <v>0</v>
      </c>
      <c r="AB70" s="57">
        <f>COUNTIFS(Geral!AX$3:AX999,"Sim",Geral!AY$3:AY999,A70)</f>
        <v>0</v>
      </c>
      <c r="AC70" s="58">
        <f>COUNTIFS(Geral!AT$3:AT999,"Sim",Geral!AU$3:AU999,A70)</f>
        <v>0</v>
      </c>
      <c r="AD70" s="58">
        <f>COUNTIFS(Geral!AV$3:AV999,"Sim",Geral!AW$3:AW999,A70)</f>
        <v>0</v>
      </c>
      <c r="AE70" s="57">
        <f>COUNTIFS(Geral!BC$3:BC999,"Sim",Geral!BD$3:BD999,A70)</f>
        <v>0</v>
      </c>
    </row>
    <row r="71" ht="15.75" customHeight="1">
      <c r="A71" s="49">
        <v>69.0</v>
      </c>
      <c r="B71" s="50">
        <f>COUNTIFS(Geral!R$3:R999,"Passe",Geral!A$3:A999,"Tigres",Geral!S$3:S999,A71)-G71</f>
        <v>0</v>
      </c>
      <c r="C71" s="50">
        <f>COUNTIFS(Geral!R$3:R999,"Passe",Geral!A$3:A999,"Tigres",Geral!S$3:S999,A71,Geral!X$3:X999,"Sim")</f>
        <v>0</v>
      </c>
      <c r="D71" s="50">
        <f t="shared" si="1"/>
        <v>0</v>
      </c>
      <c r="E71" s="50">
        <f>SUMIFS(Geral!S$1:S999,Geral!O$1:O999,"Passe",Geral!A$1:A999,"Tigres",Geral!P$1:P999,A71)</f>
        <v>0</v>
      </c>
      <c r="F71" s="50">
        <f>COUNTIFS(Geral!R$3:R999,"Passe",Geral!A$3:A999,"Tigres",Geral!S$3:S999,A71,Geral!V$3:V999,"Sim")</f>
        <v>0</v>
      </c>
      <c r="G71" s="50">
        <f>COUNTIFS(Geral!R$3:R999,"Passe",Geral!A$3:A999,"Tigres",Geral!S$3:S999,A71,Geral!W$3:W999,"Sim")</f>
        <v>0</v>
      </c>
      <c r="H71" s="51">
        <f>COUNTIFS(Geral!R$3:R999,"Sack",Geral!A$3:A999,"Tigres",Geral!S$3:S999,A71)</f>
        <v>0</v>
      </c>
      <c r="I71" s="51">
        <f>COUNTIFS(Geral!A$3:A999,"Tigres",Geral!Z$3:Z999,A71,Geral!Y$3:Y999,"Sim")</f>
        <v>0</v>
      </c>
      <c r="J71" s="51">
        <f>COUNTIFS(Geral!R$3:R999,"Passe",Geral!A$3:A999,"Tigres",Geral!T$3:T999,A71)</f>
        <v>0</v>
      </c>
      <c r="K71" s="50">
        <f t="shared" si="2"/>
        <v>0</v>
      </c>
      <c r="L71" s="50">
        <f>COUNTIFS(Geral!R$3:R999,"Passe",Geral!A$3:A999,"Tigres",Geral!T$3:T999,A71,Geral!X$3:X999,"Sim")</f>
        <v>0</v>
      </c>
      <c r="M71" s="50">
        <f>SUMIFS(Geral!U$3:U999,Geral!R$3:R999,"Passe",Geral!A$3:A999,"Tigres",Geral!T$3:T999,A71)</f>
        <v>0</v>
      </c>
      <c r="N71" s="50">
        <f>COUNTIFS(Geral!R$3:R999,"Passe",Geral!A$3:A999,"Tigres",Geral!T$3:T999,A71,Geral!V$3:V999,"Sim")</f>
        <v>0</v>
      </c>
      <c r="O71" s="50">
        <f>COUNTIFS(Geral!R$3:R999,"Corrida",Geral!A$3:A999,"Tigres",Geral!T$3:T999,A71)</f>
        <v>0</v>
      </c>
      <c r="P71" s="50">
        <f>SUMIFS(Geral!U$3:U999,Geral!R$3:R999,"Corrida",Geral!A$3:A999,"Tigres",Geral!T$3:T999,A71)</f>
        <v>0</v>
      </c>
      <c r="Q71" s="50">
        <f>COUNTIFS(Geral!R$3:R999,"Corrida",Geral!A$3:A999,"Tigres",Geral!T$3:T999,A71,Geral!V$3:V999,"Sim")</f>
        <v>0</v>
      </c>
      <c r="R71" s="52"/>
      <c r="S71" s="52"/>
      <c r="T71" s="53"/>
      <c r="U71" s="53"/>
      <c r="V71" s="54">
        <f>COUNTIFS(Geral!R$3:R999,"Punt",Geral!A$3:A999,"Tigres",Geral!T$3:T999,A71)</f>
        <v>0</v>
      </c>
      <c r="W71" s="55">
        <f>SUMIFS(Geral!U$3:U999,Geral!R$3:R999,"Punt",Geral!A$3:A999,"Tigres",Geral!T$3:T999,A71)</f>
        <v>0</v>
      </c>
      <c r="X71" s="56">
        <f>COUNTIFS(Geral!AL$3:AL999,"Sim",Geral!AM$3:AM999,A71)+COUNTIFS(Geral!AL$3:AL999,"Sim",Geral!AN$3:AN999,A71)</f>
        <v>0</v>
      </c>
      <c r="Y71" s="56">
        <f>COUNTIFS(Geral!AZ$3:AZ999,"Sim",Geral!BA$3:BA999,A71)+COUNTIFS(Geral!AZ$3:AZ999,"Sim",Geral!BB$3:BB999,A71)</f>
        <v>0</v>
      </c>
      <c r="Z71" s="56">
        <f>COUNTIFS(Geral!AO$3:AO999,"Sim",Geral!AP$3:AP999,A71)+COUNTIFS(Geral!AO$3:AO999,"Sim",Geral!AQ$3:AQ999,A71)</f>
        <v>0</v>
      </c>
      <c r="AA71" s="57">
        <f>COUNTIFS(Geral!AR$3:AR999,"Sim",Geral!AS$3:AS999,A71)</f>
        <v>0</v>
      </c>
      <c r="AB71" s="57">
        <f>COUNTIFS(Geral!AX$3:AX999,"Sim",Geral!AY$3:AY999,A71)</f>
        <v>0</v>
      </c>
      <c r="AC71" s="58">
        <f>COUNTIFS(Geral!AT$3:AT999,"Sim",Geral!AU$3:AU999,A71)</f>
        <v>0</v>
      </c>
      <c r="AD71" s="58">
        <f>COUNTIFS(Geral!AV$3:AV999,"Sim",Geral!AW$3:AW999,A71)</f>
        <v>0</v>
      </c>
      <c r="AE71" s="57">
        <f>COUNTIFS(Geral!BC$3:BC999,"Sim",Geral!BD$3:BD999,A71)</f>
        <v>0</v>
      </c>
    </row>
    <row r="72" ht="15.75" customHeight="1">
      <c r="A72" s="49">
        <v>70.0</v>
      </c>
      <c r="B72" s="50">
        <f>COUNTIFS(Geral!R$3:R999,"Passe",Geral!A$3:A999,"Tigres",Geral!S$3:S999,A72)-G72</f>
        <v>0</v>
      </c>
      <c r="C72" s="50">
        <f>COUNTIFS(Geral!R$3:R999,"Passe",Geral!A$3:A999,"Tigres",Geral!S$3:S999,A72,Geral!X$3:X999,"Sim")</f>
        <v>0</v>
      </c>
      <c r="D72" s="50">
        <f t="shared" si="1"/>
        <v>0</v>
      </c>
      <c r="E72" s="50">
        <f>SUMIFS(Geral!S$1:S999,Geral!O$1:O999,"Passe",Geral!A$1:A999,"Tigres",Geral!P$1:P999,A72)</f>
        <v>0</v>
      </c>
      <c r="F72" s="50">
        <f>COUNTIFS(Geral!R$3:R999,"Passe",Geral!A$3:A999,"Tigres",Geral!S$3:S999,A72,Geral!V$3:V999,"Sim")</f>
        <v>0</v>
      </c>
      <c r="G72" s="50">
        <f>COUNTIFS(Geral!R$3:R999,"Passe",Geral!A$3:A999,"Tigres",Geral!S$3:S999,A72,Geral!W$3:W999,"Sim")</f>
        <v>0</v>
      </c>
      <c r="H72" s="51">
        <f>COUNTIFS(Geral!R$3:R999,"Sack",Geral!A$3:A999,"Tigres",Geral!S$3:S999,A72)</f>
        <v>0</v>
      </c>
      <c r="I72" s="51">
        <f>COUNTIFS(Geral!A$3:A999,"Tigres",Geral!Z$3:Z999,A72,Geral!Y$3:Y999,"Sim")</f>
        <v>0</v>
      </c>
      <c r="J72" s="51">
        <f>COUNTIFS(Geral!R$3:R999,"Passe",Geral!A$3:A999,"Tigres",Geral!T$3:T999,A72)</f>
        <v>0</v>
      </c>
      <c r="K72" s="50">
        <f t="shared" si="2"/>
        <v>0</v>
      </c>
      <c r="L72" s="50">
        <f>COUNTIFS(Geral!R$3:R999,"Passe",Geral!A$3:A999,"Tigres",Geral!T$3:T999,A72,Geral!X$3:X999,"Sim")</f>
        <v>0</v>
      </c>
      <c r="M72" s="50">
        <f>SUMIFS(Geral!U$3:U999,Geral!R$3:R999,"Passe",Geral!A$3:A999,"Tigres",Geral!T$3:T999,A72)</f>
        <v>0</v>
      </c>
      <c r="N72" s="50">
        <f>COUNTIFS(Geral!R$3:R999,"Passe",Geral!A$3:A999,"Tigres",Geral!T$3:T999,A72,Geral!V$3:V999,"Sim")</f>
        <v>0</v>
      </c>
      <c r="O72" s="50">
        <f>COUNTIFS(Geral!R$3:R999,"Corrida",Geral!A$3:A999,"Tigres",Geral!T$3:T999,A72)</f>
        <v>0</v>
      </c>
      <c r="P72" s="50">
        <f>SUMIFS(Geral!U$3:U999,Geral!R$3:R999,"Corrida",Geral!A$3:A999,"Tigres",Geral!T$3:T999,A72)</f>
        <v>0</v>
      </c>
      <c r="Q72" s="50">
        <f>COUNTIFS(Geral!R$3:R999,"Corrida",Geral!A$3:A999,"Tigres",Geral!T$3:T999,A72,Geral!V$3:V999,"Sim")</f>
        <v>0</v>
      </c>
      <c r="R72" s="52"/>
      <c r="S72" s="52"/>
      <c r="T72" s="53"/>
      <c r="U72" s="53"/>
      <c r="V72" s="54">
        <f>COUNTIFS(Geral!R$3:R999,"Punt",Geral!A$3:A999,"Tigres",Geral!T$3:T999,A72)</f>
        <v>0</v>
      </c>
      <c r="W72" s="55">
        <f>SUMIFS(Geral!U$3:U999,Geral!R$3:R999,"Punt",Geral!A$3:A999,"Tigres",Geral!T$3:T999,A72)</f>
        <v>0</v>
      </c>
      <c r="X72" s="56">
        <f>COUNTIFS(Geral!AL$3:AL999,"Sim",Geral!AM$3:AM999,A72)+COUNTIFS(Geral!AL$3:AL999,"Sim",Geral!AN$3:AN999,A72)</f>
        <v>0</v>
      </c>
      <c r="Y72" s="56">
        <f>COUNTIFS(Geral!AZ$3:AZ999,"Sim",Geral!BA$3:BA999,A72)+COUNTIFS(Geral!AZ$3:AZ999,"Sim",Geral!BB$3:BB999,A72)</f>
        <v>0</v>
      </c>
      <c r="Z72" s="56">
        <f>COUNTIFS(Geral!AO$3:AO999,"Sim",Geral!AP$3:AP999,A72)+COUNTIFS(Geral!AO$3:AO999,"Sim",Geral!AQ$3:AQ999,A72)</f>
        <v>0</v>
      </c>
      <c r="AA72" s="57">
        <f>COUNTIFS(Geral!AR$3:AR999,"Sim",Geral!AS$3:AS999,A72)</f>
        <v>0</v>
      </c>
      <c r="AB72" s="57">
        <f>COUNTIFS(Geral!AX$3:AX999,"Sim",Geral!AY$3:AY999,A72)</f>
        <v>0</v>
      </c>
      <c r="AC72" s="58">
        <f>COUNTIFS(Geral!AT$3:AT999,"Sim",Geral!AU$3:AU999,A72)</f>
        <v>0</v>
      </c>
      <c r="AD72" s="58">
        <f>COUNTIFS(Geral!AV$3:AV999,"Sim",Geral!AW$3:AW999,A72)</f>
        <v>0</v>
      </c>
      <c r="AE72" s="57">
        <f>COUNTIFS(Geral!BC$3:BC999,"Sim",Geral!BD$3:BD999,A72)</f>
        <v>0</v>
      </c>
    </row>
    <row r="73" ht="15.75" customHeight="1">
      <c r="A73" s="49">
        <v>71.0</v>
      </c>
      <c r="B73" s="50">
        <f>COUNTIFS(Geral!R$3:R999,"Passe",Geral!A$3:A999,"Tigres",Geral!S$3:S999,A73)-G73</f>
        <v>0</v>
      </c>
      <c r="C73" s="50">
        <f>COUNTIFS(Geral!R$3:R999,"Passe",Geral!A$3:A999,"Tigres",Geral!S$3:S999,A73,Geral!X$3:X999,"Sim")</f>
        <v>0</v>
      </c>
      <c r="D73" s="50">
        <f t="shared" si="1"/>
        <v>0</v>
      </c>
      <c r="E73" s="50">
        <f>SUMIFS(Geral!S$1:S999,Geral!O$1:O999,"Passe",Geral!A$1:A999,"Tigres",Geral!P$1:P999,A73)</f>
        <v>0</v>
      </c>
      <c r="F73" s="50">
        <f>COUNTIFS(Geral!R$3:R999,"Passe",Geral!A$3:A999,"Tigres",Geral!S$3:S999,A73,Geral!V$3:V999,"Sim")</f>
        <v>0</v>
      </c>
      <c r="G73" s="50">
        <f>COUNTIFS(Geral!R$3:R999,"Passe",Geral!A$3:A999,"Tigres",Geral!S$3:S999,A73,Geral!W$3:W999,"Sim")</f>
        <v>0</v>
      </c>
      <c r="H73" s="51">
        <f>COUNTIFS(Geral!R$3:R999,"Sack",Geral!A$3:A999,"Tigres",Geral!S$3:S999,A73)</f>
        <v>0</v>
      </c>
      <c r="I73" s="51">
        <f>COUNTIFS(Geral!A$3:A999,"Tigres",Geral!Z$3:Z999,A73,Geral!Y$3:Y999,"Sim")</f>
        <v>0</v>
      </c>
      <c r="J73" s="51">
        <f>COUNTIFS(Geral!R$3:R999,"Passe",Geral!A$3:A999,"Tigres",Geral!T$3:T999,A73)</f>
        <v>0</v>
      </c>
      <c r="K73" s="50">
        <f t="shared" si="2"/>
        <v>0</v>
      </c>
      <c r="L73" s="50">
        <f>COUNTIFS(Geral!R$3:R999,"Passe",Geral!A$3:A999,"Tigres",Geral!T$3:T999,A73,Geral!X$3:X999,"Sim")</f>
        <v>0</v>
      </c>
      <c r="M73" s="50">
        <f>SUMIFS(Geral!U$3:U999,Geral!R$3:R999,"Passe",Geral!A$3:A999,"Tigres",Geral!T$3:T999,A73)</f>
        <v>0</v>
      </c>
      <c r="N73" s="50">
        <f>COUNTIFS(Geral!R$3:R999,"Passe",Geral!A$3:A999,"Tigres",Geral!T$3:T999,A73,Geral!V$3:V999,"Sim")</f>
        <v>0</v>
      </c>
      <c r="O73" s="50">
        <f>COUNTIFS(Geral!R$3:R999,"Corrida",Geral!A$3:A999,"Tigres",Geral!T$3:T999,A73)</f>
        <v>0</v>
      </c>
      <c r="P73" s="50">
        <f>SUMIFS(Geral!U$3:U999,Geral!R$3:R999,"Corrida",Geral!A$3:A999,"Tigres",Geral!T$3:T999,A73)</f>
        <v>0</v>
      </c>
      <c r="Q73" s="50">
        <f>COUNTIFS(Geral!R$3:R999,"Corrida",Geral!A$3:A999,"Tigres",Geral!T$3:T999,A73,Geral!V$3:V999,"Sim")</f>
        <v>0</v>
      </c>
      <c r="R73" s="52"/>
      <c r="S73" s="52"/>
      <c r="T73" s="53"/>
      <c r="U73" s="53"/>
      <c r="V73" s="54">
        <f>COUNTIFS(Geral!R$3:R999,"Punt",Geral!A$3:A999,"Tigres",Geral!T$3:T999,A73)</f>
        <v>0</v>
      </c>
      <c r="W73" s="55">
        <f>SUMIFS(Geral!U$3:U999,Geral!R$3:R999,"Punt",Geral!A$3:A999,"Tigres",Geral!T$3:T999,A73)</f>
        <v>0</v>
      </c>
      <c r="X73" s="56">
        <f>COUNTIFS(Geral!AL$3:AL999,"Sim",Geral!AM$3:AM999,A73)+COUNTIFS(Geral!AL$3:AL999,"Sim",Geral!AN$3:AN999,A73)</f>
        <v>0</v>
      </c>
      <c r="Y73" s="56">
        <f>COUNTIFS(Geral!AZ$3:AZ999,"Sim",Geral!BA$3:BA999,A73)+COUNTIFS(Geral!AZ$3:AZ999,"Sim",Geral!BB$3:BB999,A73)</f>
        <v>0</v>
      </c>
      <c r="Z73" s="56">
        <f>COUNTIFS(Geral!AO$3:AO999,"Sim",Geral!AP$3:AP999,A73)+COUNTIFS(Geral!AO$3:AO999,"Sim",Geral!AQ$3:AQ999,A73)</f>
        <v>0</v>
      </c>
      <c r="AA73" s="57">
        <f>COUNTIFS(Geral!AR$3:AR999,"Sim",Geral!AS$3:AS999,A73)</f>
        <v>0</v>
      </c>
      <c r="AB73" s="57">
        <f>COUNTIFS(Geral!AX$3:AX999,"Sim",Geral!AY$3:AY999,A73)</f>
        <v>0</v>
      </c>
      <c r="AC73" s="58">
        <f>COUNTIFS(Geral!AT$3:AT999,"Sim",Geral!AU$3:AU999,A73)</f>
        <v>0</v>
      </c>
      <c r="AD73" s="58">
        <f>COUNTIFS(Geral!AV$3:AV999,"Sim",Geral!AW$3:AW999,A73)</f>
        <v>0</v>
      </c>
      <c r="AE73" s="57">
        <f>COUNTIFS(Geral!BC$3:BC999,"Sim",Geral!BD$3:BD999,A73)</f>
        <v>0</v>
      </c>
    </row>
    <row r="74" ht="15.75" customHeight="1">
      <c r="A74" s="49">
        <v>72.0</v>
      </c>
      <c r="B74" s="50">
        <f>COUNTIFS(Geral!R$3:R999,"Passe",Geral!A$3:A999,"Tigres",Geral!S$3:S999,A74)-G74</f>
        <v>0</v>
      </c>
      <c r="C74" s="50">
        <f>COUNTIFS(Geral!R$3:R999,"Passe",Geral!A$3:A999,"Tigres",Geral!S$3:S999,A74,Geral!X$3:X999,"Sim")</f>
        <v>0</v>
      </c>
      <c r="D74" s="50">
        <f t="shared" si="1"/>
        <v>0</v>
      </c>
      <c r="E74" s="50">
        <f>SUMIFS(Geral!S$1:S999,Geral!O$1:O999,"Passe",Geral!A$1:A999,"Tigres",Geral!P$1:P999,A74)</f>
        <v>0</v>
      </c>
      <c r="F74" s="50">
        <f>COUNTIFS(Geral!R$3:R999,"Passe",Geral!A$3:A999,"Tigres",Geral!S$3:S999,A74,Geral!V$3:V999,"Sim")</f>
        <v>0</v>
      </c>
      <c r="G74" s="50">
        <f>COUNTIFS(Geral!R$3:R999,"Passe",Geral!A$3:A999,"Tigres",Geral!S$3:S999,A74,Geral!W$3:W999,"Sim")</f>
        <v>0</v>
      </c>
      <c r="H74" s="51">
        <f>COUNTIFS(Geral!R$3:R999,"Sack",Geral!A$3:A999,"Tigres",Geral!S$3:S999,A74)</f>
        <v>0</v>
      </c>
      <c r="I74" s="51">
        <f>COUNTIFS(Geral!A$3:A999,"Tigres",Geral!Z$3:Z999,A74,Geral!Y$3:Y999,"Sim")</f>
        <v>0</v>
      </c>
      <c r="J74" s="51">
        <f>COUNTIFS(Geral!R$3:R999,"Passe",Geral!A$3:A999,"Tigres",Geral!T$3:T999,A74)</f>
        <v>0</v>
      </c>
      <c r="K74" s="50">
        <f t="shared" si="2"/>
        <v>0</v>
      </c>
      <c r="L74" s="50">
        <f>COUNTIFS(Geral!R$3:R999,"Passe",Geral!A$3:A999,"Tigres",Geral!T$3:T999,A74,Geral!X$3:X999,"Sim")</f>
        <v>0</v>
      </c>
      <c r="M74" s="50">
        <f>SUMIFS(Geral!U$3:U999,Geral!R$3:R999,"Passe",Geral!A$3:A999,"Tigres",Geral!T$3:T999,A74)</f>
        <v>0</v>
      </c>
      <c r="N74" s="50">
        <f>COUNTIFS(Geral!R$3:R999,"Passe",Geral!A$3:A999,"Tigres",Geral!T$3:T999,A74,Geral!V$3:V999,"Sim")</f>
        <v>0</v>
      </c>
      <c r="O74" s="50">
        <f>COUNTIFS(Geral!R$3:R999,"Corrida",Geral!A$3:A999,"Tigres",Geral!T$3:T999,A74)</f>
        <v>0</v>
      </c>
      <c r="P74" s="50">
        <f>SUMIFS(Geral!U$3:U999,Geral!R$3:R999,"Corrida",Geral!A$3:A999,"Tigres",Geral!T$3:T999,A74)</f>
        <v>0</v>
      </c>
      <c r="Q74" s="50">
        <f>COUNTIFS(Geral!R$3:R999,"Corrida",Geral!A$3:A999,"Tigres",Geral!T$3:T999,A74,Geral!V$3:V999,"Sim")</f>
        <v>0</v>
      </c>
      <c r="R74" s="52"/>
      <c r="S74" s="52"/>
      <c r="T74" s="53"/>
      <c r="U74" s="53"/>
      <c r="V74" s="54">
        <f>COUNTIFS(Geral!R$3:R999,"Punt",Geral!A$3:A999,"Tigres",Geral!T$3:T999,A74)</f>
        <v>0</v>
      </c>
      <c r="W74" s="55">
        <f>SUMIFS(Geral!U$3:U999,Geral!R$3:R999,"Punt",Geral!A$3:A999,"Tigres",Geral!T$3:T999,A74)</f>
        <v>0</v>
      </c>
      <c r="X74" s="56">
        <f>COUNTIFS(Geral!AL$3:AL999,"Sim",Geral!AM$3:AM999,A74)+COUNTIFS(Geral!AL$3:AL999,"Sim",Geral!AN$3:AN999,A74)</f>
        <v>0</v>
      </c>
      <c r="Y74" s="56">
        <f>COUNTIFS(Geral!AZ$3:AZ999,"Sim",Geral!BA$3:BA999,A74)+COUNTIFS(Geral!AZ$3:AZ999,"Sim",Geral!BB$3:BB999,A74)</f>
        <v>0</v>
      </c>
      <c r="Z74" s="56">
        <f>COUNTIFS(Geral!AO$3:AO999,"Sim",Geral!AP$3:AP999,A74)+COUNTIFS(Geral!AO$3:AO999,"Sim",Geral!AQ$3:AQ999,A74)</f>
        <v>0</v>
      </c>
      <c r="AA74" s="57">
        <f>COUNTIFS(Geral!AR$3:AR999,"Sim",Geral!AS$3:AS999,A74)</f>
        <v>0</v>
      </c>
      <c r="AB74" s="57">
        <f>COUNTIFS(Geral!AX$3:AX999,"Sim",Geral!AY$3:AY999,A74)</f>
        <v>0</v>
      </c>
      <c r="AC74" s="58">
        <f>COUNTIFS(Geral!AT$3:AT999,"Sim",Geral!AU$3:AU999,A74)</f>
        <v>0</v>
      </c>
      <c r="AD74" s="58">
        <f>COUNTIFS(Geral!AV$3:AV999,"Sim",Geral!AW$3:AW999,A74)</f>
        <v>0</v>
      </c>
      <c r="AE74" s="57">
        <f>COUNTIFS(Geral!BC$3:BC999,"Sim",Geral!BD$3:BD999,A74)</f>
        <v>0</v>
      </c>
    </row>
    <row r="75" ht="15.75" customHeight="1">
      <c r="A75" s="49">
        <v>73.0</v>
      </c>
      <c r="B75" s="50">
        <f>COUNTIFS(Geral!R$3:R999,"Passe",Geral!A$3:A999,"Tigres",Geral!S$3:S999,A75)-G75</f>
        <v>0</v>
      </c>
      <c r="C75" s="50">
        <f>COUNTIFS(Geral!R$3:R999,"Passe",Geral!A$3:A999,"Tigres",Geral!S$3:S999,A75,Geral!X$3:X999,"Sim")</f>
        <v>0</v>
      </c>
      <c r="D75" s="50">
        <f t="shared" si="1"/>
        <v>0</v>
      </c>
      <c r="E75" s="50">
        <f>SUMIFS(Geral!S$1:S999,Geral!O$1:O999,"Passe",Geral!A$1:A999,"Tigres",Geral!P$1:P999,A75)</f>
        <v>0</v>
      </c>
      <c r="F75" s="50">
        <f>COUNTIFS(Geral!R$3:R999,"Passe",Geral!A$3:A999,"Tigres",Geral!S$3:S999,A75,Geral!V$3:V999,"Sim")</f>
        <v>0</v>
      </c>
      <c r="G75" s="50">
        <f>COUNTIFS(Geral!R$3:R999,"Passe",Geral!A$3:A999,"Tigres",Geral!S$3:S999,A75,Geral!W$3:W999,"Sim")</f>
        <v>0</v>
      </c>
      <c r="H75" s="51">
        <f>COUNTIFS(Geral!R$3:R999,"Sack",Geral!A$3:A999,"Tigres",Geral!S$3:S999,A75)</f>
        <v>0</v>
      </c>
      <c r="I75" s="51">
        <f>COUNTIFS(Geral!A$3:A999,"Tigres",Geral!Z$3:Z999,A75,Geral!Y$3:Y999,"Sim")</f>
        <v>0</v>
      </c>
      <c r="J75" s="51">
        <f>COUNTIFS(Geral!R$3:R999,"Passe",Geral!A$3:A999,"Tigres",Geral!T$3:T999,A75)</f>
        <v>0</v>
      </c>
      <c r="K75" s="50">
        <f t="shared" si="2"/>
        <v>0</v>
      </c>
      <c r="L75" s="50">
        <f>COUNTIFS(Geral!R$3:R999,"Passe",Geral!A$3:A999,"Tigres",Geral!T$3:T999,A75,Geral!X$3:X999,"Sim")</f>
        <v>0</v>
      </c>
      <c r="M75" s="50">
        <f>SUMIFS(Geral!U$3:U999,Geral!R$3:R999,"Passe",Geral!A$3:A999,"Tigres",Geral!T$3:T999,A75)</f>
        <v>0</v>
      </c>
      <c r="N75" s="50">
        <f>COUNTIFS(Geral!R$3:R999,"Passe",Geral!A$3:A999,"Tigres",Geral!T$3:T999,A75,Geral!V$3:V999,"Sim")</f>
        <v>0</v>
      </c>
      <c r="O75" s="50">
        <f>COUNTIFS(Geral!R$3:R999,"Corrida",Geral!A$3:A999,"Tigres",Geral!T$3:T999,A75)</f>
        <v>0</v>
      </c>
      <c r="P75" s="50">
        <f>SUMIFS(Geral!U$3:U999,Geral!R$3:R999,"Corrida",Geral!A$3:A999,"Tigres",Geral!T$3:T999,A75)</f>
        <v>0</v>
      </c>
      <c r="Q75" s="50">
        <f>COUNTIFS(Geral!R$3:R999,"Corrida",Geral!A$3:A999,"Tigres",Geral!T$3:T999,A75,Geral!V$3:V999,"Sim")</f>
        <v>0</v>
      </c>
      <c r="R75" s="52"/>
      <c r="S75" s="52"/>
      <c r="T75" s="53"/>
      <c r="U75" s="53"/>
      <c r="V75" s="54">
        <f>COUNTIFS(Geral!R$3:R999,"Punt",Geral!A$3:A999,"Tigres",Geral!T$3:T999,A75)</f>
        <v>0</v>
      </c>
      <c r="W75" s="55">
        <f>SUMIFS(Geral!U$3:U999,Geral!R$3:R999,"Punt",Geral!A$3:A999,"Tigres",Geral!T$3:T999,A75)</f>
        <v>0</v>
      </c>
      <c r="X75" s="56">
        <f>COUNTIFS(Geral!AL$3:AL999,"Sim",Geral!AM$3:AM999,A75)+COUNTIFS(Geral!AL$3:AL999,"Sim",Geral!AN$3:AN999,A75)</f>
        <v>0</v>
      </c>
      <c r="Y75" s="56">
        <f>COUNTIFS(Geral!AZ$3:AZ999,"Sim",Geral!BA$3:BA999,A75)+COUNTIFS(Geral!AZ$3:AZ999,"Sim",Geral!BB$3:BB999,A75)</f>
        <v>0</v>
      </c>
      <c r="Z75" s="56">
        <f>COUNTIFS(Geral!AO$3:AO999,"Sim",Geral!AP$3:AP999,A75)+COUNTIFS(Geral!AO$3:AO999,"Sim",Geral!AQ$3:AQ999,A75)</f>
        <v>0</v>
      </c>
      <c r="AA75" s="57">
        <f>COUNTIFS(Geral!AR$3:AR999,"Sim",Geral!AS$3:AS999,A75)</f>
        <v>0</v>
      </c>
      <c r="AB75" s="57">
        <f>COUNTIFS(Geral!AX$3:AX999,"Sim",Geral!AY$3:AY999,A75)</f>
        <v>0</v>
      </c>
      <c r="AC75" s="58">
        <f>COUNTIFS(Geral!AT$3:AT999,"Sim",Geral!AU$3:AU999,A75)</f>
        <v>0</v>
      </c>
      <c r="AD75" s="58">
        <f>COUNTIFS(Geral!AV$3:AV999,"Sim",Geral!AW$3:AW999,A75)</f>
        <v>0</v>
      </c>
      <c r="AE75" s="57">
        <f>COUNTIFS(Geral!BC$3:BC999,"Sim",Geral!BD$3:BD999,A75)</f>
        <v>0</v>
      </c>
    </row>
    <row r="76" ht="15.75" customHeight="1">
      <c r="A76" s="49">
        <v>74.0</v>
      </c>
      <c r="B76" s="50">
        <f>COUNTIFS(Geral!R$3:R999,"Passe",Geral!A$3:A999,"Tigres",Geral!S$3:S999,A76)-G76</f>
        <v>0</v>
      </c>
      <c r="C76" s="50">
        <f>COUNTIFS(Geral!R$3:R999,"Passe",Geral!A$3:A999,"Tigres",Geral!S$3:S999,A76,Geral!X$3:X999,"Sim")</f>
        <v>0</v>
      </c>
      <c r="D76" s="50">
        <f t="shared" si="1"/>
        <v>0</v>
      </c>
      <c r="E76" s="50">
        <f>SUMIFS(Geral!S$1:S999,Geral!O$1:O999,"Passe",Geral!A$1:A999,"Tigres",Geral!P$1:P999,A76)</f>
        <v>0</v>
      </c>
      <c r="F76" s="50">
        <f>COUNTIFS(Geral!R$3:R999,"Passe",Geral!A$3:A999,"Tigres",Geral!S$3:S999,A76,Geral!V$3:V999,"Sim")</f>
        <v>0</v>
      </c>
      <c r="G76" s="50">
        <f>COUNTIFS(Geral!R$3:R999,"Passe",Geral!A$3:A999,"Tigres",Geral!S$3:S999,A76,Geral!W$3:W999,"Sim")</f>
        <v>0</v>
      </c>
      <c r="H76" s="51">
        <f>COUNTIFS(Geral!R$3:R999,"Sack",Geral!A$3:A999,"Tigres",Geral!S$3:S999,A76)</f>
        <v>0</v>
      </c>
      <c r="I76" s="51">
        <f>COUNTIFS(Geral!A$3:A999,"Tigres",Geral!Z$3:Z999,A76,Geral!Y$3:Y999,"Sim")</f>
        <v>0</v>
      </c>
      <c r="J76" s="51">
        <f>COUNTIFS(Geral!R$3:R999,"Passe",Geral!A$3:A999,"Tigres",Geral!T$3:T999,A76)</f>
        <v>0</v>
      </c>
      <c r="K76" s="50">
        <f t="shared" si="2"/>
        <v>0</v>
      </c>
      <c r="L76" s="50">
        <f>COUNTIFS(Geral!R$3:R999,"Passe",Geral!A$3:A999,"Tigres",Geral!T$3:T999,A76,Geral!X$3:X999,"Sim")</f>
        <v>0</v>
      </c>
      <c r="M76" s="50">
        <f>SUMIFS(Geral!U$3:U999,Geral!R$3:R999,"Passe",Geral!A$3:A999,"Tigres",Geral!T$3:T999,A76)</f>
        <v>0</v>
      </c>
      <c r="N76" s="50">
        <f>COUNTIFS(Geral!R$3:R999,"Passe",Geral!A$3:A999,"Tigres",Geral!T$3:T999,A76,Geral!V$3:V999,"Sim")</f>
        <v>0</v>
      </c>
      <c r="O76" s="50">
        <f>COUNTIFS(Geral!R$3:R999,"Corrida",Geral!A$3:A999,"Tigres",Geral!T$3:T999,A76)</f>
        <v>0</v>
      </c>
      <c r="P76" s="50">
        <f>SUMIFS(Geral!U$3:U999,Geral!R$3:R999,"Corrida",Geral!A$3:A999,"Tigres",Geral!T$3:T999,A76)</f>
        <v>0</v>
      </c>
      <c r="Q76" s="50">
        <f>COUNTIFS(Geral!R$3:R999,"Corrida",Geral!A$3:A999,"Tigres",Geral!T$3:T999,A76,Geral!V$3:V999,"Sim")</f>
        <v>0</v>
      </c>
      <c r="R76" s="52"/>
      <c r="S76" s="52"/>
      <c r="T76" s="53"/>
      <c r="U76" s="53"/>
      <c r="V76" s="54">
        <f>COUNTIFS(Geral!R$3:R999,"Punt",Geral!A$3:A999,"Tigres",Geral!T$3:T999,A76)</f>
        <v>0</v>
      </c>
      <c r="W76" s="55">
        <f>SUMIFS(Geral!U$3:U999,Geral!R$3:R999,"Punt",Geral!A$3:A999,"Tigres",Geral!T$3:T999,A76)</f>
        <v>0</v>
      </c>
      <c r="X76" s="56">
        <f>COUNTIFS(Geral!AL$3:AL999,"Sim",Geral!AM$3:AM999,A76)+COUNTIFS(Geral!AL$3:AL999,"Sim",Geral!AN$3:AN999,A76)</f>
        <v>0</v>
      </c>
      <c r="Y76" s="56">
        <f>COUNTIFS(Geral!AZ$3:AZ999,"Sim",Geral!BA$3:BA999,A76)+COUNTIFS(Geral!AZ$3:AZ999,"Sim",Geral!BB$3:BB999,A76)</f>
        <v>0</v>
      </c>
      <c r="Z76" s="56">
        <f>COUNTIFS(Geral!AO$3:AO999,"Sim",Geral!AP$3:AP999,A76)+COUNTIFS(Geral!AO$3:AO999,"Sim",Geral!AQ$3:AQ999,A76)</f>
        <v>0</v>
      </c>
      <c r="AA76" s="57">
        <f>COUNTIFS(Geral!AR$3:AR999,"Sim",Geral!AS$3:AS999,A76)</f>
        <v>0</v>
      </c>
      <c r="AB76" s="57">
        <f>COUNTIFS(Geral!AX$3:AX999,"Sim",Geral!AY$3:AY999,A76)</f>
        <v>0</v>
      </c>
      <c r="AC76" s="58">
        <f>COUNTIFS(Geral!AT$3:AT999,"Sim",Geral!AU$3:AU999,A76)</f>
        <v>0</v>
      </c>
      <c r="AD76" s="58">
        <f>COUNTIFS(Geral!AV$3:AV999,"Sim",Geral!AW$3:AW999,A76)</f>
        <v>0</v>
      </c>
      <c r="AE76" s="57">
        <f>COUNTIFS(Geral!BC$3:BC999,"Sim",Geral!BD$3:BD999,A76)</f>
        <v>0</v>
      </c>
    </row>
    <row r="77" ht="15.75" customHeight="1">
      <c r="A77" s="49">
        <v>75.0</v>
      </c>
      <c r="B77" s="50">
        <f>COUNTIFS(Geral!R$3:R999,"Passe",Geral!A$3:A999,"Tigres",Geral!S$3:S999,A77)-G77</f>
        <v>0</v>
      </c>
      <c r="C77" s="50">
        <f>COUNTIFS(Geral!R$3:R999,"Passe",Geral!A$3:A999,"Tigres",Geral!S$3:S999,A77,Geral!X$3:X999,"Sim")</f>
        <v>0</v>
      </c>
      <c r="D77" s="50">
        <f t="shared" si="1"/>
        <v>0</v>
      </c>
      <c r="E77" s="50">
        <f>SUMIFS(Geral!S$1:S999,Geral!O$1:O999,"Passe",Geral!A$1:A999,"Tigres",Geral!P$1:P999,A77)</f>
        <v>0</v>
      </c>
      <c r="F77" s="50">
        <f>COUNTIFS(Geral!R$3:R999,"Passe",Geral!A$3:A999,"Tigres",Geral!S$3:S999,A77,Geral!V$3:V999,"Sim")</f>
        <v>0</v>
      </c>
      <c r="G77" s="50">
        <f>COUNTIFS(Geral!R$3:R999,"Passe",Geral!A$3:A999,"Tigres",Geral!S$3:S999,A77,Geral!W$3:W999,"Sim")</f>
        <v>0</v>
      </c>
      <c r="H77" s="51">
        <f>COUNTIFS(Geral!R$3:R999,"Sack",Geral!A$3:A999,"Tigres",Geral!S$3:S999,A77)</f>
        <v>0</v>
      </c>
      <c r="I77" s="51">
        <f>COUNTIFS(Geral!A$3:A999,"Tigres",Geral!Z$3:Z999,A77,Geral!Y$3:Y999,"Sim")</f>
        <v>0</v>
      </c>
      <c r="J77" s="51">
        <f>COUNTIFS(Geral!R$3:R999,"Passe",Geral!A$3:A999,"Tigres",Geral!T$3:T999,A77)</f>
        <v>0</v>
      </c>
      <c r="K77" s="50">
        <f t="shared" si="2"/>
        <v>0</v>
      </c>
      <c r="L77" s="50">
        <f>COUNTIFS(Geral!R$3:R999,"Passe",Geral!A$3:A999,"Tigres",Geral!T$3:T999,A77,Geral!X$3:X999,"Sim")</f>
        <v>0</v>
      </c>
      <c r="M77" s="50">
        <f>SUMIFS(Geral!U$3:U999,Geral!R$3:R999,"Passe",Geral!A$3:A999,"Tigres",Geral!T$3:T999,A77)</f>
        <v>0</v>
      </c>
      <c r="N77" s="50">
        <f>COUNTIFS(Geral!R$3:R999,"Passe",Geral!A$3:A999,"Tigres",Geral!T$3:T999,A77,Geral!V$3:V999,"Sim")</f>
        <v>0</v>
      </c>
      <c r="O77" s="50">
        <f>COUNTIFS(Geral!R$3:R999,"Corrida",Geral!A$3:A999,"Tigres",Geral!T$3:T999,A77)</f>
        <v>0</v>
      </c>
      <c r="P77" s="50">
        <f>SUMIFS(Geral!U$3:U999,Geral!R$3:R999,"Corrida",Geral!A$3:A999,"Tigres",Geral!T$3:T999,A77)</f>
        <v>0</v>
      </c>
      <c r="Q77" s="50">
        <f>COUNTIFS(Geral!R$3:R999,"Corrida",Geral!A$3:A999,"Tigres",Geral!T$3:T999,A77,Geral!V$3:V999,"Sim")</f>
        <v>0</v>
      </c>
      <c r="R77" s="52"/>
      <c r="S77" s="52"/>
      <c r="T77" s="53"/>
      <c r="U77" s="53"/>
      <c r="V77" s="54">
        <f>COUNTIFS(Geral!R$3:R999,"Punt",Geral!A$3:A999,"Tigres",Geral!T$3:T999,A77)</f>
        <v>0</v>
      </c>
      <c r="W77" s="55">
        <f>SUMIFS(Geral!U$3:U999,Geral!R$3:R999,"Punt",Geral!A$3:A999,"Tigres",Geral!T$3:T999,A77)</f>
        <v>0</v>
      </c>
      <c r="X77" s="56">
        <f>COUNTIFS(Geral!AL$3:AL999,"Sim",Geral!AM$3:AM999,A77)+COUNTIFS(Geral!AL$3:AL999,"Sim",Geral!AN$3:AN999,A77)</f>
        <v>0</v>
      </c>
      <c r="Y77" s="56">
        <f>COUNTIFS(Geral!AZ$3:AZ999,"Sim",Geral!BA$3:BA999,A77)+COUNTIFS(Geral!AZ$3:AZ999,"Sim",Geral!BB$3:BB999,A77)</f>
        <v>0</v>
      </c>
      <c r="Z77" s="56">
        <f>COUNTIFS(Geral!AO$3:AO999,"Sim",Geral!AP$3:AP999,A77)+COUNTIFS(Geral!AO$3:AO999,"Sim",Geral!AQ$3:AQ999,A77)</f>
        <v>0</v>
      </c>
      <c r="AA77" s="57">
        <f>COUNTIFS(Geral!AR$3:AR999,"Sim",Geral!AS$3:AS999,A77)</f>
        <v>0</v>
      </c>
      <c r="AB77" s="57">
        <f>COUNTIFS(Geral!AX$3:AX999,"Sim",Geral!AY$3:AY999,A77)</f>
        <v>0</v>
      </c>
      <c r="AC77" s="58">
        <f>COUNTIFS(Geral!AT$3:AT999,"Sim",Geral!AU$3:AU999,A77)</f>
        <v>0</v>
      </c>
      <c r="AD77" s="58">
        <f>COUNTIFS(Geral!AV$3:AV999,"Sim",Geral!AW$3:AW999,A77)</f>
        <v>0</v>
      </c>
      <c r="AE77" s="57">
        <f>COUNTIFS(Geral!BC$3:BC999,"Sim",Geral!BD$3:BD999,A77)</f>
        <v>0</v>
      </c>
    </row>
    <row r="78" ht="15.75" customHeight="1">
      <c r="A78" s="49">
        <v>76.0</v>
      </c>
      <c r="B78" s="50">
        <f>COUNTIFS(Geral!R$3:R999,"Passe",Geral!A$3:A999,"Tigres",Geral!S$3:S999,A78)-G78</f>
        <v>0</v>
      </c>
      <c r="C78" s="50">
        <f>COUNTIFS(Geral!R$3:R999,"Passe",Geral!A$3:A999,"Tigres",Geral!S$3:S999,A78,Geral!X$3:X999,"Sim")</f>
        <v>0</v>
      </c>
      <c r="D78" s="50">
        <f t="shared" si="1"/>
        <v>0</v>
      </c>
      <c r="E78" s="50">
        <f>SUMIFS(Geral!S$1:S999,Geral!O$1:O999,"Passe",Geral!A$1:A999,"Tigres",Geral!P$1:P999,A78)</f>
        <v>0</v>
      </c>
      <c r="F78" s="50">
        <f>COUNTIFS(Geral!R$3:R999,"Passe",Geral!A$3:A999,"Tigres",Geral!S$3:S999,A78,Geral!V$3:V999,"Sim")</f>
        <v>0</v>
      </c>
      <c r="G78" s="50">
        <f>COUNTIFS(Geral!R$3:R999,"Passe",Geral!A$3:A999,"Tigres",Geral!S$3:S999,A78,Geral!W$3:W999,"Sim")</f>
        <v>0</v>
      </c>
      <c r="H78" s="51">
        <f>COUNTIFS(Geral!R$3:R999,"Sack",Geral!A$3:A999,"Tigres",Geral!S$3:S999,A78)</f>
        <v>0</v>
      </c>
      <c r="I78" s="51">
        <f>COUNTIFS(Geral!A$3:A999,"Tigres",Geral!Z$3:Z999,A78,Geral!Y$3:Y999,"Sim")</f>
        <v>0</v>
      </c>
      <c r="J78" s="51">
        <f>COUNTIFS(Geral!R$3:R999,"Passe",Geral!A$3:A999,"Tigres",Geral!T$3:T999,A78)</f>
        <v>0</v>
      </c>
      <c r="K78" s="50">
        <f t="shared" si="2"/>
        <v>0</v>
      </c>
      <c r="L78" s="50">
        <f>COUNTIFS(Geral!R$3:R999,"Passe",Geral!A$3:A999,"Tigres",Geral!T$3:T999,A78,Geral!X$3:X999,"Sim")</f>
        <v>0</v>
      </c>
      <c r="M78" s="50">
        <f>SUMIFS(Geral!U$3:U999,Geral!R$3:R999,"Passe",Geral!A$3:A999,"Tigres",Geral!T$3:T999,A78)</f>
        <v>0</v>
      </c>
      <c r="N78" s="50">
        <f>COUNTIFS(Geral!R$3:R999,"Passe",Geral!A$3:A999,"Tigres",Geral!T$3:T999,A78,Geral!V$3:V999,"Sim")</f>
        <v>0</v>
      </c>
      <c r="O78" s="50">
        <f>COUNTIFS(Geral!R$3:R999,"Corrida",Geral!A$3:A999,"Tigres",Geral!T$3:T999,A78)</f>
        <v>0</v>
      </c>
      <c r="P78" s="50">
        <f>SUMIFS(Geral!U$3:U999,Geral!R$3:R999,"Corrida",Geral!A$3:A999,"Tigres",Geral!T$3:T999,A78)</f>
        <v>0</v>
      </c>
      <c r="Q78" s="50">
        <f>COUNTIFS(Geral!R$3:R999,"Corrida",Geral!A$3:A999,"Tigres",Geral!T$3:T999,A78,Geral!V$3:V999,"Sim")</f>
        <v>0</v>
      </c>
      <c r="R78" s="52"/>
      <c r="S78" s="52"/>
      <c r="T78" s="53"/>
      <c r="U78" s="53"/>
      <c r="V78" s="54">
        <f>COUNTIFS(Geral!R$3:R999,"Punt",Geral!A$3:A999,"Tigres",Geral!T$3:T999,A78)</f>
        <v>0</v>
      </c>
      <c r="W78" s="55">
        <f>SUMIFS(Geral!U$3:U999,Geral!R$3:R999,"Punt",Geral!A$3:A999,"Tigres",Geral!T$3:T999,A78)</f>
        <v>0</v>
      </c>
      <c r="X78" s="56">
        <f>COUNTIFS(Geral!AL$3:AL999,"Sim",Geral!AM$3:AM999,A78)+COUNTIFS(Geral!AL$3:AL999,"Sim",Geral!AN$3:AN999,A78)</f>
        <v>0</v>
      </c>
      <c r="Y78" s="56">
        <f>COUNTIFS(Geral!AZ$3:AZ999,"Sim",Geral!BA$3:BA999,A78)+COUNTIFS(Geral!AZ$3:AZ999,"Sim",Geral!BB$3:BB999,A78)</f>
        <v>0</v>
      </c>
      <c r="Z78" s="56">
        <f>COUNTIFS(Geral!AO$3:AO999,"Sim",Geral!AP$3:AP999,A78)+COUNTIFS(Geral!AO$3:AO999,"Sim",Geral!AQ$3:AQ999,A78)</f>
        <v>0</v>
      </c>
      <c r="AA78" s="57">
        <f>COUNTIFS(Geral!AR$3:AR999,"Sim",Geral!AS$3:AS999,A78)</f>
        <v>0</v>
      </c>
      <c r="AB78" s="57">
        <f>COUNTIFS(Geral!AX$3:AX999,"Sim",Geral!AY$3:AY999,A78)</f>
        <v>0</v>
      </c>
      <c r="AC78" s="58">
        <f>COUNTIFS(Geral!AT$3:AT999,"Sim",Geral!AU$3:AU999,A78)</f>
        <v>0</v>
      </c>
      <c r="AD78" s="58">
        <f>COUNTIFS(Geral!AV$3:AV999,"Sim",Geral!AW$3:AW999,A78)</f>
        <v>0</v>
      </c>
      <c r="AE78" s="57">
        <f>COUNTIFS(Geral!BC$3:BC999,"Sim",Geral!BD$3:BD999,A78)</f>
        <v>0</v>
      </c>
    </row>
    <row r="79" ht="15.75" customHeight="1">
      <c r="A79" s="49">
        <v>77.0</v>
      </c>
      <c r="B79" s="50">
        <f>COUNTIFS(Geral!R$3:R999,"Passe",Geral!A$3:A999,"Tigres",Geral!S$3:S999,A79)-G79</f>
        <v>0</v>
      </c>
      <c r="C79" s="50">
        <f>COUNTIFS(Geral!R$3:R999,"Passe",Geral!A$3:A999,"Tigres",Geral!S$3:S999,A79,Geral!X$3:X999,"Sim")</f>
        <v>0</v>
      </c>
      <c r="D79" s="50">
        <f t="shared" si="1"/>
        <v>0</v>
      </c>
      <c r="E79" s="50">
        <f>SUMIFS(Geral!S$1:S999,Geral!O$1:O999,"Passe",Geral!A$1:A999,"Tigres",Geral!P$1:P999,A79)</f>
        <v>0</v>
      </c>
      <c r="F79" s="50">
        <f>COUNTIFS(Geral!R$3:R999,"Passe",Geral!A$3:A999,"Tigres",Geral!S$3:S999,A79,Geral!V$3:V999,"Sim")</f>
        <v>0</v>
      </c>
      <c r="G79" s="50">
        <f>COUNTIFS(Geral!R$3:R999,"Passe",Geral!A$3:A999,"Tigres",Geral!S$3:S999,A79,Geral!W$3:W999,"Sim")</f>
        <v>0</v>
      </c>
      <c r="H79" s="51">
        <f>COUNTIFS(Geral!R$3:R999,"Sack",Geral!A$3:A999,"Tigres",Geral!S$3:S999,A79)</f>
        <v>0</v>
      </c>
      <c r="I79" s="51">
        <f>COUNTIFS(Geral!A$3:A999,"Tigres",Geral!Z$3:Z999,A79,Geral!Y$3:Y999,"Sim")</f>
        <v>0</v>
      </c>
      <c r="J79" s="51">
        <f>COUNTIFS(Geral!R$3:R999,"Passe",Geral!A$3:A999,"Tigres",Geral!T$3:T999,A79)</f>
        <v>0</v>
      </c>
      <c r="K79" s="50">
        <f t="shared" si="2"/>
        <v>0</v>
      </c>
      <c r="L79" s="50">
        <f>COUNTIFS(Geral!R$3:R999,"Passe",Geral!A$3:A999,"Tigres",Geral!T$3:T999,A79,Geral!X$3:X999,"Sim")</f>
        <v>0</v>
      </c>
      <c r="M79" s="50">
        <f>SUMIFS(Geral!U$3:U999,Geral!R$3:R999,"Passe",Geral!A$3:A999,"Tigres",Geral!T$3:T999,A79)</f>
        <v>0</v>
      </c>
      <c r="N79" s="50">
        <f>COUNTIFS(Geral!R$3:R999,"Passe",Geral!A$3:A999,"Tigres",Geral!T$3:T999,A79,Geral!V$3:V999,"Sim")</f>
        <v>0</v>
      </c>
      <c r="O79" s="50">
        <f>COUNTIFS(Geral!R$3:R999,"Corrida",Geral!A$3:A999,"Tigres",Geral!T$3:T999,A79)</f>
        <v>0</v>
      </c>
      <c r="P79" s="50">
        <f>SUMIFS(Geral!U$3:U999,Geral!R$3:R999,"Corrida",Geral!A$3:A999,"Tigres",Geral!T$3:T999,A79)</f>
        <v>0</v>
      </c>
      <c r="Q79" s="50">
        <f>COUNTIFS(Geral!R$3:R999,"Corrida",Geral!A$3:A999,"Tigres",Geral!T$3:T999,A79,Geral!V$3:V999,"Sim")</f>
        <v>0</v>
      </c>
      <c r="R79" s="52"/>
      <c r="S79" s="52"/>
      <c r="T79" s="53"/>
      <c r="U79" s="53"/>
      <c r="V79" s="54">
        <f>COUNTIFS(Geral!R$3:R999,"Punt",Geral!A$3:A999,"Tigres",Geral!T$3:T999,A79)</f>
        <v>0</v>
      </c>
      <c r="W79" s="55">
        <f>SUMIFS(Geral!U$3:U999,Geral!R$3:R999,"Punt",Geral!A$3:A999,"Tigres",Geral!T$3:T999,A79)</f>
        <v>0</v>
      </c>
      <c r="X79" s="56">
        <f>COUNTIFS(Geral!AL$3:AL999,"Sim",Geral!AM$3:AM999,A79)+COUNTIFS(Geral!AL$3:AL999,"Sim",Geral!AN$3:AN999,A79)</f>
        <v>0</v>
      </c>
      <c r="Y79" s="56">
        <f>COUNTIFS(Geral!AZ$3:AZ999,"Sim",Geral!BA$3:BA999,A79)+COUNTIFS(Geral!AZ$3:AZ999,"Sim",Geral!BB$3:BB999,A79)</f>
        <v>0</v>
      </c>
      <c r="Z79" s="56">
        <f>COUNTIFS(Geral!AO$3:AO999,"Sim",Geral!AP$3:AP999,A79)+COUNTIFS(Geral!AO$3:AO999,"Sim",Geral!AQ$3:AQ999,A79)</f>
        <v>0</v>
      </c>
      <c r="AA79" s="57">
        <f>COUNTIFS(Geral!AR$3:AR999,"Sim",Geral!AS$3:AS999,A79)</f>
        <v>0</v>
      </c>
      <c r="AB79" s="57">
        <f>COUNTIFS(Geral!AX$3:AX999,"Sim",Geral!AY$3:AY999,A79)</f>
        <v>0</v>
      </c>
      <c r="AC79" s="58">
        <f>COUNTIFS(Geral!AT$3:AT999,"Sim",Geral!AU$3:AU999,A79)</f>
        <v>0</v>
      </c>
      <c r="AD79" s="58">
        <f>COUNTIFS(Geral!AV$3:AV999,"Sim",Geral!AW$3:AW999,A79)</f>
        <v>0</v>
      </c>
      <c r="AE79" s="57">
        <f>COUNTIFS(Geral!BC$3:BC999,"Sim",Geral!BD$3:BD999,A79)</f>
        <v>0</v>
      </c>
    </row>
    <row r="80" ht="15.75" customHeight="1">
      <c r="A80" s="49">
        <v>78.0</v>
      </c>
      <c r="B80" s="50">
        <f>COUNTIFS(Geral!R$3:R999,"Passe",Geral!A$3:A999,"Tigres",Geral!S$3:S999,A80)-G80</f>
        <v>0</v>
      </c>
      <c r="C80" s="50">
        <f>COUNTIFS(Geral!R$3:R999,"Passe",Geral!A$3:A999,"Tigres",Geral!S$3:S999,A80,Geral!X$3:X999,"Sim")</f>
        <v>0</v>
      </c>
      <c r="D80" s="50">
        <f t="shared" si="1"/>
        <v>0</v>
      </c>
      <c r="E80" s="50">
        <f>SUMIFS(Geral!S$1:S999,Geral!O$1:O999,"Passe",Geral!A$1:A999,"Tigres",Geral!P$1:P999,A80)</f>
        <v>0</v>
      </c>
      <c r="F80" s="50">
        <f>COUNTIFS(Geral!R$3:R999,"Passe",Geral!A$3:A999,"Tigres",Geral!S$3:S999,A80,Geral!V$3:V999,"Sim")</f>
        <v>0</v>
      </c>
      <c r="G80" s="50">
        <f>COUNTIFS(Geral!R$3:R999,"Passe",Geral!A$3:A999,"Tigres",Geral!S$3:S999,A80,Geral!W$3:W999,"Sim")</f>
        <v>0</v>
      </c>
      <c r="H80" s="51">
        <f>COUNTIFS(Geral!R$3:R999,"Sack",Geral!A$3:A999,"Tigres",Geral!S$3:S999,A80)</f>
        <v>0</v>
      </c>
      <c r="I80" s="51">
        <f>COUNTIFS(Geral!A$3:A999,"Tigres",Geral!Z$3:Z999,A80,Geral!Y$3:Y999,"Sim")</f>
        <v>0</v>
      </c>
      <c r="J80" s="51">
        <f>COUNTIFS(Geral!R$3:R999,"Passe",Geral!A$3:A999,"Tigres",Geral!T$3:T999,A80)</f>
        <v>0</v>
      </c>
      <c r="K80" s="50">
        <f t="shared" si="2"/>
        <v>0</v>
      </c>
      <c r="L80" s="50">
        <f>COUNTIFS(Geral!R$3:R999,"Passe",Geral!A$3:A999,"Tigres",Geral!T$3:T999,A80,Geral!X$3:X999,"Sim")</f>
        <v>0</v>
      </c>
      <c r="M80" s="50">
        <f>SUMIFS(Geral!U$3:U999,Geral!R$3:R999,"Passe",Geral!A$3:A999,"Tigres",Geral!T$3:T999,A80)</f>
        <v>0</v>
      </c>
      <c r="N80" s="50">
        <f>COUNTIFS(Geral!R$3:R999,"Passe",Geral!A$3:A999,"Tigres",Geral!T$3:T999,A80,Geral!V$3:V999,"Sim")</f>
        <v>0</v>
      </c>
      <c r="O80" s="50">
        <f>COUNTIFS(Geral!R$3:R999,"Corrida",Geral!A$3:A999,"Tigres",Geral!T$3:T999,A80)</f>
        <v>0</v>
      </c>
      <c r="P80" s="50">
        <f>SUMIFS(Geral!U$3:U999,Geral!R$3:R999,"Corrida",Geral!A$3:A999,"Tigres",Geral!T$3:T999,A80)</f>
        <v>0</v>
      </c>
      <c r="Q80" s="50">
        <f>COUNTIFS(Geral!R$3:R999,"Corrida",Geral!A$3:A999,"Tigres",Geral!T$3:T999,A80,Geral!V$3:V999,"Sim")</f>
        <v>0</v>
      </c>
      <c r="R80" s="52"/>
      <c r="S80" s="52"/>
      <c r="T80" s="53"/>
      <c r="U80" s="53"/>
      <c r="V80" s="54">
        <f>COUNTIFS(Geral!R$3:R999,"Punt",Geral!A$3:A999,"Tigres",Geral!T$3:T999,A80)</f>
        <v>0</v>
      </c>
      <c r="W80" s="55">
        <f>SUMIFS(Geral!U$3:U999,Geral!R$3:R999,"Punt",Geral!A$3:A999,"Tigres",Geral!T$3:T999,A80)</f>
        <v>0</v>
      </c>
      <c r="X80" s="56">
        <f>COUNTIFS(Geral!AL$3:AL999,"Sim",Geral!AM$3:AM999,A80)+COUNTIFS(Geral!AL$3:AL999,"Sim",Geral!AN$3:AN999,A80)</f>
        <v>0</v>
      </c>
      <c r="Y80" s="56">
        <f>COUNTIFS(Geral!AZ$3:AZ999,"Sim",Geral!BA$3:BA999,A80)+COUNTIFS(Geral!AZ$3:AZ999,"Sim",Geral!BB$3:BB999,A80)</f>
        <v>0</v>
      </c>
      <c r="Z80" s="56">
        <f>COUNTIFS(Geral!AO$3:AO999,"Sim",Geral!AP$3:AP999,A80)+COUNTIFS(Geral!AO$3:AO999,"Sim",Geral!AQ$3:AQ999,A80)</f>
        <v>0</v>
      </c>
      <c r="AA80" s="57">
        <f>COUNTIFS(Geral!AR$3:AR999,"Sim",Geral!AS$3:AS999,A80)</f>
        <v>0</v>
      </c>
      <c r="AB80" s="57">
        <f>COUNTIFS(Geral!AX$3:AX999,"Sim",Geral!AY$3:AY999,A80)</f>
        <v>0</v>
      </c>
      <c r="AC80" s="58">
        <f>COUNTIFS(Geral!AT$3:AT999,"Sim",Geral!AU$3:AU999,A80)</f>
        <v>0</v>
      </c>
      <c r="AD80" s="58">
        <f>COUNTIFS(Geral!AV$3:AV999,"Sim",Geral!AW$3:AW999,A80)</f>
        <v>0</v>
      </c>
      <c r="AE80" s="57">
        <f>COUNTIFS(Geral!BC$3:BC999,"Sim",Geral!BD$3:BD999,A80)</f>
        <v>0</v>
      </c>
    </row>
    <row r="81" ht="15.75" customHeight="1">
      <c r="A81" s="49">
        <v>79.0</v>
      </c>
      <c r="B81" s="50">
        <f>COUNTIFS(Geral!R$3:R999,"Passe",Geral!A$3:A999,"Tigres",Geral!S$3:S999,A81)-G81</f>
        <v>0</v>
      </c>
      <c r="C81" s="50">
        <f>COUNTIFS(Geral!R$3:R999,"Passe",Geral!A$3:A999,"Tigres",Geral!S$3:S999,A81,Geral!X$3:X999,"Sim")</f>
        <v>0</v>
      </c>
      <c r="D81" s="50">
        <f t="shared" si="1"/>
        <v>0</v>
      </c>
      <c r="E81" s="50">
        <f>SUMIFS(Geral!S$1:S999,Geral!O$1:O999,"Passe",Geral!A$1:A999,"Tigres",Geral!P$1:P999,A81)</f>
        <v>0</v>
      </c>
      <c r="F81" s="50">
        <f>COUNTIFS(Geral!R$3:R999,"Passe",Geral!A$3:A999,"Tigres",Geral!S$3:S999,A81,Geral!V$3:V999,"Sim")</f>
        <v>0</v>
      </c>
      <c r="G81" s="50">
        <f>COUNTIFS(Geral!R$3:R999,"Passe",Geral!A$3:A999,"Tigres",Geral!S$3:S999,A81,Geral!W$3:W999,"Sim")</f>
        <v>0</v>
      </c>
      <c r="H81" s="51">
        <f>COUNTIFS(Geral!R$3:R999,"Sack",Geral!A$3:A999,"Tigres",Geral!S$3:S999,A81)</f>
        <v>0</v>
      </c>
      <c r="I81" s="51">
        <f>COUNTIFS(Geral!A$3:A999,"Tigres",Geral!Z$3:Z999,A81,Geral!Y$3:Y999,"Sim")</f>
        <v>0</v>
      </c>
      <c r="J81" s="51">
        <f>COUNTIFS(Geral!R$3:R999,"Passe",Geral!A$3:A999,"Tigres",Geral!T$3:T999,A81)</f>
        <v>0</v>
      </c>
      <c r="K81" s="50">
        <f t="shared" si="2"/>
        <v>0</v>
      </c>
      <c r="L81" s="50">
        <f>COUNTIFS(Geral!R$3:R999,"Passe",Geral!A$3:A999,"Tigres",Geral!T$3:T999,A81,Geral!X$3:X999,"Sim")</f>
        <v>0</v>
      </c>
      <c r="M81" s="50">
        <f>SUMIFS(Geral!U$3:U999,Geral!R$3:R999,"Passe",Geral!A$3:A999,"Tigres",Geral!T$3:T999,A81)</f>
        <v>0</v>
      </c>
      <c r="N81" s="50">
        <f>COUNTIFS(Geral!R$3:R999,"Passe",Geral!A$3:A999,"Tigres",Geral!T$3:T999,A81,Geral!V$3:V999,"Sim")</f>
        <v>0</v>
      </c>
      <c r="O81" s="50">
        <f>COUNTIFS(Geral!R$3:R999,"Corrida",Geral!A$3:A999,"Tigres",Geral!T$3:T999,A81)</f>
        <v>0</v>
      </c>
      <c r="P81" s="50">
        <f>SUMIFS(Geral!U$3:U999,Geral!R$3:R999,"Corrida",Geral!A$3:A999,"Tigres",Geral!T$3:T999,A81)</f>
        <v>0</v>
      </c>
      <c r="Q81" s="50">
        <f>COUNTIFS(Geral!R$3:R999,"Corrida",Geral!A$3:A999,"Tigres",Geral!T$3:T999,A81,Geral!V$3:V999,"Sim")</f>
        <v>0</v>
      </c>
      <c r="R81" s="52"/>
      <c r="S81" s="52"/>
      <c r="T81" s="53"/>
      <c r="U81" s="53"/>
      <c r="V81" s="54">
        <f>COUNTIFS(Geral!R$3:R999,"Punt",Geral!A$3:A999,"Tigres",Geral!T$3:T999,A81)</f>
        <v>0</v>
      </c>
      <c r="W81" s="55">
        <f>SUMIFS(Geral!U$3:U999,Geral!R$3:R999,"Punt",Geral!A$3:A999,"Tigres",Geral!T$3:T999,A81)</f>
        <v>0</v>
      </c>
      <c r="X81" s="56">
        <f>COUNTIFS(Geral!AL$3:AL999,"Sim",Geral!AM$3:AM999,A81)+COUNTIFS(Geral!AL$3:AL999,"Sim",Geral!AN$3:AN999,A81)</f>
        <v>0</v>
      </c>
      <c r="Y81" s="56">
        <f>COUNTIFS(Geral!AZ$3:AZ999,"Sim",Geral!BA$3:BA999,A81)+COUNTIFS(Geral!AZ$3:AZ999,"Sim",Geral!BB$3:BB999,A81)</f>
        <v>0</v>
      </c>
      <c r="Z81" s="56">
        <f>COUNTIFS(Geral!AO$3:AO999,"Sim",Geral!AP$3:AP999,A81)+COUNTIFS(Geral!AO$3:AO999,"Sim",Geral!AQ$3:AQ999,A81)</f>
        <v>0</v>
      </c>
      <c r="AA81" s="57">
        <f>COUNTIFS(Geral!AR$3:AR999,"Sim",Geral!AS$3:AS999,A81)</f>
        <v>0</v>
      </c>
      <c r="AB81" s="57">
        <f>COUNTIFS(Geral!AX$3:AX999,"Sim",Geral!AY$3:AY999,A81)</f>
        <v>0</v>
      </c>
      <c r="AC81" s="58">
        <f>COUNTIFS(Geral!AT$3:AT999,"Sim",Geral!AU$3:AU999,A81)</f>
        <v>0</v>
      </c>
      <c r="AD81" s="58">
        <f>COUNTIFS(Geral!AV$3:AV999,"Sim",Geral!AW$3:AW999,A81)</f>
        <v>0</v>
      </c>
      <c r="AE81" s="57">
        <f>COUNTIFS(Geral!BC$3:BC999,"Sim",Geral!BD$3:BD999,A81)</f>
        <v>0</v>
      </c>
    </row>
    <row r="82" ht="15.75" customHeight="1">
      <c r="A82" s="49">
        <v>80.0</v>
      </c>
      <c r="B82" s="50">
        <f>COUNTIFS(Geral!R$3:R999,"Passe",Geral!A$3:A999,"Tigres",Geral!S$3:S999,A82)-G82</f>
        <v>0</v>
      </c>
      <c r="C82" s="50">
        <f>COUNTIFS(Geral!R$3:R999,"Passe",Geral!A$3:A999,"Tigres",Geral!S$3:S999,A82,Geral!X$3:X999,"Sim")</f>
        <v>0</v>
      </c>
      <c r="D82" s="50">
        <f t="shared" si="1"/>
        <v>0</v>
      </c>
      <c r="E82" s="50">
        <f>SUMIFS(Geral!S$1:S999,Geral!O$1:O999,"Passe",Geral!A$1:A999,"Tigres",Geral!P$1:P999,A82)</f>
        <v>0</v>
      </c>
      <c r="F82" s="50">
        <f>COUNTIFS(Geral!R$3:R999,"Passe",Geral!A$3:A999,"Tigres",Geral!S$3:S999,A82,Geral!V$3:V999,"Sim")</f>
        <v>0</v>
      </c>
      <c r="G82" s="50">
        <f>COUNTIFS(Geral!R$3:R999,"Passe",Geral!A$3:A999,"Tigres",Geral!S$3:S999,A82,Geral!W$3:W999,"Sim")</f>
        <v>0</v>
      </c>
      <c r="H82" s="51">
        <f>COUNTIFS(Geral!R$3:R999,"Sack",Geral!A$3:A999,"Tigres",Geral!S$3:S999,A82)</f>
        <v>0</v>
      </c>
      <c r="I82" s="51">
        <f>COUNTIFS(Geral!A$3:A999,"Tigres",Geral!Z$3:Z999,A82,Geral!Y$3:Y999,"Sim")</f>
        <v>0</v>
      </c>
      <c r="J82" s="51">
        <f>COUNTIFS(Geral!R$3:R999,"Passe",Geral!A$3:A999,"Tigres",Geral!T$3:T999,A82)</f>
        <v>0</v>
      </c>
      <c r="K82" s="50">
        <f t="shared" si="2"/>
        <v>0</v>
      </c>
      <c r="L82" s="50">
        <f>COUNTIFS(Geral!R$3:R999,"Passe",Geral!A$3:A999,"Tigres",Geral!T$3:T999,A82,Geral!X$3:X999,"Sim")</f>
        <v>0</v>
      </c>
      <c r="M82" s="50">
        <f>SUMIFS(Geral!U$3:U999,Geral!R$3:R999,"Passe",Geral!A$3:A999,"Tigres",Geral!T$3:T999,A82)</f>
        <v>0</v>
      </c>
      <c r="N82" s="50">
        <f>COUNTIFS(Geral!R$3:R999,"Passe",Geral!A$3:A999,"Tigres",Geral!T$3:T999,A82,Geral!V$3:V999,"Sim")</f>
        <v>0</v>
      </c>
      <c r="O82" s="50">
        <f>COUNTIFS(Geral!R$3:R999,"Corrida",Geral!A$3:A999,"Tigres",Geral!T$3:T999,A82)</f>
        <v>0</v>
      </c>
      <c r="P82" s="50">
        <f>SUMIFS(Geral!U$3:U999,Geral!R$3:R999,"Corrida",Geral!A$3:A999,"Tigres",Geral!T$3:T999,A82)</f>
        <v>0</v>
      </c>
      <c r="Q82" s="50">
        <f>COUNTIFS(Geral!R$3:R999,"Corrida",Geral!A$3:A999,"Tigres",Geral!T$3:T999,A82,Geral!V$3:V999,"Sim")</f>
        <v>0</v>
      </c>
      <c r="R82" s="52"/>
      <c r="S82" s="52"/>
      <c r="T82" s="53"/>
      <c r="U82" s="53"/>
      <c r="V82" s="54">
        <f>COUNTIFS(Geral!R$3:R999,"Punt",Geral!A$3:A999,"Tigres",Geral!T$3:T999,A82)</f>
        <v>0</v>
      </c>
      <c r="W82" s="55">
        <f>SUMIFS(Geral!U$3:U999,Geral!R$3:R999,"Punt",Geral!A$3:A999,"Tigres",Geral!T$3:T999,A82)</f>
        <v>0</v>
      </c>
      <c r="X82" s="56">
        <f>COUNTIFS(Geral!AL$3:AL999,"Sim",Geral!AM$3:AM999,A82)+COUNTIFS(Geral!AL$3:AL999,"Sim",Geral!AN$3:AN999,A82)</f>
        <v>0</v>
      </c>
      <c r="Y82" s="56">
        <f>COUNTIFS(Geral!AZ$3:AZ999,"Sim",Geral!BA$3:BA999,A82)+COUNTIFS(Geral!AZ$3:AZ999,"Sim",Geral!BB$3:BB999,A82)</f>
        <v>0</v>
      </c>
      <c r="Z82" s="56">
        <f>COUNTIFS(Geral!AO$3:AO999,"Sim",Geral!AP$3:AP999,A82)+COUNTIFS(Geral!AO$3:AO999,"Sim",Geral!AQ$3:AQ999,A82)</f>
        <v>0</v>
      </c>
      <c r="AA82" s="57">
        <f>COUNTIFS(Geral!AR$3:AR999,"Sim",Geral!AS$3:AS999,A82)</f>
        <v>0</v>
      </c>
      <c r="AB82" s="57">
        <f>COUNTIFS(Geral!AX$3:AX999,"Sim",Geral!AY$3:AY999,A82)</f>
        <v>0</v>
      </c>
      <c r="AC82" s="58">
        <f>COUNTIFS(Geral!AT$3:AT999,"Sim",Geral!AU$3:AU999,A82)</f>
        <v>0</v>
      </c>
      <c r="AD82" s="58">
        <f>COUNTIFS(Geral!AV$3:AV999,"Sim",Geral!AW$3:AW999,A82)</f>
        <v>0</v>
      </c>
      <c r="AE82" s="57">
        <f>COUNTIFS(Geral!BC$3:BC999,"Sim",Geral!BD$3:BD999,A82)</f>
        <v>0</v>
      </c>
    </row>
    <row r="83" ht="15.75" customHeight="1">
      <c r="A83" s="49">
        <v>81.0</v>
      </c>
      <c r="B83" s="50">
        <f>COUNTIFS(Geral!R$3:R999,"Passe",Geral!A$3:A999,"Tigres",Geral!S$3:S999,A83)-G83</f>
        <v>0</v>
      </c>
      <c r="C83" s="50">
        <f>COUNTIFS(Geral!R$3:R999,"Passe",Geral!A$3:A999,"Tigres",Geral!S$3:S999,A83,Geral!X$3:X999,"Sim")</f>
        <v>0</v>
      </c>
      <c r="D83" s="50">
        <f t="shared" si="1"/>
        <v>0</v>
      </c>
      <c r="E83" s="50">
        <f>SUMIFS(Geral!S$1:S999,Geral!O$1:O999,"Passe",Geral!A$1:A999,"Tigres",Geral!P$1:P999,A83)</f>
        <v>0</v>
      </c>
      <c r="F83" s="50">
        <f>COUNTIFS(Geral!R$3:R999,"Passe",Geral!A$3:A999,"Tigres",Geral!S$3:S999,A83,Geral!V$3:V999,"Sim")</f>
        <v>0</v>
      </c>
      <c r="G83" s="50">
        <f>COUNTIFS(Geral!R$3:R999,"Passe",Geral!A$3:A999,"Tigres",Geral!S$3:S999,A83,Geral!W$3:W999,"Sim")</f>
        <v>0</v>
      </c>
      <c r="H83" s="51">
        <f>COUNTIFS(Geral!R$3:R999,"Sack",Geral!A$3:A999,"Tigres",Geral!S$3:S999,A83)</f>
        <v>0</v>
      </c>
      <c r="I83" s="51">
        <f>COUNTIFS(Geral!A$3:A999,"Tigres",Geral!Z$3:Z999,A83,Geral!Y$3:Y999,"Sim")</f>
        <v>0</v>
      </c>
      <c r="J83" s="51">
        <f>COUNTIFS(Geral!R$3:R999,"Passe",Geral!A$3:A999,"Tigres",Geral!T$3:T999,A83)</f>
        <v>0</v>
      </c>
      <c r="K83" s="50">
        <f t="shared" si="2"/>
        <v>0</v>
      </c>
      <c r="L83" s="50">
        <f>COUNTIFS(Geral!R$3:R999,"Passe",Geral!A$3:A999,"Tigres",Geral!T$3:T999,A83,Geral!X$3:X999,"Sim")</f>
        <v>0</v>
      </c>
      <c r="M83" s="50">
        <f>SUMIFS(Geral!U$3:U999,Geral!R$3:R999,"Passe",Geral!A$3:A999,"Tigres",Geral!T$3:T999,A83)</f>
        <v>0</v>
      </c>
      <c r="N83" s="50">
        <f>COUNTIFS(Geral!R$3:R999,"Passe",Geral!A$3:A999,"Tigres",Geral!T$3:T999,A83,Geral!V$3:V999,"Sim")</f>
        <v>0</v>
      </c>
      <c r="O83" s="50">
        <f>COUNTIFS(Geral!R$3:R999,"Corrida",Geral!A$3:A999,"Tigres",Geral!T$3:T999,A83)</f>
        <v>0</v>
      </c>
      <c r="P83" s="50">
        <f>SUMIFS(Geral!U$3:U999,Geral!R$3:R999,"Corrida",Geral!A$3:A999,"Tigres",Geral!T$3:T999,A83)</f>
        <v>0</v>
      </c>
      <c r="Q83" s="50">
        <f>COUNTIFS(Geral!R$3:R999,"Corrida",Geral!A$3:A999,"Tigres",Geral!T$3:T999,A83,Geral!V$3:V999,"Sim")</f>
        <v>0</v>
      </c>
      <c r="R83" s="52"/>
      <c r="S83" s="52"/>
      <c r="T83" s="53"/>
      <c r="U83" s="53"/>
      <c r="V83" s="54">
        <f>COUNTIFS(Geral!R$3:R999,"Punt",Geral!A$3:A999,"Tigres",Geral!T$3:T999,A83)</f>
        <v>0</v>
      </c>
      <c r="W83" s="55">
        <f>SUMIFS(Geral!U$3:U999,Geral!R$3:R999,"Punt",Geral!A$3:A999,"Tigres",Geral!T$3:T999,A83)</f>
        <v>0</v>
      </c>
      <c r="X83" s="56">
        <f>COUNTIFS(Geral!AL$3:AL999,"Sim",Geral!AM$3:AM999,A83)+COUNTIFS(Geral!AL$3:AL999,"Sim",Geral!AN$3:AN999,A83)</f>
        <v>0</v>
      </c>
      <c r="Y83" s="56">
        <f>COUNTIFS(Geral!AZ$3:AZ999,"Sim",Geral!BA$3:BA999,A83)+COUNTIFS(Geral!AZ$3:AZ999,"Sim",Geral!BB$3:BB999,A83)</f>
        <v>0</v>
      </c>
      <c r="Z83" s="56">
        <f>COUNTIFS(Geral!AO$3:AO999,"Sim",Geral!AP$3:AP999,A83)+COUNTIFS(Geral!AO$3:AO999,"Sim",Geral!AQ$3:AQ999,A83)</f>
        <v>0</v>
      </c>
      <c r="AA83" s="57">
        <f>COUNTIFS(Geral!AR$3:AR999,"Sim",Geral!AS$3:AS999,A83)</f>
        <v>0</v>
      </c>
      <c r="AB83" s="57">
        <f>COUNTIFS(Geral!AX$3:AX999,"Sim",Geral!AY$3:AY999,A83)</f>
        <v>0</v>
      </c>
      <c r="AC83" s="58">
        <f>COUNTIFS(Geral!AT$3:AT999,"Sim",Geral!AU$3:AU999,A83)</f>
        <v>0</v>
      </c>
      <c r="AD83" s="58">
        <f>COUNTIFS(Geral!AV$3:AV999,"Sim",Geral!AW$3:AW999,A83)</f>
        <v>0</v>
      </c>
      <c r="AE83" s="57">
        <f>COUNTIFS(Geral!BC$3:BC999,"Sim",Geral!BD$3:BD999,A83)</f>
        <v>0</v>
      </c>
    </row>
    <row r="84" ht="15.75" customHeight="1">
      <c r="A84" s="49">
        <v>82.0</v>
      </c>
      <c r="B84" s="50">
        <f>COUNTIFS(Geral!R$3:R999,"Passe",Geral!A$3:A999,"Tigres",Geral!S$3:S999,A84)-G84</f>
        <v>0</v>
      </c>
      <c r="C84" s="50">
        <f>COUNTIFS(Geral!R$3:R999,"Passe",Geral!A$3:A999,"Tigres",Geral!S$3:S999,A84,Geral!X$3:X999,"Sim")</f>
        <v>0</v>
      </c>
      <c r="D84" s="50">
        <f t="shared" si="1"/>
        <v>0</v>
      </c>
      <c r="E84" s="50">
        <f>SUMIFS(Geral!S$1:S999,Geral!O$1:O999,"Passe",Geral!A$1:A999,"Tigres",Geral!P$1:P999,A84)</f>
        <v>0</v>
      </c>
      <c r="F84" s="50">
        <f>COUNTIFS(Geral!R$3:R999,"Passe",Geral!A$3:A999,"Tigres",Geral!S$3:S999,A84,Geral!V$3:V999,"Sim")</f>
        <v>0</v>
      </c>
      <c r="G84" s="50">
        <f>COUNTIFS(Geral!R$3:R999,"Passe",Geral!A$3:A999,"Tigres",Geral!S$3:S999,A84,Geral!W$3:W999,"Sim")</f>
        <v>0</v>
      </c>
      <c r="H84" s="51">
        <f>COUNTIFS(Geral!R$3:R999,"Sack",Geral!A$3:A999,"Tigres",Geral!S$3:S999,A84)</f>
        <v>0</v>
      </c>
      <c r="I84" s="51">
        <f>COUNTIFS(Geral!A$3:A999,"Tigres",Geral!Z$3:Z999,A84,Geral!Y$3:Y999,"Sim")</f>
        <v>0</v>
      </c>
      <c r="J84" s="51">
        <f>COUNTIFS(Geral!R$3:R999,"Passe",Geral!A$3:A999,"Tigres",Geral!T$3:T999,A84)</f>
        <v>0</v>
      </c>
      <c r="K84" s="50">
        <f t="shared" si="2"/>
        <v>0</v>
      </c>
      <c r="L84" s="50">
        <f>COUNTIFS(Geral!R$3:R999,"Passe",Geral!A$3:A999,"Tigres",Geral!T$3:T999,A84,Geral!X$3:X999,"Sim")</f>
        <v>0</v>
      </c>
      <c r="M84" s="50">
        <f>SUMIFS(Geral!U$3:U999,Geral!R$3:R999,"Passe",Geral!A$3:A999,"Tigres",Geral!T$3:T999,A84)</f>
        <v>0</v>
      </c>
      <c r="N84" s="50">
        <f>COUNTIFS(Geral!R$3:R999,"Passe",Geral!A$3:A999,"Tigres",Geral!T$3:T999,A84,Geral!V$3:V999,"Sim")</f>
        <v>0</v>
      </c>
      <c r="O84" s="50">
        <f>COUNTIFS(Geral!R$3:R999,"Corrida",Geral!A$3:A999,"Tigres",Geral!T$3:T999,A84)</f>
        <v>0</v>
      </c>
      <c r="P84" s="50">
        <f>SUMIFS(Geral!U$3:U999,Geral!R$3:R999,"Corrida",Geral!A$3:A999,"Tigres",Geral!T$3:T999,A84)</f>
        <v>0</v>
      </c>
      <c r="Q84" s="50">
        <f>COUNTIFS(Geral!R$3:R999,"Corrida",Geral!A$3:A999,"Tigres",Geral!T$3:T999,A84,Geral!V$3:V999,"Sim")</f>
        <v>0</v>
      </c>
      <c r="R84" s="52"/>
      <c r="S84" s="52"/>
      <c r="T84" s="53"/>
      <c r="U84" s="53"/>
      <c r="V84" s="54">
        <f>COUNTIFS(Geral!R$3:R999,"Punt",Geral!A$3:A999,"Tigres",Geral!T$3:T999,A84)</f>
        <v>0</v>
      </c>
      <c r="W84" s="55">
        <f>SUMIFS(Geral!U$3:U999,Geral!R$3:R999,"Punt",Geral!A$3:A999,"Tigres",Geral!T$3:T999,A84)</f>
        <v>0</v>
      </c>
      <c r="X84" s="56">
        <f>COUNTIFS(Geral!AL$3:AL999,"Sim",Geral!AM$3:AM999,A84)+COUNTIFS(Geral!AL$3:AL999,"Sim",Geral!AN$3:AN999,A84)</f>
        <v>0</v>
      </c>
      <c r="Y84" s="56">
        <f>COUNTIFS(Geral!AZ$3:AZ999,"Sim",Geral!BA$3:BA999,A84)+COUNTIFS(Geral!AZ$3:AZ999,"Sim",Geral!BB$3:BB999,A84)</f>
        <v>0</v>
      </c>
      <c r="Z84" s="56">
        <f>COUNTIFS(Geral!AO$3:AO999,"Sim",Geral!AP$3:AP999,A84)+COUNTIFS(Geral!AO$3:AO999,"Sim",Geral!AQ$3:AQ999,A84)</f>
        <v>0</v>
      </c>
      <c r="AA84" s="57">
        <f>COUNTIFS(Geral!AR$3:AR999,"Sim",Geral!AS$3:AS999,A84)</f>
        <v>0</v>
      </c>
      <c r="AB84" s="57">
        <f>COUNTIFS(Geral!AX$3:AX999,"Sim",Geral!AY$3:AY999,A84)</f>
        <v>0</v>
      </c>
      <c r="AC84" s="58">
        <f>COUNTIFS(Geral!AT$3:AT999,"Sim",Geral!AU$3:AU999,A84)</f>
        <v>0</v>
      </c>
      <c r="AD84" s="58">
        <f>COUNTIFS(Geral!AV$3:AV999,"Sim",Geral!AW$3:AW999,A84)</f>
        <v>0</v>
      </c>
      <c r="AE84" s="57">
        <f>COUNTIFS(Geral!BC$3:BC999,"Sim",Geral!BD$3:BD999,A84)</f>
        <v>0</v>
      </c>
    </row>
    <row r="85" ht="15.75" customHeight="1">
      <c r="A85" s="49">
        <v>83.0</v>
      </c>
      <c r="B85" s="50">
        <f>COUNTIFS(Geral!R$3:R999,"Passe",Geral!A$3:A999,"Tigres",Geral!S$3:S999,A85)-G85</f>
        <v>0</v>
      </c>
      <c r="C85" s="50">
        <f>COUNTIFS(Geral!R$3:R999,"Passe",Geral!A$3:A999,"Tigres",Geral!S$3:S999,A85,Geral!X$3:X999,"Sim")</f>
        <v>0</v>
      </c>
      <c r="D85" s="50">
        <f t="shared" si="1"/>
        <v>0</v>
      </c>
      <c r="E85" s="50">
        <f>SUMIFS(Geral!S$1:S999,Geral!O$1:O999,"Passe",Geral!A$1:A999,"Tigres",Geral!P$1:P999,A85)</f>
        <v>0</v>
      </c>
      <c r="F85" s="50">
        <f>COUNTIFS(Geral!R$3:R999,"Passe",Geral!A$3:A999,"Tigres",Geral!S$3:S999,A85,Geral!V$3:V999,"Sim")</f>
        <v>0</v>
      </c>
      <c r="G85" s="50">
        <f>COUNTIFS(Geral!R$3:R999,"Passe",Geral!A$3:A999,"Tigres",Geral!S$3:S999,A85,Geral!W$3:W999,"Sim")</f>
        <v>0</v>
      </c>
      <c r="H85" s="51">
        <f>COUNTIFS(Geral!R$3:R999,"Sack",Geral!A$3:A999,"Tigres",Geral!S$3:S999,A85)</f>
        <v>0</v>
      </c>
      <c r="I85" s="51">
        <f>COUNTIFS(Geral!A$3:A999,"Tigres",Geral!Z$3:Z999,A85,Geral!Y$3:Y999,"Sim")</f>
        <v>0</v>
      </c>
      <c r="J85" s="51">
        <f>COUNTIFS(Geral!R$3:R999,"Passe",Geral!A$3:A999,"Tigres",Geral!T$3:T999,A85)</f>
        <v>0</v>
      </c>
      <c r="K85" s="50">
        <f t="shared" si="2"/>
        <v>0</v>
      </c>
      <c r="L85" s="50">
        <f>COUNTIFS(Geral!R$3:R999,"Passe",Geral!A$3:A999,"Tigres",Geral!T$3:T999,A85,Geral!X$3:X999,"Sim")</f>
        <v>0</v>
      </c>
      <c r="M85" s="50">
        <f>SUMIFS(Geral!U$3:U999,Geral!R$3:R999,"Passe",Geral!A$3:A999,"Tigres",Geral!T$3:T999,A85)</f>
        <v>0</v>
      </c>
      <c r="N85" s="50">
        <f>COUNTIFS(Geral!R$3:R999,"Passe",Geral!A$3:A999,"Tigres",Geral!T$3:T999,A85,Geral!V$3:V999,"Sim")</f>
        <v>0</v>
      </c>
      <c r="O85" s="50">
        <f>COUNTIFS(Geral!R$3:R999,"Corrida",Geral!A$3:A999,"Tigres",Geral!T$3:T999,A85)</f>
        <v>0</v>
      </c>
      <c r="P85" s="50">
        <f>SUMIFS(Geral!U$3:U999,Geral!R$3:R999,"Corrida",Geral!A$3:A999,"Tigres",Geral!T$3:T999,A85)</f>
        <v>0</v>
      </c>
      <c r="Q85" s="50">
        <f>COUNTIFS(Geral!R$3:R999,"Corrida",Geral!A$3:A999,"Tigres",Geral!T$3:T999,A85,Geral!V$3:V999,"Sim")</f>
        <v>0</v>
      </c>
      <c r="R85" s="52"/>
      <c r="S85" s="52"/>
      <c r="T85" s="53"/>
      <c r="U85" s="53"/>
      <c r="V85" s="54">
        <f>COUNTIFS(Geral!R$3:R999,"Punt",Geral!A$3:A999,"Tigres",Geral!T$3:T999,A85)</f>
        <v>0</v>
      </c>
      <c r="W85" s="55">
        <f>SUMIFS(Geral!U$3:U999,Geral!R$3:R999,"Punt",Geral!A$3:A999,"Tigres",Geral!T$3:T999,A85)</f>
        <v>0</v>
      </c>
      <c r="X85" s="56">
        <f>COUNTIFS(Geral!AL$3:AL999,"Sim",Geral!AM$3:AM999,A85)+COUNTIFS(Geral!AL$3:AL999,"Sim",Geral!AN$3:AN999,A85)</f>
        <v>0</v>
      </c>
      <c r="Y85" s="56">
        <f>COUNTIFS(Geral!AZ$3:AZ999,"Sim",Geral!BA$3:BA999,A85)+COUNTIFS(Geral!AZ$3:AZ999,"Sim",Geral!BB$3:BB999,A85)</f>
        <v>0</v>
      </c>
      <c r="Z85" s="56">
        <f>COUNTIFS(Geral!AO$3:AO999,"Sim",Geral!AP$3:AP999,A85)+COUNTIFS(Geral!AO$3:AO999,"Sim",Geral!AQ$3:AQ999,A85)</f>
        <v>0</v>
      </c>
      <c r="AA85" s="57">
        <f>COUNTIFS(Geral!AR$3:AR999,"Sim",Geral!AS$3:AS999,A85)</f>
        <v>0</v>
      </c>
      <c r="AB85" s="57">
        <f>COUNTIFS(Geral!AX$3:AX999,"Sim",Geral!AY$3:AY999,A85)</f>
        <v>0</v>
      </c>
      <c r="AC85" s="58">
        <f>COUNTIFS(Geral!AT$3:AT999,"Sim",Geral!AU$3:AU999,A85)</f>
        <v>0</v>
      </c>
      <c r="AD85" s="58">
        <f>COUNTIFS(Geral!AV$3:AV999,"Sim",Geral!AW$3:AW999,A85)</f>
        <v>0</v>
      </c>
      <c r="AE85" s="57">
        <f>COUNTIFS(Geral!BC$3:BC999,"Sim",Geral!BD$3:BD999,A85)</f>
        <v>0</v>
      </c>
    </row>
    <row r="86" ht="15.75" customHeight="1">
      <c r="A86" s="49">
        <v>84.0</v>
      </c>
      <c r="B86" s="50">
        <f>COUNTIFS(Geral!R$3:R999,"Passe",Geral!A$3:A999,"Tigres",Geral!S$3:S999,A86)-G86</f>
        <v>0</v>
      </c>
      <c r="C86" s="50">
        <f>COUNTIFS(Geral!R$3:R999,"Passe",Geral!A$3:A999,"Tigres",Geral!S$3:S999,A86,Geral!X$3:X999,"Sim")</f>
        <v>0</v>
      </c>
      <c r="D86" s="50">
        <f t="shared" si="1"/>
        <v>0</v>
      </c>
      <c r="E86" s="50">
        <f>SUMIFS(Geral!S$1:S999,Geral!O$1:O999,"Passe",Geral!A$1:A999,"Tigres",Geral!P$1:P999,A86)</f>
        <v>0</v>
      </c>
      <c r="F86" s="50">
        <f>COUNTIFS(Geral!R$3:R999,"Passe",Geral!A$3:A999,"Tigres",Geral!S$3:S999,A86,Geral!V$3:V999,"Sim")</f>
        <v>0</v>
      </c>
      <c r="G86" s="50">
        <f>COUNTIFS(Geral!R$3:R999,"Passe",Geral!A$3:A999,"Tigres",Geral!S$3:S999,A86,Geral!W$3:W999,"Sim")</f>
        <v>0</v>
      </c>
      <c r="H86" s="51">
        <f>COUNTIFS(Geral!R$3:R999,"Sack",Geral!A$3:A999,"Tigres",Geral!S$3:S999,A86)</f>
        <v>0</v>
      </c>
      <c r="I86" s="51">
        <f>COUNTIFS(Geral!A$3:A999,"Tigres",Geral!Z$3:Z999,A86,Geral!Y$3:Y999,"Sim")</f>
        <v>0</v>
      </c>
      <c r="J86" s="51">
        <f>COUNTIFS(Geral!R$3:R999,"Passe",Geral!A$3:A999,"Tigres",Geral!T$3:T999,A86)</f>
        <v>1</v>
      </c>
      <c r="K86" s="50">
        <f t="shared" si="2"/>
        <v>1</v>
      </c>
      <c r="L86" s="50">
        <f>COUNTIFS(Geral!R$3:R999,"Passe",Geral!A$3:A999,"Tigres",Geral!T$3:T999,A86,Geral!X$3:X999,"Sim")</f>
        <v>0</v>
      </c>
      <c r="M86" s="50">
        <f>SUMIFS(Geral!U$3:U999,Geral!R$3:R999,"Passe",Geral!A$3:A999,"Tigres",Geral!T$3:T999,A86)</f>
        <v>23</v>
      </c>
      <c r="N86" s="50">
        <f>COUNTIFS(Geral!R$3:R999,"Passe",Geral!A$3:A999,"Tigres",Geral!T$3:T999,A86,Geral!V$3:V999,"Sim")</f>
        <v>0</v>
      </c>
      <c r="O86" s="50">
        <f>COUNTIFS(Geral!R$3:R999,"Corrida",Geral!A$3:A999,"Tigres",Geral!T$3:T999,A86)</f>
        <v>0</v>
      </c>
      <c r="P86" s="50">
        <f>SUMIFS(Geral!U$3:U999,Geral!R$3:R999,"Corrida",Geral!A$3:A999,"Tigres",Geral!T$3:T999,A86)</f>
        <v>0</v>
      </c>
      <c r="Q86" s="50">
        <f>COUNTIFS(Geral!R$3:R999,"Corrida",Geral!A$3:A999,"Tigres",Geral!T$3:T999,A86,Geral!V$3:V999,"Sim")</f>
        <v>0</v>
      </c>
      <c r="R86" s="52"/>
      <c r="S86" s="52"/>
      <c r="T86" s="53"/>
      <c r="U86" s="53"/>
      <c r="V86" s="54">
        <f>COUNTIFS(Geral!R$3:R999,"Punt",Geral!A$3:A999,"Tigres",Geral!T$3:T999,A86)</f>
        <v>0</v>
      </c>
      <c r="W86" s="55">
        <f>SUMIFS(Geral!U$3:U999,Geral!R$3:R999,"Punt",Geral!A$3:A999,"Tigres",Geral!T$3:T999,A86)</f>
        <v>0</v>
      </c>
      <c r="X86" s="56">
        <f>COUNTIFS(Geral!AL$3:AL999,"Sim",Geral!AM$3:AM999,A86)+COUNTIFS(Geral!AL$3:AL999,"Sim",Geral!AN$3:AN999,A86)</f>
        <v>0</v>
      </c>
      <c r="Y86" s="56">
        <f>COUNTIFS(Geral!AZ$3:AZ999,"Sim",Geral!BA$3:BA999,A86)+COUNTIFS(Geral!AZ$3:AZ999,"Sim",Geral!BB$3:BB999,A86)</f>
        <v>0</v>
      </c>
      <c r="Z86" s="56">
        <f>COUNTIFS(Geral!AO$3:AO999,"Sim",Geral!AP$3:AP999,A86)+COUNTIFS(Geral!AO$3:AO999,"Sim",Geral!AQ$3:AQ999,A86)</f>
        <v>0</v>
      </c>
      <c r="AA86" s="57">
        <f>COUNTIFS(Geral!AR$3:AR999,"Sim",Geral!AS$3:AS999,A86)</f>
        <v>0</v>
      </c>
      <c r="AB86" s="57">
        <f>COUNTIFS(Geral!AX$3:AX999,"Sim",Geral!AY$3:AY999,A86)</f>
        <v>0</v>
      </c>
      <c r="AC86" s="58">
        <f>COUNTIFS(Geral!AT$3:AT999,"Sim",Geral!AU$3:AU999,A86)</f>
        <v>0</v>
      </c>
      <c r="AD86" s="58">
        <f>COUNTIFS(Geral!AV$3:AV999,"Sim",Geral!AW$3:AW999,A86)</f>
        <v>0</v>
      </c>
      <c r="AE86" s="57">
        <f>COUNTIFS(Geral!BC$3:BC999,"Sim",Geral!BD$3:BD999,A86)</f>
        <v>0</v>
      </c>
    </row>
    <row r="87" ht="15.75" customHeight="1">
      <c r="A87" s="49">
        <v>85.0</v>
      </c>
      <c r="B87" s="50">
        <f>COUNTIFS(Geral!R$3:R999,"Passe",Geral!A$3:A999,"Tigres",Geral!S$3:S999,A87)-G87</f>
        <v>0</v>
      </c>
      <c r="C87" s="50">
        <f>COUNTIFS(Geral!R$3:R999,"Passe",Geral!A$3:A999,"Tigres",Geral!S$3:S999,A87,Geral!X$3:X999,"Sim")</f>
        <v>0</v>
      </c>
      <c r="D87" s="50">
        <f t="shared" si="1"/>
        <v>0</v>
      </c>
      <c r="E87" s="50">
        <f>SUMIFS(Geral!S$1:S999,Geral!O$1:O999,"Passe",Geral!A$1:A999,"Tigres",Geral!P$1:P999,A87)</f>
        <v>0</v>
      </c>
      <c r="F87" s="50">
        <f>COUNTIFS(Geral!R$3:R999,"Passe",Geral!A$3:A999,"Tigres",Geral!S$3:S999,A87,Geral!V$3:V999,"Sim")</f>
        <v>0</v>
      </c>
      <c r="G87" s="50">
        <f>COUNTIFS(Geral!R$3:R999,"Passe",Geral!A$3:A999,"Tigres",Geral!S$3:S999,A87,Geral!W$3:W999,"Sim")</f>
        <v>0</v>
      </c>
      <c r="H87" s="51">
        <f>COUNTIFS(Geral!R$3:R999,"Sack",Geral!A$3:A999,"Tigres",Geral!S$3:S999,A87)</f>
        <v>0</v>
      </c>
      <c r="I87" s="51">
        <f>COUNTIFS(Geral!A$3:A999,"Tigres",Geral!Z$3:Z999,A87,Geral!Y$3:Y999,"Sim")</f>
        <v>0</v>
      </c>
      <c r="J87" s="51">
        <f>COUNTIFS(Geral!R$3:R999,"Passe",Geral!A$3:A999,"Tigres",Geral!T$3:T999,A87)</f>
        <v>0</v>
      </c>
      <c r="K87" s="50">
        <f t="shared" si="2"/>
        <v>0</v>
      </c>
      <c r="L87" s="50">
        <f>COUNTIFS(Geral!R$3:R999,"Passe",Geral!A$3:A999,"Tigres",Geral!T$3:T999,A87,Geral!X$3:X999,"Sim")</f>
        <v>0</v>
      </c>
      <c r="M87" s="50">
        <f>SUMIFS(Geral!U$3:U999,Geral!R$3:R999,"Passe",Geral!A$3:A999,"Tigres",Geral!T$3:T999,A87)</f>
        <v>0</v>
      </c>
      <c r="N87" s="50">
        <f>COUNTIFS(Geral!R$3:R999,"Passe",Geral!A$3:A999,"Tigres",Geral!T$3:T999,A87,Geral!V$3:V999,"Sim")</f>
        <v>0</v>
      </c>
      <c r="O87" s="50">
        <f>COUNTIFS(Geral!R$3:R999,"Corrida",Geral!A$3:A999,"Tigres",Geral!T$3:T999,A87)</f>
        <v>0</v>
      </c>
      <c r="P87" s="50">
        <f>SUMIFS(Geral!U$3:U999,Geral!R$3:R999,"Corrida",Geral!A$3:A999,"Tigres",Geral!T$3:T999,A87)</f>
        <v>0</v>
      </c>
      <c r="Q87" s="50">
        <f>COUNTIFS(Geral!R$3:R999,"Corrida",Geral!A$3:A999,"Tigres",Geral!T$3:T999,A87,Geral!V$3:V999,"Sim")</f>
        <v>0</v>
      </c>
      <c r="R87" s="52"/>
      <c r="S87" s="52"/>
      <c r="T87" s="53"/>
      <c r="U87" s="53"/>
      <c r="V87" s="54">
        <f>COUNTIFS(Geral!R$3:R999,"Punt",Geral!A$3:A999,"Tigres",Geral!T$3:T999,A87)</f>
        <v>0</v>
      </c>
      <c r="W87" s="55">
        <f>SUMIFS(Geral!U$3:U999,Geral!R$3:R999,"Punt",Geral!A$3:A999,"Tigres",Geral!T$3:T999,A87)</f>
        <v>0</v>
      </c>
      <c r="X87" s="56">
        <f>COUNTIFS(Geral!AL$3:AL999,"Sim",Geral!AM$3:AM999,A87)+COUNTIFS(Geral!AL$3:AL999,"Sim",Geral!AN$3:AN999,A87)</f>
        <v>0</v>
      </c>
      <c r="Y87" s="56">
        <f>COUNTIFS(Geral!AZ$3:AZ999,"Sim",Geral!BA$3:BA999,A87)+COUNTIFS(Geral!AZ$3:AZ999,"Sim",Geral!BB$3:BB999,A87)</f>
        <v>0</v>
      </c>
      <c r="Z87" s="56">
        <f>COUNTIFS(Geral!AO$3:AO999,"Sim",Geral!AP$3:AP999,A87)+COUNTIFS(Geral!AO$3:AO999,"Sim",Geral!AQ$3:AQ999,A87)</f>
        <v>0</v>
      </c>
      <c r="AA87" s="57">
        <f>COUNTIFS(Geral!AR$3:AR999,"Sim",Geral!AS$3:AS999,A87)</f>
        <v>0</v>
      </c>
      <c r="AB87" s="57">
        <f>COUNTIFS(Geral!AX$3:AX999,"Sim",Geral!AY$3:AY999,A87)</f>
        <v>0</v>
      </c>
      <c r="AC87" s="58">
        <f>COUNTIFS(Geral!AT$3:AT999,"Sim",Geral!AU$3:AU999,A87)</f>
        <v>0</v>
      </c>
      <c r="AD87" s="58">
        <f>COUNTIFS(Geral!AV$3:AV999,"Sim",Geral!AW$3:AW999,A87)</f>
        <v>0</v>
      </c>
      <c r="AE87" s="57">
        <f>COUNTIFS(Geral!BC$3:BC999,"Sim",Geral!BD$3:BD999,A87)</f>
        <v>0</v>
      </c>
    </row>
    <row r="88" ht="15.75" customHeight="1">
      <c r="A88" s="49">
        <v>86.0</v>
      </c>
      <c r="B88" s="50">
        <f>COUNTIFS(Geral!R$3:R999,"Passe",Geral!A$3:A999,"Tigres",Geral!S$3:S999,A88)-G88</f>
        <v>0</v>
      </c>
      <c r="C88" s="50">
        <f>COUNTIFS(Geral!R$3:R999,"Passe",Geral!A$3:A999,"Tigres",Geral!S$3:S999,A88,Geral!X$3:X999,"Sim")</f>
        <v>0</v>
      </c>
      <c r="D88" s="50">
        <f t="shared" si="1"/>
        <v>0</v>
      </c>
      <c r="E88" s="50">
        <f>SUMIFS(Geral!S$1:S999,Geral!O$1:O999,"Passe",Geral!A$1:A999,"Tigres",Geral!P$1:P999,A88)</f>
        <v>0</v>
      </c>
      <c r="F88" s="50">
        <f>COUNTIFS(Geral!R$3:R999,"Passe",Geral!A$3:A999,"Tigres",Geral!S$3:S999,A88,Geral!V$3:V999,"Sim")</f>
        <v>0</v>
      </c>
      <c r="G88" s="50">
        <f>COUNTIFS(Geral!R$3:R999,"Passe",Geral!A$3:A999,"Tigres",Geral!S$3:S999,A88,Geral!W$3:W999,"Sim")</f>
        <v>0</v>
      </c>
      <c r="H88" s="51">
        <f>COUNTIFS(Geral!R$3:R999,"Sack",Geral!A$3:A999,"Tigres",Geral!S$3:S999,A88)</f>
        <v>0</v>
      </c>
      <c r="I88" s="51">
        <f>COUNTIFS(Geral!A$3:A999,"Tigres",Geral!Z$3:Z999,A88,Geral!Y$3:Y999,"Sim")</f>
        <v>0</v>
      </c>
      <c r="J88" s="51">
        <f>COUNTIFS(Geral!R$3:R999,"Passe",Geral!A$3:A999,"Tigres",Geral!T$3:T999,A88)</f>
        <v>0</v>
      </c>
      <c r="K88" s="50">
        <f t="shared" si="2"/>
        <v>0</v>
      </c>
      <c r="L88" s="50">
        <f>COUNTIFS(Geral!R$3:R999,"Passe",Geral!A$3:A999,"Tigres",Geral!T$3:T999,A88,Geral!X$3:X999,"Sim")</f>
        <v>0</v>
      </c>
      <c r="M88" s="50">
        <f>SUMIFS(Geral!U$3:U999,Geral!R$3:R999,"Passe",Geral!A$3:A999,"Tigres",Geral!T$3:T999,A88)</f>
        <v>0</v>
      </c>
      <c r="N88" s="50">
        <f>COUNTIFS(Geral!R$3:R999,"Passe",Geral!A$3:A999,"Tigres",Geral!T$3:T999,A88,Geral!V$3:V999,"Sim")</f>
        <v>0</v>
      </c>
      <c r="O88" s="50">
        <f>COUNTIFS(Geral!R$3:R999,"Corrida",Geral!A$3:A999,"Tigres",Geral!T$3:T999,A88)</f>
        <v>0</v>
      </c>
      <c r="P88" s="50">
        <f>SUMIFS(Geral!U$3:U999,Geral!R$3:R999,"Corrida",Geral!A$3:A999,"Tigres",Geral!T$3:T999,A88)</f>
        <v>0</v>
      </c>
      <c r="Q88" s="50">
        <f>COUNTIFS(Geral!R$3:R999,"Corrida",Geral!A$3:A999,"Tigres",Geral!T$3:T999,A88,Geral!V$3:V999,"Sim")</f>
        <v>0</v>
      </c>
      <c r="R88" s="52"/>
      <c r="S88" s="52"/>
      <c r="T88" s="53"/>
      <c r="U88" s="53"/>
      <c r="V88" s="54">
        <f>COUNTIFS(Geral!R$3:R999,"Punt",Geral!A$3:A999,"Tigres",Geral!T$3:T999,A88)</f>
        <v>0</v>
      </c>
      <c r="W88" s="55">
        <f>SUMIFS(Geral!U$3:U999,Geral!R$3:R999,"Punt",Geral!A$3:A999,"Tigres",Geral!T$3:T999,A88)</f>
        <v>0</v>
      </c>
      <c r="X88" s="56">
        <f>COUNTIFS(Geral!AL$3:AL999,"Sim",Geral!AM$3:AM999,A88)+COUNTIFS(Geral!AL$3:AL999,"Sim",Geral!AN$3:AN999,A88)</f>
        <v>0</v>
      </c>
      <c r="Y88" s="56">
        <f>COUNTIFS(Geral!AZ$3:AZ999,"Sim",Geral!BA$3:BA999,A88)+COUNTIFS(Geral!AZ$3:AZ999,"Sim",Geral!BB$3:BB999,A88)</f>
        <v>0</v>
      </c>
      <c r="Z88" s="56">
        <f>COUNTIFS(Geral!AO$3:AO999,"Sim",Geral!AP$3:AP999,A88)+COUNTIFS(Geral!AO$3:AO999,"Sim",Geral!AQ$3:AQ999,A88)</f>
        <v>0</v>
      </c>
      <c r="AA88" s="57">
        <f>COUNTIFS(Geral!AR$3:AR999,"Sim",Geral!AS$3:AS999,A88)</f>
        <v>0</v>
      </c>
      <c r="AB88" s="57">
        <f>COUNTIFS(Geral!AX$3:AX999,"Sim",Geral!AY$3:AY999,A88)</f>
        <v>0</v>
      </c>
      <c r="AC88" s="58">
        <f>COUNTIFS(Geral!AT$3:AT999,"Sim",Geral!AU$3:AU999,A88)</f>
        <v>0</v>
      </c>
      <c r="AD88" s="58">
        <f>COUNTIFS(Geral!AV$3:AV999,"Sim",Geral!AW$3:AW999,A88)</f>
        <v>0</v>
      </c>
      <c r="AE88" s="57">
        <f>COUNTIFS(Geral!BC$3:BC999,"Sim",Geral!BD$3:BD999,A88)</f>
        <v>0</v>
      </c>
    </row>
    <row r="89" ht="15.75" customHeight="1">
      <c r="A89" s="49">
        <v>87.0</v>
      </c>
      <c r="B89" s="50">
        <f>COUNTIFS(Geral!R$3:R999,"Passe",Geral!A$3:A999,"Tigres",Geral!S$3:S999,A89)-G89</f>
        <v>0</v>
      </c>
      <c r="C89" s="50">
        <f>COUNTIFS(Geral!R$3:R999,"Passe",Geral!A$3:A999,"Tigres",Geral!S$3:S999,A89,Geral!X$3:X999,"Sim")</f>
        <v>0</v>
      </c>
      <c r="D89" s="50">
        <f t="shared" si="1"/>
        <v>0</v>
      </c>
      <c r="E89" s="50">
        <f>SUMIFS(Geral!S$1:S999,Geral!O$1:O999,"Passe",Geral!A$1:A999,"Tigres",Geral!P$1:P999,A89)</f>
        <v>0</v>
      </c>
      <c r="F89" s="50">
        <f>COUNTIFS(Geral!R$3:R999,"Passe",Geral!A$3:A999,"Tigres",Geral!S$3:S999,A89,Geral!V$3:V999,"Sim")</f>
        <v>0</v>
      </c>
      <c r="G89" s="50">
        <f>COUNTIFS(Geral!R$3:R999,"Passe",Geral!A$3:A999,"Tigres",Geral!S$3:S999,A89,Geral!W$3:W999,"Sim")</f>
        <v>0</v>
      </c>
      <c r="H89" s="51">
        <f>COUNTIFS(Geral!R$3:R999,"Sack",Geral!A$3:A999,"Tigres",Geral!S$3:S999,A89)</f>
        <v>0</v>
      </c>
      <c r="I89" s="51">
        <f>COUNTIFS(Geral!A$3:A999,"Tigres",Geral!Z$3:Z999,A89,Geral!Y$3:Y999,"Sim")</f>
        <v>0</v>
      </c>
      <c r="J89" s="51">
        <f>COUNTIFS(Geral!R$3:R999,"Passe",Geral!A$3:A999,"Tigres",Geral!T$3:T999,A89)</f>
        <v>1</v>
      </c>
      <c r="K89" s="50">
        <f t="shared" si="2"/>
        <v>1</v>
      </c>
      <c r="L89" s="50">
        <f>COUNTIFS(Geral!R$3:R999,"Passe",Geral!A$3:A999,"Tigres",Geral!T$3:T999,A89,Geral!X$3:X999,"Sim")</f>
        <v>0</v>
      </c>
      <c r="M89" s="50">
        <f>SUMIFS(Geral!U$3:U999,Geral!R$3:R999,"Passe",Geral!A$3:A999,"Tigres",Geral!T$3:T999,A89)</f>
        <v>23</v>
      </c>
      <c r="N89" s="50">
        <f>COUNTIFS(Geral!R$3:R999,"Passe",Geral!A$3:A999,"Tigres",Geral!T$3:T999,A89,Geral!V$3:V999,"Sim")</f>
        <v>0</v>
      </c>
      <c r="O89" s="50">
        <f>COUNTIFS(Geral!R$3:R999,"Corrida",Geral!A$3:A999,"Tigres",Geral!T$3:T999,A89)</f>
        <v>0</v>
      </c>
      <c r="P89" s="50">
        <f>SUMIFS(Geral!U$3:U999,Geral!R$3:R999,"Corrida",Geral!A$3:A999,"Tigres",Geral!T$3:T999,A89)</f>
        <v>0</v>
      </c>
      <c r="Q89" s="50">
        <f>COUNTIFS(Geral!R$3:R999,"Corrida",Geral!A$3:A999,"Tigres",Geral!T$3:T999,A89,Geral!V$3:V999,"Sim")</f>
        <v>0</v>
      </c>
      <c r="R89" s="52"/>
      <c r="S89" s="52"/>
      <c r="T89" s="53"/>
      <c r="U89" s="53"/>
      <c r="V89" s="54">
        <f>COUNTIFS(Geral!R$3:R999,"Punt",Geral!A$3:A999,"Tigres",Geral!T$3:T999,A89)</f>
        <v>0</v>
      </c>
      <c r="W89" s="55">
        <f>SUMIFS(Geral!U$3:U999,Geral!R$3:R999,"Punt",Geral!A$3:A999,"Tigres",Geral!T$3:T999,A89)</f>
        <v>0</v>
      </c>
      <c r="X89" s="56">
        <f>COUNTIFS(Geral!AL$3:AL999,"Sim",Geral!AM$3:AM999,A89)+COUNTIFS(Geral!AL$3:AL999,"Sim",Geral!AN$3:AN999,A89)</f>
        <v>0</v>
      </c>
      <c r="Y89" s="56">
        <f>COUNTIFS(Geral!AZ$3:AZ999,"Sim",Geral!BA$3:BA999,A89)+COUNTIFS(Geral!AZ$3:AZ999,"Sim",Geral!BB$3:BB999,A89)</f>
        <v>0</v>
      </c>
      <c r="Z89" s="56">
        <f>COUNTIFS(Geral!AO$3:AO999,"Sim",Geral!AP$3:AP999,A89)+COUNTIFS(Geral!AO$3:AO999,"Sim",Geral!AQ$3:AQ999,A89)</f>
        <v>0</v>
      </c>
      <c r="AA89" s="57">
        <f>COUNTIFS(Geral!AR$3:AR999,"Sim",Geral!AS$3:AS999,A89)</f>
        <v>0</v>
      </c>
      <c r="AB89" s="57">
        <f>COUNTIFS(Geral!AX$3:AX999,"Sim",Geral!AY$3:AY999,A89)</f>
        <v>0</v>
      </c>
      <c r="AC89" s="58">
        <f>COUNTIFS(Geral!AT$3:AT999,"Sim",Geral!AU$3:AU999,A89)</f>
        <v>0</v>
      </c>
      <c r="AD89" s="58">
        <f>COUNTIFS(Geral!AV$3:AV999,"Sim",Geral!AW$3:AW999,A89)</f>
        <v>0</v>
      </c>
      <c r="AE89" s="57">
        <f>COUNTIFS(Geral!BC$3:BC999,"Sim",Geral!BD$3:BD999,A89)</f>
        <v>0</v>
      </c>
    </row>
    <row r="90" ht="15.75" customHeight="1">
      <c r="A90" s="49">
        <v>88.0</v>
      </c>
      <c r="B90" s="50">
        <f>COUNTIFS(Geral!R$3:R999,"Passe",Geral!A$3:A999,"Tigres",Geral!S$3:S999,A90)-G90</f>
        <v>0</v>
      </c>
      <c r="C90" s="50">
        <f>COUNTIFS(Geral!R$3:R999,"Passe",Geral!A$3:A999,"Tigres",Geral!S$3:S999,A90,Geral!X$3:X999,"Sim")</f>
        <v>0</v>
      </c>
      <c r="D90" s="50">
        <f t="shared" si="1"/>
        <v>0</v>
      </c>
      <c r="E90" s="50">
        <f>SUMIFS(Geral!S$1:S999,Geral!O$1:O999,"Passe",Geral!A$1:A999,"Tigres",Geral!P$1:P999,A90)</f>
        <v>0</v>
      </c>
      <c r="F90" s="50">
        <f>COUNTIFS(Geral!R$3:R999,"Passe",Geral!A$3:A999,"Tigres",Geral!S$3:S999,A90,Geral!V$3:V999,"Sim")</f>
        <v>0</v>
      </c>
      <c r="G90" s="50">
        <f>COUNTIFS(Geral!R$3:R999,"Passe",Geral!A$3:A999,"Tigres",Geral!S$3:S999,A90,Geral!W$3:W999,"Sim")</f>
        <v>0</v>
      </c>
      <c r="H90" s="51">
        <f>COUNTIFS(Geral!R$3:R999,"Sack",Geral!A$3:A999,"Tigres",Geral!S$3:S999,A90)</f>
        <v>0</v>
      </c>
      <c r="I90" s="51">
        <f>COUNTIFS(Geral!A$3:A999,"Tigres",Geral!Z$3:Z999,A90,Geral!Y$3:Y999,"Sim")</f>
        <v>0</v>
      </c>
      <c r="J90" s="51">
        <f>COUNTIFS(Geral!R$3:R999,"Passe",Geral!A$3:A999,"Tigres",Geral!T$3:T999,A90)</f>
        <v>0</v>
      </c>
      <c r="K90" s="50">
        <f t="shared" si="2"/>
        <v>0</v>
      </c>
      <c r="L90" s="50">
        <f>COUNTIFS(Geral!R$3:R999,"Passe",Geral!A$3:A999,"Tigres",Geral!T$3:T999,A90,Geral!X$3:X999,"Sim")</f>
        <v>0</v>
      </c>
      <c r="M90" s="50">
        <f>SUMIFS(Geral!U$3:U999,Geral!R$3:R999,"Passe",Geral!A$3:A999,"Tigres",Geral!T$3:T999,A90)</f>
        <v>0</v>
      </c>
      <c r="N90" s="50">
        <f>COUNTIFS(Geral!R$3:R999,"Passe",Geral!A$3:A999,"Tigres",Geral!T$3:T999,A90,Geral!V$3:V999,"Sim")</f>
        <v>0</v>
      </c>
      <c r="O90" s="50">
        <f>COUNTIFS(Geral!R$3:R999,"Corrida",Geral!A$3:A999,"Tigres",Geral!T$3:T999,A90)</f>
        <v>0</v>
      </c>
      <c r="P90" s="50">
        <f>SUMIFS(Geral!U$3:U999,Geral!R$3:R999,"Corrida",Geral!A$3:A999,"Tigres",Geral!T$3:T999,A90)</f>
        <v>0</v>
      </c>
      <c r="Q90" s="50">
        <f>COUNTIFS(Geral!R$3:R999,"Corrida",Geral!A$3:A999,"Tigres",Geral!T$3:T999,A90,Geral!V$3:V999,"Sim")</f>
        <v>0</v>
      </c>
      <c r="R90" s="52"/>
      <c r="S90" s="52"/>
      <c r="T90" s="53"/>
      <c r="U90" s="53"/>
      <c r="V90" s="54">
        <f>COUNTIFS(Geral!R$3:R999,"Punt",Geral!A$3:A999,"Tigres",Geral!T$3:T999,A90)</f>
        <v>0</v>
      </c>
      <c r="W90" s="55">
        <f>SUMIFS(Geral!U$3:U999,Geral!R$3:R999,"Punt",Geral!A$3:A999,"Tigres",Geral!T$3:T999,A90)</f>
        <v>0</v>
      </c>
      <c r="X90" s="56">
        <f>COUNTIFS(Geral!AL$3:AL999,"Sim",Geral!AM$3:AM999,A90)+COUNTIFS(Geral!AL$3:AL999,"Sim",Geral!AN$3:AN999,A90)</f>
        <v>0</v>
      </c>
      <c r="Y90" s="56">
        <f>COUNTIFS(Geral!AZ$3:AZ999,"Sim",Geral!BA$3:BA999,A90)+COUNTIFS(Geral!AZ$3:AZ999,"Sim",Geral!BB$3:BB999,A90)</f>
        <v>0</v>
      </c>
      <c r="Z90" s="56">
        <f>COUNTIFS(Geral!AO$3:AO999,"Sim",Geral!AP$3:AP999,A90)+COUNTIFS(Geral!AO$3:AO999,"Sim",Geral!AQ$3:AQ999,A90)</f>
        <v>0</v>
      </c>
      <c r="AA90" s="57">
        <f>COUNTIFS(Geral!AR$3:AR999,"Sim",Geral!AS$3:AS999,A90)</f>
        <v>0</v>
      </c>
      <c r="AB90" s="57">
        <f>COUNTIFS(Geral!AX$3:AX999,"Sim",Geral!AY$3:AY999,A90)</f>
        <v>0</v>
      </c>
      <c r="AC90" s="58">
        <f>COUNTIFS(Geral!AT$3:AT999,"Sim",Geral!AU$3:AU999,A90)</f>
        <v>0</v>
      </c>
      <c r="AD90" s="58">
        <f>COUNTIFS(Geral!AV$3:AV999,"Sim",Geral!AW$3:AW999,A90)</f>
        <v>0</v>
      </c>
      <c r="AE90" s="57">
        <f>COUNTIFS(Geral!BC$3:BC999,"Sim",Geral!BD$3:BD999,A90)</f>
        <v>0</v>
      </c>
    </row>
    <row r="91" ht="15.75" customHeight="1">
      <c r="A91" s="49">
        <v>89.0</v>
      </c>
      <c r="B91" s="50">
        <f>COUNTIFS(Geral!R$3:R999,"Passe",Geral!A$3:A999,"Tigres",Geral!S$3:S999,A91)-G91</f>
        <v>0</v>
      </c>
      <c r="C91" s="50">
        <f>COUNTIFS(Geral!R$3:R999,"Passe",Geral!A$3:A999,"Tigres",Geral!S$3:S999,A91,Geral!X$3:X999,"Sim")</f>
        <v>0</v>
      </c>
      <c r="D91" s="50">
        <f t="shared" si="1"/>
        <v>0</v>
      </c>
      <c r="E91" s="50">
        <f>SUMIFS(Geral!S$1:S999,Geral!O$1:O999,"Passe",Geral!A$1:A999,"Tigres",Geral!P$1:P999,A91)</f>
        <v>0</v>
      </c>
      <c r="F91" s="50">
        <f>COUNTIFS(Geral!R$3:R999,"Passe",Geral!A$3:A999,"Tigres",Geral!S$3:S999,A91,Geral!V$3:V999,"Sim")</f>
        <v>0</v>
      </c>
      <c r="G91" s="50">
        <f>COUNTIFS(Geral!R$3:R999,"Passe",Geral!A$3:A999,"Tigres",Geral!S$3:S999,A91,Geral!W$3:W999,"Sim")</f>
        <v>0</v>
      </c>
      <c r="H91" s="51">
        <f>COUNTIFS(Geral!R$3:R999,"Sack",Geral!A$3:A999,"Tigres",Geral!S$3:S999,A91)</f>
        <v>0</v>
      </c>
      <c r="I91" s="51">
        <f>COUNTIFS(Geral!A$3:A999,"Tigres",Geral!Z$3:Z999,A91,Geral!Y$3:Y999,"Sim")</f>
        <v>0</v>
      </c>
      <c r="J91" s="51">
        <f>COUNTIFS(Geral!R$3:R999,"Passe",Geral!A$3:A999,"Tigres",Geral!T$3:T999,A91)</f>
        <v>0</v>
      </c>
      <c r="K91" s="50">
        <f t="shared" si="2"/>
        <v>0</v>
      </c>
      <c r="L91" s="50">
        <f>COUNTIFS(Geral!R$3:R999,"Passe",Geral!A$3:A999,"Tigres",Geral!T$3:T999,A91,Geral!X$3:X999,"Sim")</f>
        <v>0</v>
      </c>
      <c r="M91" s="50">
        <f>SUMIFS(Geral!U$3:U999,Geral!R$3:R999,"Passe",Geral!A$3:A999,"Tigres",Geral!T$3:T999,A91)</f>
        <v>0</v>
      </c>
      <c r="N91" s="50">
        <f>COUNTIFS(Geral!R$3:R999,"Passe",Geral!A$3:A999,"Tigres",Geral!T$3:T999,A91,Geral!V$3:V999,"Sim")</f>
        <v>0</v>
      </c>
      <c r="O91" s="50">
        <f>COUNTIFS(Geral!R$3:R999,"Corrida",Geral!A$3:A999,"Tigres",Geral!T$3:T999,A91)</f>
        <v>0</v>
      </c>
      <c r="P91" s="50">
        <f>SUMIFS(Geral!U$3:U999,Geral!R$3:R999,"Corrida",Geral!A$3:A999,"Tigres",Geral!T$3:T999,A91)</f>
        <v>0</v>
      </c>
      <c r="Q91" s="50">
        <f>COUNTIFS(Geral!R$3:R999,"Corrida",Geral!A$3:A999,"Tigres",Geral!T$3:T999,A91,Geral!V$3:V999,"Sim")</f>
        <v>0</v>
      </c>
      <c r="R91" s="52"/>
      <c r="S91" s="52"/>
      <c r="T91" s="53"/>
      <c r="U91" s="53"/>
      <c r="V91" s="54">
        <f>COUNTIFS(Geral!R$3:R999,"Punt",Geral!A$3:A999,"Tigres",Geral!T$3:T999,A91)</f>
        <v>0</v>
      </c>
      <c r="W91" s="55">
        <f>SUMIFS(Geral!U$3:U999,Geral!R$3:R999,"Punt",Geral!A$3:A999,"Tigres",Geral!T$3:T999,A91)</f>
        <v>0</v>
      </c>
      <c r="X91" s="56">
        <f>COUNTIFS(Geral!AL$3:AL999,"Sim",Geral!AM$3:AM999,A91)+COUNTIFS(Geral!AL$3:AL999,"Sim",Geral!AN$3:AN999,A91)</f>
        <v>0</v>
      </c>
      <c r="Y91" s="56">
        <f>COUNTIFS(Geral!AZ$3:AZ999,"Sim",Geral!BA$3:BA999,A91)+COUNTIFS(Geral!AZ$3:AZ999,"Sim",Geral!BB$3:BB999,A91)</f>
        <v>0</v>
      </c>
      <c r="Z91" s="56">
        <f>COUNTIFS(Geral!AO$3:AO999,"Sim",Geral!AP$3:AP999,A91)+COUNTIFS(Geral!AO$3:AO999,"Sim",Geral!AQ$3:AQ999,A91)</f>
        <v>0</v>
      </c>
      <c r="AA91" s="57">
        <f>COUNTIFS(Geral!AR$3:AR999,"Sim",Geral!AS$3:AS999,A91)</f>
        <v>0</v>
      </c>
      <c r="AB91" s="57">
        <f>COUNTIFS(Geral!AX$3:AX999,"Sim",Geral!AY$3:AY999,A91)</f>
        <v>0</v>
      </c>
      <c r="AC91" s="58">
        <f>COUNTIFS(Geral!AT$3:AT999,"Sim",Geral!AU$3:AU999,A91)</f>
        <v>0</v>
      </c>
      <c r="AD91" s="58">
        <f>COUNTIFS(Geral!AV$3:AV999,"Sim",Geral!AW$3:AW999,A91)</f>
        <v>0</v>
      </c>
      <c r="AE91" s="57">
        <f>COUNTIFS(Geral!BC$3:BC999,"Sim",Geral!BD$3:BD999,A91)</f>
        <v>0</v>
      </c>
    </row>
    <row r="92" ht="15.75" customHeight="1">
      <c r="A92" s="49">
        <v>90.0</v>
      </c>
      <c r="B92" s="50">
        <f>COUNTIFS(Geral!R$3:R999,"Passe",Geral!A$3:A999,"Tigres",Geral!S$3:S999,A92)-G92</f>
        <v>0</v>
      </c>
      <c r="C92" s="50">
        <f>COUNTIFS(Geral!R$3:R999,"Passe",Geral!A$3:A999,"Tigres",Geral!S$3:S999,A92,Geral!X$3:X999,"Sim")</f>
        <v>0</v>
      </c>
      <c r="D92" s="50">
        <f t="shared" si="1"/>
        <v>0</v>
      </c>
      <c r="E92" s="50">
        <f>SUMIFS(Geral!S$1:S999,Geral!O$1:O999,"Passe",Geral!A$1:A999,"Tigres",Geral!P$1:P999,A92)</f>
        <v>0</v>
      </c>
      <c r="F92" s="50">
        <f>COUNTIFS(Geral!R$3:R999,"Passe",Geral!A$3:A999,"Tigres",Geral!S$3:S999,A92,Geral!V$3:V999,"Sim")</f>
        <v>0</v>
      </c>
      <c r="G92" s="50">
        <f>COUNTIFS(Geral!R$3:R999,"Passe",Geral!A$3:A999,"Tigres",Geral!S$3:S999,A92,Geral!W$3:W999,"Sim")</f>
        <v>0</v>
      </c>
      <c r="H92" s="51">
        <f>COUNTIFS(Geral!R$3:R999,"Sack",Geral!A$3:A999,"Tigres",Geral!S$3:S999,A92)</f>
        <v>0</v>
      </c>
      <c r="I92" s="51">
        <f>COUNTIFS(Geral!A$3:A999,"Tigres",Geral!Z$3:Z999,A92,Geral!Y$3:Y999,"Sim")</f>
        <v>0</v>
      </c>
      <c r="J92" s="51">
        <f>COUNTIFS(Geral!R$3:R999,"Passe",Geral!A$3:A999,"Tigres",Geral!T$3:T999,A92)</f>
        <v>0</v>
      </c>
      <c r="K92" s="50">
        <f t="shared" si="2"/>
        <v>0</v>
      </c>
      <c r="L92" s="50">
        <f>COUNTIFS(Geral!R$3:R999,"Passe",Geral!A$3:A999,"Tigres",Geral!T$3:T999,A92,Geral!X$3:X999,"Sim")</f>
        <v>0</v>
      </c>
      <c r="M92" s="50">
        <f>SUMIFS(Geral!U$3:U999,Geral!R$3:R999,"Passe",Geral!A$3:A999,"Tigres",Geral!T$3:T999,A92)</f>
        <v>0</v>
      </c>
      <c r="N92" s="50">
        <f>COUNTIFS(Geral!R$3:R999,"Passe",Geral!A$3:A999,"Tigres",Geral!T$3:T999,A92,Geral!V$3:V999,"Sim")</f>
        <v>0</v>
      </c>
      <c r="O92" s="50">
        <f>COUNTIFS(Geral!R$3:R999,"Corrida",Geral!A$3:A999,"Tigres",Geral!T$3:T999,A92)</f>
        <v>0</v>
      </c>
      <c r="P92" s="50">
        <f>SUMIFS(Geral!U$3:U999,Geral!R$3:R999,"Corrida",Geral!A$3:A999,"Tigres",Geral!T$3:T999,A92)</f>
        <v>0</v>
      </c>
      <c r="Q92" s="50">
        <f>COUNTIFS(Geral!R$3:R999,"Corrida",Geral!A$3:A999,"Tigres",Geral!T$3:T999,A92,Geral!V$3:V999,"Sim")</f>
        <v>0</v>
      </c>
      <c r="R92" s="52"/>
      <c r="S92" s="52"/>
      <c r="T92" s="53"/>
      <c r="U92" s="53"/>
      <c r="V92" s="54">
        <f>COUNTIFS(Geral!R$3:R999,"Punt",Geral!A$3:A999,"Tigres",Geral!T$3:T999,A92)</f>
        <v>0</v>
      </c>
      <c r="W92" s="55">
        <f>SUMIFS(Geral!U$3:U999,Geral!R$3:R999,"Punt",Geral!A$3:A999,"Tigres",Geral!T$3:T999,A92)</f>
        <v>0</v>
      </c>
      <c r="X92" s="56">
        <f>COUNTIFS(Geral!AL$3:AL999,"Sim",Geral!AM$3:AM999,A92)+COUNTIFS(Geral!AL$3:AL999,"Sim",Geral!AN$3:AN999,A92)</f>
        <v>0</v>
      </c>
      <c r="Y92" s="56">
        <f>COUNTIFS(Geral!AZ$3:AZ999,"Sim",Geral!BA$3:BA999,A92)+COUNTIFS(Geral!AZ$3:AZ999,"Sim",Geral!BB$3:BB999,A92)</f>
        <v>0</v>
      </c>
      <c r="Z92" s="56">
        <f>COUNTIFS(Geral!AO$3:AO999,"Sim",Geral!AP$3:AP999,A92)+COUNTIFS(Geral!AO$3:AO999,"Sim",Geral!AQ$3:AQ999,A92)</f>
        <v>0</v>
      </c>
      <c r="AA92" s="57">
        <f>COUNTIFS(Geral!AR$3:AR999,"Sim",Geral!AS$3:AS999,A92)</f>
        <v>0</v>
      </c>
      <c r="AB92" s="57">
        <f>COUNTIFS(Geral!AX$3:AX999,"Sim",Geral!AY$3:AY999,A92)</f>
        <v>0</v>
      </c>
      <c r="AC92" s="58">
        <f>COUNTIFS(Geral!AT$3:AT999,"Sim",Geral!AU$3:AU999,A92)</f>
        <v>0</v>
      </c>
      <c r="AD92" s="58">
        <f>COUNTIFS(Geral!AV$3:AV999,"Sim",Geral!AW$3:AW999,A92)</f>
        <v>0</v>
      </c>
      <c r="AE92" s="57">
        <f>COUNTIFS(Geral!BC$3:BC999,"Sim",Geral!BD$3:BD999,A92)</f>
        <v>0</v>
      </c>
    </row>
    <row r="93" ht="15.75" customHeight="1">
      <c r="A93" s="49">
        <v>91.0</v>
      </c>
      <c r="B93" s="50">
        <f>COUNTIFS(Geral!R$3:R999,"Passe",Geral!A$3:A999,"Tigres",Geral!S$3:S999,A93)-G93</f>
        <v>0</v>
      </c>
      <c r="C93" s="50">
        <f>COUNTIFS(Geral!R$3:R999,"Passe",Geral!A$3:A999,"Tigres",Geral!S$3:S999,A93,Geral!X$3:X999,"Sim")</f>
        <v>0</v>
      </c>
      <c r="D93" s="50">
        <f t="shared" si="1"/>
        <v>0</v>
      </c>
      <c r="E93" s="50">
        <f>SUMIFS(Geral!S$1:S999,Geral!O$1:O999,"Passe",Geral!A$1:A999,"Tigres",Geral!P$1:P999,A93)</f>
        <v>0</v>
      </c>
      <c r="F93" s="50">
        <f>COUNTIFS(Geral!R$3:R999,"Passe",Geral!A$3:A999,"Tigres",Geral!S$3:S999,A93,Geral!V$3:V999,"Sim")</f>
        <v>0</v>
      </c>
      <c r="G93" s="50">
        <f>COUNTIFS(Geral!R$3:R999,"Passe",Geral!A$3:A999,"Tigres",Geral!S$3:S999,A93,Geral!W$3:W999,"Sim")</f>
        <v>0</v>
      </c>
      <c r="H93" s="51">
        <f>COUNTIFS(Geral!R$3:R999,"Sack",Geral!A$3:A999,"Tigres",Geral!S$3:S999,A93)</f>
        <v>0</v>
      </c>
      <c r="I93" s="51">
        <f>COUNTIFS(Geral!A$3:A999,"Tigres",Geral!Z$3:Z999,A93,Geral!Y$3:Y999,"Sim")</f>
        <v>0</v>
      </c>
      <c r="J93" s="51">
        <f>COUNTIFS(Geral!R$3:R999,"Passe",Geral!A$3:A999,"Tigres",Geral!T$3:T999,A93)</f>
        <v>0</v>
      </c>
      <c r="K93" s="50">
        <f t="shared" si="2"/>
        <v>0</v>
      </c>
      <c r="L93" s="50">
        <f>COUNTIFS(Geral!R$3:R999,"Passe",Geral!A$3:A999,"Tigres",Geral!T$3:T999,A93,Geral!X$3:X999,"Sim")</f>
        <v>0</v>
      </c>
      <c r="M93" s="50">
        <f>SUMIFS(Geral!U$3:U999,Geral!R$3:R999,"Passe",Geral!A$3:A999,"Tigres",Geral!T$3:T999,A93)</f>
        <v>0</v>
      </c>
      <c r="N93" s="50">
        <f>COUNTIFS(Geral!R$3:R999,"Passe",Geral!A$3:A999,"Tigres",Geral!T$3:T999,A93,Geral!V$3:V999,"Sim")</f>
        <v>0</v>
      </c>
      <c r="O93" s="50">
        <f>COUNTIFS(Geral!R$3:R999,"Corrida",Geral!A$3:A999,"Tigres",Geral!T$3:T999,A93)</f>
        <v>0</v>
      </c>
      <c r="P93" s="50">
        <f>SUMIFS(Geral!U$3:U999,Geral!R$3:R999,"Corrida",Geral!A$3:A999,"Tigres",Geral!T$3:T999,A93)</f>
        <v>0</v>
      </c>
      <c r="Q93" s="50">
        <f>COUNTIFS(Geral!R$3:R999,"Corrida",Geral!A$3:A999,"Tigres",Geral!T$3:T999,A93,Geral!V$3:V999,"Sim")</f>
        <v>0</v>
      </c>
      <c r="R93" s="52"/>
      <c r="S93" s="52"/>
      <c r="T93" s="53"/>
      <c r="U93" s="53"/>
      <c r="V93" s="54">
        <f>COUNTIFS(Geral!R$3:R999,"Punt",Geral!A$3:A999,"Tigres",Geral!T$3:T999,A93)</f>
        <v>0</v>
      </c>
      <c r="W93" s="55">
        <f>SUMIFS(Geral!U$3:U999,Geral!R$3:R999,"Punt",Geral!A$3:A999,"Tigres",Geral!T$3:T999,A93)</f>
        <v>0</v>
      </c>
      <c r="X93" s="56">
        <f>COUNTIFS(Geral!AL$3:AL999,"Sim",Geral!AM$3:AM999,A93)+COUNTIFS(Geral!AL$3:AL999,"Sim",Geral!AN$3:AN999,A93)</f>
        <v>0</v>
      </c>
      <c r="Y93" s="56">
        <f>COUNTIFS(Geral!AZ$3:AZ999,"Sim",Geral!BA$3:BA999,A93)+COUNTIFS(Geral!AZ$3:AZ999,"Sim",Geral!BB$3:BB999,A93)</f>
        <v>0</v>
      </c>
      <c r="Z93" s="56">
        <f>COUNTIFS(Geral!AO$3:AO999,"Sim",Geral!AP$3:AP999,A93)+COUNTIFS(Geral!AO$3:AO999,"Sim",Geral!AQ$3:AQ999,A93)</f>
        <v>0</v>
      </c>
      <c r="AA93" s="57">
        <f>COUNTIFS(Geral!AR$3:AR999,"Sim",Geral!AS$3:AS999,A93)</f>
        <v>0</v>
      </c>
      <c r="AB93" s="57">
        <f>COUNTIFS(Geral!AX$3:AX999,"Sim",Geral!AY$3:AY999,A93)</f>
        <v>0</v>
      </c>
      <c r="AC93" s="58">
        <f>COUNTIFS(Geral!AT$3:AT999,"Sim",Geral!AU$3:AU999,A93)</f>
        <v>0</v>
      </c>
      <c r="AD93" s="58">
        <f>COUNTIFS(Geral!AV$3:AV999,"Sim",Geral!AW$3:AW999,A93)</f>
        <v>0</v>
      </c>
      <c r="AE93" s="57">
        <f>COUNTIFS(Geral!BC$3:BC999,"Sim",Geral!BD$3:BD999,A93)</f>
        <v>0</v>
      </c>
    </row>
    <row r="94" ht="15.75" customHeight="1">
      <c r="A94" s="49">
        <v>92.0</v>
      </c>
      <c r="B94" s="50">
        <f>COUNTIFS(Geral!R$3:R999,"Passe",Geral!A$3:A999,"Tigres",Geral!S$3:S999,A94)-G94</f>
        <v>0</v>
      </c>
      <c r="C94" s="50">
        <f>COUNTIFS(Geral!R$3:R999,"Passe",Geral!A$3:A999,"Tigres",Geral!S$3:S999,A94,Geral!X$3:X999,"Sim")</f>
        <v>0</v>
      </c>
      <c r="D94" s="50">
        <f t="shared" si="1"/>
        <v>0</v>
      </c>
      <c r="E94" s="50">
        <f>SUMIFS(Geral!S$1:S999,Geral!O$1:O999,"Passe",Geral!A$1:A999,"Tigres",Geral!P$1:P999,A94)</f>
        <v>0</v>
      </c>
      <c r="F94" s="50">
        <f>COUNTIFS(Geral!R$3:R999,"Passe",Geral!A$3:A999,"Tigres",Geral!S$3:S999,A94,Geral!V$3:V999,"Sim")</f>
        <v>0</v>
      </c>
      <c r="G94" s="50">
        <f>COUNTIFS(Geral!R$3:R999,"Passe",Geral!A$3:A999,"Tigres",Geral!S$3:S999,A94,Geral!W$3:W999,"Sim")</f>
        <v>0</v>
      </c>
      <c r="H94" s="51">
        <f>COUNTIFS(Geral!R$3:R999,"Sack",Geral!A$3:A999,"Tigres",Geral!S$3:S999,A94)</f>
        <v>0</v>
      </c>
      <c r="I94" s="51">
        <f>COUNTIFS(Geral!A$3:A999,"Tigres",Geral!Z$3:Z999,A94,Geral!Y$3:Y999,"Sim")</f>
        <v>0</v>
      </c>
      <c r="J94" s="51">
        <f>COUNTIFS(Geral!R$3:R999,"Passe",Geral!A$3:A999,"Tigres",Geral!T$3:T999,A94)</f>
        <v>0</v>
      </c>
      <c r="K94" s="50">
        <f t="shared" si="2"/>
        <v>0</v>
      </c>
      <c r="L94" s="50">
        <f>COUNTIFS(Geral!R$3:R999,"Passe",Geral!A$3:A999,"Tigres",Geral!T$3:T999,A94,Geral!X$3:X999,"Sim")</f>
        <v>0</v>
      </c>
      <c r="M94" s="50">
        <f>SUMIFS(Geral!U$3:U999,Geral!R$3:R999,"Passe",Geral!A$3:A999,"Tigres",Geral!T$3:T999,A94)</f>
        <v>0</v>
      </c>
      <c r="N94" s="50">
        <f>COUNTIFS(Geral!R$3:R999,"Passe",Geral!A$3:A999,"Tigres",Geral!T$3:T999,A94,Geral!V$3:V999,"Sim")</f>
        <v>0</v>
      </c>
      <c r="O94" s="50">
        <f>COUNTIFS(Geral!R$3:R999,"Corrida",Geral!A$3:A999,"Tigres",Geral!T$3:T999,A94)</f>
        <v>0</v>
      </c>
      <c r="P94" s="50">
        <f>SUMIFS(Geral!U$3:U999,Geral!R$3:R999,"Corrida",Geral!A$3:A999,"Tigres",Geral!T$3:T999,A94)</f>
        <v>0</v>
      </c>
      <c r="Q94" s="50">
        <f>COUNTIFS(Geral!R$3:R999,"Corrida",Geral!A$3:A999,"Tigres",Geral!T$3:T999,A94,Geral!V$3:V999,"Sim")</f>
        <v>0</v>
      </c>
      <c r="R94" s="52"/>
      <c r="S94" s="52"/>
      <c r="T94" s="53"/>
      <c r="U94" s="53"/>
      <c r="V94" s="54">
        <f>COUNTIFS(Geral!R$3:R999,"Punt",Geral!A$3:A999,"Tigres",Geral!T$3:T999,A94)</f>
        <v>0</v>
      </c>
      <c r="W94" s="55">
        <f>SUMIFS(Geral!U$3:U999,Geral!R$3:R999,"Punt",Geral!A$3:A999,"Tigres",Geral!T$3:T999,A94)</f>
        <v>0</v>
      </c>
      <c r="X94" s="56">
        <f>COUNTIFS(Geral!AL$3:AL999,"Sim",Geral!AM$3:AM999,A94)+COUNTIFS(Geral!AL$3:AL999,"Sim",Geral!AN$3:AN999,A94)</f>
        <v>0</v>
      </c>
      <c r="Y94" s="56">
        <f>COUNTIFS(Geral!AZ$3:AZ999,"Sim",Geral!BA$3:BA999,A94)+COUNTIFS(Geral!AZ$3:AZ999,"Sim",Geral!BB$3:BB999,A94)</f>
        <v>0</v>
      </c>
      <c r="Z94" s="56">
        <f>COUNTIFS(Geral!AO$3:AO999,"Sim",Geral!AP$3:AP999,A94)+COUNTIFS(Geral!AO$3:AO999,"Sim",Geral!AQ$3:AQ999,A94)</f>
        <v>0</v>
      </c>
      <c r="AA94" s="57">
        <f>COUNTIFS(Geral!AR$3:AR999,"Sim",Geral!AS$3:AS999,A94)</f>
        <v>0</v>
      </c>
      <c r="AB94" s="57">
        <f>COUNTIFS(Geral!AX$3:AX999,"Sim",Geral!AY$3:AY999,A94)</f>
        <v>0</v>
      </c>
      <c r="AC94" s="58">
        <f>COUNTIFS(Geral!AT$3:AT999,"Sim",Geral!AU$3:AU999,A94)</f>
        <v>0</v>
      </c>
      <c r="AD94" s="58">
        <f>COUNTIFS(Geral!AV$3:AV999,"Sim",Geral!AW$3:AW999,A94)</f>
        <v>0</v>
      </c>
      <c r="AE94" s="57">
        <f>COUNTIFS(Geral!BC$3:BC999,"Sim",Geral!BD$3:BD999,A94)</f>
        <v>0</v>
      </c>
    </row>
    <row r="95" ht="15.75" customHeight="1">
      <c r="A95" s="49">
        <v>93.0</v>
      </c>
      <c r="B95" s="50">
        <f>COUNTIFS(Geral!R$3:R999,"Passe",Geral!A$3:A999,"Tigres",Geral!S$3:S999,A95)-G95</f>
        <v>0</v>
      </c>
      <c r="C95" s="50">
        <f>COUNTIFS(Geral!R$3:R999,"Passe",Geral!A$3:A999,"Tigres",Geral!S$3:S999,A95,Geral!X$3:X999,"Sim")</f>
        <v>0</v>
      </c>
      <c r="D95" s="50">
        <f t="shared" si="1"/>
        <v>0</v>
      </c>
      <c r="E95" s="50">
        <f>SUMIFS(Geral!S$1:S999,Geral!O$1:O999,"Passe",Geral!A$1:A999,"Tigres",Geral!P$1:P999,A95)</f>
        <v>0</v>
      </c>
      <c r="F95" s="50">
        <f>COUNTIFS(Geral!R$3:R999,"Passe",Geral!A$3:A999,"Tigres",Geral!S$3:S999,A95,Geral!V$3:V999,"Sim")</f>
        <v>0</v>
      </c>
      <c r="G95" s="50">
        <f>COUNTIFS(Geral!R$3:R999,"Passe",Geral!A$3:A999,"Tigres",Geral!S$3:S999,A95,Geral!W$3:W999,"Sim")</f>
        <v>0</v>
      </c>
      <c r="H95" s="51">
        <f>COUNTIFS(Geral!R$3:R999,"Sack",Geral!A$3:A999,"Tigres",Geral!S$3:S999,A95)</f>
        <v>0</v>
      </c>
      <c r="I95" s="51">
        <f>COUNTIFS(Geral!A$3:A999,"Tigres",Geral!Z$3:Z999,A95,Geral!Y$3:Y999,"Sim")</f>
        <v>0</v>
      </c>
      <c r="J95" s="51">
        <f>COUNTIFS(Geral!R$3:R999,"Passe",Geral!A$3:A999,"Tigres",Geral!T$3:T999,A95)</f>
        <v>0</v>
      </c>
      <c r="K95" s="50">
        <f t="shared" si="2"/>
        <v>0</v>
      </c>
      <c r="L95" s="50">
        <f>COUNTIFS(Geral!R$3:R999,"Passe",Geral!A$3:A999,"Tigres",Geral!T$3:T999,A95,Geral!X$3:X999,"Sim")</f>
        <v>0</v>
      </c>
      <c r="M95" s="50">
        <f>SUMIFS(Geral!U$3:U999,Geral!R$3:R999,"Passe",Geral!A$3:A999,"Tigres",Geral!T$3:T999,A95)</f>
        <v>0</v>
      </c>
      <c r="N95" s="50">
        <f>COUNTIFS(Geral!R$3:R999,"Passe",Geral!A$3:A999,"Tigres",Geral!T$3:T999,A95,Geral!V$3:V999,"Sim")</f>
        <v>0</v>
      </c>
      <c r="O95" s="50">
        <f>COUNTIFS(Geral!R$3:R999,"Corrida",Geral!A$3:A999,"Tigres",Geral!T$3:T999,A95)</f>
        <v>0</v>
      </c>
      <c r="P95" s="50">
        <f>SUMIFS(Geral!U$3:U999,Geral!R$3:R999,"Corrida",Geral!A$3:A999,"Tigres",Geral!T$3:T999,A95)</f>
        <v>0</v>
      </c>
      <c r="Q95" s="50">
        <f>COUNTIFS(Geral!R$3:R999,"Corrida",Geral!A$3:A999,"Tigres",Geral!T$3:T999,A95,Geral!V$3:V999,"Sim")</f>
        <v>0</v>
      </c>
      <c r="R95" s="52"/>
      <c r="S95" s="52"/>
      <c r="T95" s="53"/>
      <c r="U95" s="53"/>
      <c r="V95" s="54">
        <f>COUNTIFS(Geral!R$3:R999,"Punt",Geral!A$3:A999,"Tigres",Geral!T$3:T999,A95)</f>
        <v>0</v>
      </c>
      <c r="W95" s="55">
        <f>SUMIFS(Geral!U$3:U999,Geral!R$3:R999,"Punt",Geral!A$3:A999,"Tigres",Geral!T$3:T999,A95)</f>
        <v>0</v>
      </c>
      <c r="X95" s="56">
        <f>COUNTIFS(Geral!AL$3:AL999,"Sim",Geral!AM$3:AM999,A95)+COUNTIFS(Geral!AL$3:AL999,"Sim",Geral!AN$3:AN999,A95)</f>
        <v>0</v>
      </c>
      <c r="Y95" s="56">
        <f>COUNTIFS(Geral!AZ$3:AZ999,"Sim",Geral!BA$3:BA999,A95)+COUNTIFS(Geral!AZ$3:AZ999,"Sim",Geral!BB$3:BB999,A95)</f>
        <v>0</v>
      </c>
      <c r="Z95" s="56">
        <f>COUNTIFS(Geral!AO$3:AO999,"Sim",Geral!AP$3:AP999,A95)+COUNTIFS(Geral!AO$3:AO999,"Sim",Geral!AQ$3:AQ999,A95)</f>
        <v>0</v>
      </c>
      <c r="AA95" s="57">
        <f>COUNTIFS(Geral!AR$3:AR999,"Sim",Geral!AS$3:AS999,A95)</f>
        <v>0</v>
      </c>
      <c r="AB95" s="57">
        <f>COUNTIFS(Geral!AX$3:AX999,"Sim",Geral!AY$3:AY999,A95)</f>
        <v>0</v>
      </c>
      <c r="AC95" s="58">
        <f>COUNTIFS(Geral!AT$3:AT999,"Sim",Geral!AU$3:AU999,A95)</f>
        <v>0</v>
      </c>
      <c r="AD95" s="58">
        <f>COUNTIFS(Geral!AV$3:AV999,"Sim",Geral!AW$3:AW999,A95)</f>
        <v>0</v>
      </c>
      <c r="AE95" s="57">
        <f>COUNTIFS(Geral!BC$3:BC999,"Sim",Geral!BD$3:BD999,A95)</f>
        <v>0</v>
      </c>
    </row>
    <row r="96" ht="15.75" customHeight="1">
      <c r="A96" s="49">
        <v>94.0</v>
      </c>
      <c r="B96" s="50">
        <f>COUNTIFS(Geral!R$3:R999,"Passe",Geral!A$3:A999,"Tigres",Geral!S$3:S999,A96)-G96</f>
        <v>0</v>
      </c>
      <c r="C96" s="50">
        <f>COUNTIFS(Geral!R$3:R999,"Passe",Geral!A$3:A999,"Tigres",Geral!S$3:S999,A96,Geral!X$3:X999,"Sim")</f>
        <v>0</v>
      </c>
      <c r="D96" s="50">
        <f t="shared" si="1"/>
        <v>0</v>
      </c>
      <c r="E96" s="50">
        <f>SUMIFS(Geral!S$1:S999,Geral!O$1:O999,"Passe",Geral!A$1:A999,"Tigres",Geral!P$1:P999,A96)</f>
        <v>0</v>
      </c>
      <c r="F96" s="50">
        <f>COUNTIFS(Geral!R$3:R999,"Passe",Geral!A$3:A999,"Tigres",Geral!S$3:S999,A96,Geral!V$3:V999,"Sim")</f>
        <v>0</v>
      </c>
      <c r="G96" s="50">
        <f>COUNTIFS(Geral!R$3:R999,"Passe",Geral!A$3:A999,"Tigres",Geral!S$3:S999,A96,Geral!W$3:W999,"Sim")</f>
        <v>0</v>
      </c>
      <c r="H96" s="51">
        <f>COUNTIFS(Geral!R$3:R999,"Sack",Geral!A$3:A999,"Tigres",Geral!S$3:S999,A96)</f>
        <v>0</v>
      </c>
      <c r="I96" s="51">
        <f>COUNTIFS(Geral!A$3:A999,"Tigres",Geral!Z$3:Z999,A96,Geral!Y$3:Y999,"Sim")</f>
        <v>0</v>
      </c>
      <c r="J96" s="51">
        <f>COUNTIFS(Geral!R$3:R999,"Passe",Geral!A$3:A999,"Tigres",Geral!T$3:T999,A96)</f>
        <v>0</v>
      </c>
      <c r="K96" s="50">
        <f t="shared" si="2"/>
        <v>0</v>
      </c>
      <c r="L96" s="50">
        <f>COUNTIFS(Geral!R$3:R999,"Passe",Geral!A$3:A999,"Tigres",Geral!T$3:T999,A96,Geral!X$3:X999,"Sim")</f>
        <v>0</v>
      </c>
      <c r="M96" s="50">
        <f>SUMIFS(Geral!U$3:U999,Geral!R$3:R999,"Passe",Geral!A$3:A999,"Tigres",Geral!T$3:T999,A96)</f>
        <v>0</v>
      </c>
      <c r="N96" s="50">
        <f>COUNTIFS(Geral!R$3:R999,"Passe",Geral!A$3:A999,"Tigres",Geral!T$3:T999,A96,Geral!V$3:V999,"Sim")</f>
        <v>0</v>
      </c>
      <c r="O96" s="50">
        <f>COUNTIFS(Geral!R$3:R999,"Corrida",Geral!A$3:A999,"Tigres",Geral!T$3:T999,A96)</f>
        <v>0</v>
      </c>
      <c r="P96" s="50">
        <f>SUMIFS(Geral!U$3:U999,Geral!R$3:R999,"Corrida",Geral!A$3:A999,"Tigres",Geral!T$3:T999,A96)</f>
        <v>0</v>
      </c>
      <c r="Q96" s="50">
        <f>COUNTIFS(Geral!R$3:R999,"Corrida",Geral!A$3:A999,"Tigres",Geral!T$3:T999,A96,Geral!V$3:V999,"Sim")</f>
        <v>0</v>
      </c>
      <c r="R96" s="52"/>
      <c r="S96" s="52"/>
      <c r="T96" s="53"/>
      <c r="U96" s="53"/>
      <c r="V96" s="54">
        <f>COUNTIFS(Geral!R$3:R999,"Punt",Geral!A$3:A999,"Tigres",Geral!T$3:T999,A96)</f>
        <v>0</v>
      </c>
      <c r="W96" s="55">
        <f>SUMIFS(Geral!U$3:U999,Geral!R$3:R999,"Punt",Geral!A$3:A999,"Tigres",Geral!T$3:T999,A96)</f>
        <v>0</v>
      </c>
      <c r="X96" s="56">
        <f>COUNTIFS(Geral!AL$3:AL999,"Sim",Geral!AM$3:AM999,A96)+COUNTIFS(Geral!AL$3:AL999,"Sim",Geral!AN$3:AN999,A96)</f>
        <v>0</v>
      </c>
      <c r="Y96" s="56">
        <f>COUNTIFS(Geral!AZ$3:AZ999,"Sim",Geral!BA$3:BA999,A96)+COUNTIFS(Geral!AZ$3:AZ999,"Sim",Geral!BB$3:BB999,A96)</f>
        <v>0</v>
      </c>
      <c r="Z96" s="56">
        <f>COUNTIFS(Geral!AO$3:AO999,"Sim",Geral!AP$3:AP999,A96)+COUNTIFS(Geral!AO$3:AO999,"Sim",Geral!AQ$3:AQ999,A96)</f>
        <v>0</v>
      </c>
      <c r="AA96" s="57">
        <f>COUNTIFS(Geral!AR$3:AR999,"Sim",Geral!AS$3:AS999,A96)</f>
        <v>0</v>
      </c>
      <c r="AB96" s="57">
        <f>COUNTIFS(Geral!AX$3:AX999,"Sim",Geral!AY$3:AY999,A96)</f>
        <v>0</v>
      </c>
      <c r="AC96" s="58">
        <f>COUNTIFS(Geral!AT$3:AT999,"Sim",Geral!AU$3:AU999,A96)</f>
        <v>0</v>
      </c>
      <c r="AD96" s="58">
        <f>COUNTIFS(Geral!AV$3:AV999,"Sim",Geral!AW$3:AW999,A96)</f>
        <v>0</v>
      </c>
      <c r="AE96" s="57">
        <f>COUNTIFS(Geral!BC$3:BC999,"Sim",Geral!BD$3:BD999,A96)</f>
        <v>0</v>
      </c>
    </row>
    <row r="97" ht="15.75" customHeight="1">
      <c r="A97" s="49">
        <v>95.0</v>
      </c>
      <c r="B97" s="50">
        <f>COUNTIFS(Geral!R$3:R999,"Passe",Geral!A$3:A999,"Tigres",Geral!S$3:S999,A97)-G97</f>
        <v>0</v>
      </c>
      <c r="C97" s="50">
        <f>COUNTIFS(Geral!R$3:R999,"Passe",Geral!A$3:A999,"Tigres",Geral!S$3:S999,A97,Geral!X$3:X999,"Sim")</f>
        <v>0</v>
      </c>
      <c r="D97" s="50">
        <f t="shared" si="1"/>
        <v>0</v>
      </c>
      <c r="E97" s="50">
        <f>SUMIFS(Geral!S$1:S999,Geral!O$1:O999,"Passe",Geral!A$1:A999,"Tigres",Geral!P$1:P999,A97)</f>
        <v>0</v>
      </c>
      <c r="F97" s="50">
        <f>COUNTIFS(Geral!R$3:R999,"Passe",Geral!A$3:A999,"Tigres",Geral!S$3:S999,A97,Geral!V$3:V999,"Sim")</f>
        <v>0</v>
      </c>
      <c r="G97" s="50">
        <f>COUNTIFS(Geral!R$3:R999,"Passe",Geral!A$3:A999,"Tigres",Geral!S$3:S999,A97,Geral!W$3:W999,"Sim")</f>
        <v>0</v>
      </c>
      <c r="H97" s="51">
        <f>COUNTIFS(Geral!R$3:R999,"Sack",Geral!A$3:A999,"Tigres",Geral!S$3:S999,A97)</f>
        <v>0</v>
      </c>
      <c r="I97" s="51">
        <f>COUNTIFS(Geral!A$3:A999,"Tigres",Geral!Z$3:Z999,A97,Geral!Y$3:Y999,"Sim")</f>
        <v>0</v>
      </c>
      <c r="J97" s="51">
        <f>COUNTIFS(Geral!R$3:R999,"Passe",Geral!A$3:A999,"Tigres",Geral!T$3:T999,A97)</f>
        <v>0</v>
      </c>
      <c r="K97" s="50">
        <f t="shared" si="2"/>
        <v>0</v>
      </c>
      <c r="L97" s="50">
        <f>COUNTIFS(Geral!R$3:R999,"Passe",Geral!A$3:A999,"Tigres",Geral!T$3:T999,A97,Geral!X$3:X999,"Sim")</f>
        <v>0</v>
      </c>
      <c r="M97" s="50">
        <f>SUMIFS(Geral!U$3:U999,Geral!R$3:R999,"Passe",Geral!A$3:A999,"Tigres",Geral!T$3:T999,A97)</f>
        <v>0</v>
      </c>
      <c r="N97" s="50">
        <f>COUNTIFS(Geral!R$3:R999,"Passe",Geral!A$3:A999,"Tigres",Geral!T$3:T999,A97,Geral!V$3:V999,"Sim")</f>
        <v>0</v>
      </c>
      <c r="O97" s="50">
        <f>COUNTIFS(Geral!R$3:R999,"Corrida",Geral!A$3:A999,"Tigres",Geral!T$3:T999,A97)</f>
        <v>0</v>
      </c>
      <c r="P97" s="50">
        <f>SUMIFS(Geral!U$3:U999,Geral!R$3:R999,"Corrida",Geral!A$3:A999,"Tigres",Geral!T$3:T999,A97)</f>
        <v>0</v>
      </c>
      <c r="Q97" s="50">
        <f>COUNTIFS(Geral!R$3:R999,"Corrida",Geral!A$3:A999,"Tigres",Geral!T$3:T999,A97,Geral!V$3:V999,"Sim")</f>
        <v>0</v>
      </c>
      <c r="R97" s="52"/>
      <c r="S97" s="52"/>
      <c r="T97" s="53"/>
      <c r="U97" s="53"/>
      <c r="V97" s="54">
        <f>COUNTIFS(Geral!R$3:R999,"Punt",Geral!A$3:A999,"Tigres",Geral!T$3:T999,A97)</f>
        <v>0</v>
      </c>
      <c r="W97" s="55">
        <f>SUMIFS(Geral!U$3:U999,Geral!R$3:R999,"Punt",Geral!A$3:A999,"Tigres",Geral!T$3:T999,A97)</f>
        <v>0</v>
      </c>
      <c r="X97" s="56">
        <f>COUNTIFS(Geral!AL$3:AL999,"Sim",Geral!AM$3:AM999,A97)+COUNTIFS(Geral!AL$3:AL999,"Sim",Geral!AN$3:AN999,A97)</f>
        <v>0</v>
      </c>
      <c r="Y97" s="56">
        <f>COUNTIFS(Geral!AZ$3:AZ999,"Sim",Geral!BA$3:BA999,A97)+COUNTIFS(Geral!AZ$3:AZ999,"Sim",Geral!BB$3:BB999,A97)</f>
        <v>0</v>
      </c>
      <c r="Z97" s="56">
        <f>COUNTIFS(Geral!AO$3:AO999,"Sim",Geral!AP$3:AP999,A97)+COUNTIFS(Geral!AO$3:AO999,"Sim",Geral!AQ$3:AQ999,A97)</f>
        <v>0</v>
      </c>
      <c r="AA97" s="57">
        <f>COUNTIFS(Geral!AR$3:AR999,"Sim",Geral!AS$3:AS999,A97)</f>
        <v>0</v>
      </c>
      <c r="AB97" s="57">
        <f>COUNTIFS(Geral!AX$3:AX999,"Sim",Geral!AY$3:AY999,A97)</f>
        <v>0</v>
      </c>
      <c r="AC97" s="58">
        <f>COUNTIFS(Geral!AT$3:AT999,"Sim",Geral!AU$3:AU999,A97)</f>
        <v>0</v>
      </c>
      <c r="AD97" s="58">
        <f>COUNTIFS(Geral!AV$3:AV999,"Sim",Geral!AW$3:AW999,A97)</f>
        <v>0</v>
      </c>
      <c r="AE97" s="57">
        <f>COUNTIFS(Geral!BC$3:BC999,"Sim",Geral!BD$3:BD999,A97)</f>
        <v>0</v>
      </c>
    </row>
    <row r="98" ht="15.75" customHeight="1">
      <c r="A98" s="49">
        <v>96.0</v>
      </c>
      <c r="B98" s="50">
        <f>COUNTIFS(Geral!R$3:R999,"Passe",Geral!A$3:A999,"Tigres",Geral!S$3:S999,A98)-G98</f>
        <v>0</v>
      </c>
      <c r="C98" s="50">
        <f>COUNTIFS(Geral!R$3:R999,"Passe",Geral!A$3:A999,"Tigres",Geral!S$3:S999,A98,Geral!X$3:X999,"Sim")</f>
        <v>0</v>
      </c>
      <c r="D98" s="50">
        <f t="shared" si="1"/>
        <v>0</v>
      </c>
      <c r="E98" s="50">
        <f>SUMIFS(Geral!S$1:S999,Geral!O$1:O999,"Passe",Geral!A$1:A999,"Tigres",Geral!P$1:P999,A98)</f>
        <v>0</v>
      </c>
      <c r="F98" s="50">
        <f>COUNTIFS(Geral!R$3:R999,"Passe",Geral!A$3:A999,"Tigres",Geral!S$3:S999,A98,Geral!V$3:V999,"Sim")</f>
        <v>0</v>
      </c>
      <c r="G98" s="50">
        <f>COUNTIFS(Geral!R$3:R999,"Passe",Geral!A$3:A999,"Tigres",Geral!S$3:S999,A98,Geral!W$3:W999,"Sim")</f>
        <v>0</v>
      </c>
      <c r="H98" s="51">
        <f>COUNTIFS(Geral!R$3:R999,"Sack",Geral!A$3:A999,"Tigres",Geral!S$3:S999,A98)</f>
        <v>0</v>
      </c>
      <c r="I98" s="51">
        <f>COUNTIFS(Geral!A$3:A999,"Tigres",Geral!Z$3:Z999,A98,Geral!Y$3:Y999,"Sim")</f>
        <v>0</v>
      </c>
      <c r="J98" s="51">
        <f>COUNTIFS(Geral!R$3:R999,"Passe",Geral!A$3:A999,"Tigres",Geral!T$3:T999,A98)</f>
        <v>0</v>
      </c>
      <c r="K98" s="50">
        <f t="shared" si="2"/>
        <v>0</v>
      </c>
      <c r="L98" s="50">
        <f>COUNTIFS(Geral!R$3:R999,"Passe",Geral!A$3:A999,"Tigres",Geral!T$3:T999,A98,Geral!X$3:X999,"Sim")</f>
        <v>0</v>
      </c>
      <c r="M98" s="50">
        <f>SUMIFS(Geral!U$3:U999,Geral!R$3:R999,"Passe",Geral!A$3:A999,"Tigres",Geral!T$3:T999,A98)</f>
        <v>0</v>
      </c>
      <c r="N98" s="50">
        <f>COUNTIFS(Geral!R$3:R999,"Passe",Geral!A$3:A999,"Tigres",Geral!T$3:T999,A98,Geral!V$3:V999,"Sim")</f>
        <v>0</v>
      </c>
      <c r="O98" s="50">
        <f>COUNTIFS(Geral!R$3:R999,"Corrida",Geral!A$3:A999,"Tigres",Geral!T$3:T999,A98)</f>
        <v>0</v>
      </c>
      <c r="P98" s="50">
        <f>SUMIFS(Geral!U$3:U999,Geral!R$3:R999,"Corrida",Geral!A$3:A999,"Tigres",Geral!T$3:T999,A98)</f>
        <v>0</v>
      </c>
      <c r="Q98" s="50">
        <f>COUNTIFS(Geral!R$3:R999,"Corrida",Geral!A$3:A999,"Tigres",Geral!T$3:T999,A98,Geral!V$3:V999,"Sim")</f>
        <v>0</v>
      </c>
      <c r="R98" s="52"/>
      <c r="S98" s="52"/>
      <c r="T98" s="53"/>
      <c r="U98" s="53"/>
      <c r="V98" s="54">
        <f>COUNTIFS(Geral!R$3:R999,"Punt",Geral!A$3:A999,"Tigres",Geral!T$3:T999,A98)</f>
        <v>0</v>
      </c>
      <c r="W98" s="55">
        <f>SUMIFS(Geral!U$3:U999,Geral!R$3:R999,"Punt",Geral!A$3:A999,"Tigres",Geral!T$3:T999,A98)</f>
        <v>0</v>
      </c>
      <c r="X98" s="56">
        <f>COUNTIFS(Geral!AL$3:AL999,"Sim",Geral!AM$3:AM999,A98)+COUNTIFS(Geral!AL$3:AL999,"Sim",Geral!AN$3:AN999,A98)</f>
        <v>0</v>
      </c>
      <c r="Y98" s="56">
        <f>COUNTIFS(Geral!AZ$3:AZ999,"Sim",Geral!BA$3:BA999,A98)+COUNTIFS(Geral!AZ$3:AZ999,"Sim",Geral!BB$3:BB999,A98)</f>
        <v>0</v>
      </c>
      <c r="Z98" s="56">
        <f>COUNTIFS(Geral!AO$3:AO999,"Sim",Geral!AP$3:AP999,A98)+COUNTIFS(Geral!AO$3:AO999,"Sim",Geral!AQ$3:AQ999,A98)</f>
        <v>0</v>
      </c>
      <c r="AA98" s="57">
        <f>COUNTIFS(Geral!AR$3:AR999,"Sim",Geral!AS$3:AS999,A98)</f>
        <v>0</v>
      </c>
      <c r="AB98" s="57">
        <f>COUNTIFS(Geral!AX$3:AX999,"Sim",Geral!AY$3:AY999,A98)</f>
        <v>0</v>
      </c>
      <c r="AC98" s="58">
        <f>COUNTIFS(Geral!AT$3:AT999,"Sim",Geral!AU$3:AU999,A98)</f>
        <v>0</v>
      </c>
      <c r="AD98" s="58">
        <f>COUNTIFS(Geral!AV$3:AV999,"Sim",Geral!AW$3:AW999,A98)</f>
        <v>0</v>
      </c>
      <c r="AE98" s="57">
        <f>COUNTIFS(Geral!BC$3:BC999,"Sim",Geral!BD$3:BD999,A98)</f>
        <v>0</v>
      </c>
    </row>
    <row r="99" ht="15.75" customHeight="1">
      <c r="A99" s="49">
        <v>97.0</v>
      </c>
      <c r="B99" s="50">
        <f>COUNTIFS(Geral!R$3:R999,"Passe",Geral!A$3:A999,"Tigres",Geral!S$3:S999,A99)-G99</f>
        <v>0</v>
      </c>
      <c r="C99" s="50">
        <f>COUNTIFS(Geral!R$3:R999,"Passe",Geral!A$3:A999,"Tigres",Geral!S$3:S999,A99,Geral!X$3:X999,"Sim")</f>
        <v>0</v>
      </c>
      <c r="D99" s="50">
        <f t="shared" si="1"/>
        <v>0</v>
      </c>
      <c r="E99" s="50">
        <f>SUMIFS(Geral!S$1:S999,Geral!O$1:O999,"Passe",Geral!A$1:A999,"Tigres",Geral!P$1:P999,A99)</f>
        <v>0</v>
      </c>
      <c r="F99" s="50">
        <f>COUNTIFS(Geral!R$3:R999,"Passe",Geral!A$3:A999,"Tigres",Geral!S$3:S999,A99,Geral!V$3:V999,"Sim")</f>
        <v>0</v>
      </c>
      <c r="G99" s="50">
        <f>COUNTIFS(Geral!R$3:R999,"Passe",Geral!A$3:A999,"Tigres",Geral!S$3:S999,A99,Geral!W$3:W999,"Sim")</f>
        <v>0</v>
      </c>
      <c r="H99" s="51">
        <f>COUNTIFS(Geral!R$3:R999,"Sack",Geral!A$3:A999,"Tigres",Geral!S$3:S999,A99)</f>
        <v>0</v>
      </c>
      <c r="I99" s="51">
        <f>COUNTIFS(Geral!A$3:A999,"Tigres",Geral!Z$3:Z999,A99,Geral!Y$3:Y999,"Sim")</f>
        <v>0</v>
      </c>
      <c r="J99" s="51">
        <f>COUNTIFS(Geral!R$3:R999,"Passe",Geral!A$3:A999,"Tigres",Geral!T$3:T999,A99)</f>
        <v>0</v>
      </c>
      <c r="K99" s="50">
        <f t="shared" si="2"/>
        <v>0</v>
      </c>
      <c r="L99" s="50">
        <f>COUNTIFS(Geral!R$3:R999,"Passe",Geral!A$3:A999,"Tigres",Geral!T$3:T999,A99,Geral!X$3:X999,"Sim")</f>
        <v>0</v>
      </c>
      <c r="M99" s="50">
        <f>SUMIFS(Geral!U$3:U999,Geral!R$3:R999,"Passe",Geral!A$3:A999,"Tigres",Geral!T$3:T999,A99)</f>
        <v>0</v>
      </c>
      <c r="N99" s="50">
        <f>COUNTIFS(Geral!R$3:R999,"Passe",Geral!A$3:A999,"Tigres",Geral!T$3:T999,A99,Geral!V$3:V999,"Sim")</f>
        <v>0</v>
      </c>
      <c r="O99" s="50">
        <f>COUNTIFS(Geral!R$3:R999,"Corrida",Geral!A$3:A999,"Tigres",Geral!T$3:T999,A99)</f>
        <v>0</v>
      </c>
      <c r="P99" s="50">
        <f>SUMIFS(Geral!U$3:U999,Geral!R$3:R999,"Corrida",Geral!A$3:A999,"Tigres",Geral!T$3:T999,A99)</f>
        <v>0</v>
      </c>
      <c r="Q99" s="50">
        <f>COUNTIFS(Geral!R$3:R999,"Corrida",Geral!A$3:A999,"Tigres",Geral!T$3:T999,A99,Geral!V$3:V999,"Sim")</f>
        <v>0</v>
      </c>
      <c r="R99" s="52"/>
      <c r="S99" s="52"/>
      <c r="T99" s="53"/>
      <c r="U99" s="53"/>
      <c r="V99" s="54">
        <f>COUNTIFS(Geral!R$3:R999,"Punt",Geral!A$3:A999,"Tigres",Geral!T$3:T999,A99)</f>
        <v>0</v>
      </c>
      <c r="W99" s="55">
        <f>SUMIFS(Geral!U$3:U999,Geral!R$3:R999,"Punt",Geral!A$3:A999,"Tigres",Geral!T$3:T999,A99)</f>
        <v>0</v>
      </c>
      <c r="X99" s="56">
        <f>COUNTIFS(Geral!AL$3:AL999,"Sim",Geral!AM$3:AM999,A99)+COUNTIFS(Geral!AL$3:AL999,"Sim",Geral!AN$3:AN999,A99)</f>
        <v>0</v>
      </c>
      <c r="Y99" s="56">
        <f>COUNTIFS(Geral!AZ$3:AZ999,"Sim",Geral!BA$3:BA999,A99)+COUNTIFS(Geral!AZ$3:AZ999,"Sim",Geral!BB$3:BB999,A99)</f>
        <v>0</v>
      </c>
      <c r="Z99" s="56">
        <f>COUNTIFS(Geral!AO$3:AO999,"Sim",Geral!AP$3:AP999,A99)+COUNTIFS(Geral!AO$3:AO999,"Sim",Geral!AQ$3:AQ999,A99)</f>
        <v>0</v>
      </c>
      <c r="AA99" s="57">
        <f>COUNTIFS(Geral!AR$3:AR999,"Sim",Geral!AS$3:AS999,A99)</f>
        <v>0</v>
      </c>
      <c r="AB99" s="57">
        <f>COUNTIFS(Geral!AX$3:AX999,"Sim",Geral!AY$3:AY999,A99)</f>
        <v>0</v>
      </c>
      <c r="AC99" s="58">
        <f>COUNTIFS(Geral!AT$3:AT999,"Sim",Geral!AU$3:AU999,A99)</f>
        <v>0</v>
      </c>
      <c r="AD99" s="58">
        <f>COUNTIFS(Geral!AV$3:AV999,"Sim",Geral!AW$3:AW999,A99)</f>
        <v>0</v>
      </c>
      <c r="AE99" s="57">
        <f>COUNTIFS(Geral!BC$3:BC999,"Sim",Geral!BD$3:BD999,A99)</f>
        <v>0</v>
      </c>
    </row>
    <row r="100" ht="15.75" customHeight="1">
      <c r="A100" s="49">
        <v>98.0</v>
      </c>
      <c r="B100" s="50">
        <f>COUNTIFS(Geral!R$3:R999,"Passe",Geral!A$3:A999,"Tigres",Geral!S$3:S999,A100)-G100</f>
        <v>0</v>
      </c>
      <c r="C100" s="50">
        <f>COUNTIFS(Geral!R$3:R999,"Passe",Geral!A$3:A999,"Tigres",Geral!S$3:S999,A100,Geral!X$3:X999,"Sim")</f>
        <v>0</v>
      </c>
      <c r="D100" s="50">
        <f t="shared" si="1"/>
        <v>0</v>
      </c>
      <c r="E100" s="50">
        <f>SUMIFS(Geral!S$1:S999,Geral!O$1:O999,"Passe",Geral!A$1:A999,"Tigres",Geral!P$1:P999,A100)</f>
        <v>0</v>
      </c>
      <c r="F100" s="50">
        <f>COUNTIFS(Geral!R$3:R999,"Passe",Geral!A$3:A999,"Tigres",Geral!S$3:S999,A100,Geral!V$3:V999,"Sim")</f>
        <v>0</v>
      </c>
      <c r="G100" s="50">
        <f>COUNTIFS(Geral!R$3:R999,"Passe",Geral!A$3:A999,"Tigres",Geral!S$3:S999,A100,Geral!W$3:W999,"Sim")</f>
        <v>0</v>
      </c>
      <c r="H100" s="51">
        <f>COUNTIFS(Geral!R$3:R999,"Sack",Geral!A$3:A999,"Tigres",Geral!S$3:S999,A100)</f>
        <v>0</v>
      </c>
      <c r="I100" s="51">
        <f>COUNTIFS(Geral!A$3:A999,"Tigres",Geral!Z$3:Z999,A100,Geral!Y$3:Y999,"Sim")</f>
        <v>0</v>
      </c>
      <c r="J100" s="51">
        <f>COUNTIFS(Geral!R$3:R999,"Passe",Geral!A$3:A999,"Tigres",Geral!T$3:T999,A100)</f>
        <v>0</v>
      </c>
      <c r="K100" s="50">
        <f t="shared" si="2"/>
        <v>0</v>
      </c>
      <c r="L100" s="50">
        <f>COUNTIFS(Geral!R$3:R999,"Passe",Geral!A$3:A999,"Tigres",Geral!T$3:T999,A100,Geral!X$3:X999,"Sim")</f>
        <v>0</v>
      </c>
      <c r="M100" s="50">
        <f>SUMIFS(Geral!U$3:U999,Geral!R$3:R999,"Passe",Geral!A$3:A999,"Tigres",Geral!T$3:T999,A100)</f>
        <v>0</v>
      </c>
      <c r="N100" s="50">
        <f>COUNTIFS(Geral!R$3:R999,"Passe",Geral!A$3:A999,"Tigres",Geral!T$3:T999,A100,Geral!V$3:V999,"Sim")</f>
        <v>0</v>
      </c>
      <c r="O100" s="50">
        <f>COUNTIFS(Geral!R$3:R999,"Corrida",Geral!A$3:A999,"Tigres",Geral!T$3:T999,A100)</f>
        <v>0</v>
      </c>
      <c r="P100" s="50">
        <f>SUMIFS(Geral!U$3:U999,Geral!R$3:R999,"Corrida",Geral!A$3:A999,"Tigres",Geral!T$3:T999,A100)</f>
        <v>0</v>
      </c>
      <c r="Q100" s="50">
        <f>COUNTIFS(Geral!R$3:R999,"Corrida",Geral!A$3:A999,"Tigres",Geral!T$3:T999,A100,Geral!V$3:V999,"Sim")</f>
        <v>0</v>
      </c>
      <c r="R100" s="52"/>
      <c r="S100" s="52"/>
      <c r="T100" s="53"/>
      <c r="U100" s="53"/>
      <c r="V100" s="54">
        <f>COUNTIFS(Geral!R$3:R999,"Punt",Geral!A$3:A999,"Tigres",Geral!T$3:T999,A100)</f>
        <v>0</v>
      </c>
      <c r="W100" s="55">
        <f>SUMIFS(Geral!U$3:U999,Geral!R$3:R999,"Punt",Geral!A$3:A999,"Tigres",Geral!T$3:T999,A100)</f>
        <v>0</v>
      </c>
      <c r="X100" s="56">
        <f>COUNTIFS(Geral!AL$3:AL999,"Sim",Geral!AM$3:AM999,A100)+COUNTIFS(Geral!AL$3:AL999,"Sim",Geral!AN$3:AN999,A100)</f>
        <v>0</v>
      </c>
      <c r="Y100" s="56">
        <f>COUNTIFS(Geral!AZ$3:AZ999,"Sim",Geral!BA$3:BA999,A100)+COUNTIFS(Geral!AZ$3:AZ999,"Sim",Geral!BB$3:BB999,A100)</f>
        <v>0</v>
      </c>
      <c r="Z100" s="56">
        <f>COUNTIFS(Geral!AO$3:AO999,"Sim",Geral!AP$3:AP999,A100)+COUNTIFS(Geral!AO$3:AO999,"Sim",Geral!AQ$3:AQ999,A100)</f>
        <v>0</v>
      </c>
      <c r="AA100" s="57">
        <f>COUNTIFS(Geral!AR$3:AR999,"Sim",Geral!AS$3:AS999,A100)</f>
        <v>0</v>
      </c>
      <c r="AB100" s="57">
        <f>COUNTIFS(Geral!AX$3:AX999,"Sim",Geral!AY$3:AY999,A100)</f>
        <v>0</v>
      </c>
      <c r="AC100" s="58">
        <f>COUNTIFS(Geral!AT$3:AT999,"Sim",Geral!AU$3:AU999,A100)</f>
        <v>0</v>
      </c>
      <c r="AD100" s="58">
        <f>COUNTIFS(Geral!AV$3:AV999,"Sim",Geral!AW$3:AW999,A100)</f>
        <v>0</v>
      </c>
      <c r="AE100" s="57">
        <f>COUNTIFS(Geral!BC$3:BC999,"Sim",Geral!BD$3:BD999,A100)</f>
        <v>0</v>
      </c>
    </row>
    <row r="101" ht="15.75" customHeight="1">
      <c r="A101" s="49">
        <v>99.0</v>
      </c>
      <c r="B101" s="50">
        <f>COUNTIFS(Geral!R$3:R999,"Passe",Geral!A$3:A999,"Tigres",Geral!S$3:S999,A101)-G101</f>
        <v>0</v>
      </c>
      <c r="C101" s="50">
        <f>COUNTIFS(Geral!R$3:R999,"Passe",Geral!A$3:A999,"Tigres",Geral!S$3:S999,A101,Geral!X$3:X999,"Sim")</f>
        <v>0</v>
      </c>
      <c r="D101" s="50">
        <f t="shared" si="1"/>
        <v>0</v>
      </c>
      <c r="E101" s="50">
        <f>SUMIFS(Geral!S$1:S999,Geral!O$1:O999,"Passe",Geral!A$1:A999,"Tigres",Geral!P$1:P999,A101)</f>
        <v>0</v>
      </c>
      <c r="F101" s="50">
        <f>COUNTIFS(Geral!R$3:R999,"Passe",Geral!A$3:A999,"Tigres",Geral!S$3:S999,A101,Geral!V$3:V999,"Sim")</f>
        <v>0</v>
      </c>
      <c r="G101" s="50">
        <f>COUNTIFS(Geral!R$3:R999,"Passe",Geral!A$3:A999,"Tigres",Geral!S$3:S999,A101,Geral!W$3:W999,"Sim")</f>
        <v>0</v>
      </c>
      <c r="H101" s="51">
        <f>COUNTIFS(Geral!R$3:R999,"Sack",Geral!A$3:A999,"Tigres",Geral!S$3:S999,A101)</f>
        <v>0</v>
      </c>
      <c r="I101" s="51">
        <f>COUNTIFS(Geral!A$3:A999,"Tigres",Geral!Z$3:Z999,A101,Geral!Y$3:Y999,"Sim")</f>
        <v>0</v>
      </c>
      <c r="J101" s="51">
        <f>COUNTIFS(Geral!R$3:R999,"Passe",Geral!A$3:A999,"Tigres",Geral!T$3:T999,A101)</f>
        <v>0</v>
      </c>
      <c r="K101" s="50">
        <f t="shared" si="2"/>
        <v>0</v>
      </c>
      <c r="L101" s="50">
        <f>COUNTIFS(Geral!R$3:R999,"Passe",Geral!A$3:A999,"Tigres",Geral!T$3:T999,A101,Geral!X$3:X999,"Sim")</f>
        <v>0</v>
      </c>
      <c r="M101" s="50">
        <f>SUMIFS(Geral!U$3:U999,Geral!R$3:R999,"Passe",Geral!A$3:A999,"Tigres",Geral!T$3:T999,A101)</f>
        <v>0</v>
      </c>
      <c r="N101" s="50">
        <f>COUNTIFS(Geral!R$3:R999,"Passe",Geral!A$3:A999,"Tigres",Geral!T$3:T999,A101,Geral!V$3:V999,"Sim")</f>
        <v>0</v>
      </c>
      <c r="O101" s="50">
        <f>COUNTIFS(Geral!R$3:R999,"Corrida",Geral!A$3:A999,"Tigres",Geral!T$3:T999,A101)</f>
        <v>0</v>
      </c>
      <c r="P101" s="50">
        <f>SUMIFS(Geral!U$3:U999,Geral!R$3:R999,"Corrida",Geral!A$3:A999,"Tigres",Geral!T$3:T999,A101)</f>
        <v>0</v>
      </c>
      <c r="Q101" s="50">
        <f>COUNTIFS(Geral!R$3:R999,"Corrida",Geral!A$3:A999,"Tigres",Geral!T$3:T999,A101,Geral!V$3:V999,"Sim")</f>
        <v>0</v>
      </c>
      <c r="R101" s="52"/>
      <c r="S101" s="52"/>
      <c r="T101" s="53"/>
      <c r="U101" s="53"/>
      <c r="V101" s="54">
        <f>COUNTIFS(Geral!R$3:R999,"Punt",Geral!A$3:A999,"Tigres",Geral!T$3:T999,A101)</f>
        <v>0</v>
      </c>
      <c r="W101" s="55">
        <f>SUMIFS(Geral!U$3:U999,Geral!R$3:R999,"Punt",Geral!A$3:A999,"Tigres",Geral!T$3:T999,A101)</f>
        <v>0</v>
      </c>
      <c r="X101" s="56">
        <f>COUNTIFS(Geral!AL$3:AL999,"Sim",Geral!AM$3:AM999,A101)+COUNTIFS(Geral!AL$3:AL999,"Sim",Geral!AN$3:AN999,A101)</f>
        <v>1</v>
      </c>
      <c r="Y101" s="56">
        <f>COUNTIFS(Geral!AZ$3:AZ999,"Sim",Geral!BA$3:BA999,A101)+COUNTIFS(Geral!AZ$3:AZ999,"Sim",Geral!BB$3:BB999,A101)</f>
        <v>1</v>
      </c>
      <c r="Z101" s="56">
        <f>COUNTIFS(Geral!AO$3:AO999,"Sim",Geral!AP$3:AP999,A101)+COUNTIFS(Geral!AO$3:AO999,"Sim",Geral!AQ$3:AQ999,A101)</f>
        <v>0</v>
      </c>
      <c r="AA101" s="57">
        <f>COUNTIFS(Geral!AR$3:AR999,"Sim",Geral!AS$3:AS999,A101)</f>
        <v>0</v>
      </c>
      <c r="AB101" s="57">
        <f>COUNTIFS(Geral!AX$3:AX999,"Sim",Geral!AY$3:AY999,A101)</f>
        <v>0</v>
      </c>
      <c r="AC101" s="58">
        <f>COUNTIFS(Geral!AT$3:AT999,"Sim",Geral!AU$3:AU999,A101)</f>
        <v>0</v>
      </c>
      <c r="AD101" s="58">
        <f>COUNTIFS(Geral!AV$3:AV999,"Sim",Geral!AW$3:AW999,A101)</f>
        <v>0</v>
      </c>
      <c r="AE101" s="57">
        <f>COUNTIFS(Geral!BC$3:BC999,"Sim",Geral!BD$3:BD999,A101)</f>
        <v>0</v>
      </c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9" t="s">
        <v>56</v>
      </c>
    </row>
    <row r="2" ht="15.75" customHeight="1">
      <c r="A2" s="59" t="s">
        <v>95</v>
      </c>
    </row>
    <row r="3" ht="15.75" customHeight="1">
      <c r="A3" s="60" t="s">
        <v>96</v>
      </c>
    </row>
    <row r="4" ht="15.75" customHeight="1">
      <c r="A4" s="59" t="s">
        <v>97</v>
      </c>
    </row>
    <row r="5" ht="15.75" customHeight="1">
      <c r="A5" s="59">
        <v>2023.0</v>
      </c>
    </row>
    <row r="6" ht="15.75" customHeight="1">
      <c r="A6" s="59"/>
    </row>
    <row r="7" ht="15.75" customHeight="1">
      <c r="A7" s="59"/>
    </row>
    <row r="8" ht="15.75" customHeight="1">
      <c r="A8" s="59"/>
    </row>
    <row r="9" ht="15.75" customHeight="1">
      <c r="A9" s="59"/>
    </row>
    <row r="10" ht="15.75" customHeight="1">
      <c r="A10" s="59"/>
    </row>
    <row r="11" ht="15.75" customHeight="1">
      <c r="A11" s="59"/>
    </row>
    <row r="12" ht="15.75" customHeight="1">
      <c r="A12" s="59"/>
    </row>
    <row r="13" ht="15.75" customHeight="1">
      <c r="A13" s="59"/>
    </row>
    <row r="14" ht="15.75" customHeight="1">
      <c r="A14" s="59"/>
    </row>
    <row r="15" ht="15.75" customHeight="1">
      <c r="A15" s="59"/>
    </row>
    <row r="16" ht="15.75" customHeight="1">
      <c r="A16" s="59"/>
    </row>
    <row r="17" ht="15.75" customHeight="1">
      <c r="A17" s="59"/>
    </row>
    <row r="18" ht="15.75" customHeight="1">
      <c r="A18" s="59"/>
    </row>
    <row r="19" ht="15.75" customHeight="1">
      <c r="A19" s="59"/>
    </row>
    <row r="20" ht="15.75" customHeight="1">
      <c r="A20" s="59"/>
    </row>
    <row r="21" ht="15.75" customHeight="1">
      <c r="A21" s="59"/>
    </row>
    <row r="22" ht="15.75" customHeight="1">
      <c r="A22" s="59"/>
    </row>
    <row r="23" ht="15.75" customHeight="1">
      <c r="A23" s="59"/>
    </row>
    <row r="24" ht="15.75" customHeight="1">
      <c r="A24" s="59"/>
    </row>
    <row r="25" ht="15.75" customHeight="1">
      <c r="A25" s="59"/>
    </row>
    <row r="26" ht="15.75" customHeight="1">
      <c r="A26" s="59"/>
    </row>
    <row r="27" ht="15.75" customHeight="1">
      <c r="A27" s="59"/>
    </row>
    <row r="28" ht="15.75" customHeight="1">
      <c r="A28" s="59"/>
    </row>
    <row r="29" ht="15.75" customHeight="1">
      <c r="A29" s="59"/>
    </row>
    <row r="30" ht="15.75" customHeight="1">
      <c r="A30" s="59"/>
    </row>
    <row r="31" ht="15.75" customHeight="1">
      <c r="A31" s="59"/>
    </row>
    <row r="32" ht="15.75" customHeight="1">
      <c r="A32" s="59"/>
    </row>
    <row r="33" ht="15.75" customHeight="1">
      <c r="A33" s="59"/>
    </row>
    <row r="34" ht="15.75" customHeight="1">
      <c r="A34" s="59"/>
    </row>
    <row r="35" ht="15.75" customHeight="1">
      <c r="A35" s="59"/>
    </row>
    <row r="36" ht="15.75" customHeight="1">
      <c r="A36" s="59"/>
    </row>
    <row r="37" ht="15.75" customHeight="1">
      <c r="A37" s="59"/>
    </row>
    <row r="38" ht="15.75" customHeight="1">
      <c r="A38" s="59"/>
    </row>
    <row r="39" ht="15.75" customHeight="1">
      <c r="A39" s="59"/>
    </row>
    <row r="40" ht="15.75" customHeight="1">
      <c r="A40" s="59"/>
    </row>
    <row r="41" ht="15.75" customHeight="1">
      <c r="A41" s="59"/>
    </row>
    <row r="42" ht="15.75" customHeight="1">
      <c r="A42" s="59"/>
    </row>
    <row r="43" ht="15.75" customHeight="1">
      <c r="A43" s="59"/>
    </row>
    <row r="44" ht="15.75" customHeight="1">
      <c r="A44" s="59"/>
    </row>
    <row r="45" ht="15.75" customHeight="1">
      <c r="A45" s="59"/>
    </row>
    <row r="46" ht="15.75" customHeight="1">
      <c r="A46" s="59"/>
    </row>
    <row r="47" ht="15.75" customHeight="1">
      <c r="A47" s="59"/>
    </row>
    <row r="48" ht="15.75" customHeight="1">
      <c r="A48" s="59"/>
    </row>
    <row r="49" ht="15.75" customHeight="1">
      <c r="A49" s="59"/>
    </row>
    <row r="50" ht="15.75" customHeight="1">
      <c r="A50" s="59"/>
    </row>
    <row r="51" ht="15.75" customHeight="1">
      <c r="A51" s="59"/>
    </row>
    <row r="52" ht="15.75" customHeight="1">
      <c r="A52" s="59"/>
    </row>
    <row r="53" ht="15.75" customHeight="1">
      <c r="A53" s="59"/>
    </row>
    <row r="54" ht="15.75" customHeight="1">
      <c r="A54" s="59"/>
    </row>
    <row r="55" ht="15.75" customHeight="1">
      <c r="A55" s="59"/>
    </row>
    <row r="56" ht="15.75" customHeight="1">
      <c r="A56" s="59"/>
    </row>
    <row r="57" ht="15.75" customHeight="1">
      <c r="A57" s="59"/>
    </row>
    <row r="58" ht="15.75" customHeight="1">
      <c r="A58" s="59"/>
    </row>
    <row r="59" ht="15.75" customHeight="1">
      <c r="A59" s="59"/>
    </row>
    <row r="60" ht="15.75" customHeight="1">
      <c r="A60" s="59"/>
    </row>
    <row r="61" ht="15.75" customHeight="1">
      <c r="A61" s="59"/>
    </row>
    <row r="62" ht="15.75" customHeight="1">
      <c r="A62" s="59"/>
    </row>
    <row r="63" ht="15.75" customHeight="1">
      <c r="A63" s="59"/>
    </row>
    <row r="64" ht="15.75" customHeight="1">
      <c r="A64" s="59"/>
    </row>
    <row r="65" ht="15.75" customHeight="1">
      <c r="A65" s="59"/>
    </row>
    <row r="66" ht="15.75" customHeight="1">
      <c r="A66" s="59"/>
    </row>
    <row r="67" ht="15.75" customHeight="1">
      <c r="A67" s="59"/>
    </row>
    <row r="68" ht="15.75" customHeight="1">
      <c r="A68" s="59"/>
    </row>
    <row r="69" ht="15.75" customHeight="1">
      <c r="A69" s="59"/>
    </row>
    <row r="70" ht="15.75" customHeight="1">
      <c r="A70" s="59"/>
    </row>
    <row r="71" ht="15.75" customHeight="1">
      <c r="A71" s="59"/>
    </row>
    <row r="72" ht="15.75" customHeight="1">
      <c r="A72" s="59"/>
    </row>
    <row r="73" ht="15.75" customHeight="1">
      <c r="A73" s="59"/>
    </row>
    <row r="74" ht="15.75" customHeight="1">
      <c r="A74" s="59"/>
    </row>
    <row r="75" ht="15.75" customHeight="1">
      <c r="A75" s="59"/>
    </row>
    <row r="76" ht="15.75" customHeight="1">
      <c r="A76" s="59"/>
    </row>
    <row r="77" ht="15.75" customHeight="1">
      <c r="A77" s="59"/>
    </row>
    <row r="78" ht="15.75" customHeight="1">
      <c r="A78" s="59"/>
    </row>
    <row r="79" ht="15.75" customHeight="1">
      <c r="A79" s="59"/>
    </row>
    <row r="80" ht="15.75" customHeight="1">
      <c r="A80" s="59"/>
    </row>
    <row r="81" ht="15.75" customHeight="1">
      <c r="A81" s="59"/>
    </row>
    <row r="82" ht="15.75" customHeight="1">
      <c r="A82" s="59"/>
    </row>
    <row r="83" ht="15.75" customHeight="1">
      <c r="A83" s="59"/>
    </row>
    <row r="84" ht="15.75" customHeight="1">
      <c r="A84" s="59"/>
    </row>
    <row r="85" ht="15.75" customHeight="1">
      <c r="A85" s="59"/>
    </row>
    <row r="86" ht="15.75" customHeight="1">
      <c r="A86" s="59"/>
    </row>
    <row r="87" ht="15.75" customHeight="1">
      <c r="A87" s="59"/>
    </row>
    <row r="88" ht="15.75" customHeight="1">
      <c r="A88" s="59"/>
    </row>
    <row r="89" ht="15.75" customHeight="1">
      <c r="A89" s="59"/>
    </row>
    <row r="90" ht="15.75" customHeight="1">
      <c r="A90" s="59"/>
    </row>
    <row r="91" ht="15.75" customHeight="1">
      <c r="A91" s="59"/>
    </row>
    <row r="92" ht="15.75" customHeight="1">
      <c r="A92" s="59"/>
    </row>
    <row r="93" ht="15.75" customHeight="1">
      <c r="A93" s="59"/>
    </row>
    <row r="94" ht="15.75" customHeight="1">
      <c r="A94" s="59"/>
    </row>
    <row r="95" ht="15.75" customHeight="1">
      <c r="A95" s="59"/>
    </row>
    <row r="96" ht="15.75" customHeight="1">
      <c r="A96" s="59"/>
    </row>
    <row r="97" ht="15.75" customHeight="1">
      <c r="A97" s="59"/>
    </row>
    <row r="98" ht="15.75" customHeight="1">
      <c r="A98" s="59"/>
    </row>
    <row r="99" ht="15.75" customHeight="1">
      <c r="A99" s="59"/>
    </row>
    <row r="100" ht="15.75" customHeight="1">
      <c r="A100" s="59"/>
    </row>
    <row r="101" ht="15.75" customHeight="1">
      <c r="A101" s="59"/>
    </row>
    <row r="102" ht="15.75" customHeight="1">
      <c r="A102" s="59"/>
    </row>
    <row r="103" ht="15.75" customHeight="1">
      <c r="A103" s="59"/>
    </row>
    <row r="104" ht="15.75" customHeight="1">
      <c r="A104" s="59"/>
    </row>
    <row r="105" ht="15.75" customHeight="1">
      <c r="A105" s="59"/>
    </row>
    <row r="106" ht="15.75" customHeight="1">
      <c r="A106" s="59"/>
    </row>
    <row r="107" ht="15.75" customHeight="1">
      <c r="A107" s="59"/>
    </row>
    <row r="108" ht="15.75" customHeight="1">
      <c r="A108" s="59"/>
    </row>
    <row r="109" ht="15.75" customHeight="1">
      <c r="A109" s="59"/>
    </row>
    <row r="110" ht="15.75" customHeight="1">
      <c r="A110" s="59"/>
    </row>
    <row r="111" ht="15.75" customHeight="1">
      <c r="A111" s="59"/>
    </row>
    <row r="112" ht="15.75" customHeight="1">
      <c r="A112" s="59"/>
    </row>
    <row r="113" ht="15.75" customHeight="1">
      <c r="A113" s="59"/>
    </row>
    <row r="114" ht="15.75" customHeight="1">
      <c r="A114" s="59"/>
    </row>
    <row r="115" ht="15.75" customHeight="1">
      <c r="A115" s="59"/>
    </row>
    <row r="116" ht="15.75" customHeight="1">
      <c r="A116" s="59"/>
    </row>
    <row r="117" ht="15.75" customHeight="1">
      <c r="A117" s="59"/>
    </row>
    <row r="118" ht="15.75" customHeight="1">
      <c r="A118" s="59"/>
    </row>
    <row r="119" ht="15.75" customHeight="1">
      <c r="A119" s="59"/>
    </row>
    <row r="120" ht="15.75" customHeight="1">
      <c r="A120" s="59"/>
    </row>
    <row r="121" ht="15.75" customHeight="1">
      <c r="A121" s="59"/>
    </row>
    <row r="122" ht="15.75" customHeight="1">
      <c r="A122" s="59"/>
    </row>
    <row r="123" ht="15.75" customHeight="1">
      <c r="A123" s="59"/>
    </row>
    <row r="124" ht="15.75" customHeight="1">
      <c r="A124" s="59"/>
    </row>
    <row r="125" ht="15.75" customHeight="1">
      <c r="A125" s="59"/>
    </row>
    <row r="126" ht="15.75" customHeight="1">
      <c r="A126" s="59"/>
    </row>
    <row r="127" ht="15.75" customHeight="1">
      <c r="A127" s="59"/>
    </row>
    <row r="128" ht="15.75" customHeight="1">
      <c r="A128" s="59"/>
    </row>
    <row r="129" ht="15.75" customHeight="1">
      <c r="A129" s="59"/>
    </row>
    <row r="130" ht="15.75" customHeight="1">
      <c r="A130" s="59"/>
    </row>
    <row r="131" ht="15.75" customHeight="1">
      <c r="A131" s="59"/>
    </row>
    <row r="132" ht="15.75" customHeight="1">
      <c r="A132" s="59"/>
    </row>
    <row r="133" ht="15.75" customHeight="1">
      <c r="A133" s="59"/>
    </row>
    <row r="134" ht="15.75" customHeight="1">
      <c r="A134" s="59"/>
    </row>
    <row r="135" ht="15.75" customHeight="1">
      <c r="A135" s="59"/>
    </row>
    <row r="136" ht="15.75" customHeight="1">
      <c r="A136" s="59"/>
    </row>
    <row r="137" ht="15.75" customHeight="1">
      <c r="A137" s="59"/>
    </row>
    <row r="138" ht="15.75" customHeight="1">
      <c r="A138" s="59"/>
    </row>
    <row r="139" ht="15.75" customHeight="1">
      <c r="A139" s="59"/>
    </row>
    <row r="140" ht="15.75" customHeight="1">
      <c r="A140" s="59"/>
    </row>
    <row r="141" ht="15.75" customHeight="1">
      <c r="A141" s="59"/>
    </row>
    <row r="142" ht="15.75" customHeight="1">
      <c r="A142" s="59"/>
    </row>
    <row r="143" ht="15.75" customHeight="1">
      <c r="A143" s="59"/>
    </row>
    <row r="144" ht="15.75" customHeight="1">
      <c r="A144" s="59"/>
    </row>
    <row r="145" ht="15.75" customHeight="1">
      <c r="A145" s="59"/>
    </row>
    <row r="146" ht="15.75" customHeight="1">
      <c r="A146" s="59"/>
    </row>
    <row r="147" ht="15.75" customHeight="1">
      <c r="A147" s="59"/>
    </row>
    <row r="148" ht="15.75" customHeight="1">
      <c r="A148" s="59"/>
    </row>
    <row r="149" ht="15.75" customHeight="1">
      <c r="A149" s="59"/>
    </row>
    <row r="150" ht="15.75" customHeight="1">
      <c r="A150" s="59"/>
    </row>
    <row r="151" ht="15.75" customHeight="1">
      <c r="A151" s="59"/>
    </row>
    <row r="152" ht="15.75" customHeight="1">
      <c r="A152" s="59"/>
    </row>
    <row r="153" ht="15.75" customHeight="1">
      <c r="A153" s="59"/>
    </row>
    <row r="154" ht="15.75" customHeight="1">
      <c r="A154" s="59"/>
    </row>
    <row r="155" ht="15.75" customHeight="1">
      <c r="A155" s="59"/>
    </row>
    <row r="156" ht="15.75" customHeight="1">
      <c r="A156" s="59"/>
    </row>
    <row r="157" ht="15.75" customHeight="1">
      <c r="A157" s="59"/>
    </row>
    <row r="158" ht="15.75" customHeight="1">
      <c r="A158" s="59"/>
    </row>
    <row r="159" ht="15.75" customHeight="1">
      <c r="A159" s="59"/>
    </row>
    <row r="160" ht="15.75" customHeight="1">
      <c r="A160" s="59"/>
    </row>
    <row r="161" ht="15.75" customHeight="1">
      <c r="A161" s="59"/>
    </row>
    <row r="162" ht="15.75" customHeight="1">
      <c r="A162" s="59"/>
    </row>
    <row r="163" ht="15.75" customHeight="1">
      <c r="A163" s="59"/>
    </row>
    <row r="164" ht="15.75" customHeight="1">
      <c r="A164" s="59"/>
    </row>
    <row r="165" ht="15.75" customHeight="1">
      <c r="A165" s="59"/>
    </row>
    <row r="166" ht="15.75" customHeight="1">
      <c r="A166" s="59"/>
    </row>
    <row r="167" ht="15.75" customHeight="1">
      <c r="A167" s="59"/>
    </row>
    <row r="168" ht="15.75" customHeight="1">
      <c r="A168" s="59"/>
    </row>
    <row r="169" ht="15.75" customHeight="1">
      <c r="A169" s="59"/>
    </row>
    <row r="170" ht="15.75" customHeight="1">
      <c r="A170" s="59"/>
    </row>
    <row r="171" ht="15.75" customHeight="1">
      <c r="A171" s="59"/>
    </row>
    <row r="172" ht="15.75" customHeight="1">
      <c r="A172" s="59"/>
    </row>
    <row r="173" ht="15.75" customHeight="1">
      <c r="A173" s="59"/>
    </row>
    <row r="174" ht="15.75" customHeight="1">
      <c r="A174" s="59"/>
    </row>
    <row r="175" ht="15.75" customHeight="1">
      <c r="A175" s="59"/>
    </row>
    <row r="176" ht="15.75" customHeight="1">
      <c r="A176" s="59"/>
    </row>
    <row r="177" ht="15.75" customHeight="1">
      <c r="A177" s="59"/>
    </row>
    <row r="178" ht="15.75" customHeight="1">
      <c r="A178" s="59"/>
    </row>
    <row r="179" ht="15.75" customHeight="1">
      <c r="A179" s="59"/>
    </row>
    <row r="180" ht="15.75" customHeight="1">
      <c r="A180" s="59"/>
    </row>
    <row r="181" ht="15.75" customHeight="1">
      <c r="A181" s="59"/>
    </row>
    <row r="182" ht="15.75" customHeight="1">
      <c r="A182" s="59"/>
    </row>
    <row r="183" ht="15.75" customHeight="1">
      <c r="A183" s="59"/>
    </row>
    <row r="184" ht="15.75" customHeight="1">
      <c r="A184" s="59"/>
    </row>
    <row r="185" ht="15.75" customHeight="1">
      <c r="A185" s="59"/>
    </row>
    <row r="186" ht="15.75" customHeight="1">
      <c r="A186" s="59"/>
    </row>
    <row r="187" ht="15.75" customHeight="1">
      <c r="A187" s="59"/>
    </row>
    <row r="188" ht="15.75" customHeight="1">
      <c r="A188" s="59"/>
    </row>
    <row r="189" ht="15.75" customHeight="1">
      <c r="A189" s="59"/>
    </row>
    <row r="190" ht="15.75" customHeight="1">
      <c r="A190" s="59"/>
    </row>
    <row r="191" ht="15.75" customHeight="1">
      <c r="A191" s="59"/>
    </row>
    <row r="192" ht="15.75" customHeight="1">
      <c r="A192" s="59"/>
    </row>
    <row r="193" ht="15.75" customHeight="1">
      <c r="A193" s="59"/>
    </row>
    <row r="194" ht="15.75" customHeight="1">
      <c r="A194" s="59"/>
    </row>
    <row r="195" ht="15.75" customHeight="1">
      <c r="A195" s="59"/>
    </row>
    <row r="196" ht="15.75" customHeight="1">
      <c r="A196" s="59"/>
    </row>
    <row r="197" ht="15.75" customHeight="1">
      <c r="A197" s="59"/>
    </row>
    <row r="198" ht="15.75" customHeight="1">
      <c r="A198" s="59"/>
    </row>
    <row r="199" ht="15.75" customHeight="1">
      <c r="A199" s="59"/>
    </row>
    <row r="200" ht="15.75" customHeight="1">
      <c r="A200" s="59"/>
    </row>
    <row r="201" ht="15.75" customHeight="1">
      <c r="A201" s="59"/>
    </row>
    <row r="202" ht="15.75" customHeight="1">
      <c r="A202" s="59"/>
    </row>
    <row r="203" ht="15.75" customHeight="1">
      <c r="A203" s="59"/>
    </row>
    <row r="204" ht="15.75" customHeight="1">
      <c r="A204" s="59"/>
    </row>
    <row r="205" ht="15.75" customHeight="1">
      <c r="A205" s="59"/>
    </row>
    <row r="206" ht="15.75" customHeight="1">
      <c r="A206" s="59"/>
    </row>
    <row r="207" ht="15.75" customHeight="1">
      <c r="A207" s="59"/>
    </row>
    <row r="208" ht="15.75" customHeight="1">
      <c r="A208" s="59"/>
    </row>
    <row r="209" ht="15.75" customHeight="1">
      <c r="A209" s="59"/>
    </row>
    <row r="210" ht="15.75" customHeight="1">
      <c r="A210" s="59"/>
    </row>
    <row r="211" ht="15.75" customHeight="1">
      <c r="A211" s="59"/>
    </row>
    <row r="212" ht="15.75" customHeight="1">
      <c r="A212" s="59"/>
    </row>
    <row r="213" ht="15.75" customHeight="1">
      <c r="A213" s="59"/>
    </row>
    <row r="214" ht="15.75" customHeight="1">
      <c r="A214" s="59"/>
    </row>
    <row r="215" ht="15.75" customHeight="1">
      <c r="A215" s="59"/>
    </row>
    <row r="216" ht="15.75" customHeight="1">
      <c r="A216" s="59"/>
    </row>
    <row r="217" ht="15.75" customHeight="1">
      <c r="A217" s="59"/>
    </row>
    <row r="218" ht="15.75" customHeight="1">
      <c r="A218" s="59"/>
    </row>
    <row r="219" ht="15.75" customHeight="1">
      <c r="A219" s="59"/>
    </row>
    <row r="220" ht="15.75" customHeight="1">
      <c r="A220" s="5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