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S:\PM\ter\ets\Inter_Setor\COMPARTILHADO\APRENDIZES\Smart Automation - 4ª Turma\Vitor Miura Higa\bosch-smartauto\Excel\"/>
    </mc:Choice>
  </mc:AlternateContent>
  <xr:revisionPtr revIDLastSave="0" documentId="13_ncr:1_{447C1E0E-7858-4B0D-A464-37F4BB642703}" xr6:coauthVersionLast="47" xr6:coauthVersionMax="47" xr10:uidLastSave="{00000000-0000-0000-0000-000000000000}"/>
  <bookViews>
    <workbookView xWindow="-120" yWindow="-120" windowWidth="29040" windowHeight="15840" xr2:uid="{00000000-000D-0000-FFFF-FFFF00000000}"/>
  </bookViews>
  <sheets>
    <sheet name="Planilha1" sheetId="1" r:id="rId1"/>
    <sheet name="Planilh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G18" i="1"/>
  <c r="G19" i="1"/>
  <c r="G20" i="1"/>
  <c r="D15" i="2"/>
  <c r="E15" i="2"/>
  <c r="F16" i="2"/>
  <c r="E14" i="2"/>
  <c r="B14" i="2"/>
  <c r="B15" i="2" s="1"/>
  <c r="C13" i="2"/>
  <c r="C14" i="2" s="1"/>
  <c r="C15" i="2" s="1"/>
  <c r="D13" i="2"/>
  <c r="D14" i="2" s="1"/>
  <c r="E13" i="2"/>
  <c r="B13" i="2"/>
  <c r="F12" i="2"/>
  <c r="F8" i="2"/>
  <c r="F9" i="2"/>
  <c r="F10" i="2"/>
  <c r="F11" i="2"/>
  <c r="F7" i="2"/>
  <c r="F4" i="2"/>
  <c r="E49" i="1"/>
  <c r="E50" i="1"/>
  <c r="E51" i="1"/>
  <c r="E52" i="1"/>
  <c r="E53" i="1"/>
  <c r="E48" i="1"/>
  <c r="G39" i="1"/>
  <c r="G40" i="1"/>
  <c r="G41" i="1"/>
  <c r="G42" i="1"/>
  <c r="G43" i="1"/>
  <c r="G38" i="1"/>
  <c r="F13" i="2" l="1"/>
  <c r="F14" i="2" s="1"/>
  <c r="F15" i="2" s="1"/>
  <c r="E32" i="1"/>
  <c r="G32" i="1" s="1"/>
  <c r="E31" i="1"/>
  <c r="G31" i="1" s="1"/>
  <c r="E30" i="1"/>
  <c r="G30" i="1" s="1"/>
  <c r="E29" i="1"/>
  <c r="G29" i="1" s="1"/>
  <c r="E28" i="1"/>
  <c r="G28" i="1" s="1"/>
  <c r="E27" i="1"/>
  <c r="G27" i="1" s="1"/>
  <c r="E19" i="1"/>
  <c r="E20" i="1"/>
  <c r="E21" i="1"/>
  <c r="G21" i="1" s="1"/>
  <c r="E22" i="1"/>
  <c r="G22" i="1" s="1"/>
  <c r="E17" i="1"/>
  <c r="G17" i="1" s="1"/>
</calcChain>
</file>

<file path=xl/sharedStrings.xml><?xml version="1.0" encoding="utf-8"?>
<sst xmlns="http://schemas.openxmlformats.org/spreadsheetml/2006/main" count="97" uniqueCount="69">
  <si>
    <t>Excel Expert</t>
  </si>
  <si>
    <t xml:space="preserve">Aula: </t>
  </si>
  <si>
    <t>Aplicavel:</t>
  </si>
  <si>
    <t>Descrição</t>
  </si>
  <si>
    <t>Sintaxe:</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</si>
  <si>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</si>
  <si>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</si>
  <si>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Lógica SE</t>
  </si>
  <si>
    <t>A função SE permite ao usuário retornar valores diferentes, dependendo do resultado de um teste lógico. Se o valor do teste lógico for VERDADEIRO, obtém-se um retorno da função. Se o valor for FALSO, obtém-se um valor diferente.</t>
  </si>
  <si>
    <t>SE(teste_lógico ; [valor_se_verdadeiro] ; [valor_se_falso])</t>
  </si>
  <si>
    <t>teste_lógico</t>
  </si>
  <si>
    <t>valor_se_verdadeiro</t>
  </si>
  <si>
    <t>valor_se_falso</t>
  </si>
  <si>
    <t xml:space="preserve"> Teste lógico que definirá qual dos dois valores possíveis será retornado pela função</t>
  </si>
  <si>
    <t xml:space="preserve">Indica o valor a ser retornado se o teste lógico for VERDADEIRO (pode ser uma fórmula)
</t>
  </si>
  <si>
    <t>Indica o valor a ser retornado se o teste lógico for FALSO (pode ser uma fórmula)</t>
  </si>
  <si>
    <t>Exemplo 1</t>
  </si>
  <si>
    <t>Peter</t>
  </si>
  <si>
    <t>Derek</t>
  </si>
  <si>
    <t>Ivanov</t>
  </si>
  <si>
    <t>Larry</t>
  </si>
  <si>
    <t>Marylin</t>
  </si>
  <si>
    <t>Lorena</t>
  </si>
  <si>
    <t>Alunos</t>
  </si>
  <si>
    <t>P1</t>
  </si>
  <si>
    <t>P2</t>
  </si>
  <si>
    <t>Média</t>
  </si>
  <si>
    <t>Situação</t>
  </si>
  <si>
    <t>Exemplo 2</t>
  </si>
  <si>
    <t>Exemplo 3</t>
  </si>
  <si>
    <t>Elegivel?</t>
  </si>
  <si>
    <t>Tempo(ano)</t>
  </si>
  <si>
    <t>Desempenho</t>
  </si>
  <si>
    <t>Ruim</t>
  </si>
  <si>
    <t>Bom</t>
  </si>
  <si>
    <t>idade</t>
  </si>
  <si>
    <t>Exemplo 4</t>
  </si>
  <si>
    <t>Projeto</t>
  </si>
  <si>
    <t>Alpha</t>
  </si>
  <si>
    <t>Beta</t>
  </si>
  <si>
    <t>Omega</t>
  </si>
  <si>
    <t>Orçamento</t>
  </si>
  <si>
    <t>Realizado</t>
  </si>
  <si>
    <t>Andromeda</t>
  </si>
  <si>
    <t>Aquarius</t>
  </si>
  <si>
    <t>Avalon</t>
  </si>
  <si>
    <t>Controle</t>
  </si>
  <si>
    <t>Exemplo 5</t>
  </si>
  <si>
    <t>Jan-Mar</t>
  </si>
  <si>
    <t>Abr-Jun</t>
  </si>
  <si>
    <t>Jul-Set</t>
  </si>
  <si>
    <t>Out-Dez</t>
  </si>
  <si>
    <t>Total do Ano</t>
  </si>
  <si>
    <t>Despesa Líquida</t>
  </si>
  <si>
    <t>Salários</t>
  </si>
  <si>
    <t>Juros</t>
  </si>
  <si>
    <t>Aluguel</t>
  </si>
  <si>
    <t>Propaganda</t>
  </si>
  <si>
    <t>Suprimentos</t>
  </si>
  <si>
    <t>Diversos</t>
  </si>
  <si>
    <t>Total do Trim.</t>
  </si>
  <si>
    <t>Receita líquida</t>
  </si>
  <si>
    <t>Valor Acumulado do ano de despesas</t>
  </si>
  <si>
    <t>Projeção para o ano de 2018</t>
  </si>
  <si>
    <t>Receita Bruta</t>
  </si>
  <si>
    <t>Valores</t>
  </si>
  <si>
    <r>
      <rPr>
        <sz val="16"/>
        <color theme="0"/>
        <rFont val="Calibri"/>
        <family val="2"/>
        <scheme val="minor"/>
      </rPr>
      <t>=</t>
    </r>
    <r>
      <rPr>
        <sz val="16"/>
        <color rgb="FF00B050"/>
        <rFont val="Calibri"/>
        <family val="2"/>
        <scheme val="minor"/>
      </rPr>
      <t>SE(E27&gt;=7;"Aprovado";</t>
    </r>
    <r>
      <rPr>
        <sz val="16"/>
        <color rgb="FF0070C0"/>
        <rFont val="Calibri"/>
        <family val="2"/>
        <scheme val="minor"/>
      </rPr>
      <t>SE(E27&gt;=5;"Recuperação";"Reprovado")</t>
    </r>
    <r>
      <rPr>
        <sz val="16"/>
        <color rgb="FF00B050"/>
        <rFont val="Calibri"/>
        <family val="2"/>
        <scheme val="minor"/>
      </rPr>
      <t>)</t>
    </r>
  </si>
  <si>
    <r>
      <rPr>
        <sz val="16"/>
        <color theme="0"/>
        <rFont val="Calibri"/>
        <family val="2"/>
        <scheme val="minor"/>
      </rPr>
      <t>=</t>
    </r>
    <r>
      <rPr>
        <sz val="16"/>
        <color rgb="FF00B050"/>
        <rFont val="Calibri"/>
        <family val="2"/>
        <scheme val="minor"/>
      </rPr>
      <t>SE(C38&gt;=4;</t>
    </r>
    <r>
      <rPr>
        <sz val="16"/>
        <color rgb="FF0070C0"/>
        <rFont val="Calibri"/>
        <family val="2"/>
        <scheme val="minor"/>
      </rPr>
      <t>SE(D38="Bom";"Elegivel";"Não Elegivel")</t>
    </r>
    <r>
      <rPr>
        <sz val="16"/>
        <color rgb="FF00B050"/>
        <rFont val="Calibri"/>
        <family val="2"/>
        <scheme val="minor"/>
      </rPr>
      <t>;"Não Elegivel")</t>
    </r>
  </si>
  <si>
    <r>
      <rPr>
        <sz val="16"/>
        <color theme="0"/>
        <rFont val="Calibri"/>
        <family val="2"/>
        <scheme val="minor"/>
      </rPr>
      <t>=</t>
    </r>
    <r>
      <rPr>
        <sz val="16"/>
        <color rgb="FF00B050"/>
        <rFont val="Calibri"/>
        <family val="2"/>
        <scheme val="minor"/>
      </rPr>
      <t>SE(D48&gt;C48;"Acima do Orç";"Dentro do Orc.")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</si>
</sst>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24"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sz val="16"/>
      <color theme="1"/>
      <name val="Calibri"/>
      <family val="2"/>
      <scheme val="minor"/>
    </font>
    <font>
      <sz val="16"/>
      <color rgb="FF00B050"/>
      <name val="Calibri"/>
      <family val="2"/>
      <scheme val="minor"/>
    </font>
    <font>
      <sz val="16"/>
      <color rgb="FF0070C0"/>
      <name val="Calibri"/>
      <family val="2"/>
      <scheme val="minor"/>
    </font>
    <font>
      <sz val="11"/>
      <color rgb="FF006100"/>
      <name val="Calibri"/>
      <family val="2"/>
      <scheme val="minor"/>
    </font>
    <font>
      <b/>
      <sz val="11"/>
      <color rgb="FFFA7D00"/>
      <name val="Calibri"/>
      <family val="2"/>
      <scheme val="minor"/>
    </font>
    <font>
      <b/>
      <sz val="11"/>
      <color rgb="FF002060"/>
      <name val="Calibri"/>
      <family val="2"/>
      <scheme val="minor"/>
    </font>
    <font>
      <b/>
      <sz val="11"/>
      <color rgb="FF006100"/>
      <name val="Calibri"/>
      <family val="2"/>
      <scheme val="minor"/>
    </font>
    <font>
      <sz val="16"/>
      <color theme="0"/>
      <name val="Calibri"/>
      <family val="2"/>
      <scheme val="minor"/>
    </font>
  </fonts>
  <fills count="17">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002060"/>
        <bgColor indexed="64"/>
      </patternFill>
    </fill>
    <fill>
      <patternFill patternType="solid">
        <fgColor rgb="FFF2F2F2"/>
      </patternFill>
    </fill>
    <fill>
      <patternFill patternType="solid">
        <fgColor rgb="FFFFFFCC"/>
      </patternFill>
    </fill>
    <fill>
      <patternFill patternType="solid">
        <fgColor theme="8"/>
      </patternFill>
    </fill>
    <fill>
      <patternFill patternType="solid">
        <fgColor theme="9"/>
      </patternFill>
    </fill>
    <fill>
      <patternFill patternType="solid">
        <fgColor theme="9" tint="0.79998168889431442"/>
        <bgColor indexed="65"/>
      </patternFill>
    </fill>
    <fill>
      <patternFill patternType="solid">
        <fgColor theme="1" tint="0.14999847407452621"/>
        <bgColor indexed="64"/>
      </patternFill>
    </fill>
    <fill>
      <patternFill patternType="solid">
        <fgColor rgb="FFC6EFCE"/>
      </patternFill>
    </fill>
    <fill>
      <patternFill patternType="solid">
        <fgColor rgb="FF00B050"/>
        <bgColor indexed="64"/>
      </patternFill>
    </fill>
  </fills>
  <borders count="22">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thin">
        <color rgb="FFB2B2B2"/>
      </bottom>
      <diagonal/>
    </border>
    <border>
      <left style="medium">
        <color indexed="64"/>
      </left>
      <right style="medium">
        <color indexed="64"/>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rgb="FF7F7F7F"/>
      </left>
      <right style="thin">
        <color rgb="FF7F7F7F"/>
      </right>
      <top/>
      <bottom style="thin">
        <color rgb="FF7F7F7F"/>
      </bottom>
      <diagonal/>
    </border>
    <border>
      <left/>
      <right style="medium">
        <color indexed="64"/>
      </right>
      <top/>
      <bottom/>
      <diagonal/>
    </border>
    <border>
      <left style="thin">
        <color rgb="FF3F3F3F"/>
      </left>
      <right style="thin">
        <color indexed="64"/>
      </right>
      <top style="thin">
        <color rgb="FF3F3F3F"/>
      </top>
      <bottom style="thin">
        <color indexed="64"/>
      </bottom>
      <diagonal/>
    </border>
  </borders>
  <cellStyleXfs count="10">
    <xf numFmtId="0" fontId="0" fillId="0" borderId="0"/>
    <xf numFmtId="44" fontId="2" fillId="0" borderId="0" applyFont="0" applyFill="0" applyBorder="0" applyAlignment="0" applyProtection="0"/>
    <xf numFmtId="0" fontId="11" fillId="7" borderId="0" applyNumberFormat="0" applyBorder="0" applyAlignment="0" applyProtection="0"/>
    <xf numFmtId="0" fontId="14" fillId="9" borderId="7" applyNumberFormat="0" applyAlignment="0" applyProtection="0"/>
    <xf numFmtId="0" fontId="2" fillId="10" borderId="8" applyNumberFormat="0" applyFont="0" applyAlignment="0" applyProtection="0"/>
    <xf numFmtId="0" fontId="11" fillId="11" borderId="0" applyNumberFormat="0" applyBorder="0" applyAlignment="0" applyProtection="0"/>
    <xf numFmtId="0" fontId="11" fillId="12" borderId="0" applyNumberFormat="0" applyBorder="0" applyAlignment="0" applyProtection="0"/>
    <xf numFmtId="0" fontId="2" fillId="13" borderId="0" applyNumberFormat="0" applyBorder="0" applyAlignment="0" applyProtection="0"/>
    <xf numFmtId="0" fontId="19" fillId="15" borderId="0" applyNumberFormat="0" applyBorder="0" applyAlignment="0" applyProtection="0"/>
    <xf numFmtId="0" fontId="20" fillId="9" borderId="12" applyNumberFormat="0" applyAlignment="0" applyProtection="0"/>
  </cellStyleXfs>
  <cellXfs count="59">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0" fillId="0" borderId="0" xfId="0"/>
    <xf numFmtId="0" fontId="14" fillId="9" borderId="7" xfId="3" quotePrefix="1" applyNumberFormat="1" applyAlignment="1">
      <alignment horizontal="center"/>
    </xf>
    <xf numFmtId="0" fontId="11" fillId="11" borderId="7" xfId="5" quotePrefix="1" applyBorder="1" applyAlignment="1">
      <alignment horizontal="center"/>
    </xf>
    <xf numFmtId="0" fontId="11" fillId="12" borderId="7" xfId="6" quotePrefix="1" applyBorder="1" applyAlignment="1">
      <alignment horizontal="center"/>
    </xf>
    <xf numFmtId="0" fontId="11" fillId="7" borderId="9" xfId="2" quotePrefix="1" applyBorder="1" applyAlignment="1">
      <alignment horizontal="center"/>
    </xf>
    <xf numFmtId="0" fontId="0" fillId="10" borderId="10" xfId="4" quotePrefix="1" applyFont="1" applyBorder="1" applyAlignment="1">
      <alignment horizontal="center"/>
    </xf>
    <xf numFmtId="0" fontId="0" fillId="0" borderId="0" xfId="0" quotePrefix="1"/>
    <xf numFmtId="44" fontId="14" fillId="9" borderId="7" xfId="1" quotePrefix="1" applyFont="1" applyFill="1" applyBorder="1" applyAlignment="1">
      <alignment horizontal="center"/>
    </xf>
    <xf numFmtId="44" fontId="14" fillId="9" borderId="11" xfId="1" quotePrefix="1" applyFont="1" applyFill="1" applyBorder="1" applyAlignment="1">
      <alignment horizontal="center"/>
    </xf>
    <xf numFmtId="0" fontId="0" fillId="0" borderId="0" xfId="0"/>
    <xf numFmtId="0" fontId="13" fillId="7" borderId="0" xfId="2" applyFont="1"/>
    <xf numFmtId="0" fontId="20" fillId="9" borderId="12" xfId="9"/>
    <xf numFmtId="0" fontId="19" fillId="15" borderId="16" xfId="8" applyBorder="1"/>
    <xf numFmtId="0" fontId="19" fillId="15" borderId="17" xfId="8" applyBorder="1"/>
    <xf numFmtId="0" fontId="21" fillId="9" borderId="19" xfId="9" applyFont="1" applyBorder="1"/>
    <xf numFmtId="0" fontId="21" fillId="9" borderId="12" xfId="9" applyFont="1"/>
    <xf numFmtId="44" fontId="0" fillId="0" borderId="0" xfId="1" applyFont="1" applyBorder="1"/>
    <xf numFmtId="44" fontId="0" fillId="0" borderId="15" xfId="1" applyFont="1" applyBorder="1"/>
    <xf numFmtId="0" fontId="22" fillId="15" borderId="18" xfId="8" applyFont="1" applyBorder="1" applyAlignment="1">
      <alignment horizontal="center" vertical="center" wrapText="1"/>
    </xf>
    <xf numFmtId="0" fontId="22" fillId="15" borderId="18" xfId="8" applyFont="1" applyBorder="1" applyAlignment="1">
      <alignment vertical="center" wrapText="1"/>
    </xf>
    <xf numFmtId="44" fontId="0" fillId="0" borderId="18" xfId="1" applyFont="1" applyBorder="1"/>
    <xf numFmtId="0" fontId="13" fillId="16" borderId="18" xfId="8" applyFont="1" applyFill="1" applyBorder="1" applyAlignment="1">
      <alignment horizontal="center" vertical="center" wrapText="1"/>
    </xf>
    <xf numFmtId="0" fontId="11" fillId="11" borderId="21" xfId="5" quotePrefix="1" applyBorder="1" applyAlignment="1">
      <alignment horizontal="center"/>
    </xf>
    <xf numFmtId="0" fontId="2" fillId="13" borderId="3" xfId="7" quotePrefix="1" applyBorder="1" applyAlignment="1">
      <alignment horizontal="center"/>
    </xf>
    <xf numFmtId="44" fontId="0" fillId="16" borderId="14" xfId="0" applyNumberFormat="1" applyFill="1" applyBorder="1"/>
    <xf numFmtId="44" fontId="0" fillId="16" borderId="20" xfId="0" applyNumberFormat="1" applyFill="1" applyBorder="1"/>
    <xf numFmtId="44" fontId="0" fillId="16" borderId="13" xfId="0" applyNumberFormat="1" applyFill="1" applyBorder="1"/>
    <xf numFmtId="44" fontId="20" fillId="9" borderId="19" xfId="9" applyNumberFormat="1" applyBorder="1"/>
    <xf numFmtId="44" fontId="20" fillId="9" borderId="12" xfId="9" applyNumberFormat="1"/>
    <xf numFmtId="0" fontId="0" fillId="0" borderId="0" xfId="0"/>
    <xf numFmtId="0" fontId="4" fillId="4" borderId="1" xfId="0" applyFont="1" applyFill="1" applyBorder="1" applyAlignment="1">
      <alignment horizontal="left" wrapText="1"/>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xf numFmtId="0" fontId="12" fillId="6" borderId="2" xfId="1" applyNumberFormat="1" applyFont="1" applyFill="1" applyBorder="1" applyAlignment="1">
      <alignment horizontal="center" vertical="center"/>
    </xf>
    <xf numFmtId="0" fontId="12" fillId="6" borderId="6" xfId="1" applyNumberFormat="1" applyFont="1" applyFill="1" applyBorder="1" applyAlignment="1">
      <alignment horizontal="center" vertical="center"/>
    </xf>
    <xf numFmtId="44" fontId="13" fillId="8" borderId="4" xfId="2" applyNumberFormat="1" applyFont="1" applyFill="1" applyBorder="1" applyAlignment="1">
      <alignment horizontal="center" vertical="center"/>
    </xf>
    <xf numFmtId="44" fontId="13" fillId="8" borderId="5" xfId="2" applyNumberFormat="1" applyFont="1" applyFill="1" applyBorder="1" applyAlignment="1">
      <alignment horizontal="center" vertical="center"/>
    </xf>
    <xf numFmtId="0" fontId="16" fillId="14" borderId="0" xfId="0" quotePrefix="1" applyFont="1" applyFill="1" applyAlignment="1">
      <alignment horizontal="center"/>
    </xf>
    <xf numFmtId="0" fontId="17" fillId="14" borderId="0" xfId="0" quotePrefix="1" applyFont="1" applyFill="1" applyAlignment="1">
      <alignment horizontal="center"/>
    </xf>
    <xf numFmtId="0" fontId="13" fillId="7" borderId="0" xfId="2" applyFont="1"/>
  </cellXfs>
  <cellStyles count="10">
    <cellStyle name="20% - Ênfase6" xfId="7" builtinId="50"/>
    <cellStyle name="Bom" xfId="8" builtinId="26"/>
    <cellStyle name="Cálculo" xfId="9" builtinId="22"/>
    <cellStyle name="Ênfase1" xfId="2" builtinId="29"/>
    <cellStyle name="Ênfase5" xfId="5" builtinId="45"/>
    <cellStyle name="Ênfase6" xfId="6" builtinId="49"/>
    <cellStyle name="Moeda" xfId="1" builtinId="4"/>
    <cellStyle name="Normal" xfId="0" builtinId="0"/>
    <cellStyle name="Nota" xfId="4" builtinId="10"/>
    <cellStyle name="Saída" xfId="3" builtinId="21"/>
  </cellStyles>
  <dxfs count="13">
    <dxf>
      <font>
        <color theme="0"/>
      </font>
      <fill>
        <patternFill>
          <bgColor rgb="FFC00000"/>
        </patternFill>
      </fill>
    </dxf>
    <dxf>
      <font>
        <color auto="1"/>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ill>
        <patternFill>
          <bgColor rgb="FF92D05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140874</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3287" y="81642"/>
          <a:ext cx="993587" cy="639536"/>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7</xdr:col>
      <xdr:colOff>468312</xdr:colOff>
      <xdr:row>15</xdr:row>
      <xdr:rowOff>7938</xdr:rowOff>
    </xdr:from>
    <xdr:to>
      <xdr:col>15</xdr:col>
      <xdr:colOff>71438</xdr:colOff>
      <xdr:row>22</xdr:row>
      <xdr:rowOff>47626</xdr:rowOff>
    </xdr:to>
    <xdr:sp macro="" textlink="">
      <xdr:nvSpPr>
        <xdr:cNvPr id="4" name="CaixaDeTexto 3">
          <a:extLst>
            <a:ext uri="{FF2B5EF4-FFF2-40B4-BE49-F238E27FC236}">
              <a16:creationId xmlns:a16="http://schemas.microsoft.com/office/drawing/2014/main" id="{CB6E990C-D314-491E-BC4A-98C7E145E869}"/>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6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25</xdr:row>
      <xdr:rowOff>7938</xdr:rowOff>
    </xdr:from>
    <xdr:to>
      <xdr:col>15</xdr:col>
      <xdr:colOff>71438</xdr:colOff>
      <xdr:row>32</xdr:row>
      <xdr:rowOff>47626</xdr:rowOff>
    </xdr:to>
    <xdr:sp macro="" textlink="">
      <xdr:nvSpPr>
        <xdr:cNvPr id="9" name="CaixaDeTexto 8">
          <a:extLst>
            <a:ext uri="{FF2B5EF4-FFF2-40B4-BE49-F238E27FC236}">
              <a16:creationId xmlns:a16="http://schemas.microsoft.com/office/drawing/2014/main" id="{D143EFDD-E9B2-49B5-BCD6-5F6EBB365CAE}"/>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7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 Média &gt;=5 "Recuperação"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36</xdr:row>
      <xdr:rowOff>7938</xdr:rowOff>
    </xdr:from>
    <xdr:to>
      <xdr:col>15</xdr:col>
      <xdr:colOff>71438</xdr:colOff>
      <xdr:row>43</xdr:row>
      <xdr:rowOff>47626</xdr:rowOff>
    </xdr:to>
    <xdr:sp macro="" textlink="">
      <xdr:nvSpPr>
        <xdr:cNvPr id="10" name="CaixaDeTexto 9">
          <a:extLst>
            <a:ext uri="{FF2B5EF4-FFF2-40B4-BE49-F238E27FC236}">
              <a16:creationId xmlns:a16="http://schemas.microsoft.com/office/drawing/2014/main" id="{A70261BE-24A1-4D6D-BE62-64BE3EE6C78C}"/>
            </a:ext>
          </a:extLst>
        </xdr:cNvPr>
        <xdr:cNvSpPr txBox="1"/>
      </xdr:nvSpPr>
      <xdr:spPr>
        <a:xfrm>
          <a:off x="6397625" y="5865813"/>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Gerar Bónus</a:t>
          </a:r>
        </a:p>
        <a:p>
          <a:pPr algn="ctr"/>
          <a:r>
            <a:rPr lang="pt-BR" sz="1800" b="0" cap="none" spc="0">
              <a:ln w="0"/>
              <a:solidFill>
                <a:schemeClr val="tx1"/>
              </a:solidFill>
              <a:effectLst>
                <a:outerShdw blurRad="50800" dist="38100" dir="5400000" algn="t" rotWithShape="0">
                  <a:prstClr val="black">
                    <a:alpha val="40000"/>
                  </a:prstClr>
                </a:outerShdw>
              </a:effectLst>
            </a:rPr>
            <a:t>Se funcionario tem 4</a:t>
          </a:r>
          <a:r>
            <a:rPr lang="pt-BR" sz="1800" b="0" cap="none" spc="0" baseline="0">
              <a:ln w="0"/>
              <a:solidFill>
                <a:schemeClr val="tx1"/>
              </a:solidFill>
              <a:effectLst>
                <a:outerShdw blurRad="50800" dist="38100" dir="5400000" algn="t" rotWithShape="0">
                  <a:prstClr val="black">
                    <a:alpha val="40000"/>
                  </a:prstClr>
                </a:outerShdw>
              </a:effectLst>
            </a:rPr>
            <a:t> ou mais anos </a:t>
          </a:r>
          <a:r>
            <a:rPr lang="pt-BR" sz="1800" b="0" cap="none" spc="0" baseline="0">
              <a:ln w="0"/>
              <a:solidFill>
                <a:srgbClr val="FFFF00"/>
              </a:solidFill>
              <a:effectLst>
                <a:outerShdw blurRad="50800" dist="38100" dir="5400000" algn="t" rotWithShape="0">
                  <a:prstClr val="black">
                    <a:alpha val="40000"/>
                  </a:prstClr>
                </a:outerShdw>
              </a:effectLst>
            </a:rPr>
            <a:t>e</a:t>
          </a:r>
          <a:r>
            <a:rPr lang="pt-BR" sz="1800" b="0" cap="none" spc="0" baseline="0">
              <a:ln w="0"/>
              <a:solidFill>
                <a:schemeClr val="tx1"/>
              </a:solidFill>
              <a:effectLst>
                <a:outerShdw blurRad="50800" dist="38100" dir="5400000" algn="t" rotWithShape="0">
                  <a:prstClr val="black">
                    <a:alpha val="40000"/>
                  </a:prstClr>
                </a:outerShdw>
              </a:effectLst>
            </a:rPr>
            <a:t> desempenho "Bom"  é "</a:t>
          </a:r>
          <a:r>
            <a:rPr lang="pt-BR" sz="1800" b="0" cap="none" spc="0" baseline="0">
              <a:ln w="0"/>
              <a:solidFill>
                <a:srgbClr val="FFFF00"/>
              </a:solidFill>
              <a:effectLst>
                <a:outerShdw blurRad="50800" dist="38100" dir="5400000" algn="t" rotWithShape="0">
                  <a:prstClr val="black">
                    <a:alpha val="40000"/>
                  </a:prstClr>
                </a:outerShdw>
              </a:effectLst>
            </a:rPr>
            <a:t>Elegivel</a:t>
          </a:r>
          <a:r>
            <a:rPr lang="pt-BR" sz="1800" b="0" cap="none" spc="0" baseline="0">
              <a:ln w="0"/>
              <a:solidFill>
                <a:schemeClr val="tx1"/>
              </a:solidFill>
              <a:effectLst>
                <a:outerShdw blurRad="50800" dist="38100" dir="5400000" algn="t" rotWithShape="0">
                  <a:prstClr val="black">
                    <a:alpha val="40000"/>
                  </a:prstClr>
                </a:outerShdw>
              </a:effectLst>
            </a:rPr>
            <a:t>"</a:t>
          </a:r>
        </a:p>
        <a:p>
          <a:pPr algn="ctr"/>
          <a:r>
            <a:rPr lang="pt-BR" sz="1800" b="0" cap="none" spc="0" baseline="0">
              <a:ln w="0"/>
              <a:solidFill>
                <a:schemeClr val="tx1"/>
              </a:solidFill>
              <a:effectLst>
                <a:outerShdw blurRad="50800" dist="38100" dir="5400000" algn="t" rotWithShape="0">
                  <a:prstClr val="black">
                    <a:alpha val="40000"/>
                  </a:prstClr>
                </a:outerShdw>
              </a:effectLst>
            </a:rPr>
            <a:t>Senão "</a:t>
          </a:r>
          <a:r>
            <a:rPr lang="pt-BR" sz="1800" b="0" cap="none" spc="0" baseline="0">
              <a:ln w="0"/>
              <a:solidFill>
                <a:schemeClr val="accent2">
                  <a:lumMod val="75000"/>
                </a:schemeClr>
              </a:solidFill>
              <a:effectLst>
                <a:outerShdw blurRad="50800" dist="38100" dir="5400000" algn="t" rotWithShape="0">
                  <a:prstClr val="black">
                    <a:alpha val="40000"/>
                  </a:prstClr>
                </a:outerShdw>
              </a:effectLst>
            </a:rPr>
            <a:t>Não elegivel</a:t>
          </a:r>
          <a:r>
            <a:rPr lang="pt-BR" sz="1800" b="0" cap="none" spc="0" baseline="0">
              <a:ln w="0"/>
              <a:solidFill>
                <a:schemeClr val="tx1"/>
              </a:solidFill>
              <a:effectLst>
                <a:outerShdw blurRad="50800" dist="38100" dir="5400000" algn="t" rotWithShape="0">
                  <a:prstClr val="black">
                    <a:alpha val="40000"/>
                  </a:prstClr>
                </a:outerShdw>
              </a:effectLst>
            </a:rPr>
            <a:t>"</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7</xdr:col>
      <xdr:colOff>468312</xdr:colOff>
      <xdr:row>46</xdr:row>
      <xdr:rowOff>7938</xdr:rowOff>
    </xdr:from>
    <xdr:to>
      <xdr:col>15</xdr:col>
      <xdr:colOff>71438</xdr:colOff>
      <xdr:row>53</xdr:row>
      <xdr:rowOff>47626</xdr:rowOff>
    </xdr:to>
    <xdr:sp macro="" textlink="">
      <xdr:nvSpPr>
        <xdr:cNvPr id="12" name="CaixaDeTexto 11">
          <a:extLst>
            <a:ext uri="{FF2B5EF4-FFF2-40B4-BE49-F238E27FC236}">
              <a16:creationId xmlns:a16="http://schemas.microsoft.com/office/drawing/2014/main" id="{BB6BA0A6-AAC2-4B81-BA2C-50374E7C21CC}"/>
            </a:ext>
          </a:extLst>
        </xdr:cNvPr>
        <xdr:cNvSpPr txBox="1"/>
      </xdr:nvSpPr>
      <xdr:spPr>
        <a:xfrm>
          <a:off x="6397625" y="8096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Análise </a:t>
          </a:r>
        </a:p>
        <a:p>
          <a:pPr algn="ctr"/>
          <a:r>
            <a:rPr lang="pt-BR" sz="1800" b="0" cap="none" spc="0">
              <a:ln w="0"/>
              <a:solidFill>
                <a:schemeClr val="tx1"/>
              </a:solidFill>
              <a:effectLst>
                <a:outerShdw blurRad="50800" dist="38100" dir="5400000" algn="t" rotWithShape="0">
                  <a:prstClr val="black">
                    <a:alpha val="40000"/>
                  </a:prstClr>
                </a:outerShdw>
              </a:effectLst>
            </a:rPr>
            <a:t>Se Realizado</a:t>
          </a:r>
          <a:r>
            <a:rPr lang="pt-BR" sz="1800" b="0" cap="none" spc="0" baseline="0">
              <a:ln w="0"/>
              <a:solidFill>
                <a:schemeClr val="tx1"/>
              </a:solidFill>
              <a:effectLst>
                <a:outerShdw blurRad="50800" dist="38100" dir="5400000" algn="t" rotWithShape="0">
                  <a:prstClr val="black">
                    <a:alpha val="40000"/>
                  </a:prstClr>
                </a:outerShdw>
              </a:effectLst>
            </a:rPr>
            <a:t> maior que Orçamento escreve "Acima do Orç" Senão "Dentro do Orç"</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17</xdr:col>
      <xdr:colOff>57150</xdr:colOff>
      <xdr:row>22</xdr:row>
      <xdr:rowOff>114300</xdr:rowOff>
    </xdr:to>
    <xdr:sp macro="" textlink="">
      <xdr:nvSpPr>
        <xdr:cNvPr id="3" name="CaixaDeTexto 2">
          <a:extLst>
            <a:ext uri="{FF2B5EF4-FFF2-40B4-BE49-F238E27FC236}">
              <a16:creationId xmlns:a16="http://schemas.microsoft.com/office/drawing/2014/main" id="{0C364471-2D6F-4D30-B545-0EA81D4BF161}"/>
            </a:ext>
          </a:extLst>
        </xdr:cNvPr>
        <xdr:cNvSpPr txBox="1"/>
      </xdr:nvSpPr>
      <xdr:spPr>
        <a:xfrm>
          <a:off x="6248400" y="238125"/>
          <a:ext cx="6153150" cy="456247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tx2">
                  <a:lumMod val="50000"/>
                </a:schemeClr>
              </a:solidFill>
              <a:effectLst>
                <a:outerShdw blurRad="38100" dist="25400" dir="5400000" algn="ctr" rotWithShape="0">
                  <a:srgbClr val="6E747A">
                    <a:alpha val="43000"/>
                  </a:srgbClr>
                </a:outerShdw>
              </a:effectLst>
            </a:rPr>
            <a:t>Fórmula</a:t>
          </a:r>
          <a:r>
            <a:rPr lang="pt-BR" sz="1800" b="0" cap="none" spc="0" baseline="0">
              <a:ln w="0"/>
              <a:solidFill>
                <a:schemeClr val="tx2">
                  <a:lumMod val="50000"/>
                </a:schemeClr>
              </a:solidFill>
              <a:effectLst>
                <a:outerShdw blurRad="38100" dist="25400" dir="5400000" algn="ctr" rotWithShape="0">
                  <a:srgbClr val="6E747A">
                    <a:alpha val="43000"/>
                  </a:srgbClr>
                </a:outerShdw>
              </a:effectLst>
            </a:rPr>
            <a:t> e </a:t>
          </a:r>
          <a:r>
            <a:rPr lang="pt-BR" sz="1800" b="0" cap="none" spc="0">
              <a:ln w="0"/>
              <a:solidFill>
                <a:schemeClr val="tx2">
                  <a:lumMod val="50000"/>
                </a:schemeClr>
              </a:solidFill>
              <a:effectLst>
                <a:outerShdw blurRad="38100" dist="25400" dir="5400000" algn="ctr" rotWithShape="0">
                  <a:srgbClr val="6E747A">
                    <a:alpha val="43000"/>
                  </a:srgbClr>
                </a:outerShdw>
              </a:effectLst>
            </a:rPr>
            <a:t>Regra para Gerar </a:t>
          </a:r>
        </a:p>
        <a:p>
          <a:pPr algn="ctr"/>
          <a:r>
            <a:rPr lang="pt-BR" sz="1800" b="0" cap="none" spc="0">
              <a:ln w="0"/>
              <a:solidFill>
                <a:schemeClr val="tx1"/>
              </a:solidFill>
              <a:effectLst>
                <a:outerShdw blurRad="50800" dist="38100" dir="5400000" algn="t" rotWithShape="0">
                  <a:prstClr val="black">
                    <a:alpha val="40000"/>
                  </a:prstClr>
                </a:outerShdw>
              </a:effectLst>
            </a:rPr>
            <a:t>					</a:t>
          </a:r>
        </a:p>
        <a:p>
          <a:pPr algn="l"/>
          <a:r>
            <a:rPr lang="pt-BR" sz="1400" b="1" cap="none" spc="0">
              <a:ln w="0"/>
              <a:solidFill>
                <a:schemeClr val="tx1"/>
              </a:solidFill>
              <a:effectLst/>
            </a:rPr>
            <a:t>Total do Ano Receita Bruta</a:t>
          </a:r>
          <a:r>
            <a:rPr lang="pt-BR" sz="1400" b="0" cap="none" spc="0">
              <a:ln w="0"/>
              <a:solidFill>
                <a:schemeClr val="tx1"/>
              </a:solidFill>
              <a:effectLst/>
            </a:rPr>
            <a:t>: Soma das receitas anuais.				</a:t>
          </a:r>
        </a:p>
        <a:p>
          <a:pPr algn="l"/>
          <a:r>
            <a:rPr lang="pt-BR" sz="1400" b="1" cap="none" spc="0">
              <a:ln w="0"/>
              <a:solidFill>
                <a:schemeClr val="tx1"/>
              </a:solidFill>
              <a:effectLst/>
            </a:rPr>
            <a:t>Total do Ano Despesa Líquida</a:t>
          </a:r>
          <a:r>
            <a:rPr lang="pt-BR" sz="1400" b="0" cap="none" spc="0">
              <a:ln w="0"/>
              <a:solidFill>
                <a:schemeClr val="tx1"/>
              </a:solidFill>
              <a:effectLst/>
            </a:rPr>
            <a:t>: Soma das despesas anuais.				</a:t>
          </a:r>
        </a:p>
        <a:p>
          <a:pPr algn="l"/>
          <a:r>
            <a:rPr lang="pt-BR" sz="1400" b="1" cap="none" spc="0">
              <a:ln w="0"/>
              <a:solidFill>
                <a:schemeClr val="tx1"/>
              </a:solidFill>
              <a:effectLst/>
            </a:rPr>
            <a:t>Total do Trimestre</a:t>
          </a:r>
          <a:r>
            <a:rPr lang="pt-BR" sz="1400" b="0" cap="none" spc="0">
              <a:ln w="0"/>
              <a:solidFill>
                <a:schemeClr val="tx1"/>
              </a:solidFill>
              <a:effectLst/>
            </a:rPr>
            <a:t>:  Soma das despesas trimestrais.				</a:t>
          </a:r>
        </a:p>
        <a:p>
          <a:pPr algn="l"/>
          <a:r>
            <a:rPr lang="pt-BR" sz="1400" b="1" cap="none" spc="0">
              <a:ln w="0"/>
              <a:solidFill>
                <a:schemeClr val="tx1"/>
              </a:solidFill>
              <a:effectLst/>
            </a:rPr>
            <a:t>Receita Líquida</a:t>
          </a:r>
          <a:r>
            <a:rPr lang="pt-BR" sz="1400" b="0" cap="none" spc="0">
              <a:ln w="0"/>
              <a:solidFill>
                <a:schemeClr val="tx1"/>
              </a:solidFill>
              <a:effectLst/>
            </a:rPr>
            <a:t>:  Receita Bruta menos Total do Trimestre.				</a:t>
          </a:r>
        </a:p>
        <a:p>
          <a:pPr algn="l"/>
          <a:r>
            <a:rPr lang="pt-BR" sz="1400" b="1" cap="none" spc="0">
              <a:ln w="0"/>
              <a:solidFill>
                <a:schemeClr val="tx1"/>
              </a:solidFill>
              <a:effectLst/>
            </a:rPr>
            <a:t>Valor Acumulado do ano de despesas</a:t>
          </a:r>
          <a:r>
            <a:rPr lang="pt-BR" sz="1400" b="0" cap="none" spc="0">
              <a:ln w="0"/>
              <a:solidFill>
                <a:schemeClr val="tx1"/>
              </a:solidFill>
              <a:effectLst/>
            </a:rPr>
            <a:t>: Soma do Total do Ano de Despesas</a:t>
          </a:r>
        </a:p>
        <a:p>
          <a:pPr algn="l"/>
          <a:r>
            <a:rPr lang="pt-BR" sz="1400" b="1" cap="none" spc="0">
              <a:ln w="0"/>
              <a:solidFill>
                <a:srgbClr val="FF0000"/>
              </a:solidFill>
              <a:effectLst/>
            </a:rPr>
            <a:t>Situação</a:t>
          </a:r>
          <a:r>
            <a:rPr lang="pt-BR" sz="1400" b="0" cap="none" spc="0">
              <a:ln w="0"/>
              <a:solidFill>
                <a:srgbClr val="FF0000"/>
              </a:solidFill>
              <a:effectLst/>
            </a:rPr>
            <a:t>: </a:t>
          </a:r>
        </a:p>
        <a:p>
          <a:pPr algn="l"/>
          <a:r>
            <a:rPr lang="pt-BR" sz="1400" b="0" cap="none" spc="0">
              <a:ln w="0"/>
              <a:solidFill>
                <a:schemeClr val="tx1"/>
              </a:solidFill>
              <a:effectLst/>
            </a:rPr>
            <a:t>	</a:t>
          </a:r>
          <a:r>
            <a:rPr lang="pt-BR" sz="1400" b="1" cap="none" spc="0">
              <a:ln w="0"/>
              <a:solidFill>
                <a:schemeClr val="tx1"/>
              </a:solidFill>
              <a:effectLst/>
            </a:rPr>
            <a:t>Se Receita Líquida for menor que R$ 1.000,00</a:t>
          </a:r>
          <a:r>
            <a:rPr lang="pt-BR" sz="1400" b="0" cap="none" spc="0">
              <a:ln w="0"/>
              <a:solidFill>
                <a:schemeClr val="tx1"/>
              </a:solidFill>
              <a:effectLst/>
            </a:rPr>
            <a:t>, "Prejuízo Total"; 			</a:t>
          </a:r>
        </a:p>
        <a:p>
          <a:pPr algn="l"/>
          <a:r>
            <a:rPr lang="pt-BR" sz="1400" b="0" cap="none" spc="0">
              <a:ln w="0"/>
              <a:solidFill>
                <a:schemeClr val="tx1"/>
              </a:solidFill>
              <a:effectLst/>
            </a:rPr>
            <a:t>	</a:t>
          </a:r>
          <a:r>
            <a:rPr lang="pt-BR" sz="1400" b="1" cap="none" spc="0">
              <a:ln w="0"/>
              <a:solidFill>
                <a:schemeClr val="tx1"/>
              </a:solidFill>
              <a:effectLst/>
            </a:rPr>
            <a:t>Se Receita Líquida for menor que R$ 5.000,00</a:t>
          </a:r>
          <a:r>
            <a:rPr lang="pt-BR" sz="1400" b="0" cap="none" spc="0">
              <a:ln w="0"/>
              <a:solidFill>
                <a:schemeClr val="tx1"/>
              </a:solidFill>
              <a:effectLst/>
            </a:rPr>
            <a:t>, "Lucro Médio";			</a:t>
          </a:r>
        </a:p>
        <a:p>
          <a:pPr algn="l"/>
          <a:r>
            <a:rPr lang="pt-BR" sz="1400" b="0" cap="none" spc="0">
              <a:ln w="0"/>
              <a:solidFill>
                <a:schemeClr val="tx1"/>
              </a:solidFill>
              <a:effectLst/>
            </a:rPr>
            <a:t>                	</a:t>
          </a:r>
          <a:r>
            <a:rPr lang="pt-BR" sz="1400" b="1" cap="none" spc="0">
              <a:ln w="0"/>
              <a:solidFill>
                <a:schemeClr val="tx1"/>
              </a:solidFill>
              <a:effectLst/>
            </a:rPr>
            <a:t>Se Receita Líquida for maior que R$ 5.000,00</a:t>
          </a:r>
          <a:r>
            <a:rPr lang="pt-BR" sz="1400" b="0" cap="none" spc="0">
              <a:ln w="0"/>
              <a:solidFill>
                <a:schemeClr val="tx1"/>
              </a:solidFill>
              <a:effectLst/>
            </a:rPr>
            <a:t>, "Lucro Total'.</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showGridLines="0" tabSelected="1" topLeftCell="A25" zoomScale="120" zoomScaleNormal="120" zoomScalePageLayoutView="130" workbookViewId="0">
      <selection activeCell="G17" sqref="G17"/>
    </sheetView>
  </sheetViews>
  <sheetFormatPr defaultRowHeight="15" x14ac:dyDescent="0.25"/>
  <cols>
    <col min="1" max="1" width="15.28515625" bestFit="1" customWidth="1"/>
    <col min="2" max="2" width="5.28515625" customWidth="1"/>
    <col min="3" max="3" width="16.28515625" customWidth="1"/>
    <col min="4" max="4" width="15.42578125" customWidth="1"/>
    <col min="5" max="5" width="15" bestFit="1" customWidth="1"/>
    <col min="6" max="6" width="8.5703125" customWidth="1"/>
    <col min="7" max="7" width="12.7109375" bestFit="1" customWidth="1"/>
    <col min="11" max="11" width="5.140625" customWidth="1"/>
    <col min="12" max="12" width="5" customWidth="1"/>
    <col min="15" max="15" width="5.85546875" customWidth="1"/>
    <col min="16" max="16" width="5" customWidth="1"/>
    <col min="17" max="17" width="2.42578125" hidden="1" customWidth="1"/>
    <col min="18" max="16384" width="9.140625" style="4"/>
  </cols>
  <sheetData>
    <row r="1" spans="1:17" ht="15" customHeight="1" x14ac:dyDescent="0.25">
      <c r="A1" s="45" t="s">
        <v>0</v>
      </c>
      <c r="B1" s="45"/>
      <c r="C1" s="45"/>
      <c r="D1" s="45"/>
      <c r="E1" s="45"/>
      <c r="F1" s="45"/>
      <c r="G1" s="45"/>
      <c r="H1" s="45"/>
      <c r="I1" s="45"/>
      <c r="J1" s="45"/>
      <c r="K1" s="45"/>
      <c r="L1" s="45"/>
      <c r="M1" s="45"/>
      <c r="N1" s="45"/>
      <c r="O1" s="45"/>
      <c r="P1" s="45"/>
      <c r="Q1" s="45"/>
    </row>
    <row r="2" spans="1:17" ht="15" customHeight="1" x14ac:dyDescent="0.25">
      <c r="A2" s="45"/>
      <c r="B2" s="45"/>
      <c r="C2" s="45"/>
      <c r="D2" s="45"/>
      <c r="E2" s="45"/>
      <c r="F2" s="45"/>
      <c r="G2" s="45"/>
      <c r="H2" s="45"/>
      <c r="I2" s="45"/>
      <c r="J2" s="45"/>
      <c r="K2" s="45"/>
      <c r="L2" s="45"/>
      <c r="M2" s="45"/>
      <c r="N2" s="45"/>
      <c r="O2" s="45"/>
      <c r="P2" s="45"/>
      <c r="Q2" s="45"/>
    </row>
    <row r="3" spans="1:17" ht="15" customHeight="1" x14ac:dyDescent="0.25">
      <c r="A3" s="45"/>
      <c r="B3" s="45"/>
      <c r="C3" s="45"/>
      <c r="D3" s="45"/>
      <c r="E3" s="45"/>
      <c r="F3" s="45"/>
      <c r="G3" s="45"/>
      <c r="H3" s="45"/>
      <c r="I3" s="45"/>
      <c r="J3" s="45"/>
      <c r="K3" s="45"/>
      <c r="L3" s="45"/>
      <c r="M3" s="45"/>
      <c r="N3" s="45"/>
      <c r="O3" s="45"/>
      <c r="P3" s="45"/>
      <c r="Q3" s="45"/>
    </row>
    <row r="4" spans="1:17" ht="15" customHeight="1" x14ac:dyDescent="0.25">
      <c r="A4" s="45"/>
      <c r="B4" s="45"/>
      <c r="C4" s="45"/>
      <c r="D4" s="45"/>
      <c r="E4" s="45"/>
      <c r="F4" s="45"/>
      <c r="G4" s="45"/>
      <c r="H4" s="45"/>
      <c r="I4" s="45"/>
      <c r="J4" s="45"/>
      <c r="K4" s="45"/>
      <c r="L4" s="45"/>
      <c r="M4" s="45"/>
      <c r="N4" s="45"/>
      <c r="O4" s="45"/>
      <c r="P4" s="45"/>
      <c r="Q4" s="45"/>
    </row>
    <row r="5" spans="1:17" ht="4.5" customHeight="1" x14ac:dyDescent="0.25">
      <c r="A5" s="2"/>
      <c r="B5" s="2"/>
      <c r="C5" s="1"/>
      <c r="D5" s="1"/>
      <c r="E5" s="1"/>
      <c r="F5" s="1"/>
      <c r="G5" s="1"/>
      <c r="H5" s="1"/>
      <c r="I5" s="1"/>
      <c r="J5" s="1"/>
      <c r="K5" s="1"/>
      <c r="L5" s="1"/>
      <c r="M5" s="1"/>
      <c r="N5" s="1"/>
      <c r="O5" s="1"/>
      <c r="P5" s="1"/>
      <c r="Q5" s="1"/>
    </row>
    <row r="6" spans="1:17" ht="18.75" x14ac:dyDescent="0.3">
      <c r="A6" s="43" t="s">
        <v>1</v>
      </c>
      <c r="B6" s="43"/>
      <c r="C6" s="5" t="s">
        <v>7</v>
      </c>
      <c r="D6" s="6"/>
      <c r="E6" s="6"/>
      <c r="F6" s="6"/>
      <c r="G6" s="6"/>
      <c r="H6" s="6"/>
      <c r="I6" s="6"/>
      <c r="J6" s="6"/>
      <c r="K6" s="6"/>
      <c r="L6" s="6"/>
      <c r="M6" s="6"/>
      <c r="N6" s="6"/>
      <c r="O6" s="6"/>
      <c r="P6" s="6"/>
      <c r="Q6" s="6"/>
    </row>
    <row r="7" spans="1:17" ht="27.95" customHeight="1" x14ac:dyDescent="0.3">
      <c r="A7" s="44" t="s">
        <v>2</v>
      </c>
      <c r="B7" s="44"/>
      <c r="C7" s="42" t="s">
        <v>6</v>
      </c>
      <c r="D7" s="42"/>
      <c r="E7" s="42"/>
      <c r="F7" s="42"/>
      <c r="G7" s="42"/>
      <c r="H7" s="42"/>
      <c r="I7" s="42"/>
      <c r="J7" s="42"/>
      <c r="K7" s="42"/>
      <c r="L7" s="42"/>
      <c r="M7" s="42"/>
      <c r="N7" s="42"/>
      <c r="O7" s="42"/>
      <c r="P7" s="42"/>
      <c r="Q7" s="42"/>
    </row>
    <row r="8" spans="1:17" ht="40.5" customHeight="1" x14ac:dyDescent="0.3">
      <c r="A8" s="7" t="s">
        <v>3</v>
      </c>
      <c r="B8" s="7"/>
      <c r="C8" s="47" t="s">
        <v>8</v>
      </c>
      <c r="D8" s="47"/>
      <c r="E8" s="47"/>
      <c r="F8" s="47"/>
      <c r="G8" s="47"/>
      <c r="H8" s="47"/>
      <c r="I8" s="47"/>
      <c r="J8" s="47"/>
      <c r="K8" s="47"/>
      <c r="L8" s="47"/>
      <c r="M8" s="47"/>
      <c r="N8" s="47"/>
      <c r="O8" s="47"/>
      <c r="P8" s="47"/>
      <c r="Q8" s="47"/>
    </row>
    <row r="9" spans="1:17" ht="23.25" customHeight="1" x14ac:dyDescent="0.3">
      <c r="A9" s="7" t="s">
        <v>4</v>
      </c>
      <c r="B9" s="7"/>
      <c r="C9" s="48" t="s">
        <v>9</v>
      </c>
      <c r="D9" s="48"/>
      <c r="E9" s="48"/>
      <c r="F9" s="48"/>
      <c r="G9" s="48"/>
      <c r="H9" s="48"/>
      <c r="I9" s="48"/>
      <c r="J9" s="48"/>
      <c r="K9" s="48"/>
      <c r="L9" s="48"/>
      <c r="M9" s="48"/>
      <c r="N9" s="48"/>
      <c r="O9" s="48"/>
      <c r="P9" s="48"/>
      <c r="Q9" s="48"/>
    </row>
    <row r="10" spans="1:17" ht="23.25" customHeight="1" x14ac:dyDescent="0.3">
      <c r="A10" s="46" t="s">
        <v>5</v>
      </c>
      <c r="B10" s="46"/>
      <c r="C10" s="46"/>
      <c r="D10" s="46"/>
      <c r="E10" s="46"/>
      <c r="F10" s="46"/>
      <c r="G10" s="46"/>
      <c r="H10" s="46"/>
      <c r="I10" s="46"/>
      <c r="J10" s="46"/>
      <c r="K10" s="46"/>
      <c r="L10" s="46"/>
      <c r="M10" s="46"/>
      <c r="N10" s="46"/>
      <c r="O10" s="46"/>
      <c r="P10" s="46"/>
      <c r="Q10" s="46"/>
    </row>
    <row r="11" spans="1:17" ht="24.95" customHeight="1" x14ac:dyDescent="0.3">
      <c r="A11" s="49" t="s">
        <v>10</v>
      </c>
      <c r="B11" s="49"/>
      <c r="C11" s="49"/>
      <c r="D11" s="50" t="s">
        <v>13</v>
      </c>
      <c r="E11" s="50"/>
      <c r="F11" s="50"/>
      <c r="G11" s="50"/>
      <c r="H11" s="50"/>
      <c r="I11" s="50"/>
      <c r="J11" s="50"/>
      <c r="K11" s="50"/>
      <c r="L11" s="50"/>
      <c r="M11" s="50"/>
      <c r="N11" s="50"/>
      <c r="O11" s="50"/>
      <c r="P11" s="50"/>
      <c r="Q11" s="50"/>
    </row>
    <row r="12" spans="1:17" ht="24.95" customHeight="1" x14ac:dyDescent="0.3">
      <c r="A12" s="49" t="s">
        <v>11</v>
      </c>
      <c r="B12" s="49"/>
      <c r="C12" s="49"/>
      <c r="D12" s="51" t="s">
        <v>14</v>
      </c>
      <c r="E12" s="51"/>
      <c r="F12" s="51"/>
      <c r="G12" s="51"/>
      <c r="H12" s="51"/>
      <c r="I12" s="51"/>
      <c r="J12" s="51"/>
      <c r="K12" s="51"/>
      <c r="L12" s="51"/>
      <c r="M12" s="51"/>
      <c r="N12" s="51"/>
      <c r="O12" s="51"/>
      <c r="P12" s="51"/>
      <c r="Q12" s="51"/>
    </row>
    <row r="13" spans="1:17" ht="24.95" customHeight="1" x14ac:dyDescent="0.3">
      <c r="A13" s="49" t="s">
        <v>12</v>
      </c>
      <c r="B13" s="49"/>
      <c r="C13" s="49"/>
      <c r="D13" s="51" t="s">
        <v>15</v>
      </c>
      <c r="E13" s="51"/>
      <c r="F13" s="51"/>
      <c r="G13" s="51"/>
      <c r="H13" s="51"/>
      <c r="I13" s="51"/>
      <c r="J13" s="51"/>
      <c r="K13" s="51"/>
      <c r="L13" s="51"/>
      <c r="M13" s="51"/>
      <c r="N13" s="51"/>
      <c r="O13" s="51"/>
      <c r="P13" s="51"/>
      <c r="Q13" s="51"/>
    </row>
    <row r="15" spans="1:17" s="8" customFormat="1" ht="19.5" thickBot="1" x14ac:dyDescent="0.35">
      <c r="A15" s="3" t="s">
        <v>16</v>
      </c>
      <c r="B15" s="3"/>
      <c r="C15" s="3"/>
      <c r="D15" s="3"/>
      <c r="E15" s="3"/>
      <c r="F15" s="3"/>
      <c r="G15" s="3"/>
      <c r="H15" s="3"/>
      <c r="I15" s="3"/>
      <c r="J15" s="3"/>
      <c r="K15" s="3"/>
      <c r="L15" s="3"/>
      <c r="M15" s="3"/>
      <c r="N15" s="3"/>
      <c r="O15" s="3"/>
      <c r="P15" s="3"/>
      <c r="Q15" s="3"/>
    </row>
    <row r="16" spans="1:17" ht="15" customHeight="1" x14ac:dyDescent="0.25">
      <c r="A16" s="54" t="s">
        <v>23</v>
      </c>
      <c r="B16" s="55"/>
      <c r="C16" s="14" t="s">
        <v>24</v>
      </c>
      <c r="D16" s="14" t="s">
        <v>25</v>
      </c>
      <c r="E16" s="15" t="s">
        <v>26</v>
      </c>
      <c r="F16" s="11"/>
      <c r="G16" s="16" t="s">
        <v>27</v>
      </c>
      <c r="H16" s="41"/>
      <c r="I16" s="41"/>
      <c r="J16" s="41"/>
      <c r="K16" s="41"/>
      <c r="L16" s="41"/>
      <c r="M16" s="41"/>
    </row>
    <row r="17" spans="1:17" ht="15" customHeight="1" x14ac:dyDescent="0.25">
      <c r="A17" s="52" t="s">
        <v>17</v>
      </c>
      <c r="B17" s="53"/>
      <c r="C17" s="13">
        <v>7</v>
      </c>
      <c r="D17" s="13">
        <v>2.5</v>
      </c>
      <c r="E17" s="13">
        <f>AVERAGE(C17:D17)</f>
        <v>4.75</v>
      </c>
      <c r="F17" s="11"/>
      <c r="G17" s="17" t="str">
        <f>IF(E17&gt;=6,"Aprovado",IF(E17&lt;5,"Reprovado",IF(E17&gt;5,"Recuperação")))</f>
        <v>Reprovado</v>
      </c>
      <c r="H17" s="10"/>
      <c r="I17" s="10"/>
      <c r="J17" s="10"/>
      <c r="K17" s="10"/>
      <c r="L17" s="10"/>
      <c r="M17" s="10"/>
      <c r="N17" s="10"/>
      <c r="O17" s="10"/>
      <c r="P17" s="10"/>
      <c r="Q17" s="10"/>
    </row>
    <row r="18" spans="1:17" ht="15" customHeight="1" x14ac:dyDescent="0.25">
      <c r="A18" s="52" t="s">
        <v>18</v>
      </c>
      <c r="B18" s="53"/>
      <c r="C18" s="13">
        <v>7</v>
      </c>
      <c r="D18" s="13">
        <v>3.5</v>
      </c>
      <c r="E18" s="13">
        <f>AVERAGE(C18:D18)</f>
        <v>5.25</v>
      </c>
      <c r="F18" s="11"/>
      <c r="G18" s="17" t="str">
        <f t="shared" ref="G18:G22" si="0">IF(E18&gt;=6,"Aprovado",IF(E18&lt;5,"Reprovado",IF(E18&gt;5,"Recuperação")))</f>
        <v>Recuperação</v>
      </c>
      <c r="H18" s="41"/>
      <c r="I18" s="41"/>
      <c r="J18" s="41"/>
      <c r="K18" s="41"/>
      <c r="L18" s="41"/>
      <c r="M18" s="41"/>
      <c r="N18" s="9"/>
      <c r="O18" s="9"/>
      <c r="P18" s="9"/>
      <c r="Q18" s="9"/>
    </row>
    <row r="19" spans="1:17" ht="15" customHeight="1" x14ac:dyDescent="0.25">
      <c r="A19" s="52" t="s">
        <v>19</v>
      </c>
      <c r="B19" s="53"/>
      <c r="C19" s="13">
        <v>8</v>
      </c>
      <c r="D19" s="13">
        <v>9</v>
      </c>
      <c r="E19" s="13">
        <f t="shared" ref="E18:E22" si="1">AVERAGE(C19:D19)</f>
        <v>8.5</v>
      </c>
      <c r="F19" s="11"/>
      <c r="G19" s="17" t="str">
        <f t="shared" si="0"/>
        <v>Aprovado</v>
      </c>
      <c r="H19" s="41"/>
      <c r="I19" s="41"/>
      <c r="J19" s="41"/>
      <c r="K19" s="41"/>
      <c r="L19" s="41"/>
      <c r="M19" s="41"/>
      <c r="N19" s="9"/>
      <c r="O19" s="9"/>
      <c r="P19" s="9"/>
      <c r="Q19" s="9"/>
    </row>
    <row r="20" spans="1:17" ht="15" customHeight="1" x14ac:dyDescent="0.25">
      <c r="A20" s="52" t="s">
        <v>20</v>
      </c>
      <c r="B20" s="53"/>
      <c r="C20" s="13">
        <v>9</v>
      </c>
      <c r="D20" s="13">
        <v>6</v>
      </c>
      <c r="E20" s="13">
        <f t="shared" si="1"/>
        <v>7.5</v>
      </c>
      <c r="F20" s="11"/>
      <c r="G20" s="17" t="str">
        <f t="shared" si="0"/>
        <v>Aprovado</v>
      </c>
      <c r="H20" s="41"/>
      <c r="I20" s="41"/>
      <c r="J20" s="41"/>
      <c r="K20" s="41"/>
      <c r="L20" s="41"/>
      <c r="M20" s="41"/>
      <c r="N20" s="9"/>
      <c r="O20" s="9"/>
      <c r="P20" s="9"/>
      <c r="Q20" s="9"/>
    </row>
    <row r="21" spans="1:17" ht="15" customHeight="1" x14ac:dyDescent="0.25">
      <c r="A21" s="52" t="s">
        <v>21</v>
      </c>
      <c r="B21" s="53"/>
      <c r="C21" s="13">
        <v>10</v>
      </c>
      <c r="D21" s="13">
        <v>5.6</v>
      </c>
      <c r="E21" s="13">
        <f t="shared" si="1"/>
        <v>7.8</v>
      </c>
      <c r="F21" s="11"/>
      <c r="G21" s="17" t="str">
        <f t="shared" si="0"/>
        <v>Aprovado</v>
      </c>
      <c r="H21" s="41"/>
      <c r="I21" s="41"/>
      <c r="J21" s="41"/>
      <c r="K21" s="41"/>
      <c r="L21" s="41"/>
      <c r="M21" s="41"/>
      <c r="N21" s="9"/>
      <c r="O21" s="9"/>
      <c r="P21" s="9"/>
      <c r="Q21" s="9"/>
    </row>
    <row r="22" spans="1:17" ht="15" customHeight="1" x14ac:dyDescent="0.25">
      <c r="A22" s="52" t="s">
        <v>22</v>
      </c>
      <c r="B22" s="53"/>
      <c r="C22" s="13">
        <v>2</v>
      </c>
      <c r="D22" s="13">
        <v>7</v>
      </c>
      <c r="E22" s="13">
        <f t="shared" si="1"/>
        <v>4.5</v>
      </c>
      <c r="F22" s="11"/>
      <c r="G22" s="17" t="str">
        <f t="shared" si="0"/>
        <v>Reprovado</v>
      </c>
      <c r="H22" s="10"/>
      <c r="I22" s="10"/>
      <c r="J22" s="10"/>
      <c r="K22" s="10"/>
      <c r="L22" s="10"/>
      <c r="M22" s="10"/>
      <c r="N22" s="10"/>
      <c r="O22" s="10"/>
      <c r="P22" s="10"/>
      <c r="Q22" s="10"/>
    </row>
    <row r="23" spans="1:17" ht="15" customHeight="1" x14ac:dyDescent="0.25">
      <c r="E23" s="11"/>
      <c r="F23" s="11"/>
      <c r="G23" s="11"/>
      <c r="H23" s="10"/>
      <c r="I23" s="10"/>
      <c r="J23" s="10"/>
      <c r="K23" s="10"/>
      <c r="L23" s="10"/>
      <c r="M23" s="10"/>
      <c r="N23" s="10"/>
      <c r="O23" s="10"/>
      <c r="P23" s="10"/>
      <c r="Q23" s="10"/>
    </row>
    <row r="24" spans="1:17" ht="15" customHeight="1" x14ac:dyDescent="0.25">
      <c r="E24" s="11"/>
      <c r="F24" s="11"/>
      <c r="G24" s="11"/>
      <c r="H24" s="10"/>
      <c r="I24" s="10"/>
      <c r="J24" s="10"/>
      <c r="K24" s="10"/>
      <c r="L24" s="10"/>
      <c r="M24" s="10"/>
      <c r="N24" s="10"/>
      <c r="O24" s="10"/>
      <c r="P24" s="10"/>
      <c r="Q24" s="10"/>
    </row>
    <row r="25" spans="1:17" s="8" customFormat="1" ht="19.5" thickBot="1" x14ac:dyDescent="0.35">
      <c r="A25" s="3" t="s">
        <v>28</v>
      </c>
      <c r="B25" s="3"/>
      <c r="C25" s="3"/>
      <c r="D25" s="3"/>
      <c r="E25" s="3"/>
      <c r="F25" s="3"/>
      <c r="G25" s="3"/>
      <c r="H25" s="3"/>
      <c r="I25" s="3"/>
      <c r="J25" s="3"/>
      <c r="K25" s="3"/>
      <c r="L25" s="3"/>
      <c r="M25" s="3"/>
      <c r="N25" s="3"/>
      <c r="O25" s="3"/>
      <c r="P25" s="3"/>
      <c r="Q25" s="3"/>
    </row>
    <row r="26" spans="1:17" ht="15" customHeight="1" x14ac:dyDescent="0.25">
      <c r="A26" s="54" t="s">
        <v>23</v>
      </c>
      <c r="B26" s="55"/>
      <c r="C26" s="14" t="s">
        <v>24</v>
      </c>
      <c r="D26" s="14" t="s">
        <v>25</v>
      </c>
      <c r="E26" s="15" t="s">
        <v>26</v>
      </c>
      <c r="F26" s="11"/>
      <c r="G26" s="16" t="s">
        <v>27</v>
      </c>
      <c r="H26" s="41"/>
      <c r="I26" s="41"/>
      <c r="J26" s="41"/>
      <c r="K26" s="41"/>
      <c r="L26" s="41"/>
      <c r="M26" s="41"/>
      <c r="N26" s="12"/>
      <c r="O26" s="12"/>
      <c r="P26" s="12"/>
      <c r="Q26" s="12"/>
    </row>
    <row r="27" spans="1:17" ht="15" customHeight="1" x14ac:dyDescent="0.25">
      <c r="A27" s="52" t="s">
        <v>17</v>
      </c>
      <c r="B27" s="53"/>
      <c r="C27" s="13">
        <v>6</v>
      </c>
      <c r="D27" s="13">
        <v>7</v>
      </c>
      <c r="E27" s="13">
        <f>AVERAGE(C27:D27)</f>
        <v>6.5</v>
      </c>
      <c r="F27" s="11"/>
      <c r="G27" s="17" t="str">
        <f>IF(E27&gt;=7,"Aprovado",IF(E27&gt;=5,"Recuperação","Reprovado"))</f>
        <v>Recuperação</v>
      </c>
      <c r="H27" s="12"/>
      <c r="I27" s="12"/>
      <c r="J27" s="12"/>
      <c r="K27" s="12"/>
      <c r="L27" s="12"/>
      <c r="M27" s="12"/>
      <c r="N27" s="12"/>
      <c r="O27" s="12"/>
      <c r="P27" s="12"/>
      <c r="Q27" s="12"/>
    </row>
    <row r="28" spans="1:17" ht="15" customHeight="1" x14ac:dyDescent="0.25">
      <c r="A28" s="52" t="s">
        <v>18</v>
      </c>
      <c r="B28" s="53"/>
      <c r="C28" s="13">
        <v>7</v>
      </c>
      <c r="D28" s="13">
        <v>4</v>
      </c>
      <c r="E28" s="13">
        <f t="shared" ref="E28:E32" si="2">AVERAGE(C28:D28)</f>
        <v>5.5</v>
      </c>
      <c r="F28" s="11"/>
      <c r="G28" s="17" t="str">
        <f t="shared" ref="G28:G32" si="3">IF(E28&gt;=7,"Aprovado",IF(E28&gt;=5,"Recuperação","Reprovado"))</f>
        <v>Recuperação</v>
      </c>
      <c r="H28" s="41"/>
      <c r="I28" s="41"/>
      <c r="J28" s="41"/>
      <c r="K28" s="41"/>
      <c r="L28" s="41"/>
      <c r="M28" s="41"/>
      <c r="N28" s="12"/>
      <c r="O28" s="12"/>
      <c r="P28" s="12"/>
      <c r="Q28" s="12"/>
    </row>
    <row r="29" spans="1:17" ht="15" customHeight="1" x14ac:dyDescent="0.25">
      <c r="A29" s="52" t="s">
        <v>19</v>
      </c>
      <c r="B29" s="53"/>
      <c r="C29" s="13">
        <v>8</v>
      </c>
      <c r="D29" s="13">
        <v>9</v>
      </c>
      <c r="E29" s="13">
        <f t="shared" si="2"/>
        <v>8.5</v>
      </c>
      <c r="F29" s="11"/>
      <c r="G29" s="17" t="str">
        <f t="shared" si="3"/>
        <v>Aprovado</v>
      </c>
      <c r="H29" s="41"/>
      <c r="I29" s="41"/>
      <c r="J29" s="41"/>
      <c r="K29" s="41"/>
      <c r="L29" s="41"/>
      <c r="M29" s="41"/>
      <c r="N29" s="12"/>
      <c r="O29" s="12"/>
      <c r="P29" s="12"/>
      <c r="Q29" s="12"/>
    </row>
    <row r="30" spans="1:17" ht="15" customHeight="1" x14ac:dyDescent="0.25">
      <c r="A30" s="52" t="s">
        <v>20</v>
      </c>
      <c r="B30" s="53"/>
      <c r="C30" s="13">
        <v>9</v>
      </c>
      <c r="D30" s="13">
        <v>10</v>
      </c>
      <c r="E30" s="13">
        <f t="shared" si="2"/>
        <v>9.5</v>
      </c>
      <c r="F30" s="11"/>
      <c r="G30" s="17" t="str">
        <f t="shared" si="3"/>
        <v>Aprovado</v>
      </c>
      <c r="H30" s="41"/>
      <c r="I30" s="41"/>
      <c r="J30" s="41"/>
      <c r="K30" s="41"/>
      <c r="L30" s="41"/>
      <c r="M30" s="41"/>
      <c r="N30" s="12"/>
      <c r="O30" s="12"/>
      <c r="P30" s="12"/>
      <c r="Q30" s="12"/>
    </row>
    <row r="31" spans="1:17" ht="15" customHeight="1" x14ac:dyDescent="0.25">
      <c r="A31" s="52" t="s">
        <v>21</v>
      </c>
      <c r="B31" s="53"/>
      <c r="C31" s="13">
        <v>10</v>
      </c>
      <c r="D31" s="13">
        <v>5</v>
      </c>
      <c r="E31" s="13">
        <f t="shared" si="2"/>
        <v>7.5</v>
      </c>
      <c r="F31" s="11"/>
      <c r="G31" s="17" t="str">
        <f t="shared" si="3"/>
        <v>Aprovado</v>
      </c>
      <c r="H31" s="41"/>
      <c r="I31" s="41"/>
      <c r="J31" s="41"/>
      <c r="K31" s="41"/>
      <c r="L31" s="41"/>
      <c r="M31" s="41"/>
      <c r="N31" s="12"/>
      <c r="O31" s="12"/>
      <c r="P31" s="12"/>
      <c r="Q31" s="12"/>
    </row>
    <row r="32" spans="1:17" ht="15" customHeight="1" x14ac:dyDescent="0.25">
      <c r="A32" s="52" t="s">
        <v>22</v>
      </c>
      <c r="B32" s="53"/>
      <c r="C32" s="13">
        <v>5</v>
      </c>
      <c r="D32" s="13">
        <v>4</v>
      </c>
      <c r="E32" s="13">
        <f t="shared" si="2"/>
        <v>4.5</v>
      </c>
      <c r="F32" s="11"/>
      <c r="G32" s="17" t="str">
        <f t="shared" si="3"/>
        <v>Reprovado</v>
      </c>
      <c r="H32" s="12"/>
      <c r="I32" s="12"/>
      <c r="J32" s="12"/>
      <c r="K32" s="12"/>
      <c r="L32" s="12"/>
      <c r="M32" s="12"/>
      <c r="N32" s="12"/>
      <c r="O32" s="12"/>
      <c r="P32" s="12"/>
      <c r="Q32" s="12"/>
    </row>
    <row r="34" spans="1:16" ht="21" x14ac:dyDescent="0.35">
      <c r="C34" s="56" t="s">
        <v>66</v>
      </c>
      <c r="D34" s="56"/>
      <c r="E34" s="56"/>
      <c r="F34" s="56"/>
      <c r="G34" s="56"/>
      <c r="H34" s="56"/>
      <c r="I34" s="56"/>
    </row>
    <row r="36" spans="1:16" ht="19.5" thickBot="1" x14ac:dyDescent="0.35">
      <c r="A36" s="3" t="s">
        <v>29</v>
      </c>
      <c r="B36" s="3"/>
      <c r="C36" s="3"/>
      <c r="D36" s="3"/>
      <c r="E36" s="3"/>
      <c r="F36" s="3"/>
      <c r="G36" s="3"/>
      <c r="H36" s="3"/>
      <c r="I36" s="3"/>
      <c r="J36" s="3"/>
      <c r="K36" s="3"/>
      <c r="L36" s="3"/>
      <c r="M36" s="3"/>
      <c r="N36" s="3"/>
      <c r="O36" s="3"/>
      <c r="P36" s="3"/>
    </row>
    <row r="37" spans="1:16" x14ac:dyDescent="0.25">
      <c r="A37" s="54" t="s">
        <v>23</v>
      </c>
      <c r="B37" s="55"/>
      <c r="C37" s="14" t="s">
        <v>31</v>
      </c>
      <c r="D37" s="14" t="s">
        <v>32</v>
      </c>
      <c r="E37" s="15" t="s">
        <v>35</v>
      </c>
      <c r="F37" s="11"/>
      <c r="G37" s="16" t="s">
        <v>30</v>
      </c>
      <c r="H37" s="41"/>
      <c r="I37" s="41"/>
      <c r="J37" s="41"/>
      <c r="K37" s="41"/>
      <c r="L37" s="41"/>
      <c r="M37" s="41"/>
      <c r="N37" s="12"/>
      <c r="O37" s="12"/>
      <c r="P37" s="12"/>
    </row>
    <row r="38" spans="1:16" x14ac:dyDescent="0.25">
      <c r="A38" s="52" t="s">
        <v>17</v>
      </c>
      <c r="B38" s="53"/>
      <c r="C38" s="13">
        <v>4</v>
      </c>
      <c r="D38" s="13" t="s">
        <v>33</v>
      </c>
      <c r="E38" s="13">
        <v>30</v>
      </c>
      <c r="F38" s="11"/>
      <c r="G38" s="17" t="str">
        <f>IF(C38&gt;=4,IF(D38="Bom","Elegivel","Não Elegivel"),"Não Elegivel")</f>
        <v>Não Elegivel</v>
      </c>
      <c r="H38" s="12"/>
      <c r="I38" s="12"/>
      <c r="J38" s="12"/>
      <c r="K38" s="12"/>
      <c r="L38" s="12"/>
      <c r="M38" s="12"/>
      <c r="N38" s="12"/>
      <c r="O38" s="12"/>
      <c r="P38" s="12"/>
    </row>
    <row r="39" spans="1:16" x14ac:dyDescent="0.25">
      <c r="A39" s="52" t="s">
        <v>18</v>
      </c>
      <c r="B39" s="53"/>
      <c r="C39" s="13">
        <v>4</v>
      </c>
      <c r="D39" s="13" t="s">
        <v>34</v>
      </c>
      <c r="E39" s="13">
        <v>25</v>
      </c>
      <c r="F39" s="11"/>
      <c r="G39" s="17" t="str">
        <f t="shared" ref="G39:G43" si="4">IF(C39&gt;=4,IF(D39="Bom","Elegivel","Não Elegivel"),"Não Elegivel")</f>
        <v>Elegivel</v>
      </c>
      <c r="H39" s="41"/>
      <c r="I39" s="41"/>
      <c r="J39" s="41"/>
      <c r="K39" s="41"/>
      <c r="L39" s="41"/>
      <c r="M39" s="41"/>
      <c r="N39" s="12"/>
      <c r="O39" s="12"/>
      <c r="P39" s="12"/>
    </row>
    <row r="40" spans="1:16" x14ac:dyDescent="0.25">
      <c r="A40" s="52" t="s">
        <v>19</v>
      </c>
      <c r="B40" s="53"/>
      <c r="C40" s="13">
        <v>5</v>
      </c>
      <c r="D40" s="13" t="s">
        <v>33</v>
      </c>
      <c r="E40" s="13">
        <v>40</v>
      </c>
      <c r="F40" s="11"/>
      <c r="G40" s="17" t="str">
        <f t="shared" si="4"/>
        <v>Não Elegivel</v>
      </c>
      <c r="H40" s="41"/>
      <c r="I40" s="41"/>
      <c r="J40" s="41"/>
      <c r="K40" s="41"/>
      <c r="L40" s="41"/>
      <c r="M40" s="41"/>
      <c r="N40" s="12"/>
      <c r="O40" s="12"/>
      <c r="P40" s="12"/>
    </row>
    <row r="41" spans="1:16" x14ac:dyDescent="0.25">
      <c r="A41" s="52" t="s">
        <v>20</v>
      </c>
      <c r="B41" s="53"/>
      <c r="C41" s="13">
        <v>3</v>
      </c>
      <c r="D41" s="13" t="s">
        <v>34</v>
      </c>
      <c r="E41" s="13">
        <v>38</v>
      </c>
      <c r="F41" s="11"/>
      <c r="G41" s="17" t="str">
        <f t="shared" si="4"/>
        <v>Não Elegivel</v>
      </c>
      <c r="H41" s="41"/>
      <c r="I41" s="41"/>
      <c r="J41" s="41"/>
      <c r="K41" s="41"/>
      <c r="L41" s="41"/>
      <c r="M41" s="41"/>
      <c r="N41" s="12"/>
      <c r="O41" s="12"/>
      <c r="P41" s="12"/>
    </row>
    <row r="42" spans="1:16" x14ac:dyDescent="0.25">
      <c r="A42" s="52" t="s">
        <v>21</v>
      </c>
      <c r="B42" s="53"/>
      <c r="C42" s="13">
        <v>6</v>
      </c>
      <c r="D42" s="13" t="s">
        <v>33</v>
      </c>
      <c r="E42" s="13">
        <v>40</v>
      </c>
      <c r="F42" s="11"/>
      <c r="G42" s="17" t="str">
        <f t="shared" si="4"/>
        <v>Não Elegivel</v>
      </c>
      <c r="H42" s="41"/>
      <c r="I42" s="41"/>
      <c r="J42" s="41"/>
      <c r="K42" s="41"/>
      <c r="L42" s="41"/>
      <c r="M42" s="41"/>
      <c r="N42" s="12"/>
      <c r="O42" s="12"/>
      <c r="P42" s="12"/>
    </row>
    <row r="43" spans="1:16" x14ac:dyDescent="0.25">
      <c r="A43" s="52" t="s">
        <v>22</v>
      </c>
      <c r="B43" s="53"/>
      <c r="C43" s="13">
        <v>6</v>
      </c>
      <c r="D43" s="13" t="s">
        <v>34</v>
      </c>
      <c r="E43" s="13">
        <v>29</v>
      </c>
      <c r="F43" s="11"/>
      <c r="G43" s="17" t="str">
        <f t="shared" si="4"/>
        <v>Elegivel</v>
      </c>
      <c r="H43" s="12"/>
      <c r="I43" s="12"/>
      <c r="J43" s="12"/>
      <c r="K43" s="12"/>
      <c r="L43" s="12"/>
      <c r="M43" s="12"/>
      <c r="N43" s="12"/>
      <c r="O43" s="12"/>
      <c r="P43" s="12"/>
    </row>
    <row r="44" spans="1:16" x14ac:dyDescent="0.25">
      <c r="A44" s="12"/>
      <c r="B44" s="12"/>
      <c r="C44" s="12"/>
      <c r="D44" s="12"/>
      <c r="E44" s="12"/>
      <c r="F44" s="12"/>
      <c r="G44" s="12"/>
      <c r="H44" s="12"/>
      <c r="I44" s="12"/>
      <c r="J44" s="12"/>
      <c r="K44" s="12"/>
      <c r="L44" s="12"/>
      <c r="M44" s="12"/>
      <c r="N44" s="12"/>
      <c r="O44" s="12"/>
      <c r="P44" s="12"/>
    </row>
    <row r="45" spans="1:16" ht="21" x14ac:dyDescent="0.35">
      <c r="A45" s="12"/>
      <c r="B45" s="12"/>
      <c r="C45" s="56" t="s">
        <v>67</v>
      </c>
      <c r="D45" s="56"/>
      <c r="E45" s="56"/>
      <c r="F45" s="56"/>
      <c r="G45" s="56"/>
      <c r="H45" s="56"/>
      <c r="I45" s="56"/>
      <c r="J45" s="12"/>
      <c r="K45" s="12"/>
      <c r="L45" s="12"/>
      <c r="M45" s="12"/>
      <c r="N45" s="12"/>
      <c r="O45" s="12"/>
      <c r="P45" s="12"/>
    </row>
    <row r="46" spans="1:16" ht="18.75" x14ac:dyDescent="0.3">
      <c r="A46" s="3" t="s">
        <v>36</v>
      </c>
      <c r="B46" s="3"/>
      <c r="C46" s="3"/>
      <c r="D46" s="3"/>
      <c r="E46" s="3"/>
      <c r="F46" s="3"/>
      <c r="G46" s="3"/>
      <c r="H46" s="3"/>
      <c r="I46" s="3"/>
      <c r="J46" s="3"/>
      <c r="K46" s="3"/>
      <c r="L46" s="3"/>
      <c r="M46" s="3"/>
      <c r="N46" s="3"/>
      <c r="O46" s="3"/>
    </row>
    <row r="47" spans="1:16" x14ac:dyDescent="0.25">
      <c r="A47" s="54" t="s">
        <v>37</v>
      </c>
      <c r="B47" s="55"/>
      <c r="C47" s="14" t="s">
        <v>41</v>
      </c>
      <c r="D47" s="14" t="s">
        <v>42</v>
      </c>
      <c r="E47" s="34" t="s">
        <v>46</v>
      </c>
      <c r="F47" s="18"/>
      <c r="G47" s="18"/>
      <c r="H47" s="41"/>
      <c r="I47" s="41"/>
      <c r="J47" s="41"/>
      <c r="K47" s="41"/>
      <c r="L47" s="41"/>
      <c r="M47" s="41"/>
      <c r="N47" s="12"/>
      <c r="O47" s="12"/>
    </row>
    <row r="48" spans="1:16" x14ac:dyDescent="0.25">
      <c r="A48" s="52" t="s">
        <v>38</v>
      </c>
      <c r="B48" s="53"/>
      <c r="C48" s="19">
        <v>500000</v>
      </c>
      <c r="D48" s="20">
        <v>600000</v>
      </c>
      <c r="E48" s="35" t="str">
        <f>IF(D48&gt;C48,"Acima Orç","Dentro Orç")</f>
        <v>Acima Orç</v>
      </c>
      <c r="F48" s="18"/>
      <c r="G48" s="18"/>
      <c r="H48" s="12"/>
      <c r="I48" s="12"/>
      <c r="J48" s="12"/>
      <c r="K48" s="12"/>
      <c r="L48" s="12"/>
      <c r="M48" s="12"/>
      <c r="N48" s="12"/>
      <c r="O48" s="12"/>
    </row>
    <row r="49" spans="1:15" x14ac:dyDescent="0.25">
      <c r="A49" s="52" t="s">
        <v>39</v>
      </c>
      <c r="B49" s="53"/>
      <c r="C49" s="19">
        <v>275000</v>
      </c>
      <c r="D49" s="20">
        <v>275000</v>
      </c>
      <c r="E49" s="35" t="str">
        <f t="shared" ref="E49:E53" si="5">IF(D49&gt;C49,"Acima Orç","Dentro Orç")</f>
        <v>Dentro Orç</v>
      </c>
      <c r="F49" s="18"/>
      <c r="G49" s="18"/>
      <c r="H49" s="41"/>
      <c r="I49" s="41"/>
      <c r="J49" s="41"/>
      <c r="K49" s="41"/>
      <c r="L49" s="41"/>
      <c r="M49" s="41"/>
      <c r="N49" s="12"/>
      <c r="O49" s="12"/>
    </row>
    <row r="50" spans="1:15" x14ac:dyDescent="0.25">
      <c r="A50" s="52" t="s">
        <v>40</v>
      </c>
      <c r="B50" s="53"/>
      <c r="C50" s="19">
        <v>600000</v>
      </c>
      <c r="D50" s="20">
        <v>575000</v>
      </c>
      <c r="E50" s="35" t="str">
        <f t="shared" si="5"/>
        <v>Dentro Orç</v>
      </c>
      <c r="F50" s="18"/>
      <c r="G50" s="18"/>
      <c r="H50" s="41"/>
      <c r="I50" s="41"/>
      <c r="J50" s="41"/>
      <c r="K50" s="41"/>
      <c r="L50" s="41"/>
      <c r="M50" s="41"/>
      <c r="N50" s="12"/>
      <c r="O50" s="12"/>
    </row>
    <row r="51" spans="1:15" x14ac:dyDescent="0.25">
      <c r="A51" s="52" t="s">
        <v>43</v>
      </c>
      <c r="B51" s="53"/>
      <c r="C51" s="19">
        <v>200000</v>
      </c>
      <c r="D51" s="20">
        <v>150000</v>
      </c>
      <c r="E51" s="35" t="str">
        <f t="shared" si="5"/>
        <v>Dentro Orç</v>
      </c>
      <c r="F51" s="18"/>
      <c r="G51" s="18"/>
      <c r="H51" s="41"/>
      <c r="I51" s="41"/>
      <c r="J51" s="41"/>
      <c r="K51" s="41"/>
      <c r="L51" s="41"/>
      <c r="M51" s="41"/>
      <c r="N51" s="12"/>
      <c r="O51" s="12"/>
    </row>
    <row r="52" spans="1:15" x14ac:dyDescent="0.25">
      <c r="A52" s="52" t="s">
        <v>44</v>
      </c>
      <c r="B52" s="53"/>
      <c r="C52" s="19">
        <v>250000</v>
      </c>
      <c r="D52" s="20">
        <v>251000</v>
      </c>
      <c r="E52" s="35" t="str">
        <f t="shared" si="5"/>
        <v>Acima Orç</v>
      </c>
      <c r="F52" s="18"/>
      <c r="G52" s="18"/>
      <c r="H52" s="41"/>
      <c r="I52" s="41"/>
      <c r="J52" s="41"/>
      <c r="K52" s="41"/>
      <c r="L52" s="41"/>
      <c r="M52" s="41"/>
      <c r="N52" s="12"/>
      <c r="O52" s="12"/>
    </row>
    <row r="53" spans="1:15" x14ac:dyDescent="0.25">
      <c r="A53" s="52" t="s">
        <v>45</v>
      </c>
      <c r="B53" s="53"/>
      <c r="C53" s="19">
        <v>175000</v>
      </c>
      <c r="D53" s="20">
        <v>169000</v>
      </c>
      <c r="E53" s="35" t="str">
        <f t="shared" si="5"/>
        <v>Dentro Orç</v>
      </c>
      <c r="F53" s="18"/>
      <c r="G53" s="18"/>
      <c r="H53" s="12"/>
      <c r="I53" s="12"/>
      <c r="J53" s="12"/>
      <c r="K53" s="12"/>
      <c r="L53" s="12"/>
      <c r="M53" s="12"/>
      <c r="N53" s="12"/>
      <c r="O53" s="12"/>
    </row>
    <row r="54" spans="1:15" x14ac:dyDescent="0.25">
      <c r="A54" s="12"/>
      <c r="B54" s="12"/>
      <c r="C54" s="12"/>
      <c r="D54" s="12"/>
      <c r="E54" s="12"/>
      <c r="F54" s="12"/>
      <c r="G54" s="12"/>
      <c r="H54" s="12"/>
      <c r="I54" s="12"/>
      <c r="J54" s="12"/>
      <c r="K54" s="12"/>
      <c r="L54" s="12"/>
      <c r="M54" s="12"/>
      <c r="N54" s="12"/>
      <c r="O54" s="12"/>
    </row>
    <row r="55" spans="1:15" ht="21" x14ac:dyDescent="0.35">
      <c r="A55" s="12"/>
      <c r="B55" s="12"/>
      <c r="C55" s="57" t="s">
        <v>68</v>
      </c>
      <c r="D55" s="57"/>
      <c r="E55" s="57"/>
      <c r="F55" s="57"/>
      <c r="G55" s="57"/>
      <c r="H55" s="57"/>
      <c r="I55" s="57"/>
      <c r="J55" s="12"/>
      <c r="K55" s="12"/>
      <c r="L55" s="12"/>
      <c r="M55" s="12"/>
      <c r="N55" s="12"/>
      <c r="O55" s="12"/>
    </row>
    <row r="59" spans="1:15" ht="28.5" customHeight="1" x14ac:dyDescent="0.25"/>
    <row r="62" spans="1:15" ht="28.5" customHeight="1" x14ac:dyDescent="0.25"/>
  </sheetData>
  <mergeCells count="104">
    <mergeCell ref="C55:I55"/>
    <mergeCell ref="A52:B52"/>
    <mergeCell ref="H52:I52"/>
    <mergeCell ref="J52:K52"/>
    <mergeCell ref="L52:M52"/>
    <mergeCell ref="A53:B53"/>
    <mergeCell ref="A50:B50"/>
    <mergeCell ref="H50:I50"/>
    <mergeCell ref="J50:K50"/>
    <mergeCell ref="L50:M50"/>
    <mergeCell ref="A51:B51"/>
    <mergeCell ref="H51:I51"/>
    <mergeCell ref="J51:K51"/>
    <mergeCell ref="L51:M51"/>
    <mergeCell ref="A48:B48"/>
    <mergeCell ref="A49:B49"/>
    <mergeCell ref="H49:I49"/>
    <mergeCell ref="J49:K49"/>
    <mergeCell ref="L49:M49"/>
    <mergeCell ref="C45:I45"/>
    <mergeCell ref="A47:B47"/>
    <mergeCell ref="H47:I47"/>
    <mergeCell ref="J47:K47"/>
    <mergeCell ref="L47:M47"/>
    <mergeCell ref="A42:B42"/>
    <mergeCell ref="H42:I42"/>
    <mergeCell ref="J42:K42"/>
    <mergeCell ref="L42:M42"/>
    <mergeCell ref="A43:B43"/>
    <mergeCell ref="A40:B40"/>
    <mergeCell ref="H40:I40"/>
    <mergeCell ref="J40:K40"/>
    <mergeCell ref="L40:M40"/>
    <mergeCell ref="A41:B41"/>
    <mergeCell ref="H41:I41"/>
    <mergeCell ref="J41:K41"/>
    <mergeCell ref="L41:M41"/>
    <mergeCell ref="L37:M37"/>
    <mergeCell ref="A38:B38"/>
    <mergeCell ref="A39:B39"/>
    <mergeCell ref="H39:I39"/>
    <mergeCell ref="J39:K39"/>
    <mergeCell ref="L39:M39"/>
    <mergeCell ref="A32:B32"/>
    <mergeCell ref="C34:I34"/>
    <mergeCell ref="A37:B37"/>
    <mergeCell ref="H37:I37"/>
    <mergeCell ref="J37:K37"/>
    <mergeCell ref="A30:B30"/>
    <mergeCell ref="H30:I30"/>
    <mergeCell ref="J30:K30"/>
    <mergeCell ref="L30:M30"/>
    <mergeCell ref="A31:B31"/>
    <mergeCell ref="H31:I31"/>
    <mergeCell ref="J31:K31"/>
    <mergeCell ref="L31:M31"/>
    <mergeCell ref="A28:B28"/>
    <mergeCell ref="H28:I28"/>
    <mergeCell ref="J28:K28"/>
    <mergeCell ref="L28:M28"/>
    <mergeCell ref="A29:B29"/>
    <mergeCell ref="H29:I29"/>
    <mergeCell ref="J29:K29"/>
    <mergeCell ref="L29:M29"/>
    <mergeCell ref="A27:B27"/>
    <mergeCell ref="L16:M16"/>
    <mergeCell ref="L18:M18"/>
    <mergeCell ref="L19:M19"/>
    <mergeCell ref="L20:M20"/>
    <mergeCell ref="L21:M21"/>
    <mergeCell ref="A26:B26"/>
    <mergeCell ref="J21:K21"/>
    <mergeCell ref="H26:I26"/>
    <mergeCell ref="J26:K26"/>
    <mergeCell ref="L26:M26"/>
    <mergeCell ref="A16:B16"/>
    <mergeCell ref="A22:B22"/>
    <mergeCell ref="A17:B17"/>
    <mergeCell ref="H21:I21"/>
    <mergeCell ref="A18:B18"/>
    <mergeCell ref="A19:B19"/>
    <mergeCell ref="A20:B20"/>
    <mergeCell ref="A21:B21"/>
    <mergeCell ref="H16:I16"/>
    <mergeCell ref="H18:I18"/>
    <mergeCell ref="H19:I19"/>
    <mergeCell ref="H20:I20"/>
    <mergeCell ref="J16:K16"/>
    <mergeCell ref="J18:K18"/>
    <mergeCell ref="J19:K19"/>
    <mergeCell ref="J20:K20"/>
    <mergeCell ref="C7:Q7"/>
    <mergeCell ref="A6:B6"/>
    <mergeCell ref="A7:B7"/>
    <mergeCell ref="A1:Q4"/>
    <mergeCell ref="A10:Q10"/>
    <mergeCell ref="C8:Q8"/>
    <mergeCell ref="C9:Q9"/>
    <mergeCell ref="A11:C11"/>
    <mergeCell ref="A13:C13"/>
    <mergeCell ref="D11:Q11"/>
    <mergeCell ref="D13:Q13"/>
    <mergeCell ref="A12:C12"/>
    <mergeCell ref="D12:Q12"/>
  </mergeCells>
  <conditionalFormatting sqref="L16:M24">
    <cfRule type="dataBar" priority="21">
      <dataBar>
        <cfvo type="min"/>
        <cfvo type="max"/>
        <color rgb="FF63C384"/>
      </dataBar>
      <extLst>
        <ext xmlns:x14="http://schemas.microsoft.com/office/spreadsheetml/2009/9/main" uri="{B025F937-C7B1-47D3-B67F-A62EFF666E3E}">
          <x14:id>{25D81130-E229-40D2-B896-07FB792CF7B7}</x14:id>
        </ext>
      </extLst>
    </cfRule>
  </conditionalFormatting>
  <conditionalFormatting sqref="G17:G22">
    <cfRule type="cellIs" dxfId="10" priority="17" operator="equal">
      <formula>"Reprovado"</formula>
    </cfRule>
    <cfRule type="cellIs" dxfId="9" priority="18" operator="equal">
      <formula>"Aprovado"</formula>
    </cfRule>
    <cfRule type="iconSet" priority="19">
      <iconSet iconSet="3Symbols2">
        <cfvo type="percent" val="0"/>
        <cfvo type="percent" val="33"/>
        <cfvo type="percent" val="67"/>
      </iconSet>
    </cfRule>
  </conditionalFormatting>
  <conditionalFormatting sqref="L26:M32">
    <cfRule type="dataBar" priority="16">
      <dataBar>
        <cfvo type="min"/>
        <cfvo type="max"/>
        <color rgb="FF63C384"/>
      </dataBar>
      <extLst>
        <ext xmlns:x14="http://schemas.microsoft.com/office/spreadsheetml/2009/9/main" uri="{B025F937-C7B1-47D3-B67F-A62EFF666E3E}">
          <x14:id>{429D2056-8270-4DD0-B122-DC22BD6EC631}</x14:id>
        </ext>
      </extLst>
    </cfRule>
  </conditionalFormatting>
  <conditionalFormatting sqref="G27:G32">
    <cfRule type="cellIs" dxfId="8" priority="13" operator="equal">
      <formula>"Reprovado"</formula>
    </cfRule>
    <cfRule type="cellIs" dxfId="7" priority="14" operator="equal">
      <formula>"Aprovado"</formula>
    </cfRule>
    <cfRule type="iconSet" priority="15">
      <iconSet iconSet="3Symbols2">
        <cfvo type="percent" val="0"/>
        <cfvo type="percent" val="33"/>
        <cfvo type="percent" val="67"/>
      </iconSet>
    </cfRule>
  </conditionalFormatting>
  <conditionalFormatting sqref="L37:M43">
    <cfRule type="dataBar" priority="12">
      <dataBar>
        <cfvo type="min"/>
        <cfvo type="max"/>
        <color rgb="FF63C384"/>
      </dataBar>
      <extLst>
        <ext xmlns:x14="http://schemas.microsoft.com/office/spreadsheetml/2009/9/main" uri="{B025F937-C7B1-47D3-B67F-A62EFF666E3E}">
          <x14:id>{15B0B09E-309A-4B69-BD5A-F23ED51C4BC5}</x14:id>
        </ext>
      </extLst>
    </cfRule>
  </conditionalFormatting>
  <conditionalFormatting sqref="G38:G43">
    <cfRule type="cellIs" dxfId="6" priority="8" operator="equal">
      <formula>"Elegivel"</formula>
    </cfRule>
  </conditionalFormatting>
  <conditionalFormatting sqref="L47:M53">
    <cfRule type="dataBar" priority="7">
      <dataBar>
        <cfvo type="min"/>
        <cfvo type="max"/>
        <color rgb="FF63C384"/>
      </dataBar>
      <extLst>
        <ext xmlns:x14="http://schemas.microsoft.com/office/spreadsheetml/2009/9/main" uri="{B025F937-C7B1-47D3-B67F-A62EFF666E3E}">
          <x14:id>{3EB28FD5-DD02-4CE0-9272-567A71732897}</x14:id>
        </ext>
      </extLst>
    </cfRule>
  </conditionalFormatting>
  <conditionalFormatting sqref="G48:G53">
    <cfRule type="cellIs" dxfId="5" priority="6" operator="equal">
      <formula>"Elegivel"</formula>
    </cfRule>
  </conditionalFormatting>
  <conditionalFormatting sqref="F48:F53">
    <cfRule type="iconSet" priority="3">
      <iconSet iconSet="3Flags" showValue="0">
        <cfvo type="percent" val="0"/>
        <cfvo type="percent" val="33"/>
        <cfvo type="percent" val="67"/>
      </iconSet>
    </cfRule>
  </conditionalFormatting>
  <conditionalFormatting sqref="E48:E53">
    <cfRule type="cellIs" dxfId="4" priority="2" operator="equal">
      <formula>"Acima Orç"</formula>
    </cfRule>
    <cfRule type="cellIs" dxfId="3" priority="1" operator="equal">
      <formula>"Dentro Orç"</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L16:M24</xm:sqref>
        </x14:conditionalFormatting>
        <x14:conditionalFormatting xmlns:xm="http://schemas.microsoft.com/office/excel/2006/main">
          <x14:cfRule type="dataBar" id="{429D2056-8270-4DD0-B122-DC22BD6EC631}">
            <x14:dataBar minLength="0" maxLength="100" gradient="0">
              <x14:cfvo type="autoMin"/>
              <x14:cfvo type="autoMax"/>
              <x14:negativeFillColor rgb="FFFF0000"/>
              <x14:axisColor rgb="FF000000"/>
            </x14:dataBar>
          </x14:cfRule>
          <xm:sqref>L26:M32</xm:sqref>
        </x14:conditionalFormatting>
        <x14:conditionalFormatting xmlns:xm="http://schemas.microsoft.com/office/excel/2006/main">
          <x14:cfRule type="dataBar" id="{15B0B09E-309A-4B69-BD5A-F23ED51C4BC5}">
            <x14:dataBar minLength="0" maxLength="100" gradient="0">
              <x14:cfvo type="autoMin"/>
              <x14:cfvo type="autoMax"/>
              <x14:negativeFillColor rgb="FFFF0000"/>
              <x14:axisColor rgb="FF000000"/>
            </x14:dataBar>
          </x14:cfRule>
          <xm:sqref>L37:M43</xm:sqref>
        </x14:conditionalFormatting>
        <x14:conditionalFormatting xmlns:xm="http://schemas.microsoft.com/office/excel/2006/main">
          <x14:cfRule type="dataBar" id="{3EB28FD5-DD02-4CE0-9272-567A71732897}">
            <x14:dataBar minLength="0" maxLength="100" gradient="0">
              <x14:cfvo type="autoMin"/>
              <x14:cfvo type="autoMax"/>
              <x14:negativeFillColor rgb="FFFF0000"/>
              <x14:axisColor rgb="FF000000"/>
            </x14:dataBar>
          </x14:cfRule>
          <xm:sqref>L47:M53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showGridLines="0" workbookViewId="0">
      <selection activeCell="D19" sqref="D19"/>
    </sheetView>
  </sheetViews>
  <sheetFormatPr defaultRowHeight="15" x14ac:dyDescent="0.25"/>
  <cols>
    <col min="1" max="1" width="15.28515625" bestFit="1" customWidth="1"/>
    <col min="2" max="6" width="14.28515625" bestFit="1" customWidth="1"/>
  </cols>
  <sheetData>
    <row r="1" spans="1:6" ht="18.75" x14ac:dyDescent="0.3">
      <c r="A1" s="3" t="s">
        <v>47</v>
      </c>
      <c r="B1" s="3"/>
      <c r="C1" s="3"/>
      <c r="D1" s="3"/>
      <c r="E1" s="3"/>
      <c r="F1" s="3"/>
    </row>
    <row r="2" spans="1:6" ht="15.75" thickBot="1" x14ac:dyDescent="0.3">
      <c r="A2" s="22"/>
      <c r="B2" s="22"/>
      <c r="C2" s="58" t="s">
        <v>63</v>
      </c>
      <c r="D2" s="58"/>
      <c r="E2" s="22"/>
      <c r="F2" s="22"/>
    </row>
    <row r="3" spans="1:6" ht="31.5" customHeight="1" thickBot="1" x14ac:dyDescent="0.3">
      <c r="A3" s="33" t="s">
        <v>64</v>
      </c>
      <c r="B3" s="30" t="s">
        <v>48</v>
      </c>
      <c r="C3" s="30" t="s">
        <v>49</v>
      </c>
      <c r="D3" s="30" t="s">
        <v>50</v>
      </c>
      <c r="E3" s="30" t="s">
        <v>51</v>
      </c>
      <c r="F3" s="30" t="s">
        <v>52</v>
      </c>
    </row>
    <row r="4" spans="1:6" ht="15.75" thickBot="1" x14ac:dyDescent="0.3">
      <c r="A4" s="31" t="s">
        <v>65</v>
      </c>
      <c r="B4" s="32">
        <v>140000</v>
      </c>
      <c r="C4" s="32">
        <v>185000</v>
      </c>
      <c r="D4" s="32">
        <v>204100</v>
      </c>
      <c r="E4" s="32">
        <v>240000</v>
      </c>
      <c r="F4" s="36">
        <f>SUM(B4:E4)</f>
        <v>769100</v>
      </c>
    </row>
    <row r="5" spans="1:6" ht="15.75" thickBot="1" x14ac:dyDescent="0.3">
      <c r="A5" s="21"/>
      <c r="B5" s="21"/>
      <c r="C5" s="21"/>
      <c r="D5" s="21"/>
      <c r="E5" s="21"/>
      <c r="F5" s="21"/>
    </row>
    <row r="6" spans="1:6" ht="30.75" thickBot="1" x14ac:dyDescent="0.3">
      <c r="A6" s="33" t="s">
        <v>53</v>
      </c>
      <c r="B6" s="30" t="s">
        <v>48</v>
      </c>
      <c r="C6" s="30" t="s">
        <v>49</v>
      </c>
      <c r="D6" s="30" t="s">
        <v>50</v>
      </c>
      <c r="E6" s="30" t="s">
        <v>51</v>
      </c>
      <c r="F6" s="30" t="s">
        <v>52</v>
      </c>
    </row>
    <row r="7" spans="1:6" x14ac:dyDescent="0.25">
      <c r="A7" s="24" t="s">
        <v>54</v>
      </c>
      <c r="B7" s="28">
        <v>20000</v>
      </c>
      <c r="C7" s="28">
        <v>26000</v>
      </c>
      <c r="D7" s="28">
        <v>33800</v>
      </c>
      <c r="E7" s="28">
        <v>43940</v>
      </c>
      <c r="F7" s="37">
        <f>SUM(B7:E7)</f>
        <v>123740</v>
      </c>
    </row>
    <row r="8" spans="1:6" x14ac:dyDescent="0.25">
      <c r="A8" s="24" t="s">
        <v>55</v>
      </c>
      <c r="B8" s="28">
        <v>20000</v>
      </c>
      <c r="C8" s="28">
        <v>15600</v>
      </c>
      <c r="D8" s="28">
        <v>20280</v>
      </c>
      <c r="E8" s="28">
        <v>26364</v>
      </c>
      <c r="F8" s="37">
        <f t="shared" ref="F8:F11" si="0">SUM(B8:E8)</f>
        <v>82244</v>
      </c>
    </row>
    <row r="9" spans="1:6" x14ac:dyDescent="0.25">
      <c r="A9" s="24" t="s">
        <v>56</v>
      </c>
      <c r="B9" s="28">
        <v>12000</v>
      </c>
      <c r="C9" s="28">
        <v>20930</v>
      </c>
      <c r="D9" s="28">
        <v>27209</v>
      </c>
      <c r="E9" s="28">
        <v>35371.699999999997</v>
      </c>
      <c r="F9" s="37">
        <f t="shared" si="0"/>
        <v>95510.7</v>
      </c>
    </row>
    <row r="10" spans="1:6" x14ac:dyDescent="0.25">
      <c r="A10" s="24" t="s">
        <v>57</v>
      </c>
      <c r="B10" s="28">
        <v>16100</v>
      </c>
      <c r="C10" s="28">
        <v>28870</v>
      </c>
      <c r="D10" s="28">
        <v>33631</v>
      </c>
      <c r="E10" s="28">
        <v>43720.3</v>
      </c>
      <c r="F10" s="37">
        <f t="shared" si="0"/>
        <v>122321.3</v>
      </c>
    </row>
    <row r="11" spans="1:6" x14ac:dyDescent="0.25">
      <c r="A11" s="24" t="s">
        <v>58</v>
      </c>
      <c r="B11" s="28">
        <v>19900</v>
      </c>
      <c r="C11" s="28">
        <v>39000</v>
      </c>
      <c r="D11" s="28">
        <v>45700</v>
      </c>
      <c r="E11" s="28">
        <v>65910</v>
      </c>
      <c r="F11" s="37">
        <f t="shared" si="0"/>
        <v>170510</v>
      </c>
    </row>
    <row r="12" spans="1:6" ht="15.75" thickBot="1" x14ac:dyDescent="0.3">
      <c r="A12" s="25" t="s">
        <v>59</v>
      </c>
      <c r="B12" s="29">
        <v>25000</v>
      </c>
      <c r="C12" s="29">
        <v>32500</v>
      </c>
      <c r="D12" s="29">
        <v>42250</v>
      </c>
      <c r="E12" s="29">
        <v>54925</v>
      </c>
      <c r="F12" s="38">
        <f>SUM(B12:E12)</f>
        <v>154675</v>
      </c>
    </row>
    <row r="13" spans="1:6" x14ac:dyDescent="0.25">
      <c r="A13" s="26" t="s">
        <v>60</v>
      </c>
      <c r="B13" s="39">
        <f>SUM(B7:B12)</f>
        <v>113000</v>
      </c>
      <c r="C13" s="39">
        <f t="shared" ref="C13:F13" si="1">SUM(C7:C12)</f>
        <v>162900</v>
      </c>
      <c r="D13" s="39">
        <f t="shared" si="1"/>
        <v>202870</v>
      </c>
      <c r="E13" s="39">
        <f t="shared" si="1"/>
        <v>270231</v>
      </c>
      <c r="F13" s="39">
        <f t="shared" si="1"/>
        <v>749001</v>
      </c>
    </row>
    <row r="14" spans="1:6" x14ac:dyDescent="0.25">
      <c r="A14" s="27" t="s">
        <v>61</v>
      </c>
      <c r="B14" s="40">
        <f>B4-B13</f>
        <v>27000</v>
      </c>
      <c r="C14" s="40">
        <f t="shared" ref="C14:F14" si="2">C4-C13</f>
        <v>22100</v>
      </c>
      <c r="D14" s="40">
        <f t="shared" si="2"/>
        <v>1230</v>
      </c>
      <c r="E14" s="40">
        <f t="shared" si="2"/>
        <v>-30231</v>
      </c>
      <c r="F14" s="40">
        <f t="shared" si="2"/>
        <v>20099</v>
      </c>
    </row>
    <row r="15" spans="1:6" x14ac:dyDescent="0.25">
      <c r="A15" s="27" t="s">
        <v>27</v>
      </c>
      <c r="B15" s="23" t="str">
        <f>IF(B14&lt;1000,"Prejuizo Total",IF(B14&lt;5000,"Lucro Médio","Lucro Total"))</f>
        <v>Lucro Total</v>
      </c>
      <c r="C15" s="23" t="str">
        <f t="shared" ref="C15:F15" si="3">IF(C14&lt;1000,"Prejuizo Total",IF(C14&lt;5000,"Lucro Médio","Lucro Total"))</f>
        <v>Lucro Total</v>
      </c>
      <c r="D15" s="23" t="str">
        <f t="shared" si="3"/>
        <v>Lucro Médio</v>
      </c>
      <c r="E15" s="23" t="str">
        <f t="shared" si="3"/>
        <v>Prejuizo Total</v>
      </c>
      <c r="F15" s="23" t="str">
        <f t="shared" si="3"/>
        <v>Lucro Total</v>
      </c>
    </row>
    <row r="16" spans="1:6" x14ac:dyDescent="0.25">
      <c r="A16" s="21"/>
      <c r="B16" s="21"/>
      <c r="C16" s="27" t="s">
        <v>62</v>
      </c>
      <c r="D16" s="23"/>
      <c r="E16" s="23"/>
      <c r="F16" s="40">
        <f>SUM(B7:E12)</f>
        <v>749001</v>
      </c>
    </row>
  </sheetData>
  <mergeCells count="1">
    <mergeCell ref="C2:D2"/>
  </mergeCells>
  <conditionalFormatting sqref="B15:F15">
    <cfRule type="cellIs" dxfId="2" priority="3" operator="equal">
      <formula>"Lucro Total"</formula>
    </cfRule>
    <cfRule type="cellIs" dxfId="1" priority="2" operator="equal">
      <formula>"Lucro Médio"</formula>
    </cfRule>
    <cfRule type="cellIs" dxfId="0" priority="1" operator="equal">
      <formula>"Prejuizo Total"</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CAD TDS (CaP1/ETS)</cp:lastModifiedBy>
  <dcterms:created xsi:type="dcterms:W3CDTF">2018-07-18T18:01:29Z</dcterms:created>
  <dcterms:modified xsi:type="dcterms:W3CDTF">2022-03-24T16:48:58Z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