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Vitor Miura Higa\! Francis\Excel\"/>
    </mc:Choice>
  </mc:AlternateContent>
  <xr:revisionPtr revIDLastSave="0" documentId="8_{10E6873D-F588-429C-A9C4-778492A00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C11" i="1"/>
  <c r="F7" i="1"/>
  <c r="F8" i="1"/>
  <c r="F9" i="1"/>
  <c r="F10" i="1"/>
  <c r="C4" i="1" l="1"/>
  <c r="B4" i="1"/>
  <c r="E4" i="1" l="1"/>
  <c r="D4" i="1"/>
  <c r="F4" i="1" s="1"/>
  <c r="E7" i="1" l="1"/>
  <c r="E8" i="1"/>
  <c r="E9" i="1"/>
  <c r="E10" i="1"/>
  <c r="G4" i="1"/>
  <c r="G10" i="1" l="1"/>
  <c r="G9" i="1"/>
  <c r="G8" i="1"/>
  <c r="G7" i="1"/>
  <c r="E11" i="1"/>
  <c r="H7" i="1" l="1"/>
  <c r="I7" i="1" s="1"/>
  <c r="H8" i="1"/>
  <c r="I8" i="1" s="1"/>
  <c r="H9" i="1"/>
  <c r="I9" i="1" s="1"/>
  <c r="H10" i="1"/>
  <c r="I10" i="1" s="1"/>
  <c r="G11" i="1"/>
  <c r="H11" i="1" l="1"/>
  <c r="I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B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Primeiro dia do mês;
Use a função FIMMÊS() para conseguir o primeiro dia do mês atual;
Dica: último dia do mês passado mais um dia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Hoje</t>
        </r>
      </text>
    </comment>
    <comment ref="D4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Último dia do mês</t>
        </r>
      </text>
    </comment>
    <comment ref="E4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Quantos dia úteis até hoje</t>
        </r>
      </text>
    </comment>
    <comment ref="F4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Quantos dias até o fim do mês;
Dica: Total de dias úteis até hoje menos os dias úteis até hoje</t>
        </r>
      </text>
    </comment>
    <comment ref="G4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Total de dias úteis até hoje</t>
        </r>
      </text>
    </comment>
    <comment ref="H4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Formatação condicional com ícones;
Maior e igual a 100% é verde;
Entre 66% e 100%;
Ocultar números;</t>
        </r>
      </text>
    </comment>
    <comment ref="E7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Valor da venda pelos dias corridos</t>
        </r>
      </text>
    </comment>
    <comment ref="F7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Percentual de vendas pela meta</t>
        </r>
      </text>
    </comment>
    <comment ref="G7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Média diária vezes total de dias úteis</t>
        </r>
      </text>
    </comment>
    <comment ref="H7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Previsão pela meta;
Coloque análize rápida com grafico de barras</t>
        </r>
      </text>
    </comment>
    <comment ref="I7" authorId="0" shapeId="0" xr:uid="{D72EF4D8-C39F-47B4-B811-FA0BBD37DE42}">
      <text>
        <r>
          <rPr>
            <b/>
            <sz val="9"/>
            <color indexed="81"/>
            <rFont val="Segoe UI"/>
            <charset val="1"/>
          </rPr>
          <t>Previsão pela meta;
Coloque análize rápida com grafico de barras</t>
        </r>
      </text>
    </comment>
  </commentList>
</comments>
</file>

<file path=xl/sharedStrings.xml><?xml version="1.0" encoding="utf-8"?>
<sst xmlns="http://schemas.openxmlformats.org/spreadsheetml/2006/main" count="31" uniqueCount="26">
  <si>
    <t>Previsão de Vendas Com base Média Vendida</t>
  </si>
  <si>
    <t>Data Início</t>
  </si>
  <si>
    <t>Data Atual</t>
  </si>
  <si>
    <t>Data Final</t>
  </si>
  <si>
    <t>Dias Corridos</t>
  </si>
  <si>
    <t>Dias Restantes</t>
  </si>
  <si>
    <t>Segmento</t>
  </si>
  <si>
    <t>Alimentos</t>
  </si>
  <si>
    <t>Eletronicos</t>
  </si>
  <si>
    <t>Bebidas</t>
  </si>
  <si>
    <t>Higiene</t>
  </si>
  <si>
    <t>Meta</t>
  </si>
  <si>
    <t>Média Diaria</t>
  </si>
  <si>
    <t>% Atingido</t>
  </si>
  <si>
    <t>Previsão R$</t>
  </si>
  <si>
    <t>Previsão %</t>
  </si>
  <si>
    <t>Semaforo</t>
  </si>
  <si>
    <t>Geral</t>
  </si>
  <si>
    <t>Vendas</t>
  </si>
  <si>
    <t>Analise</t>
  </si>
  <si>
    <t>Total Dias Uteis</t>
  </si>
  <si>
    <t>Coluna1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</si>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</sst>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gradientFill degree="180">
        <stop position="0">
          <color rgb="FF00B050"/>
        </stop>
        <stop position="1">
          <color rgb="FF0070C0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7" borderId="0" applyNumberFormat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0" fillId="2" borderId="0" xfId="0" applyFill="1"/>
    <xf numFmtId="44" fontId="0" fillId="2" borderId="0" xfId="1" applyFont="1" applyFill="1"/>
    <xf numFmtId="9" fontId="0" fillId="2" borderId="0" xfId="2" applyFont="1" applyFill="1" applyAlignment="1">
      <alignment horizontal="center"/>
    </xf>
    <xf numFmtId="0" fontId="0" fillId="5" borderId="0" xfId="0" applyFill="1"/>
    <xf numFmtId="44" fontId="4" fillId="5" borderId="0" xfId="1" applyFont="1" applyFill="1"/>
    <xf numFmtId="9" fontId="4" fillId="5" borderId="0" xfId="2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44" fontId="6" fillId="7" borderId="0" xfId="3" applyNumberFormat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/>
    </xf>
    <xf numFmtId="2" fontId="0" fillId="6" borderId="8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1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4" fillId="5" borderId="0" xfId="0" applyNumberFormat="1" applyFont="1" applyFill="1" applyAlignment="1">
      <alignment horizontal="center"/>
    </xf>
  </cellXfs>
  <cellStyles count="4">
    <cellStyle name="Bom" xfId="3" builtinId="26"/>
    <cellStyle name="Moeda" xfId="1" builtinId="4"/>
    <cellStyle name="Normal" xfId="0" builtinId="0"/>
    <cellStyle name="Porcentagem" xfId="2" builtinId="5"/>
  </cellStyles>
  <dxfs count="12">
    <dxf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6:I11" totalsRowShown="0" headerRowDxfId="9" dataDxfId="8">
  <autoFilter ref="B6:I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Segmento" dataDxfId="7"/>
    <tableColumn id="2" xr3:uid="{00000000-0010-0000-0000-000002000000}" name="Vendas" dataDxfId="6" dataCellStyle="Moeda"/>
    <tableColumn id="3" xr3:uid="{00000000-0010-0000-0000-000003000000}" name="Meta" dataDxfId="5" dataCellStyle="Moeda"/>
    <tableColumn id="4" xr3:uid="{00000000-0010-0000-0000-000004000000}" name="Média Diaria" dataDxfId="4" dataCellStyle="Moeda">
      <calculatedColumnFormula>Tabela2[[#This Row],[Vendas]]/$E$4</calculatedColumnFormula>
    </tableColumn>
    <tableColumn id="5" xr3:uid="{00000000-0010-0000-0000-000005000000}" name="% Atingido" dataDxfId="3" dataCellStyle="Porcentagem">
      <calculatedColumnFormula>Tabela2[[#This Row],[Vendas]]/Tabela2[[#This Row],[Meta]]</calculatedColumnFormula>
    </tableColumn>
    <tableColumn id="6" xr3:uid="{00000000-0010-0000-0000-000006000000}" name="Previsão R$" dataDxfId="2" dataCellStyle="Moeda">
      <calculatedColumnFormula>Tabela2[[#This Row],[Média Diaria]]*$G$4</calculatedColumnFormula>
    </tableColumn>
    <tableColumn id="7" xr3:uid="{00000000-0010-0000-0000-000007000000}" name="Previsão %" dataDxfId="1">
      <calculatedColumnFormula>Tabela2[[#This Row],[Previsão R$]]/Tabela2[[#This Row],[Meta]]</calculatedColumnFormula>
    </tableColumn>
    <tableColumn id="8" xr3:uid="{00000000-0010-0000-0000-000008000000}" name="Semaforo" dataDxfId="0">
      <calculatedColumnFormula>Tabela2[[#This Row],[Previsão %]]</calculatedColumnFormula>
    </tableColumn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showGridLines="0" tabSelected="1" zoomScale="120" zoomScaleNormal="120" zoomScalePageLayoutView="130" workbookViewId="0">
      <selection activeCell="K8" sqref="K8"/>
    </sheetView>
  </sheetViews>
  <sheetFormatPr defaultColWidth="0" defaultRowHeight="15" zeroHeight="1" x14ac:dyDescent="0.25"/>
  <cols>
    <col min="1" max="1" width="5.42578125" customWidth="1"/>
    <col min="2" max="2" width="18.140625" customWidth="1"/>
    <col min="3" max="3" width="17.28515625" customWidth="1"/>
    <col min="4" max="4" width="15.42578125" customWidth="1"/>
    <col min="5" max="5" width="14.28515625" customWidth="1"/>
    <col min="6" max="6" width="13.85546875" customWidth="1"/>
    <col min="7" max="7" width="18.85546875" customWidth="1"/>
    <col min="8" max="8" width="17.28515625" customWidth="1"/>
    <col min="9" max="9" width="12.7109375" customWidth="1"/>
    <col min="10" max="10" width="3.28515625" customWidth="1"/>
    <col min="11" max="11" width="2.28515625" customWidth="1"/>
    <col min="12" max="12" width="3.5703125" hidden="1" customWidth="1"/>
    <col min="13" max="13" width="3.7109375" hidden="1" customWidth="1"/>
    <col min="14" max="14" width="2.5703125" hidden="1" customWidth="1"/>
    <col min="15" max="15" width="2" hidden="1" customWidth="1"/>
    <col min="16" max="16" width="4.42578125" hidden="1" customWidth="1"/>
    <col min="17" max="17" width="1.85546875" hidden="1" customWidth="1"/>
    <col min="18" max="16384" width="9.140625" style="1" hidden="1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20</v>
      </c>
      <c r="H3" s="16" t="s">
        <v>19</v>
      </c>
      <c r="I3" s="17"/>
      <c r="J3" s="2"/>
    </row>
    <row r="4" spans="1:10" x14ac:dyDescent="0.25">
      <c r="A4" s="2"/>
      <c r="B4" s="12">
        <f ca="1">EOMONTH(TODAY(),-1)+1</f>
        <v>43159</v>
      </c>
      <c r="C4" s="12">
        <f ca="1">TODAY()</f>
        <v>43172</v>
      </c>
      <c r="D4" s="12">
        <f ca="1">EOMONTH(C4,0)</f>
        <v>43189</v>
      </c>
      <c r="E4" s="13">
        <f ca="1">NETWORKDAYS(B4,C4)</f>
        <v>10</v>
      </c>
      <c r="F4" s="21">
        <f ca="1">NETWORKDAYS(C4,D4)</f>
        <v>14</v>
      </c>
      <c r="G4" s="13">
        <f ca="1">NETWORKDAYS(B4,D4)</f>
        <v>23</v>
      </c>
      <c r="H4" s="18"/>
      <c r="I4" s="19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8" t="s">
        <v>6</v>
      </c>
      <c r="C6" s="14" t="s">
        <v>18</v>
      </c>
      <c r="D6" s="14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"/>
    </row>
    <row r="7" spans="1:10" x14ac:dyDescent="0.25">
      <c r="A7" s="2"/>
      <c r="B7" s="2" t="s">
        <v>7</v>
      </c>
      <c r="C7" s="15">
        <v>50000</v>
      </c>
      <c r="D7" s="15">
        <v>100000</v>
      </c>
      <c r="E7" s="3">
        <f ca="1">Tabela2[[#This Row],[Vendas]]/$E$4</f>
        <v>5000</v>
      </c>
      <c r="F7" s="4">
        <f>Tabela2[[#This Row],[Vendas]]/Tabela2[[#This Row],[Meta]]</f>
        <v>0.5</v>
      </c>
      <c r="G7" s="3">
        <f ca="1">Tabela2[[#This Row],[Média Diaria]]*$G$4</f>
        <v>115000</v>
      </c>
      <c r="H7" s="22">
        <f ca="1">Tabela2[[#This Row],[Previsão R$]]/Tabela2[[#This Row],[Meta]]</f>
        <v>1.1499999999999999</v>
      </c>
      <c r="I7" s="22">
        <f ca="1">Tabela2[[#This Row],[Previsão %]]</f>
        <v>1.1499999999999999</v>
      </c>
      <c r="J7" s="2"/>
    </row>
    <row r="8" spans="1:10" x14ac:dyDescent="0.25">
      <c r="A8" s="2"/>
      <c r="B8" s="2" t="s">
        <v>8</v>
      </c>
      <c r="C8" s="15">
        <v>35000</v>
      </c>
      <c r="D8" s="15">
        <v>150000</v>
      </c>
      <c r="E8" s="3">
        <f ca="1">Tabela2[[#This Row],[Vendas]]/$E$4</f>
        <v>3500</v>
      </c>
      <c r="F8" s="4">
        <f>Tabela2[[#This Row],[Vendas]]/Tabela2[[#This Row],[Meta]]</f>
        <v>0.23333333333333334</v>
      </c>
      <c r="G8" s="3">
        <f ca="1">Tabela2[[#This Row],[Média Diaria]]*$G$4</f>
        <v>80500</v>
      </c>
      <c r="H8" s="22">
        <f ca="1">Tabela2[[#This Row],[Previsão R$]]/Tabela2[[#This Row],[Meta]]</f>
        <v>0.53666666666666663</v>
      </c>
      <c r="I8" s="22">
        <f ca="1">Tabela2[[#This Row],[Previsão %]]</f>
        <v>0.53666666666666663</v>
      </c>
      <c r="J8" s="2"/>
    </row>
    <row r="9" spans="1:10" x14ac:dyDescent="0.25">
      <c r="A9" s="2"/>
      <c r="B9" s="2" t="s">
        <v>9</v>
      </c>
      <c r="C9" s="15">
        <v>15000</v>
      </c>
      <c r="D9" s="15">
        <v>70000</v>
      </c>
      <c r="E9" s="3">
        <f ca="1">Tabela2[[#This Row],[Vendas]]/$E$4</f>
        <v>1500</v>
      </c>
      <c r="F9" s="4">
        <f>Tabela2[[#This Row],[Vendas]]/Tabela2[[#This Row],[Meta]]</f>
        <v>0.21428571428571427</v>
      </c>
      <c r="G9" s="3">
        <f ca="1">Tabela2[[#This Row],[Média Diaria]]*$G$4</f>
        <v>34500</v>
      </c>
      <c r="H9" s="22">
        <f ca="1">Tabela2[[#This Row],[Previsão R$]]/Tabela2[[#This Row],[Meta]]</f>
        <v>0.49285714285714288</v>
      </c>
      <c r="I9" s="22">
        <f ca="1">Tabela2[[#This Row],[Previsão %]]</f>
        <v>0.49285714285714288</v>
      </c>
      <c r="J9" s="2"/>
    </row>
    <row r="10" spans="1:10" x14ac:dyDescent="0.25">
      <c r="A10" s="2"/>
      <c r="B10" s="2" t="s">
        <v>10</v>
      </c>
      <c r="C10" s="15">
        <v>8000</v>
      </c>
      <c r="D10" s="15">
        <v>65000</v>
      </c>
      <c r="E10" s="3">
        <f ca="1">Tabela2[[#This Row],[Vendas]]/$E$4</f>
        <v>800</v>
      </c>
      <c r="F10" s="4">
        <f>Tabela2[[#This Row],[Vendas]]/Tabela2[[#This Row],[Meta]]</f>
        <v>0.12307692307692308</v>
      </c>
      <c r="G10" s="3">
        <f ca="1">Tabela2[[#This Row],[Média Diaria]]*$G$4</f>
        <v>18400</v>
      </c>
      <c r="H10" s="22">
        <f ca="1">Tabela2[[#This Row],[Previsão R$]]/Tabela2[[#This Row],[Meta]]</f>
        <v>0.28307692307692306</v>
      </c>
      <c r="I10" s="22">
        <f ca="1">Tabela2[[#This Row],[Previsão %]]</f>
        <v>0.28307692307692306</v>
      </c>
      <c r="J10" s="2"/>
    </row>
    <row r="11" spans="1:10" x14ac:dyDescent="0.25">
      <c r="A11" s="2"/>
      <c r="B11" s="5" t="s">
        <v>17</v>
      </c>
      <c r="C11" s="6">
        <f>SUM(C7:C10)</f>
        <v>108000</v>
      </c>
      <c r="D11" s="6">
        <f>SUM(D7:D10)</f>
        <v>385000</v>
      </c>
      <c r="E11" s="6">
        <f ca="1">Tabela2[[#This Row],[Vendas]]/$E$4+SUM(E7:E10)</f>
        <v>21600</v>
      </c>
      <c r="F11" s="7">
        <f>Tabela2[[#This Row],[Vendas]]/Tabela2[[#This Row],[Meta]]</f>
        <v>0.2805194805194805</v>
      </c>
      <c r="G11" s="6">
        <f ca="1">SUM(G7:G10)</f>
        <v>248400</v>
      </c>
      <c r="H11" s="23">
        <f ca="1">Tabela2[[#This Row],[Previsão R$]]/Tabela2[[#This Row],[Meta]]</f>
        <v>0.64519480519480521</v>
      </c>
      <c r="I11" s="23">
        <f ca="1">Tabela2[[#This Row],[Previsão %]]</f>
        <v>0.64519480519480521</v>
      </c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customFormat="1" hidden="1" x14ac:dyDescent="0.25"/>
    <row r="14" spans="1:10" customFormat="1" hidden="1" x14ac:dyDescent="0.25"/>
    <row r="15" spans="1:10" customFormat="1" hidden="1" x14ac:dyDescent="0.25"/>
    <row r="16" spans="1:10" customFormat="1" hidden="1" x14ac:dyDescent="0.25"/>
    <row r="17" customFormat="1" hidden="1" x14ac:dyDescent="0.25"/>
  </sheetData>
  <mergeCells count="3">
    <mergeCell ref="H3:I3"/>
    <mergeCell ref="H4:I4"/>
    <mergeCell ref="A1:J1"/>
  </mergeCells>
  <conditionalFormatting sqref="H7:H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{C9F04FB1-651A-4C54-A468-F02CECDE36F2}</x14:id>
        </ext>
      </extLst>
    </cfRule>
  </conditionalFormatting>
  <conditionalFormatting sqref="I7:I11">
    <cfRule type="iconSet" priority="1">
      <iconSet showValue="0">
        <cfvo type="percent" val="0"/>
        <cfvo type="percent" val="66"/>
        <cfvo type="percent" val="10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F04FB1-651A-4C54-A468-F02CECDE3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CAD TDS (CaP1/ETS)</cp:lastModifiedBy>
  <dcterms:created xsi:type="dcterms:W3CDTF">2018-07-18T18:01:29Z</dcterms:created>
  <dcterms:modified xsi:type="dcterms:W3CDTF">2022-03-14T19:45:05Z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